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.1" sheetId="1" r:id="rId1"/>
  </sheets>
  <calcPr calcId="145621"/>
</workbook>
</file>

<file path=xl/calcChain.xml><?xml version="1.0" encoding="utf-8"?>
<calcChain xmlns="http://schemas.openxmlformats.org/spreadsheetml/2006/main">
  <c r="N18" i="1" l="1"/>
  <c r="M18" i="1"/>
  <c r="L18" i="1"/>
  <c r="K18" i="1"/>
  <c r="J18" i="1"/>
  <c r="N17" i="1"/>
  <c r="M17" i="1"/>
  <c r="L17" i="1"/>
  <c r="K17" i="1"/>
  <c r="J17" i="1"/>
  <c r="N16" i="1"/>
  <c r="M16" i="1"/>
  <c r="L16" i="1"/>
  <c r="K16" i="1"/>
  <c r="J16" i="1"/>
  <c r="N15" i="1"/>
  <c r="M15" i="1"/>
  <c r="L15" i="1"/>
  <c r="K15" i="1"/>
  <c r="J15" i="1"/>
  <c r="N14" i="1"/>
  <c r="M14" i="1"/>
  <c r="L14" i="1"/>
  <c r="K14" i="1"/>
  <c r="J14" i="1"/>
  <c r="N13" i="1"/>
  <c r="M13" i="1"/>
  <c r="L13" i="1"/>
  <c r="K13" i="1"/>
  <c r="J13" i="1"/>
  <c r="N12" i="1"/>
  <c r="M12" i="1"/>
  <c r="L12" i="1"/>
  <c r="K12" i="1"/>
  <c r="J12" i="1"/>
  <c r="N11" i="1"/>
  <c r="M11" i="1"/>
  <c r="L11" i="1"/>
  <c r="K11" i="1"/>
  <c r="J11" i="1"/>
  <c r="N10" i="1"/>
  <c r="M10" i="1"/>
  <c r="L10" i="1"/>
  <c r="K10" i="1"/>
  <c r="J10" i="1"/>
</calcChain>
</file>

<file path=xl/sharedStrings.xml><?xml version="1.0" encoding="utf-8"?>
<sst xmlns="http://schemas.openxmlformats.org/spreadsheetml/2006/main" count="44" uniqueCount="41">
  <si>
    <t>ตาราง</t>
  </si>
  <si>
    <t>ประชากรจากการทะเบียน อัตราการเปลี่ยนแปลง และความหนาแน่นของประชากร เป็นรายอำเภอ พ.ศ.2554 - 2558</t>
  </si>
  <si>
    <t>Table</t>
  </si>
  <si>
    <t>Population from Registration Record, Percentage Change and Density by District: 2011 - 2015</t>
  </si>
  <si>
    <t>อำเภอ</t>
  </si>
  <si>
    <t>ประชากร</t>
  </si>
  <si>
    <t>อัตราการเปลี่ยนแปลง</t>
  </si>
  <si>
    <t>ความหนาแน่น</t>
  </si>
  <si>
    <t>District</t>
  </si>
  <si>
    <t>Population</t>
  </si>
  <si>
    <r>
      <t xml:space="preserve">Percentage  change </t>
    </r>
    <r>
      <rPr>
        <sz val="11"/>
        <rFont val="TH SarabunPSK"/>
        <family val="2"/>
      </rPr>
      <t>(%)</t>
    </r>
  </si>
  <si>
    <t>ของประชากร</t>
  </si>
  <si>
    <t>(ต่อ ตร. กม.)</t>
  </si>
  <si>
    <t>Population density</t>
  </si>
  <si>
    <t>(2011)</t>
  </si>
  <si>
    <t>(2012)</t>
  </si>
  <si>
    <t>(2013)</t>
  </si>
  <si>
    <t>(2014)</t>
  </si>
  <si>
    <t>(2015)</t>
  </si>
  <si>
    <t>(per sq. km.)</t>
  </si>
  <si>
    <t>รวมยอด</t>
  </si>
  <si>
    <t>Total</t>
  </si>
  <si>
    <t>อำเภอเมืองแพร่</t>
  </si>
  <si>
    <t xml:space="preserve"> Mueang district</t>
  </si>
  <si>
    <t>Mueang Phrae District</t>
  </si>
  <si>
    <t>อำเภอร้องกวาง</t>
  </si>
  <si>
    <t>Rong kwang District</t>
  </si>
  <si>
    <t>อำเภอลอง</t>
  </si>
  <si>
    <t>Long District</t>
  </si>
  <si>
    <t>อำเภอสูงเม่น</t>
  </si>
  <si>
    <t>Sung Men District</t>
  </si>
  <si>
    <t>อำเภอเด่นชัย</t>
  </si>
  <si>
    <t>Den Chai District</t>
  </si>
  <si>
    <t>อำเภอสอง</t>
  </si>
  <si>
    <t>Song District</t>
  </si>
  <si>
    <t>อำเภอวังชิ้น</t>
  </si>
  <si>
    <t>Wang Chin District</t>
  </si>
  <si>
    <t>อำเภอหนองม่วงไข่</t>
  </si>
  <si>
    <t>Nong Muang Khai District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</si>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</sst>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87" formatCode="#,##0.00____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6"/>
      <name val="Angsana New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9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10" xfId="0" quotePrefix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1" fontId="2" fillId="0" borderId="7" xfId="0" applyNumberFormat="1" applyFont="1" applyBorder="1"/>
    <xf numFmtId="41" fontId="2" fillId="0" borderId="9" xfId="0" applyNumberFormat="1" applyFont="1" applyBorder="1"/>
    <xf numFmtId="41" fontId="2" fillId="0" borderId="4" xfId="0" applyNumberFormat="1" applyFont="1" applyBorder="1"/>
    <xf numFmtId="187" fontId="2" fillId="0" borderId="7" xfId="0" applyNumberFormat="1" applyFont="1" applyBorder="1"/>
    <xf numFmtId="187" fontId="2" fillId="0" borderId="3" xfId="0" applyNumberFormat="1" applyFont="1" applyBorder="1"/>
    <xf numFmtId="187" fontId="2" fillId="0" borderId="8" xfId="0" applyNumberFormat="1" applyFont="1" applyBorder="1"/>
    <xf numFmtId="0" fontId="7" fillId="0" borderId="0" xfId="0" applyFont="1"/>
    <xf numFmtId="0" fontId="4" fillId="0" borderId="0" xfId="0" applyFont="1"/>
    <xf numFmtId="41" fontId="4" fillId="0" borderId="7" xfId="0" applyNumberFormat="1" applyFont="1" applyBorder="1"/>
    <xf numFmtId="41" fontId="4" fillId="0" borderId="9" xfId="0" applyNumberFormat="1" applyFont="1" applyBorder="1"/>
    <xf numFmtId="41" fontId="4" fillId="0" borderId="4" xfId="0" applyNumberFormat="1" applyFont="1" applyBorder="1"/>
    <xf numFmtId="187" fontId="4" fillId="0" borderId="7" xfId="0" applyNumberFormat="1" applyFont="1" applyBorder="1"/>
    <xf numFmtId="187" fontId="4" fillId="0" borderId="9" xfId="0" applyNumberFormat="1" applyFont="1" applyBorder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3" fontId="4" fillId="0" borderId="7" xfId="0" applyNumberFormat="1" applyFont="1" applyBorder="1"/>
    <xf numFmtId="3" fontId="4" fillId="0" borderId="9" xfId="0" applyNumberFormat="1" applyFont="1" applyBorder="1"/>
    <xf numFmtId="3" fontId="4" fillId="0" borderId="4" xfId="0" applyNumberFormat="1" applyFont="1" applyBorder="1"/>
    <xf numFmtId="0" fontId="4" fillId="0" borderId="7" xfId="0" applyFont="1" applyBorder="1"/>
    <xf numFmtId="0" fontId="4" fillId="0" borderId="9" xfId="0" applyFont="1" applyBorder="1"/>
    <xf numFmtId="0" fontId="4" fillId="0" borderId="5" xfId="0" applyFont="1" applyBorder="1"/>
    <xf numFmtId="0" fontId="4" fillId="0" borderId="11" xfId="0" applyFont="1" applyBorder="1"/>
    <xf numFmtId="0" fontId="4" fillId="0" borderId="6" xfId="0" applyFont="1" applyBorder="1"/>
    <xf numFmtId="0" fontId="4" fillId="0" borderId="10" xfId="0" applyFont="1" applyBorder="1"/>
  </cellXfs>
  <cellStyles count="3">
    <cellStyle name="Normal" xfId="0" builtinId="0"/>
    <cellStyle name="Normal 2" xfId="1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P23"/>
  <sheetViews>
    <sheetView showGridLines="0" tabSelected="1" zoomScaleNormal="100" workbookViewId="0">
      <selection activeCell="H26" sqref="H26"/>
    </sheetView>
  </sheetViews>
  <sheetFormatPr defaultRowHeight="21.75" x14ac:dyDescent="0.5"/>
  <cols>
    <col min="1" max="1" width="1.5703125" style="5" customWidth="1"/>
    <col min="2" max="2" width="5.85546875" style="5" customWidth="1"/>
    <col min="3" max="3" width="4.28515625" style="5" customWidth="1"/>
    <col min="4" max="4" width="10" style="5" customWidth="1"/>
    <col min="5" max="13" width="9.42578125" style="5" customWidth="1"/>
    <col min="14" max="14" width="15.140625" style="5" customWidth="1"/>
    <col min="15" max="15" width="0.85546875" style="5" customWidth="1"/>
    <col min="16" max="16" width="20.85546875" style="5" customWidth="1"/>
    <col min="17" max="17" width="2.28515625" style="5" customWidth="1"/>
    <col min="18" max="18" width="4.140625" style="5" customWidth="1"/>
    <col min="19" max="16384" width="9.140625" style="5"/>
  </cols>
  <sheetData>
    <row r="2" spans="1:16" s="1" customFormat="1" x14ac:dyDescent="0.5">
      <c r="B2" s="1" t="s">
        <v>0</v>
      </c>
      <c r="C2" s="2">
        <v>1.1000000000000001</v>
      </c>
      <c r="D2" s="1" t="s">
        <v>1</v>
      </c>
    </row>
    <row r="3" spans="1:16" s="3" customFormat="1" x14ac:dyDescent="0.5">
      <c r="B3" s="1" t="s">
        <v>2</v>
      </c>
      <c r="C3" s="2">
        <v>1.1000000000000001</v>
      </c>
      <c r="D3" s="1" t="s">
        <v>3</v>
      </c>
    </row>
    <row r="4" spans="1:16" ht="24.75" customHeight="1" x14ac:dyDescent="0.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s="13" customFormat="1" ht="19.5" x14ac:dyDescent="0.45">
      <c r="A5" s="6" t="s">
        <v>4</v>
      </c>
      <c r="B5" s="6"/>
      <c r="C5" s="6"/>
      <c r="D5" s="7"/>
      <c r="E5" s="8" t="s">
        <v>5</v>
      </c>
      <c r="F5" s="8"/>
      <c r="G5" s="8"/>
      <c r="H5" s="8"/>
      <c r="I5" s="9"/>
      <c r="J5" s="8" t="s">
        <v>6</v>
      </c>
      <c r="K5" s="8"/>
      <c r="L5" s="8"/>
      <c r="M5" s="9"/>
      <c r="N5" s="10" t="s">
        <v>7</v>
      </c>
      <c r="O5" s="11" t="s">
        <v>8</v>
      </c>
      <c r="P5" s="12"/>
    </row>
    <row r="6" spans="1:16" s="13" customFormat="1" ht="19.5" x14ac:dyDescent="0.45">
      <c r="A6" s="14"/>
      <c r="B6" s="14"/>
      <c r="C6" s="14"/>
      <c r="D6" s="15"/>
      <c r="E6" s="16" t="s">
        <v>9</v>
      </c>
      <c r="F6" s="16"/>
      <c r="G6" s="16"/>
      <c r="H6" s="16"/>
      <c r="I6" s="17"/>
      <c r="J6" s="16" t="s">
        <v>10</v>
      </c>
      <c r="K6" s="16"/>
      <c r="L6" s="16"/>
      <c r="M6" s="17"/>
      <c r="N6" s="18" t="s">
        <v>11</v>
      </c>
      <c r="O6" s="19"/>
      <c r="P6" s="20"/>
    </row>
    <row r="7" spans="1:16" s="13" customFormat="1" ht="19.5" x14ac:dyDescent="0.45">
      <c r="A7" s="14"/>
      <c r="B7" s="14"/>
      <c r="C7" s="14"/>
      <c r="D7" s="15"/>
      <c r="E7" s="21"/>
      <c r="F7" s="21"/>
      <c r="G7" s="21"/>
      <c r="H7" s="21"/>
      <c r="I7" s="21"/>
      <c r="J7" s="21"/>
      <c r="K7" s="21"/>
      <c r="L7" s="21"/>
      <c r="M7" s="21"/>
      <c r="N7" s="22" t="s">
        <v>12</v>
      </c>
      <c r="O7" s="19"/>
      <c r="P7" s="20"/>
    </row>
    <row r="8" spans="1:16" s="13" customFormat="1" ht="19.5" x14ac:dyDescent="0.45">
      <c r="A8" s="14"/>
      <c r="B8" s="14"/>
      <c r="C8" s="14"/>
      <c r="D8" s="15"/>
      <c r="E8" s="22">
        <v>2554</v>
      </c>
      <c r="F8" s="23">
        <v>2555</v>
      </c>
      <c r="G8" s="22">
        <v>2556</v>
      </c>
      <c r="H8" s="22">
        <v>2557</v>
      </c>
      <c r="I8" s="22">
        <v>2558</v>
      </c>
      <c r="J8" s="23">
        <v>2555</v>
      </c>
      <c r="K8" s="22">
        <v>2556</v>
      </c>
      <c r="L8" s="18">
        <v>2557</v>
      </c>
      <c r="M8" s="18">
        <v>2558</v>
      </c>
      <c r="N8" s="22" t="s">
        <v>13</v>
      </c>
      <c r="O8" s="19"/>
      <c r="P8" s="20"/>
    </row>
    <row r="9" spans="1:16" s="13" customFormat="1" ht="19.5" x14ac:dyDescent="0.45">
      <c r="A9" s="24"/>
      <c r="B9" s="24"/>
      <c r="C9" s="24"/>
      <c r="D9" s="25"/>
      <c r="E9" s="26" t="s">
        <v>14</v>
      </c>
      <c r="F9" s="26" t="s">
        <v>15</v>
      </c>
      <c r="G9" s="26" t="s">
        <v>16</v>
      </c>
      <c r="H9" s="27" t="s">
        <v>17</v>
      </c>
      <c r="I9" s="27" t="s">
        <v>18</v>
      </c>
      <c r="J9" s="26" t="s">
        <v>15</v>
      </c>
      <c r="K9" s="26" t="s">
        <v>16</v>
      </c>
      <c r="L9" s="28" t="s">
        <v>17</v>
      </c>
      <c r="M9" s="28">
        <v>-2015</v>
      </c>
      <c r="N9" s="18" t="s">
        <v>19</v>
      </c>
      <c r="O9" s="29"/>
      <c r="P9" s="30"/>
    </row>
    <row r="10" spans="1:16" s="38" customFormat="1" ht="27" customHeight="1" x14ac:dyDescent="0.45">
      <c r="A10" s="31" t="s">
        <v>20</v>
      </c>
      <c r="B10" s="31"/>
      <c r="C10" s="31"/>
      <c r="D10" s="31"/>
      <c r="E10" s="32">
        <v>458750</v>
      </c>
      <c r="F10" s="33">
        <v>457607</v>
      </c>
      <c r="G10" s="34">
        <v>456074</v>
      </c>
      <c r="H10" s="32">
        <v>454083</v>
      </c>
      <c r="I10" s="32">
        <v>452346</v>
      </c>
      <c r="J10" s="35">
        <f>(F10-E10)/E10*100</f>
        <v>-0.24915531335149865</v>
      </c>
      <c r="K10" s="35">
        <f t="shared" ref="K10:M18" si="0">(G10-F10)/F10*100</f>
        <v>-0.33500361664047973</v>
      </c>
      <c r="L10" s="35">
        <f t="shared" si="0"/>
        <v>-0.43655196305862648</v>
      </c>
      <c r="M10" s="36">
        <f>(I10-H10)/H10*100</f>
        <v>-0.38252918519301538</v>
      </c>
      <c r="N10" s="37">
        <f>I10/6538.59</f>
        <v>69.180970209173537</v>
      </c>
      <c r="O10" s="31" t="s">
        <v>21</v>
      </c>
      <c r="P10" s="31"/>
    </row>
    <row r="11" spans="1:16" s="13" customFormat="1" ht="30" customHeight="1" x14ac:dyDescent="0.45">
      <c r="A11" s="39" t="s">
        <v>22</v>
      </c>
      <c r="B11" s="39"/>
      <c r="C11" s="39"/>
      <c r="D11" s="39"/>
      <c r="E11" s="40">
        <v>121068</v>
      </c>
      <c r="F11" s="41">
        <v>120637</v>
      </c>
      <c r="G11" s="42">
        <v>120189</v>
      </c>
      <c r="H11" s="40">
        <v>119653</v>
      </c>
      <c r="I11" s="40">
        <v>119262</v>
      </c>
      <c r="J11" s="43">
        <f t="shared" ref="J11:J18" si="1">(F11-E11)/E11*100</f>
        <v>-0.35599828195724714</v>
      </c>
      <c r="K11" s="43">
        <f t="shared" si="0"/>
        <v>-0.37136201994412987</v>
      </c>
      <c r="L11" s="43">
        <f t="shared" si="0"/>
        <v>-0.4459642729367912</v>
      </c>
      <c r="M11" s="43">
        <f t="shared" si="0"/>
        <v>-0.326778267155859</v>
      </c>
      <c r="N11" s="44">
        <f>I11/756.07</f>
        <v>157.73936275741664</v>
      </c>
      <c r="O11" s="39" t="s">
        <v>23</v>
      </c>
      <c r="P11" s="45" t="s">
        <v>24</v>
      </c>
    </row>
    <row r="12" spans="1:16" s="13" customFormat="1" ht="30" customHeight="1" x14ac:dyDescent="0.45">
      <c r="A12" s="46" t="s">
        <v>25</v>
      </c>
      <c r="B12" s="46"/>
      <c r="C12" s="46"/>
      <c r="D12" s="47"/>
      <c r="E12" s="40">
        <v>50463</v>
      </c>
      <c r="F12" s="41">
        <v>50392</v>
      </c>
      <c r="G12" s="42">
        <v>50137</v>
      </c>
      <c r="H12" s="40">
        <v>49864</v>
      </c>
      <c r="I12" s="40">
        <v>49696</v>
      </c>
      <c r="J12" s="43">
        <f t="shared" si="1"/>
        <v>-0.14069714444246278</v>
      </c>
      <c r="K12" s="43">
        <f t="shared" si="0"/>
        <v>-0.50603270360374664</v>
      </c>
      <c r="L12" s="43">
        <f t="shared" si="0"/>
        <v>-0.54450804794862073</v>
      </c>
      <c r="M12" s="43">
        <f t="shared" si="0"/>
        <v>-0.33691641264238731</v>
      </c>
      <c r="N12" s="44">
        <f>I12/631.48</f>
        <v>78.697662633812627</v>
      </c>
      <c r="O12" s="39"/>
      <c r="P12" s="48" t="s">
        <v>26</v>
      </c>
    </row>
    <row r="13" spans="1:16" s="13" customFormat="1" ht="30" customHeight="1" x14ac:dyDescent="0.45">
      <c r="A13" s="46" t="s">
        <v>27</v>
      </c>
      <c r="B13" s="46"/>
      <c r="C13" s="46"/>
      <c r="D13" s="47"/>
      <c r="E13" s="40">
        <v>56112</v>
      </c>
      <c r="F13" s="41">
        <v>56029</v>
      </c>
      <c r="G13" s="42">
        <v>55858</v>
      </c>
      <c r="H13" s="40">
        <v>55559</v>
      </c>
      <c r="I13" s="40">
        <v>55404</v>
      </c>
      <c r="J13" s="43">
        <f t="shared" si="1"/>
        <v>-0.14791844881665239</v>
      </c>
      <c r="K13" s="43">
        <f t="shared" si="0"/>
        <v>-0.30519909332667011</v>
      </c>
      <c r="L13" s="43">
        <f t="shared" si="0"/>
        <v>-0.53528590354112215</v>
      </c>
      <c r="M13" s="43">
        <f t="shared" si="0"/>
        <v>-0.27898270307240952</v>
      </c>
      <c r="N13" s="44">
        <f>I13/1447.3</f>
        <v>38.280936917017897</v>
      </c>
      <c r="O13" s="39"/>
      <c r="P13" s="48" t="s">
        <v>28</v>
      </c>
    </row>
    <row r="14" spans="1:16" s="13" customFormat="1" ht="30" customHeight="1" x14ac:dyDescent="0.45">
      <c r="A14" s="48" t="s">
        <v>29</v>
      </c>
      <c r="B14" s="49"/>
      <c r="C14" s="49"/>
      <c r="D14" s="18"/>
      <c r="E14" s="40">
        <v>77650</v>
      </c>
      <c r="F14" s="41">
        <v>77401</v>
      </c>
      <c r="G14" s="42">
        <v>77088</v>
      </c>
      <c r="H14" s="40">
        <v>76662</v>
      </c>
      <c r="I14" s="40">
        <v>76206</v>
      </c>
      <c r="J14" s="43">
        <f t="shared" si="1"/>
        <v>-0.32066967160334836</v>
      </c>
      <c r="K14" s="43">
        <f t="shared" si="0"/>
        <v>-0.40438754021265877</v>
      </c>
      <c r="L14" s="43">
        <f t="shared" si="0"/>
        <v>-0.55261519302615192</v>
      </c>
      <c r="M14" s="43">
        <f t="shared" si="0"/>
        <v>-0.59481881505830791</v>
      </c>
      <c r="N14" s="44">
        <f>I14/374.97</f>
        <v>203.23225858068645</v>
      </c>
      <c r="O14" s="39"/>
      <c r="P14" s="48" t="s">
        <v>30</v>
      </c>
    </row>
    <row r="15" spans="1:16" s="13" customFormat="1" ht="30" customHeight="1" x14ac:dyDescent="0.45">
      <c r="A15" s="48" t="s">
        <v>31</v>
      </c>
      <c r="B15" s="39"/>
      <c r="C15" s="39"/>
      <c r="D15" s="39"/>
      <c r="E15" s="40">
        <v>36640</v>
      </c>
      <c r="F15" s="41">
        <v>36585</v>
      </c>
      <c r="G15" s="42">
        <v>36570</v>
      </c>
      <c r="H15" s="40">
        <v>36384</v>
      </c>
      <c r="I15" s="40">
        <v>36242</v>
      </c>
      <c r="J15" s="43">
        <f t="shared" si="1"/>
        <v>-0.15010917030567686</v>
      </c>
      <c r="K15" s="43">
        <f t="shared" si="0"/>
        <v>-4.1000410004100041E-2</v>
      </c>
      <c r="L15" s="43">
        <f t="shared" si="0"/>
        <v>-0.50861361771944213</v>
      </c>
      <c r="M15" s="43">
        <f t="shared" si="0"/>
        <v>-0.39028144239226031</v>
      </c>
      <c r="N15" s="44">
        <f>I15/265.66</f>
        <v>136.42249491831663</v>
      </c>
      <c r="O15" s="39"/>
      <c r="P15" s="48" t="s">
        <v>32</v>
      </c>
    </row>
    <row r="16" spans="1:16" s="13" customFormat="1" ht="30" customHeight="1" x14ac:dyDescent="0.45">
      <c r="A16" s="48" t="s">
        <v>33</v>
      </c>
      <c r="B16" s="49"/>
      <c r="C16" s="49"/>
      <c r="D16" s="23"/>
      <c r="E16" s="40">
        <v>51602</v>
      </c>
      <c r="F16" s="41">
        <v>51464</v>
      </c>
      <c r="G16" s="42">
        <v>51311</v>
      </c>
      <c r="H16" s="40">
        <v>51115</v>
      </c>
      <c r="I16" s="40">
        <v>50932</v>
      </c>
      <c r="J16" s="43">
        <f t="shared" si="1"/>
        <v>-0.26743149490329832</v>
      </c>
      <c r="K16" s="43">
        <f t="shared" si="0"/>
        <v>-0.29729519664231308</v>
      </c>
      <c r="L16" s="43">
        <f t="shared" si="0"/>
        <v>-0.38198436982323475</v>
      </c>
      <c r="M16" s="43">
        <f t="shared" si="0"/>
        <v>-0.3580162378949428</v>
      </c>
      <c r="N16" s="44">
        <f>I16/1624.53</f>
        <v>31.351837146743982</v>
      </c>
      <c r="O16" s="39"/>
      <c r="P16" s="48" t="s">
        <v>34</v>
      </c>
    </row>
    <row r="17" spans="1:16" s="13" customFormat="1" ht="30" customHeight="1" x14ac:dyDescent="0.45">
      <c r="A17" s="48" t="s">
        <v>35</v>
      </c>
      <c r="B17" s="49"/>
      <c r="C17" s="49"/>
      <c r="D17" s="23"/>
      <c r="E17" s="40">
        <v>46818</v>
      </c>
      <c r="F17" s="41">
        <v>46808</v>
      </c>
      <c r="G17" s="42">
        <v>46710</v>
      </c>
      <c r="H17" s="40">
        <v>46686</v>
      </c>
      <c r="I17" s="40">
        <v>46561</v>
      </c>
      <c r="J17" s="43">
        <f t="shared" si="1"/>
        <v>-2.1359306249733007E-2</v>
      </c>
      <c r="K17" s="43">
        <f t="shared" si="0"/>
        <v>-0.20936592035549478</v>
      </c>
      <c r="L17" s="43">
        <f t="shared" si="0"/>
        <v>-5.1380860629415541E-2</v>
      </c>
      <c r="M17" s="43">
        <f t="shared" si="0"/>
        <v>-0.26774621942338173</v>
      </c>
      <c r="N17" s="44">
        <f>I17/1216.97</f>
        <v>38.259776329736965</v>
      </c>
      <c r="O17" s="39"/>
      <c r="P17" s="48" t="s">
        <v>36</v>
      </c>
    </row>
    <row r="18" spans="1:16" s="13" customFormat="1" ht="30" customHeight="1" x14ac:dyDescent="0.45">
      <c r="A18" s="39" t="s">
        <v>37</v>
      </c>
      <c r="B18" s="49"/>
      <c r="C18" s="49"/>
      <c r="D18" s="23"/>
      <c r="E18" s="40">
        <v>18397</v>
      </c>
      <c r="F18" s="41">
        <v>18291</v>
      </c>
      <c r="G18" s="42">
        <v>18211</v>
      </c>
      <c r="H18" s="40">
        <v>18160</v>
      </c>
      <c r="I18" s="40">
        <v>18043</v>
      </c>
      <c r="J18" s="43">
        <f t="shared" si="1"/>
        <v>-0.57618089905962933</v>
      </c>
      <c r="K18" s="43">
        <f t="shared" si="0"/>
        <v>-0.43737357170192992</v>
      </c>
      <c r="L18" s="43">
        <f t="shared" si="0"/>
        <v>-0.280050518917138</v>
      </c>
      <c r="M18" s="43">
        <f t="shared" si="0"/>
        <v>-0.64427312775330392</v>
      </c>
      <c r="N18" s="44">
        <f>I18/221.61</f>
        <v>81.4178060556834</v>
      </c>
      <c r="O18" s="39"/>
      <c r="P18" s="48" t="s">
        <v>38</v>
      </c>
    </row>
    <row r="19" spans="1:16" s="13" customFormat="1" ht="9" customHeight="1" x14ac:dyDescent="0.45">
      <c r="A19" s="39"/>
      <c r="B19" s="49"/>
      <c r="C19" s="49"/>
      <c r="D19" s="23"/>
      <c r="E19" s="50"/>
      <c r="F19" s="51"/>
      <c r="G19" s="52"/>
      <c r="H19" s="50"/>
      <c r="I19" s="53"/>
      <c r="J19" s="35"/>
      <c r="K19" s="53"/>
      <c r="L19" s="54"/>
      <c r="M19" s="53"/>
      <c r="N19" s="54"/>
      <c r="O19" s="39"/>
      <c r="P19" s="48"/>
    </row>
    <row r="20" spans="1:16" s="13" customFormat="1" ht="3" customHeight="1" x14ac:dyDescent="0.45">
      <c r="A20" s="55"/>
      <c r="B20" s="55"/>
      <c r="C20" s="55"/>
      <c r="D20" s="55"/>
      <c r="E20" s="56"/>
      <c r="F20" s="56"/>
      <c r="G20" s="57"/>
      <c r="H20" s="58"/>
      <c r="I20" s="58"/>
      <c r="J20" s="58"/>
      <c r="K20" s="58"/>
      <c r="L20" s="56"/>
      <c r="M20" s="55"/>
      <c r="N20" s="56"/>
      <c r="O20" s="55"/>
      <c r="P20" s="55"/>
    </row>
    <row r="21" spans="1:16" s="13" customFormat="1" ht="11.25" customHeight="1" x14ac:dyDescent="0.45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</row>
    <row r="22" spans="1:16" s="13" customFormat="1" ht="19.5" x14ac:dyDescent="0.45">
      <c r="A22" s="39" t="s">
        <v>39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</row>
    <row r="23" spans="1:16" s="13" customFormat="1" ht="19.5" x14ac:dyDescent="0.45">
      <c r="A23" s="39"/>
      <c r="B23" s="39" t="s">
        <v>40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</row>
  </sheetData>
  <mergeCells count="10">
    <mergeCell ref="A10:D10"/>
    <mergeCell ref="O10:P10"/>
    <mergeCell ref="A12:D12"/>
    <mergeCell ref="A13:D13"/>
    <mergeCell ref="A5:D9"/>
    <mergeCell ref="E5:I5"/>
    <mergeCell ref="J5:M5"/>
    <mergeCell ref="O5:P9"/>
    <mergeCell ref="E6:I6"/>
    <mergeCell ref="J6:M6"/>
  </mergeCells>
  <pageMargins left="0.55118110236220474" right="0.35433070866141736" top="0.78740157480314965" bottom="0.35" header="0.51181102362204722" footer="0.2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T-1.1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2017-05-22T02:39:27Z</dcterms:created>
  <dcterms:modified xsi:type="dcterms:W3CDTF">2017-05-22T02:40:30Z</dcterms:modified>
</cp:coreProperties>
</file>