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1" sheetId="1" r:id="rId1"/>
  </sheets>
  <definedNames>
    <definedName name="_xlnm.Print_Area" localSheetId="0">'T1'!$A$1:$P$28</definedName>
  </definedNames>
  <calcPr calcId="124519"/>
</workbook>
</file>

<file path=xl/calcChain.xml><?xml version="1.0" encoding="utf-8"?>
<calcChain xmlns="http://schemas.openxmlformats.org/spreadsheetml/2006/main">
  <c r="E10" i="1"/>
  <c r="H10"/>
  <c r="F10" s="1"/>
  <c r="J10"/>
  <c r="E11"/>
  <c r="F11"/>
  <c r="H11"/>
  <c r="J11"/>
  <c r="E12"/>
  <c r="F12"/>
  <c r="H12"/>
  <c r="J12"/>
  <c r="E13"/>
  <c r="F13"/>
  <c r="H13"/>
  <c r="J13"/>
  <c r="E14"/>
  <c r="F14"/>
  <c r="H14"/>
  <c r="J14"/>
  <c r="E15"/>
  <c r="F15"/>
  <c r="H15"/>
  <c r="J15"/>
  <c r="E16"/>
  <c r="H16"/>
  <c r="J16"/>
  <c r="L16"/>
  <c r="F16" s="1"/>
  <c r="E17"/>
  <c r="H17"/>
  <c r="J17"/>
  <c r="F17" s="1"/>
  <c r="E18"/>
  <c r="H18"/>
  <c r="J18"/>
  <c r="F18" s="1"/>
  <c r="E19"/>
  <c r="H19"/>
  <c r="J19"/>
  <c r="F19" s="1"/>
</calcChain>
</file>

<file path=xl/sharedStrings.xml><?xml version="1.0" encoding="utf-8"?>
<sst xmlns="http://schemas.openxmlformats.org/spreadsheetml/2006/main" count="88" uniqueCount="35">
  <si>
    <t>Source:   Phitsanulok Provincial  Business Development Office</t>
  </si>
  <si>
    <t xml:space="preserve">    ที่มา:   สำนักงานพัฒนาธุรกิจการค้าจังหวัดพิษณุโลก</t>
  </si>
  <si>
    <t xml:space="preserve">      1/    หน่วยเป็นพันบาท   Unit of Thousand baht</t>
  </si>
  <si>
    <t>-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</si>
  <si>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</si>
  <si>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</si>
  <si>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</si>
  <si>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</si>
  <si>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</si>
  <si>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</si>
  <si>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</si>
  <si>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2551 (2008)</t>
  </si>
  <si>
    <t>2550 (2007)</t>
  </si>
  <si>
    <t>2549 (2006)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</si>
  <si>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</si>
  <si>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</si>
  <si>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</si>
  <si>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</si>
  <si>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Year</t>
  </si>
  <si>
    <t>Public company limited</t>
  </si>
  <si>
    <t>Ordinary partnership</t>
  </si>
  <si>
    <t>Limited partnership</t>
  </si>
  <si>
    <t>Company limited</t>
  </si>
  <si>
    <t>Total</t>
  </si>
  <si>
    <t>ปี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</si>
  <si>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</si>
  <si>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</si>
  <si>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</si>
  <si>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</si>
  <si>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</si>
  <si>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</si>
  <si>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>Registered of Juristic Person and Authorized Capital by Type of Registration:  2006 - 2015</t>
  </si>
  <si>
    <t>Table</t>
  </si>
  <si>
    <t>ทะเบียนนิติบุคคลที่คงอยู่ และทุนจดทะเบียน จำแนกตามประเภทการจดทะเบียน พ.ศ. 2549 - 2558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</si>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</sst>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9" fontId="7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Border="1"/>
    <xf numFmtId="0" fontId="2" fillId="0" borderId="0" xfId="0" applyFont="1"/>
    <xf numFmtId="187" fontId="2" fillId="0" borderId="0" xfId="0" applyNumberFormat="1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87" fontId="3" fillId="0" borderId="5" xfId="1" applyNumberFormat="1" applyFont="1" applyFill="1" applyBorder="1" applyAlignment="1">
      <alignment horizontal="right"/>
    </xf>
    <xf numFmtId="187" fontId="3" fillId="0" borderId="6" xfId="1" applyNumberFormat="1" applyFont="1" applyFill="1" applyBorder="1" applyAlignment="1">
      <alignment horizontal="right"/>
    </xf>
    <xf numFmtId="187" fontId="3" fillId="0" borderId="0" xfId="1" applyNumberFormat="1" applyFont="1" applyFill="1" applyBorder="1" applyAlignment="1">
      <alignment horizontal="right"/>
    </xf>
    <xf numFmtId="187" fontId="3" fillId="0" borderId="7" xfId="1" applyNumberFormat="1" applyFont="1" applyFill="1" applyBorder="1" applyAlignment="1">
      <alignment horizontal="right"/>
    </xf>
    <xf numFmtId="0" fontId="3" fillId="0" borderId="7" xfId="0" applyFont="1" applyBorder="1"/>
    <xf numFmtId="187" fontId="2" fillId="0" borderId="0" xfId="0" applyNumberFormat="1" applyFont="1" applyBorder="1"/>
    <xf numFmtId="188" fontId="2" fillId="0" borderId="5" xfId="1" applyNumberFormat="1" applyFont="1" applyFill="1" applyBorder="1" applyAlignment="1">
      <alignment horizontal="right"/>
    </xf>
    <xf numFmtId="3" fontId="2" fillId="0" borderId="6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3" fontId="2" fillId="0" borderId="7" xfId="1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5" xfId="1" applyNumberFormat="1" applyFont="1" applyFill="1" applyBorder="1" applyAlignment="1">
      <alignment horizontal="right"/>
    </xf>
    <xf numFmtId="188" fontId="2" fillId="0" borderId="6" xfId="1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3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5">
    <cellStyle name="Comma_Chapter13" xfId="2"/>
    <cellStyle name="Normal_Chapter13" xfId="3"/>
    <cellStyle name="เครื่องหมายจุลภาค" xfId="1" builtinId="3"/>
    <cellStyle name="จุลภาค 2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showGridLines="0" tabSelected="1" view="pageBreakPreview" zoomScaleSheetLayoutView="100" workbookViewId="0">
      <selection activeCell="E27" sqref="E27"/>
    </sheetView>
  </sheetViews>
  <sheetFormatPr defaultRowHeight="18.75"/>
  <cols>
    <col min="1" max="1" width="1.7109375" style="2" customWidth="1"/>
    <col min="2" max="2" width="5.7109375" style="2" customWidth="1"/>
    <col min="3" max="3" width="5.7109375" style="2" bestFit="1" customWidth="1"/>
    <col min="4" max="4" width="9.5703125" style="2" customWidth="1"/>
    <col min="5" max="5" width="7.7109375" style="2" customWidth="1"/>
    <col min="6" max="6" width="15" style="2" bestFit="1" customWidth="1"/>
    <col min="7" max="7" width="7.7109375" style="2" customWidth="1"/>
    <col min="8" max="8" width="15" style="2" bestFit="1" customWidth="1"/>
    <col min="9" max="9" width="7.7109375" style="2" customWidth="1"/>
    <col min="10" max="10" width="15" style="2" bestFit="1" customWidth="1"/>
    <col min="11" max="11" width="7.7109375" style="2" customWidth="1"/>
    <col min="12" max="12" width="15" style="2" bestFit="1" customWidth="1"/>
    <col min="13" max="13" width="7.7109375" style="2" customWidth="1"/>
    <col min="14" max="14" width="16.28515625" style="2" customWidth="1"/>
    <col min="15" max="15" width="2.28515625" style="1" customWidth="1"/>
    <col min="16" max="16" width="5.5703125" style="1" customWidth="1"/>
    <col min="17" max="16384" width="9.140625" style="1"/>
  </cols>
  <sheetData>
    <row r="1" spans="1:17" s="56" customFormat="1">
      <c r="A1" s="54"/>
      <c r="B1" s="54" t="s">
        <v>34</v>
      </c>
      <c r="C1" s="55">
        <v>14.1</v>
      </c>
      <c r="D1" s="54" t="s">
        <v>33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</row>
    <row r="2" spans="1:17" s="52" customFormat="1">
      <c r="A2" s="53"/>
      <c r="B2" s="54" t="s">
        <v>32</v>
      </c>
      <c r="C2" s="55">
        <v>14.1</v>
      </c>
      <c r="D2" s="54" t="s">
        <v>31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4"/>
    </row>
    <row r="3" spans="1:17" ht="6" customHeight="1">
      <c r="A3" s="5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7" s="4" customFormat="1" ht="20.25" customHeight="1">
      <c r="B4" s="28"/>
      <c r="C4" s="28"/>
      <c r="D4" s="28"/>
      <c r="E4" s="50" t="s">
        <v>30</v>
      </c>
      <c r="F4" s="49"/>
      <c r="G4" s="49"/>
      <c r="H4" s="49"/>
      <c r="I4" s="49"/>
      <c r="J4" s="49"/>
      <c r="K4" s="49"/>
      <c r="L4" s="49"/>
      <c r="M4" s="49"/>
      <c r="N4" s="49"/>
    </row>
    <row r="5" spans="1:17" s="4" customFormat="1" ht="20.25" customHeight="1">
      <c r="A5" s="48"/>
      <c r="B5" s="48"/>
      <c r="C5" s="48"/>
      <c r="D5" s="47"/>
      <c r="E5" s="42" t="s">
        <v>29</v>
      </c>
      <c r="F5" s="43"/>
      <c r="G5" s="46" t="s">
        <v>28</v>
      </c>
      <c r="H5" s="45"/>
      <c r="I5" s="44" t="s">
        <v>27</v>
      </c>
      <c r="J5" s="44"/>
      <c r="K5" s="42" t="s">
        <v>26</v>
      </c>
      <c r="L5" s="43"/>
      <c r="M5" s="42" t="s">
        <v>25</v>
      </c>
      <c r="N5" s="41"/>
    </row>
    <row r="6" spans="1:17" s="4" customFormat="1" ht="20.25" customHeight="1">
      <c r="A6" s="40" t="s">
        <v>24</v>
      </c>
      <c r="B6" s="39"/>
      <c r="C6" s="39"/>
      <c r="D6" s="38"/>
      <c r="E6" s="35" t="s">
        <v>23</v>
      </c>
      <c r="F6" s="36"/>
      <c r="G6" s="35" t="s">
        <v>22</v>
      </c>
      <c r="H6" s="34"/>
      <c r="I6" s="37" t="s">
        <v>21</v>
      </c>
      <c r="J6" s="37"/>
      <c r="K6" s="35" t="s">
        <v>20</v>
      </c>
      <c r="L6" s="36"/>
      <c r="M6" s="35" t="s">
        <v>19</v>
      </c>
      <c r="N6" s="34"/>
    </row>
    <row r="7" spans="1:17" s="4" customFormat="1" ht="20.25" customHeight="1">
      <c r="A7" s="33" t="s">
        <v>18</v>
      </c>
      <c r="B7" s="33"/>
      <c r="C7" s="33"/>
      <c r="D7" s="32"/>
      <c r="E7" s="31" t="s">
        <v>17</v>
      </c>
      <c r="F7" s="26" t="s">
        <v>16</v>
      </c>
      <c r="G7" s="31" t="s">
        <v>17</v>
      </c>
      <c r="H7" s="26" t="s">
        <v>16</v>
      </c>
      <c r="I7" s="31" t="s">
        <v>17</v>
      </c>
      <c r="J7" s="26" t="s">
        <v>16</v>
      </c>
      <c r="K7" s="31" t="s">
        <v>17</v>
      </c>
      <c r="L7" s="26" t="s">
        <v>16</v>
      </c>
      <c r="M7" s="31" t="s">
        <v>17</v>
      </c>
      <c r="N7" s="25" t="s">
        <v>16</v>
      </c>
    </row>
    <row r="8" spans="1:17" s="4" customFormat="1" ht="20.25" customHeight="1">
      <c r="E8" s="29" t="s">
        <v>15</v>
      </c>
      <c r="F8" s="30" t="s">
        <v>14</v>
      </c>
      <c r="G8" s="29" t="s">
        <v>15</v>
      </c>
      <c r="H8" s="30" t="s">
        <v>14</v>
      </c>
      <c r="I8" s="29" t="s">
        <v>15</v>
      </c>
      <c r="J8" s="30" t="s">
        <v>14</v>
      </c>
      <c r="K8" s="29" t="s">
        <v>15</v>
      </c>
      <c r="L8" s="30" t="s">
        <v>14</v>
      </c>
      <c r="M8" s="29" t="s">
        <v>15</v>
      </c>
      <c r="N8" s="29" t="s">
        <v>14</v>
      </c>
    </row>
    <row r="9" spans="1:17" s="4" customFormat="1" ht="3" customHeight="1">
      <c r="A9" s="28"/>
      <c r="B9" s="28"/>
      <c r="C9" s="28"/>
      <c r="D9" s="28"/>
      <c r="E9" s="27"/>
      <c r="F9" s="27"/>
      <c r="G9" s="26"/>
      <c r="H9" s="25"/>
      <c r="I9" s="26"/>
      <c r="J9" s="26"/>
      <c r="K9" s="26"/>
      <c r="L9" s="25"/>
      <c r="M9" s="25"/>
      <c r="N9" s="25"/>
    </row>
    <row r="10" spans="1:17" ht="25.5" customHeight="1">
      <c r="A10" s="22" t="s">
        <v>13</v>
      </c>
      <c r="B10" s="22"/>
      <c r="C10" s="22"/>
      <c r="D10" s="21"/>
      <c r="E10" s="18">
        <f>SUM(G10+I10)</f>
        <v>96</v>
      </c>
      <c r="F10" s="20">
        <f>SUM(H10+J10)</f>
        <v>237150.2</v>
      </c>
      <c r="G10" s="20">
        <v>23</v>
      </c>
      <c r="H10" s="19">
        <f>104000200/1000</f>
        <v>104000.2</v>
      </c>
      <c r="I10" s="18">
        <v>73</v>
      </c>
      <c r="J10" s="18">
        <f>133150000/1000</f>
        <v>133150</v>
      </c>
      <c r="K10" s="24" t="s">
        <v>3</v>
      </c>
      <c r="L10" s="24" t="s">
        <v>3</v>
      </c>
      <c r="M10" s="17" t="s">
        <v>3</v>
      </c>
      <c r="N10" s="17" t="s">
        <v>3</v>
      </c>
      <c r="Q10" s="16"/>
    </row>
    <row r="11" spans="1:17" ht="21" customHeight="1">
      <c r="A11" s="22" t="s">
        <v>12</v>
      </c>
      <c r="B11" s="22"/>
      <c r="C11" s="22"/>
      <c r="D11" s="21"/>
      <c r="E11" s="18">
        <f>SUM(G11+I11)</f>
        <v>98</v>
      </c>
      <c r="F11" s="20">
        <f>SUM(H11+J11)</f>
        <v>10710770.007999999</v>
      </c>
      <c r="G11" s="20">
        <v>38</v>
      </c>
      <c r="H11" s="19">
        <f>10413500000/1000</f>
        <v>10413500</v>
      </c>
      <c r="I11" s="18">
        <v>60</v>
      </c>
      <c r="J11" s="18">
        <f>297270008/1000</f>
        <v>297270.00799999997</v>
      </c>
      <c r="K11" s="24" t="s">
        <v>3</v>
      </c>
      <c r="L11" s="24" t="s">
        <v>3</v>
      </c>
      <c r="M11" s="17" t="s">
        <v>3</v>
      </c>
      <c r="N11" s="17" t="s">
        <v>3</v>
      </c>
      <c r="Q11" s="16"/>
    </row>
    <row r="12" spans="1:17" ht="21" customHeight="1">
      <c r="A12" s="22" t="s">
        <v>11</v>
      </c>
      <c r="B12" s="22"/>
      <c r="C12" s="22"/>
      <c r="D12" s="21"/>
      <c r="E12" s="18">
        <f>SUM(G12+I12)</f>
        <v>103</v>
      </c>
      <c r="F12" s="20">
        <f>SUM(H12+J12)</f>
        <v>440670</v>
      </c>
      <c r="G12" s="20">
        <v>32</v>
      </c>
      <c r="H12" s="19">
        <f>295750000/1000</f>
        <v>295750</v>
      </c>
      <c r="I12" s="18">
        <v>71</v>
      </c>
      <c r="J12" s="18">
        <f>144920000/1000</f>
        <v>144920</v>
      </c>
      <c r="K12" s="24" t="s">
        <v>3</v>
      </c>
      <c r="L12" s="24" t="s">
        <v>3</v>
      </c>
      <c r="M12" s="17" t="s">
        <v>3</v>
      </c>
      <c r="N12" s="17" t="s">
        <v>3</v>
      </c>
      <c r="Q12" s="16"/>
    </row>
    <row r="13" spans="1:17" ht="21" customHeight="1">
      <c r="A13" s="22" t="s">
        <v>10</v>
      </c>
      <c r="B13" s="22"/>
      <c r="C13" s="22"/>
      <c r="D13" s="21"/>
      <c r="E13" s="18">
        <f>SUM(G13+I13)</f>
        <v>133</v>
      </c>
      <c r="F13" s="20">
        <f>SUM(H13+J13)</f>
        <v>569500</v>
      </c>
      <c r="G13" s="20">
        <v>43</v>
      </c>
      <c r="H13" s="19">
        <f>156300000/1000</f>
        <v>156300</v>
      </c>
      <c r="I13" s="18">
        <v>90</v>
      </c>
      <c r="J13" s="18">
        <f>413200000/1000</f>
        <v>413200</v>
      </c>
      <c r="K13" s="24" t="s">
        <v>3</v>
      </c>
      <c r="L13" s="24" t="s">
        <v>3</v>
      </c>
      <c r="M13" s="17" t="s">
        <v>3</v>
      </c>
      <c r="N13" s="17" t="s">
        <v>3</v>
      </c>
      <c r="Q13" s="16"/>
    </row>
    <row r="14" spans="1:17" ht="21" customHeight="1">
      <c r="A14" s="22" t="s">
        <v>9</v>
      </c>
      <c r="B14" s="22"/>
      <c r="C14" s="22"/>
      <c r="D14" s="21"/>
      <c r="E14" s="18">
        <f>SUM(G14+I14)</f>
        <v>161</v>
      </c>
      <c r="F14" s="20">
        <f>SUM(H14+J14)</f>
        <v>332200</v>
      </c>
      <c r="G14" s="20">
        <v>44</v>
      </c>
      <c r="H14" s="19">
        <f>176800000/1000</f>
        <v>176800</v>
      </c>
      <c r="I14" s="18">
        <v>117</v>
      </c>
      <c r="J14" s="18">
        <f>155400000/1000</f>
        <v>155400</v>
      </c>
      <c r="K14" s="24" t="s">
        <v>3</v>
      </c>
      <c r="L14" s="24" t="s">
        <v>3</v>
      </c>
      <c r="M14" s="17" t="s">
        <v>3</v>
      </c>
      <c r="N14" s="17" t="s">
        <v>3</v>
      </c>
      <c r="Q14" s="16"/>
    </row>
    <row r="15" spans="1:17" ht="21" customHeight="1">
      <c r="A15" s="22" t="s">
        <v>8</v>
      </c>
      <c r="B15" s="22"/>
      <c r="C15" s="22"/>
      <c r="D15" s="21"/>
      <c r="E15" s="18">
        <f>SUM(G15+I15)</f>
        <v>284</v>
      </c>
      <c r="F15" s="20">
        <f>SUM(H15+J15)</f>
        <v>513810</v>
      </c>
      <c r="G15" s="20">
        <v>63</v>
      </c>
      <c r="H15" s="19">
        <f>352320000/1000</f>
        <v>352320</v>
      </c>
      <c r="I15" s="18">
        <v>221</v>
      </c>
      <c r="J15" s="18">
        <f>161490000/1000</f>
        <v>161490</v>
      </c>
      <c r="K15" s="24" t="s">
        <v>3</v>
      </c>
      <c r="L15" s="24" t="s">
        <v>3</v>
      </c>
      <c r="M15" s="17" t="s">
        <v>3</v>
      </c>
      <c r="N15" s="17" t="s">
        <v>3</v>
      </c>
      <c r="Q15" s="16"/>
    </row>
    <row r="16" spans="1:17" ht="21" customHeight="1">
      <c r="A16" s="22" t="s">
        <v>7</v>
      </c>
      <c r="B16" s="22"/>
      <c r="C16" s="22"/>
      <c r="D16" s="21"/>
      <c r="E16" s="18">
        <f>SUM(G16+I16+K16)</f>
        <v>379</v>
      </c>
      <c r="F16" s="20">
        <f>SUM(H16+J16+L16)</f>
        <v>951150</v>
      </c>
      <c r="G16" s="20">
        <v>94</v>
      </c>
      <c r="H16" s="19">
        <f>659700000/1000</f>
        <v>659700</v>
      </c>
      <c r="I16" s="18">
        <v>284</v>
      </c>
      <c r="J16" s="18">
        <f>286450000/1000</f>
        <v>286450</v>
      </c>
      <c r="K16" s="18">
        <v>1</v>
      </c>
      <c r="L16" s="23">
        <f>5000000/1000</f>
        <v>5000</v>
      </c>
      <c r="M16" s="17" t="s">
        <v>3</v>
      </c>
      <c r="N16" s="17" t="s">
        <v>3</v>
      </c>
      <c r="Q16" s="16"/>
    </row>
    <row r="17" spans="1:17" ht="21" customHeight="1">
      <c r="A17" s="22" t="s">
        <v>6</v>
      </c>
      <c r="B17" s="22"/>
      <c r="C17" s="22"/>
      <c r="D17" s="21"/>
      <c r="E17" s="18">
        <f>SUM(G17+I17)</f>
        <v>352</v>
      </c>
      <c r="F17" s="20">
        <f>SUM(H17+J17)</f>
        <v>1562820</v>
      </c>
      <c r="G17" s="20">
        <v>158</v>
      </c>
      <c r="H17" s="19">
        <f>1341820000/1000</f>
        <v>1341820</v>
      </c>
      <c r="I17" s="18">
        <v>194</v>
      </c>
      <c r="J17" s="18">
        <f>221000000/1000</f>
        <v>221000</v>
      </c>
      <c r="K17" s="17" t="s">
        <v>3</v>
      </c>
      <c r="L17" s="17" t="s">
        <v>3</v>
      </c>
      <c r="M17" s="17" t="s">
        <v>3</v>
      </c>
      <c r="N17" s="17" t="s">
        <v>3</v>
      </c>
      <c r="Q17" s="16"/>
    </row>
    <row r="18" spans="1:17" ht="21" customHeight="1">
      <c r="A18" s="22" t="s">
        <v>5</v>
      </c>
      <c r="B18" s="22"/>
      <c r="C18" s="22"/>
      <c r="D18" s="21"/>
      <c r="E18" s="18">
        <f>SUM(G18+I18)</f>
        <v>323</v>
      </c>
      <c r="F18" s="20">
        <f>SUM(H18+J18)</f>
        <v>803350</v>
      </c>
      <c r="G18" s="20">
        <v>132</v>
      </c>
      <c r="H18" s="19">
        <f>595000000/1000</f>
        <v>595000</v>
      </c>
      <c r="I18" s="18">
        <v>191</v>
      </c>
      <c r="J18" s="18">
        <f>208350000/1000</f>
        <v>208350</v>
      </c>
      <c r="K18" s="17" t="s">
        <v>3</v>
      </c>
      <c r="L18" s="17" t="s">
        <v>3</v>
      </c>
      <c r="M18" s="17" t="s">
        <v>3</v>
      </c>
      <c r="N18" s="17" t="s">
        <v>3</v>
      </c>
      <c r="Q18" s="16"/>
    </row>
    <row r="19" spans="1:17" ht="21" customHeight="1">
      <c r="A19" s="22" t="s">
        <v>4</v>
      </c>
      <c r="B19" s="22"/>
      <c r="C19" s="22"/>
      <c r="D19" s="21"/>
      <c r="E19" s="18">
        <f>SUM(G19+I19)</f>
        <v>406</v>
      </c>
      <c r="F19" s="20">
        <f>SUM(H19+J19)</f>
        <v>479840.66600000003</v>
      </c>
      <c r="G19" s="20">
        <v>129</v>
      </c>
      <c r="H19" s="19">
        <f>179600000/1000</f>
        <v>179600</v>
      </c>
      <c r="I19" s="18">
        <v>277</v>
      </c>
      <c r="J19" s="18">
        <f>300240666/1000</f>
        <v>300240.66600000003</v>
      </c>
      <c r="K19" s="17" t="s">
        <v>3</v>
      </c>
      <c r="L19" s="17" t="s">
        <v>3</v>
      </c>
      <c r="M19" s="17" t="s">
        <v>3</v>
      </c>
      <c r="N19" s="17" t="s">
        <v>3</v>
      </c>
      <c r="Q19" s="16"/>
    </row>
    <row r="20" spans="1:17" s="4" customFormat="1" ht="21" customHeight="1">
      <c r="D20" s="15"/>
      <c r="E20" s="12"/>
      <c r="F20" s="14"/>
      <c r="G20" s="14"/>
      <c r="H20" s="13"/>
      <c r="I20" s="12"/>
      <c r="J20" s="12"/>
      <c r="K20" s="11"/>
      <c r="L20" s="11"/>
      <c r="M20" s="11"/>
      <c r="N20" s="11"/>
    </row>
    <row r="21" spans="1:17" s="4" customFormat="1" ht="3" customHeight="1">
      <c r="A21" s="9"/>
      <c r="B21" s="9"/>
      <c r="C21" s="9"/>
      <c r="D21" s="10"/>
      <c r="E21" s="8"/>
      <c r="F21" s="10"/>
      <c r="G21" s="10"/>
      <c r="H21" s="9"/>
      <c r="I21" s="8"/>
      <c r="J21" s="8"/>
      <c r="K21" s="7"/>
      <c r="L21" s="7"/>
      <c r="M21" s="7"/>
      <c r="N21" s="7"/>
    </row>
    <row r="22" spans="1:17" s="4" customFormat="1" ht="3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7" s="4" customFormat="1" ht="17.25">
      <c r="A23" s="5"/>
      <c r="B23" s="5" t="s">
        <v>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7" s="4" customFormat="1" ht="17.25">
      <c r="A24" s="5"/>
      <c r="B24" s="6" t="s">
        <v>1</v>
      </c>
      <c r="C24" s="6"/>
      <c r="D24" s="6"/>
      <c r="E24" s="6"/>
      <c r="F24" s="6"/>
      <c r="K24" s="5"/>
      <c r="L24" s="5"/>
      <c r="M24" s="5"/>
      <c r="N24" s="5"/>
    </row>
    <row r="25" spans="1:17" s="4" customFormat="1" ht="17.25">
      <c r="A25" s="5"/>
      <c r="B25" s="6" t="s">
        <v>0</v>
      </c>
      <c r="C25" s="6"/>
      <c r="D25" s="6"/>
      <c r="E25" s="6"/>
      <c r="F25" s="6"/>
      <c r="K25" s="5"/>
      <c r="L25" s="5"/>
      <c r="M25" s="5"/>
      <c r="N25" s="5"/>
    </row>
    <row r="26" spans="1:17" s="4" customFormat="1" ht="17.25">
      <c r="A26" s="5"/>
      <c r="B26" s="6"/>
      <c r="C26" s="6"/>
      <c r="D26" s="6"/>
      <c r="E26" s="6"/>
      <c r="F26" s="6"/>
      <c r="K26" s="5"/>
      <c r="L26" s="5"/>
      <c r="M26" s="5"/>
      <c r="N26" s="5"/>
    </row>
    <row r="27" spans="1:17" s="4" customFormat="1" ht="17.25">
      <c r="A27" s="5"/>
      <c r="B27" s="6"/>
      <c r="C27" s="6"/>
      <c r="D27" s="6"/>
      <c r="E27" s="6"/>
      <c r="F27" s="6"/>
      <c r="K27" s="5"/>
      <c r="L27" s="5"/>
      <c r="M27" s="5"/>
      <c r="N27" s="5"/>
    </row>
    <row r="28" spans="1:17" s="4" customFormat="1" ht="49.5" customHeight="1">
      <c r="A28" s="5"/>
      <c r="B28" s="6"/>
      <c r="C28" s="6"/>
      <c r="D28" s="6"/>
      <c r="E28" s="6"/>
      <c r="F28" s="6"/>
      <c r="K28" s="5"/>
      <c r="L28" s="5"/>
      <c r="M28" s="5"/>
      <c r="N28" s="5"/>
    </row>
    <row r="29" spans="1:17">
      <c r="F29" s="3"/>
      <c r="G29" s="3"/>
      <c r="H29" s="3"/>
      <c r="I29" s="3"/>
      <c r="J29" s="3"/>
      <c r="K29" s="3"/>
      <c r="L29" s="3"/>
    </row>
  </sheetData>
  <mergeCells count="24"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1:D11"/>
    <mergeCell ref="A6:D6"/>
    <mergeCell ref="A5:D5"/>
    <mergeCell ref="E5:F5"/>
    <mergeCell ref="A10:D10"/>
    <mergeCell ref="A7:D7"/>
    <mergeCell ref="A18:D18"/>
    <mergeCell ref="A19:D19"/>
    <mergeCell ref="A12:D12"/>
    <mergeCell ref="A13:D13"/>
    <mergeCell ref="A14:D14"/>
    <mergeCell ref="A15:D15"/>
    <mergeCell ref="A16:D16"/>
    <mergeCell ref="A17:D1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2016-10-05T06:41:18Z</dcterms:created>
  <dcterms:modified xsi:type="dcterms:W3CDTF">2016-10-05T06:41:41Z</dcterms:modified>
</cp:coreProperties>
</file>