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1" sheetId="15" r:id="rId1"/>
  </sheets>
  <definedNames>
    <definedName name="_xlnm.Print_Area" localSheetId="0">'T-12.1'!$A$1:$M$38</definedName>
  </definedNames>
  <calcPr calcId="124519"/>
</workbook>
</file>

<file path=xl/calcChain.xml><?xml version="1.0" encoding="utf-8"?>
<calcChain xmlns="http://schemas.openxmlformats.org/spreadsheetml/2006/main">
  <c r="G21" i="15"/>
  <c r="G22"/>
  <c r="G23"/>
  <c r="G24"/>
  <c r="G25"/>
  <c r="G26"/>
  <c r="G27"/>
  <c r="G28"/>
  <c r="G29"/>
  <c r="G30"/>
  <c r="G31"/>
  <c r="G32"/>
  <c r="G33"/>
  <c r="G34"/>
  <c r="G19"/>
  <c r="I21"/>
  <c r="I22"/>
  <c r="I23"/>
  <c r="I24"/>
  <c r="I25"/>
  <c r="I26"/>
  <c r="I27"/>
  <c r="I28"/>
  <c r="I29"/>
  <c r="I30"/>
  <c r="I31"/>
  <c r="I32"/>
  <c r="I33"/>
  <c r="I34"/>
  <c r="I19"/>
  <c r="I12"/>
  <c r="I13"/>
  <c r="I14"/>
  <c r="I8" s="1"/>
  <c r="I15"/>
  <c r="I16"/>
  <c r="I11"/>
  <c r="G8"/>
  <c r="G12"/>
  <c r="G13"/>
  <c r="G14"/>
  <c r="G15"/>
  <c r="G16"/>
  <c r="G11"/>
  <c r="H23"/>
  <c r="H16"/>
  <c r="H15"/>
  <c r="H12"/>
  <c r="H11"/>
  <c r="F23"/>
  <c r="F16"/>
  <c r="F15"/>
  <c r="F12"/>
  <c r="F11"/>
  <c r="E15"/>
  <c r="E12"/>
  <c r="E11"/>
</calcChain>
</file>

<file path=xl/sharedStrings.xml><?xml version="1.0" encoding="utf-8"?>
<sst xmlns="http://schemas.openxmlformats.org/spreadsheetml/2006/main" count="76" uniqueCount="70">
  <si>
    <t>ตาราง</t>
  </si>
  <si>
    <t>Total</t>
  </si>
  <si>
    <t>Construction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</si>
  <si>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</si>
  <si>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</si>
  <si>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</si>
  <si>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</si>
  <si>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</si>
  <si>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</si>
  <si>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</si>
  <si>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</si>
  <si>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</si>
  <si>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</si>
  <si>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</si>
  <si>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</si>
  <si>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</si>
  <si>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</si>
  <si>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</si>
  <si>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</si>
  <si>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</si>
  <si>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</si>
  <si>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</si>
  <si>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</si>
  <si>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</si>
  <si>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</si>
  <si>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</si>
  <si>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</si>
  <si>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</si>
  <si>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</si>
  <si>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</si>
  <si>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</si>
  <si>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</si>
  <si>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</si>
  <si>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</si>
  <si>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</si>
  <si>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</si>
  <si>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</si>
  <si>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</si>
  <si>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</si>
  <si>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</si>
  <si>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</si>
  <si>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</si>
  <si>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</si>
  <si>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</si>
  <si>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</si>
  <si>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</si>
  <si>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</si>
  <si>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</si>
  <si>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</si>
  <si>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</si>
  <si>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</si>
  <si>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</si>
  <si>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</si>
  <si>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</si>
  <si>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</si>
  <si>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</si>
  <si>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</si>
  <si>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</si>
  <si>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</si>
  <si>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Table</t>
  </si>
  <si>
    <t>Size of establishments</t>
  </si>
  <si>
    <t>Employee</t>
  </si>
  <si>
    <t>Person engaged</t>
  </si>
  <si>
    <t>Establishment</t>
  </si>
  <si>
    <t xml:space="preserve">                                                                                                         </t>
  </si>
  <si>
    <t xml:space="preserve">    ที่มา:   สำมะโนธุรกิจและอุตสาหกรรม พ.ศ. 2560 (ข้อมูลพื้นฐาน) จังหวัดเพชรบูรณ์  สำนักงานสถิติแห่งชาติ</t>
  </si>
  <si>
    <t>Source:  The 2017 Business and  Industrial census (Basic Information) Phetchabun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</si>
  <si>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 : จังหวัดเพชรบูรณ์</t>
  </si>
  <si>
    <t>Establishment, Person Engaged and Employee by Size of Establishment and Economic Activity: 2017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</si>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</sst>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0_);_(* \(#,##0.00\);_(* &quot;-&quot;??_);_(@_)"/>
    <numFmt numFmtId="188" formatCode="#,##0\ \ \ \ ;\-#,##0\ \ \ \ ;\-\ \ \ \ "/>
    <numFmt numFmtId="189" formatCode="#,##0\ \ \ \ \ \ \ ;\-#,##0\ \ \ \ \ \ \ ;\-\ \ \ \ \ \ \ "/>
    <numFmt numFmtId="190" formatCode="#,##0.0\ \ \ \ \ \ ;\-#,##0.0\ \ \ \ \ \ ;\-\ \ \ \ \ \ "/>
  </numFmts>
  <fonts count="1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3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9" fillId="0" borderId="0" applyFont="0" applyFill="0" applyBorder="0" applyAlignment="0" applyProtection="0"/>
    <xf numFmtId="0" fontId="10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187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187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187" fontId="1" fillId="0" borderId="0" applyFont="0" applyFill="0" applyBorder="0" applyAlignment="0" applyProtection="0"/>
    <xf numFmtId="0" fontId="10" fillId="0" borderId="0"/>
    <xf numFmtId="0" fontId="11" fillId="0" borderId="0"/>
    <xf numFmtId="43" fontId="10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187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187" fontId="1" fillId="0" borderId="0" applyFont="0" applyFill="0" applyBorder="0" applyAlignment="0" applyProtection="0"/>
    <xf numFmtId="0" fontId="10" fillId="0" borderId="0"/>
    <xf numFmtId="0" fontId="1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187" fontId="1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187" fontId="1" fillId="0" borderId="0" applyFont="0" applyFill="0" applyBorder="0" applyAlignment="0" applyProtection="0"/>
    <xf numFmtId="0" fontId="11" fillId="0" borderId="0"/>
    <xf numFmtId="187" fontId="1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7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187" fontId="1" fillId="0" borderId="0" applyFont="0" applyFill="0" applyBorder="0" applyAlignment="0" applyProtection="0"/>
    <xf numFmtId="18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2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0" fillId="0" borderId="0"/>
    <xf numFmtId="0" fontId="11" fillId="0" borderId="0"/>
    <xf numFmtId="18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18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18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8" fontId="5" fillId="0" borderId="5" xfId="5" applyNumberFormat="1" applyFont="1" applyBorder="1" applyAlignment="1">
      <alignment vertical="center"/>
    </xf>
    <xf numFmtId="189" fontId="5" fillId="0" borderId="5" xfId="5" applyNumberFormat="1" applyFont="1" applyBorder="1" applyAlignment="1">
      <alignment vertical="center"/>
    </xf>
    <xf numFmtId="189" fontId="5" fillId="0" borderId="5" xfId="5" applyNumberFormat="1" applyFont="1" applyBorder="1"/>
    <xf numFmtId="0" fontId="5" fillId="0" borderId="5" xfId="0" applyFont="1" applyBorder="1" applyAlignment="1">
      <alignment vertical="center"/>
    </xf>
    <xf numFmtId="189" fontId="7" fillId="0" borderId="5" xfId="5" applyNumberFormat="1" applyFont="1" applyBorder="1"/>
    <xf numFmtId="189" fontId="5" fillId="0" borderId="5" xfId="0" applyNumberFormat="1" applyFont="1" applyBorder="1"/>
    <xf numFmtId="188" fontId="5" fillId="0" borderId="5" xfId="5" applyNumberFormat="1" applyFont="1" applyBorder="1"/>
    <xf numFmtId="188" fontId="7" fillId="0" borderId="5" xfId="5" applyNumberFormat="1" applyFont="1" applyBorder="1"/>
    <xf numFmtId="188" fontId="5" fillId="0" borderId="5" xfId="0" applyNumberFormat="1" applyFont="1" applyBorder="1"/>
    <xf numFmtId="190" fontId="5" fillId="0" borderId="5" xfId="5" applyNumberFormat="1" applyFont="1" applyBorder="1" applyAlignment="1">
      <alignment vertical="center"/>
    </xf>
    <xf numFmtId="190" fontId="5" fillId="0" borderId="5" xfId="5" applyNumberFormat="1" applyFont="1" applyBorder="1"/>
    <xf numFmtId="190" fontId="7" fillId="0" borderId="5" xfId="5" applyNumberFormat="1" applyFont="1" applyBorder="1"/>
    <xf numFmtId="190" fontId="5" fillId="0" borderId="5" xfId="0" applyNumberFormat="1" applyFont="1" applyBorder="1"/>
    <xf numFmtId="0" fontId="7" fillId="0" borderId="0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189" fontId="7" fillId="0" borderId="5" xfId="5" applyNumberFormat="1" applyFont="1" applyBorder="1" applyAlignment="1">
      <alignment vertical="top"/>
    </xf>
    <xf numFmtId="188" fontId="7" fillId="0" borderId="5" xfId="5" applyNumberFormat="1" applyFont="1" applyBorder="1" applyAlignment="1">
      <alignment vertical="top"/>
    </xf>
    <xf numFmtId="190" fontId="7" fillId="0" borderId="5" xfId="5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193">
    <cellStyle name="Comma 2" xfId="1"/>
    <cellStyle name="Comma 2 2" xfId="116"/>
    <cellStyle name="Comma 2 3" xfId="174"/>
    <cellStyle name="Comma 2 4" xfId="182"/>
    <cellStyle name="Comma 2 5" xfId="186"/>
    <cellStyle name="Comma 2 6" xfId="190"/>
    <cellStyle name="Comma 3" xfId="2"/>
    <cellStyle name="Comma 3 10" xfId="8"/>
    <cellStyle name="Comma 3 11" xfId="9"/>
    <cellStyle name="Comma 3 12" xfId="10"/>
    <cellStyle name="Comma 3 13" xfId="11"/>
    <cellStyle name="Comma 3 14" xfId="12"/>
    <cellStyle name="Comma 3 15" xfId="13"/>
    <cellStyle name="Comma 3 16" xfId="14"/>
    <cellStyle name="Comma 3 17" xfId="15"/>
    <cellStyle name="Comma 3 18" xfId="16"/>
    <cellStyle name="Comma 3 19" xfId="61"/>
    <cellStyle name="Comma 3 2" xfId="7"/>
    <cellStyle name="Comma 3 20" xfId="81"/>
    <cellStyle name="Comma 3 21" xfId="86"/>
    <cellStyle name="Comma 3 22" xfId="90"/>
    <cellStyle name="Comma 3 23" xfId="95"/>
    <cellStyle name="Comma 3 24" xfId="100"/>
    <cellStyle name="Comma 3 25" xfId="104"/>
    <cellStyle name="Comma 3 26" xfId="108"/>
    <cellStyle name="Comma 3 27" xfId="103"/>
    <cellStyle name="Comma 3 28" xfId="114"/>
    <cellStyle name="Comma 3 29" xfId="160"/>
    <cellStyle name="Comma 3 3" xfId="17"/>
    <cellStyle name="Comma 3 30" xfId="173"/>
    <cellStyle name="Comma 3 31" xfId="176"/>
    <cellStyle name="Comma 3 32" xfId="178"/>
    <cellStyle name="Comma 3 33" xfId="179"/>
    <cellStyle name="Comma 3 34" xfId="118"/>
    <cellStyle name="Comma 3 35" xfId="175"/>
    <cellStyle name="Comma 3 36" xfId="183"/>
    <cellStyle name="Comma 3 37" xfId="187"/>
    <cellStyle name="Comma 3 38" xfId="191"/>
    <cellStyle name="Comma 3 4" xfId="18"/>
    <cellStyle name="Comma 3 5" xfId="19"/>
    <cellStyle name="Comma 3 6" xfId="20"/>
    <cellStyle name="Comma 3 7" xfId="21"/>
    <cellStyle name="Comma 3 8" xfId="22"/>
    <cellStyle name="Comma 3 9" xfId="23"/>
    <cellStyle name="Normal 2" xfId="3"/>
    <cellStyle name="Normal 3" xfId="4"/>
    <cellStyle name="Normal 3 10" xfId="25"/>
    <cellStyle name="Normal 3 11" xfId="26"/>
    <cellStyle name="Normal 3 12" xfId="27"/>
    <cellStyle name="Normal 3 13" xfId="28"/>
    <cellStyle name="Normal 3 14" xfId="29"/>
    <cellStyle name="Normal 3 15" xfId="30"/>
    <cellStyle name="Normal 3 16" xfId="31"/>
    <cellStyle name="Normal 3 17" xfId="32"/>
    <cellStyle name="Normal 3 18" xfId="33"/>
    <cellStyle name="Normal 3 19" xfId="69"/>
    <cellStyle name="Normal 3 2" xfId="24"/>
    <cellStyle name="Normal 3 20" xfId="72"/>
    <cellStyle name="Normal 3 21" xfId="67"/>
    <cellStyle name="Normal 3 22" xfId="71"/>
    <cellStyle name="Normal 3 23" xfId="68"/>
    <cellStyle name="Normal 3 24" xfId="73"/>
    <cellStyle name="Normal 3 25" xfId="66"/>
    <cellStyle name="Normal 3 26" xfId="74"/>
    <cellStyle name="Normal 3 27" xfId="70"/>
    <cellStyle name="Normal 3 28" xfId="117"/>
    <cellStyle name="Normal 3 29" xfId="123"/>
    <cellStyle name="Normal 3 3" xfId="34"/>
    <cellStyle name="Normal 3 30" xfId="169"/>
    <cellStyle name="Normal 3 31" xfId="125"/>
    <cellStyle name="Normal 3 32" xfId="171"/>
    <cellStyle name="Normal 3 33" xfId="136"/>
    <cellStyle name="Normal 3 34" xfId="119"/>
    <cellStyle name="Normal 3 35" xfId="177"/>
    <cellStyle name="Normal 3 36" xfId="184"/>
    <cellStyle name="Normal 3 37" xfId="188"/>
    <cellStyle name="Normal 3 38" xfId="192"/>
    <cellStyle name="Normal 3 4" xfId="35"/>
    <cellStyle name="Normal 3 5" xfId="36"/>
    <cellStyle name="Normal 3 6" xfId="37"/>
    <cellStyle name="Normal 3 7" xfId="38"/>
    <cellStyle name="Normal 3 8" xfId="39"/>
    <cellStyle name="Normal 3 9" xfId="40"/>
    <cellStyle name="เครื่องหมายจุลภาค" xfId="5" builtinId="3"/>
    <cellStyle name="เครื่องหมายจุลภาค 11" xfId="89"/>
    <cellStyle name="เครื่องหมายจุลภาค 2 10" xfId="42"/>
    <cellStyle name="เครื่องหมายจุลภาค 2 10 2" xfId="120"/>
    <cellStyle name="เครื่องหมายจุลภาค 2 10 3" xfId="121"/>
    <cellStyle name="เครื่องหมายจุลภาค 2 10 4" xfId="122"/>
    <cellStyle name="เครื่องหมายจุลภาค 2 11" xfId="43"/>
    <cellStyle name="เครื่องหมายจุลภาค 2 12" xfId="44"/>
    <cellStyle name="เครื่องหมายจุลภาค 2 13" xfId="75"/>
    <cellStyle name="เครื่องหมายจุลภาค 2 14" xfId="65"/>
    <cellStyle name="เครื่องหมายจุลภาค 2 15" xfId="76"/>
    <cellStyle name="เครื่องหมายจุลภาค 2 16" xfId="64"/>
    <cellStyle name="เครื่องหมายจุลภาค 2 17" xfId="77"/>
    <cellStyle name="เครื่องหมายจุลภาค 2 18" xfId="63"/>
    <cellStyle name="เครื่องหมายจุลภาค 2 19" xfId="78"/>
    <cellStyle name="เครื่องหมายจุลภาค 2 2" xfId="41"/>
    <cellStyle name="เครื่องหมายจุลภาค 2 2 2" xfId="126"/>
    <cellStyle name="เครื่องหมายจุลภาค 2 2 3" xfId="127"/>
    <cellStyle name="เครื่องหมายจุลภาค 2 2 4" xfId="128"/>
    <cellStyle name="เครื่องหมายจุลภาค 2 20" xfId="62"/>
    <cellStyle name="เครื่องหมายจุลภาค 2 21" xfId="91"/>
    <cellStyle name="เครื่องหมายจุลภาค 2 3" xfId="45"/>
    <cellStyle name="เครื่องหมายจุลภาค 2 3 2" xfId="129"/>
    <cellStyle name="เครื่องหมายจุลภาค 2 3 3" xfId="130"/>
    <cellStyle name="เครื่องหมายจุลภาค 2 3 4" xfId="131"/>
    <cellStyle name="เครื่องหมายจุลภาค 2 4" xfId="46"/>
    <cellStyle name="เครื่องหมายจุลภาค 2 4 2" xfId="133"/>
    <cellStyle name="เครื่องหมายจุลภาค 2 4 3" xfId="134"/>
    <cellStyle name="เครื่องหมายจุลภาค 2 4 4" xfId="135"/>
    <cellStyle name="เครื่องหมายจุลภาค 2 5" xfId="47"/>
    <cellStyle name="เครื่องหมายจุลภาค 2 5 2" xfId="137"/>
    <cellStyle name="เครื่องหมายจุลภาค 2 5 3" xfId="138"/>
    <cellStyle name="เครื่องหมายจุลภาค 2 5 4" xfId="139"/>
    <cellStyle name="เครื่องหมายจุลภาค 2 6" xfId="48"/>
    <cellStyle name="เครื่องหมายจุลภาค 2 6 2" xfId="140"/>
    <cellStyle name="เครื่องหมายจุลภาค 2 6 3" xfId="141"/>
    <cellStyle name="เครื่องหมายจุลภาค 2 6 4" xfId="142"/>
    <cellStyle name="เครื่องหมายจุลภาค 2 7" xfId="49"/>
    <cellStyle name="เครื่องหมายจุลภาค 2 7 2" xfId="143"/>
    <cellStyle name="เครื่องหมายจุลภาค 2 7 3" xfId="144"/>
    <cellStyle name="เครื่องหมายจุลภาค 2 7 4" xfId="145"/>
    <cellStyle name="เครื่องหมายจุลภาค 2 8" xfId="50"/>
    <cellStyle name="เครื่องหมายจุลภาค 2 8 2" xfId="146"/>
    <cellStyle name="เครื่องหมายจุลภาค 2 8 3" xfId="147"/>
    <cellStyle name="เครื่องหมายจุลภาค 2 8 4" xfId="148"/>
    <cellStyle name="เครื่องหมายจุลภาค 2 9" xfId="51"/>
    <cellStyle name="เครื่องหมายจุลภาค 2 9 2" xfId="149"/>
    <cellStyle name="เครื่องหมายจุลภาค 2 9 3" xfId="150"/>
    <cellStyle name="เครื่องหมายจุลภาค 2 9 4" xfId="151"/>
    <cellStyle name="เครื่องหมายจุลภาค 4" xfId="152"/>
    <cellStyle name="ปกติ" xfId="0" builtinId="0"/>
    <cellStyle name="ปกติ 11" xfId="106"/>
    <cellStyle name="ปกติ 12" xfId="109"/>
    <cellStyle name="ปกติ 13" xfId="111"/>
    <cellStyle name="ปกติ 18" xfId="180"/>
    <cellStyle name="ปกติ 19" xfId="115"/>
    <cellStyle name="ปกติ 2" xfId="6"/>
    <cellStyle name="ปกติ 2 10" xfId="105"/>
    <cellStyle name="ปกติ 2 11" xfId="112"/>
    <cellStyle name="ปกติ 2 2" xfId="52"/>
    <cellStyle name="ปกติ 2 2 10" xfId="110"/>
    <cellStyle name="ปกติ 2 2 11" xfId="113"/>
    <cellStyle name="ปกติ 2 2 12" xfId="153"/>
    <cellStyle name="ปกติ 2 2 13" xfId="168"/>
    <cellStyle name="ปกติ 2 2 14" xfId="124"/>
    <cellStyle name="ปกติ 2 2 15" xfId="170"/>
    <cellStyle name="ปกติ 2 2 16" xfId="132"/>
    <cellStyle name="ปกติ 2 2 17" xfId="172"/>
    <cellStyle name="ปกติ 2 2 2" xfId="53"/>
    <cellStyle name="ปกติ 2 2 3" xfId="80"/>
    <cellStyle name="ปกติ 2 2 4" xfId="85"/>
    <cellStyle name="ปกติ 2 2 5" xfId="88"/>
    <cellStyle name="ปกติ 2 2 6" xfId="94"/>
    <cellStyle name="ปกติ 2 2 7" xfId="99"/>
    <cellStyle name="ปกติ 2 2 8" xfId="102"/>
    <cellStyle name="ปกติ 2 2 9" xfId="107"/>
    <cellStyle name="ปกติ 2 3" xfId="79"/>
    <cellStyle name="ปกติ 2 4" xfId="84"/>
    <cellStyle name="ปกติ 2 5" xfId="82"/>
    <cellStyle name="ปกติ 2 6" xfId="93"/>
    <cellStyle name="ปกติ 2 7" xfId="98"/>
    <cellStyle name="ปกติ 2 8" xfId="96"/>
    <cellStyle name="ปกติ 2 9" xfId="101"/>
    <cellStyle name="ปกติ 20" xfId="164"/>
    <cellStyle name="ปกติ 21" xfId="181"/>
    <cellStyle name="ปกติ 22" xfId="185"/>
    <cellStyle name="ปกติ 23" xfId="189"/>
    <cellStyle name="ปกติ 3" xfId="54"/>
    <cellStyle name="ปกติ 3 2" xfId="55"/>
    <cellStyle name="ปกติ 3 2 2" xfId="154"/>
    <cellStyle name="ปกติ 3 2 3" xfId="155"/>
    <cellStyle name="ปกติ 3 2 4" xfId="156"/>
    <cellStyle name="ปกติ 4" xfId="60"/>
    <cellStyle name="ปกติ 4 2" xfId="56"/>
    <cellStyle name="ปกติ 4 2 2" xfId="157"/>
    <cellStyle name="ปกติ 4 2 3" xfId="158"/>
    <cellStyle name="ปกติ 4 2 4" xfId="159"/>
    <cellStyle name="ปกติ 5" xfId="83"/>
    <cellStyle name="ปกติ 5 2" xfId="57"/>
    <cellStyle name="ปกติ 5 2 2" xfId="161"/>
    <cellStyle name="ปกติ 5 2 3" xfId="162"/>
    <cellStyle name="ปกติ 5 2 4" xfId="163"/>
    <cellStyle name="ปกติ 6" xfId="87"/>
    <cellStyle name="ปกติ 6 2" xfId="58"/>
    <cellStyle name="ปกติ 6 2 2" xfId="165"/>
    <cellStyle name="ปกติ 6 2 3" xfId="166"/>
    <cellStyle name="ปกติ 6 2 4" xfId="167"/>
    <cellStyle name="ปกติ 7" xfId="59"/>
    <cellStyle name="ปกติ 8" xfId="92"/>
    <cellStyle name="ปกติ 9" xfId="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39"/>
  <sheetViews>
    <sheetView showGridLines="0" tabSelected="1" workbookViewId="0">
      <selection activeCell="O8" sqref="O8"/>
    </sheetView>
  </sheetViews>
  <sheetFormatPr defaultRowHeight="21.75"/>
  <cols>
    <col min="1" max="1" width="1.7109375" style="21" customWidth="1"/>
    <col min="2" max="2" width="6" style="21" customWidth="1"/>
    <col min="3" max="3" width="5.42578125" style="21" customWidth="1"/>
    <col min="4" max="4" width="28" style="21" customWidth="1"/>
    <col min="5" max="5" width="13.7109375" style="21" customWidth="1"/>
    <col min="6" max="9" width="11.140625" style="21" customWidth="1"/>
    <col min="10" max="10" width="1.7109375" style="21" customWidth="1"/>
    <col min="11" max="11" width="42.28515625" style="21" customWidth="1"/>
    <col min="12" max="12" width="2.7109375" style="6" customWidth="1"/>
    <col min="13" max="13" width="4.7109375" style="6" customWidth="1"/>
    <col min="14" max="16384" width="9.140625" style="6"/>
  </cols>
  <sheetData>
    <row r="1" spans="1:17" s="3" customFormat="1" ht="19.5" customHeight="1">
      <c r="A1" s="1"/>
      <c r="B1" s="1" t="s">
        <v>0</v>
      </c>
      <c r="C1" s="2">
        <v>12.1</v>
      </c>
      <c r="D1" s="1" t="s">
        <v>67</v>
      </c>
      <c r="E1" s="1"/>
      <c r="F1" s="1"/>
      <c r="G1" s="1"/>
      <c r="H1" s="1"/>
      <c r="I1" s="1"/>
      <c r="J1" s="1"/>
      <c r="K1" s="1"/>
    </row>
    <row r="2" spans="1:17" s="5" customFormat="1" ht="18.75" customHeight="1">
      <c r="A2" s="4"/>
      <c r="B2" s="1" t="s">
        <v>59</v>
      </c>
      <c r="C2" s="2">
        <v>12.1</v>
      </c>
      <c r="D2" s="1" t="s">
        <v>68</v>
      </c>
      <c r="E2" s="4"/>
      <c r="F2" s="4"/>
      <c r="G2" s="4"/>
      <c r="H2" s="4"/>
      <c r="I2" s="4"/>
      <c r="J2" s="4"/>
      <c r="K2" s="4"/>
    </row>
    <row r="3" spans="1:17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7" s="48" customFormat="1" ht="16.5" customHeight="1">
      <c r="A4" s="46"/>
      <c r="B4" s="46"/>
      <c r="C4" s="46"/>
      <c r="D4" s="46"/>
      <c r="E4" s="47"/>
      <c r="F4" s="51" t="s">
        <v>6</v>
      </c>
      <c r="G4" s="52"/>
      <c r="H4" s="51" t="s">
        <v>3</v>
      </c>
      <c r="I4" s="52"/>
      <c r="J4" s="47"/>
      <c r="K4" s="46"/>
      <c r="L4" s="40"/>
    </row>
    <row r="5" spans="1:17" s="8" customFormat="1" ht="17.25" customHeight="1">
      <c r="A5" s="53" t="s">
        <v>7</v>
      </c>
      <c r="B5" s="53"/>
      <c r="C5" s="53"/>
      <c r="D5" s="54"/>
      <c r="E5" s="10"/>
      <c r="F5" s="55" t="s">
        <v>62</v>
      </c>
      <c r="G5" s="56"/>
      <c r="H5" s="55" t="s">
        <v>61</v>
      </c>
      <c r="I5" s="56"/>
      <c r="J5" s="12"/>
      <c r="K5" s="9" t="s">
        <v>9</v>
      </c>
      <c r="L5" s="7"/>
    </row>
    <row r="6" spans="1:17" s="8" customFormat="1" ht="17.25" customHeight="1">
      <c r="A6" s="53" t="s">
        <v>10</v>
      </c>
      <c r="B6" s="53"/>
      <c r="C6" s="53"/>
      <c r="D6" s="54"/>
      <c r="E6" s="10" t="s">
        <v>8</v>
      </c>
      <c r="F6" s="10" t="s">
        <v>5</v>
      </c>
      <c r="G6" s="10" t="s">
        <v>11</v>
      </c>
      <c r="H6" s="10" t="s">
        <v>5</v>
      </c>
      <c r="I6" s="12" t="s">
        <v>11</v>
      </c>
      <c r="J6" s="12"/>
      <c r="K6" s="9" t="s">
        <v>12</v>
      </c>
      <c r="L6" s="7"/>
    </row>
    <row r="7" spans="1:17" s="8" customFormat="1" ht="15.75" customHeight="1">
      <c r="A7" s="13"/>
      <c r="B7" s="13"/>
      <c r="C7" s="13"/>
      <c r="D7" s="13"/>
      <c r="E7" s="14" t="s">
        <v>63</v>
      </c>
      <c r="F7" s="14" t="s">
        <v>13</v>
      </c>
      <c r="G7" s="14" t="s">
        <v>14</v>
      </c>
      <c r="H7" s="14" t="s">
        <v>13</v>
      </c>
      <c r="I7" s="14" t="s">
        <v>14</v>
      </c>
      <c r="J7" s="11"/>
      <c r="K7" s="15"/>
      <c r="L7" s="7"/>
    </row>
    <row r="8" spans="1:17" s="17" customFormat="1" ht="18.75" customHeight="1">
      <c r="A8" s="49" t="s">
        <v>4</v>
      </c>
      <c r="B8" s="49"/>
      <c r="C8" s="49"/>
      <c r="D8" s="50"/>
      <c r="E8" s="28">
        <v>27189</v>
      </c>
      <c r="F8" s="27">
        <v>79778</v>
      </c>
      <c r="G8" s="36">
        <f>SUM(G11:G16)</f>
        <v>100</v>
      </c>
      <c r="H8" s="27">
        <v>36674</v>
      </c>
      <c r="I8" s="36">
        <f>SUM(I11:I16)</f>
        <v>100</v>
      </c>
      <c r="J8" s="16"/>
      <c r="K8" s="26" t="s">
        <v>1</v>
      </c>
    </row>
    <row r="9" spans="1:17" s="5" customFormat="1" ht="16.5" customHeight="1">
      <c r="A9" s="23" t="s">
        <v>15</v>
      </c>
      <c r="B9" s="23"/>
      <c r="C9" s="23"/>
      <c r="D9" s="24"/>
      <c r="E9" s="29"/>
      <c r="F9" s="33"/>
      <c r="G9" s="37"/>
      <c r="H9" s="33"/>
      <c r="I9" s="37"/>
      <c r="J9" s="30" t="s">
        <v>60</v>
      </c>
      <c r="K9" s="23"/>
    </row>
    <row r="10" spans="1:17" s="5" customFormat="1" ht="3" customHeight="1">
      <c r="A10" s="23"/>
      <c r="B10" s="23"/>
      <c r="C10" s="23"/>
      <c r="D10" s="24"/>
      <c r="E10" s="29"/>
      <c r="F10" s="33"/>
      <c r="G10" s="37"/>
      <c r="H10" s="33"/>
      <c r="I10" s="37"/>
      <c r="J10" s="30"/>
      <c r="K10" s="23"/>
    </row>
    <row r="11" spans="1:17" s="7" customFormat="1" ht="15" customHeight="1">
      <c r="A11" s="17"/>
      <c r="B11" s="17" t="s">
        <v>16</v>
      </c>
      <c r="C11" s="17"/>
      <c r="D11" s="25"/>
      <c r="E11" s="31">
        <f>25462+1096+311</f>
        <v>26869</v>
      </c>
      <c r="F11" s="34">
        <f>44871+8104+3942</f>
        <v>56917</v>
      </c>
      <c r="G11" s="38">
        <f>F11*100/$F$8</f>
        <v>71.344230238912985</v>
      </c>
      <c r="H11" s="34">
        <f>8675+5011+2142</f>
        <v>15828</v>
      </c>
      <c r="I11" s="38">
        <f>H11*100/$H$8</f>
        <v>43.158640999072915</v>
      </c>
      <c r="J11" s="16"/>
      <c r="K11" s="17" t="s">
        <v>17</v>
      </c>
    </row>
    <row r="12" spans="1:17" s="7" customFormat="1" ht="15" customHeight="1">
      <c r="A12" s="17"/>
      <c r="B12" s="17" t="s">
        <v>18</v>
      </c>
      <c r="C12" s="17"/>
      <c r="D12" s="25"/>
      <c r="E12" s="31">
        <f>114+61</f>
        <v>175</v>
      </c>
      <c r="F12" s="34">
        <f>2041+1387</f>
        <v>3428</v>
      </c>
      <c r="G12" s="38">
        <f t="shared" ref="G12:G16" si="0">F12*100/$F$8</f>
        <v>4.2969239640001007</v>
      </c>
      <c r="H12" s="34">
        <f>1678+892</f>
        <v>2570</v>
      </c>
      <c r="I12" s="38">
        <f t="shared" ref="I12:I16" si="1">H12*100/$H$8</f>
        <v>7.0076893712166655</v>
      </c>
      <c r="J12" s="16"/>
      <c r="K12" s="17" t="s">
        <v>19</v>
      </c>
    </row>
    <row r="13" spans="1:17" s="7" customFormat="1" ht="15" customHeight="1">
      <c r="A13" s="17"/>
      <c r="B13" s="17" t="s">
        <v>20</v>
      </c>
      <c r="C13" s="17"/>
      <c r="D13" s="25"/>
      <c r="E13" s="31">
        <v>34</v>
      </c>
      <c r="F13" s="34">
        <v>963</v>
      </c>
      <c r="G13" s="38">
        <f t="shared" si="0"/>
        <v>1.2070997016721401</v>
      </c>
      <c r="H13" s="34">
        <v>780</v>
      </c>
      <c r="I13" s="38">
        <f t="shared" si="1"/>
        <v>2.1268473578011671</v>
      </c>
      <c r="J13" s="16"/>
      <c r="K13" s="17" t="s">
        <v>21</v>
      </c>
    </row>
    <row r="14" spans="1:17" s="7" customFormat="1" ht="15" customHeight="1">
      <c r="A14" s="17"/>
      <c r="B14" s="17" t="s">
        <v>22</v>
      </c>
      <c r="C14" s="17"/>
      <c r="D14" s="25"/>
      <c r="E14" s="31">
        <v>60</v>
      </c>
      <c r="F14" s="34">
        <v>2324</v>
      </c>
      <c r="G14" s="38">
        <f t="shared" si="0"/>
        <v>2.9130838075659957</v>
      </c>
      <c r="H14" s="34">
        <v>1733</v>
      </c>
      <c r="I14" s="38">
        <f t="shared" si="1"/>
        <v>4.7254185526531058</v>
      </c>
      <c r="J14" s="16"/>
      <c r="K14" s="17" t="s">
        <v>23</v>
      </c>
    </row>
    <row r="15" spans="1:17" s="7" customFormat="1" ht="15" customHeight="1">
      <c r="A15" s="17"/>
      <c r="B15" s="17" t="s">
        <v>24</v>
      </c>
      <c r="C15" s="17"/>
      <c r="D15" s="25"/>
      <c r="E15" s="31">
        <f>23+18</f>
        <v>41</v>
      </c>
      <c r="F15" s="34">
        <f>1773+2288</f>
        <v>4061</v>
      </c>
      <c r="G15" s="38">
        <f t="shared" si="0"/>
        <v>5.0903757928250899</v>
      </c>
      <c r="H15" s="34">
        <f>1600+2079</f>
        <v>3679</v>
      </c>
      <c r="I15" s="38">
        <f t="shared" si="1"/>
        <v>10.031630037628839</v>
      </c>
      <c r="J15" s="16"/>
      <c r="K15" s="17" t="s">
        <v>25</v>
      </c>
      <c r="Q15" s="7" t="s">
        <v>64</v>
      </c>
    </row>
    <row r="16" spans="1:17" s="7" customFormat="1" ht="15" customHeight="1">
      <c r="A16" s="17"/>
      <c r="B16" s="17" t="s">
        <v>26</v>
      </c>
      <c r="C16" s="17"/>
      <c r="D16" s="25"/>
      <c r="E16" s="31">
        <v>10</v>
      </c>
      <c r="F16" s="34">
        <f>1762+2190+8133</f>
        <v>12085</v>
      </c>
      <c r="G16" s="38">
        <f t="shared" si="0"/>
        <v>15.14828649502369</v>
      </c>
      <c r="H16" s="34">
        <f>1762+2190+8132</f>
        <v>12084</v>
      </c>
      <c r="I16" s="38">
        <f t="shared" si="1"/>
        <v>32.949773681627313</v>
      </c>
      <c r="J16" s="16"/>
      <c r="K16" s="17" t="s">
        <v>27</v>
      </c>
    </row>
    <row r="17" spans="1:11" s="5" customFormat="1" ht="15.75" customHeight="1">
      <c r="A17" s="23" t="s">
        <v>10</v>
      </c>
      <c r="B17" s="23"/>
      <c r="C17" s="23"/>
      <c r="D17" s="24"/>
      <c r="E17" s="29"/>
      <c r="F17" s="33"/>
      <c r="G17" s="37"/>
      <c r="H17" s="33"/>
      <c r="I17" s="37"/>
      <c r="J17" s="30" t="s">
        <v>12</v>
      </c>
      <c r="K17" s="23"/>
    </row>
    <row r="18" spans="1:11" s="5" customFormat="1" ht="3.75" customHeight="1">
      <c r="A18" s="23"/>
      <c r="B18" s="23"/>
      <c r="C18" s="23"/>
      <c r="D18" s="24"/>
      <c r="E18" s="32"/>
      <c r="F18" s="35"/>
      <c r="G18" s="39"/>
      <c r="H18" s="35"/>
      <c r="I18" s="39"/>
      <c r="J18" s="30"/>
      <c r="K18" s="23"/>
    </row>
    <row r="19" spans="1:11" s="40" customFormat="1" ht="15" customHeight="1">
      <c r="B19" s="40" t="s">
        <v>28</v>
      </c>
      <c r="D19" s="41"/>
      <c r="E19" s="42">
        <v>2113</v>
      </c>
      <c r="F19" s="43">
        <v>5207</v>
      </c>
      <c r="G19" s="44">
        <f>F19*100/$F$8</f>
        <v>6.5268620421670134</v>
      </c>
      <c r="H19" s="43">
        <v>2371</v>
      </c>
      <c r="I19" s="44">
        <f>H19*100/$H$8</f>
        <v>6.4650706222391889</v>
      </c>
      <c r="J19" s="45"/>
      <c r="K19" s="40" t="s">
        <v>29</v>
      </c>
    </row>
    <row r="20" spans="1:11" s="40" customFormat="1" ht="15" customHeight="1">
      <c r="B20" s="40" t="s">
        <v>30</v>
      </c>
      <c r="D20" s="41"/>
      <c r="E20" s="42"/>
      <c r="F20" s="43"/>
      <c r="G20" s="44"/>
      <c r="H20" s="43"/>
      <c r="I20" s="44"/>
      <c r="J20" s="45"/>
      <c r="K20" s="40" t="s">
        <v>31</v>
      </c>
    </row>
    <row r="21" spans="1:11" s="40" customFormat="1" ht="15" customHeight="1">
      <c r="B21" s="40" t="s">
        <v>32</v>
      </c>
      <c r="D21" s="41"/>
      <c r="E21" s="42">
        <v>1362</v>
      </c>
      <c r="F21" s="43">
        <v>6552</v>
      </c>
      <c r="G21" s="44">
        <f t="shared" ref="G21:G34" si="2">F21*100/$F$8</f>
        <v>8.2127904936197957</v>
      </c>
      <c r="H21" s="43">
        <v>3667</v>
      </c>
      <c r="I21" s="44">
        <f t="shared" ref="I21:I34" si="3">H21*100/$H$8</f>
        <v>9.9989093090472814</v>
      </c>
      <c r="J21" s="45"/>
      <c r="K21" s="40" t="s">
        <v>33</v>
      </c>
    </row>
    <row r="22" spans="1:11" s="40" customFormat="1" ht="15" customHeight="1">
      <c r="B22" s="40" t="s">
        <v>34</v>
      </c>
      <c r="D22" s="41"/>
      <c r="E22" s="42">
        <v>11039</v>
      </c>
      <c r="F22" s="43">
        <v>23685</v>
      </c>
      <c r="G22" s="44">
        <f t="shared" si="2"/>
        <v>29.688635964802327</v>
      </c>
      <c r="H22" s="43">
        <v>5600</v>
      </c>
      <c r="I22" s="44">
        <f t="shared" si="3"/>
        <v>15.269673338059661</v>
      </c>
      <c r="J22" s="45"/>
      <c r="K22" s="40" t="s">
        <v>35</v>
      </c>
    </row>
    <row r="23" spans="1:11" s="40" customFormat="1" ht="15" customHeight="1">
      <c r="B23" s="40" t="s">
        <v>36</v>
      </c>
      <c r="D23" s="41"/>
      <c r="E23" s="42">
        <v>3739</v>
      </c>
      <c r="F23" s="43">
        <f>2135+6962</f>
        <v>9097</v>
      </c>
      <c r="G23" s="44">
        <f t="shared" si="2"/>
        <v>11.402893028153125</v>
      </c>
      <c r="H23" s="43">
        <f>1285+1875</f>
        <v>3160</v>
      </c>
      <c r="I23" s="44">
        <f t="shared" si="3"/>
        <v>8.6164585264765226</v>
      </c>
      <c r="J23" s="45"/>
      <c r="K23" s="40" t="s">
        <v>37</v>
      </c>
    </row>
    <row r="24" spans="1:11" s="40" customFormat="1" ht="15" customHeight="1">
      <c r="B24" s="40" t="s">
        <v>38</v>
      </c>
      <c r="D24" s="41"/>
      <c r="E24" s="42">
        <v>95</v>
      </c>
      <c r="F24" s="43">
        <v>291</v>
      </c>
      <c r="G24" s="44">
        <f t="shared" si="2"/>
        <v>0.364762215147033</v>
      </c>
      <c r="H24" s="43">
        <v>161</v>
      </c>
      <c r="I24" s="44">
        <f t="shared" si="3"/>
        <v>0.43900310846921525</v>
      </c>
      <c r="J24" s="45"/>
      <c r="K24" s="40" t="s">
        <v>39</v>
      </c>
    </row>
    <row r="25" spans="1:11" s="40" customFormat="1" ht="15" customHeight="1">
      <c r="B25" s="40" t="s">
        <v>40</v>
      </c>
      <c r="D25" s="41"/>
      <c r="E25" s="42">
        <v>588</v>
      </c>
      <c r="F25" s="43">
        <v>899</v>
      </c>
      <c r="G25" s="44">
        <f t="shared" si="2"/>
        <v>1.1268770839078444</v>
      </c>
      <c r="H25" s="43">
        <v>138</v>
      </c>
      <c r="I25" s="44">
        <f t="shared" si="3"/>
        <v>0.37628837868789877</v>
      </c>
      <c r="J25" s="45"/>
      <c r="K25" s="40" t="s">
        <v>41</v>
      </c>
    </row>
    <row r="26" spans="1:11" s="40" customFormat="1" ht="15" customHeight="1">
      <c r="B26" s="40" t="s">
        <v>42</v>
      </c>
      <c r="D26" s="41"/>
      <c r="E26" s="42">
        <v>207</v>
      </c>
      <c r="F26" s="43">
        <v>444</v>
      </c>
      <c r="G26" s="44">
        <f t="shared" si="2"/>
        <v>0.55654441073980299</v>
      </c>
      <c r="H26" s="43">
        <v>166</v>
      </c>
      <c r="I26" s="44">
        <f t="shared" si="3"/>
        <v>0.45263674537819709</v>
      </c>
      <c r="J26" s="45"/>
      <c r="K26" s="40" t="s">
        <v>43</v>
      </c>
    </row>
    <row r="27" spans="1:11" s="40" customFormat="1" ht="15" customHeight="1">
      <c r="B27" s="40" t="s">
        <v>44</v>
      </c>
      <c r="D27" s="41"/>
      <c r="E27" s="42">
        <v>375</v>
      </c>
      <c r="F27" s="43">
        <v>852</v>
      </c>
      <c r="G27" s="44">
        <f t="shared" si="2"/>
        <v>1.0679635989871894</v>
      </c>
      <c r="H27" s="43">
        <v>208</v>
      </c>
      <c r="I27" s="44">
        <f t="shared" si="3"/>
        <v>0.56715929541364452</v>
      </c>
      <c r="J27" s="45"/>
      <c r="K27" s="40" t="s">
        <v>45</v>
      </c>
    </row>
    <row r="28" spans="1:11" s="40" customFormat="1" ht="15" customHeight="1">
      <c r="B28" s="40" t="s">
        <v>46</v>
      </c>
      <c r="D28" s="41"/>
      <c r="E28" s="42">
        <v>611</v>
      </c>
      <c r="F28" s="43">
        <v>1559</v>
      </c>
      <c r="G28" s="44">
        <f t="shared" si="2"/>
        <v>1.9541728296021459</v>
      </c>
      <c r="H28" s="43">
        <v>619</v>
      </c>
      <c r="I28" s="44">
        <f t="shared" si="3"/>
        <v>1.6878442493319519</v>
      </c>
      <c r="J28" s="45"/>
      <c r="K28" s="40" t="s">
        <v>47</v>
      </c>
    </row>
    <row r="29" spans="1:11" s="40" customFormat="1" ht="15" customHeight="1">
      <c r="B29" s="40" t="s">
        <v>48</v>
      </c>
      <c r="D29" s="41"/>
      <c r="E29" s="42">
        <v>2491</v>
      </c>
      <c r="F29" s="43">
        <v>3072</v>
      </c>
      <c r="G29" s="44">
        <f t="shared" si="2"/>
        <v>3.8506856526862041</v>
      </c>
      <c r="H29" s="43">
        <v>275</v>
      </c>
      <c r="I29" s="44">
        <f t="shared" si="3"/>
        <v>0.74985002999400119</v>
      </c>
      <c r="J29" s="45"/>
      <c r="K29" s="40" t="s">
        <v>49</v>
      </c>
    </row>
    <row r="30" spans="1:11" s="40" customFormat="1" ht="15" customHeight="1">
      <c r="B30" s="40" t="s">
        <v>50</v>
      </c>
      <c r="D30" s="41"/>
      <c r="E30" s="42">
        <v>3544</v>
      </c>
      <c r="F30" s="43">
        <v>21112</v>
      </c>
      <c r="G30" s="44">
        <f t="shared" si="2"/>
        <v>26.463436034997116</v>
      </c>
      <c r="H30" s="43">
        <v>14927</v>
      </c>
      <c r="I30" s="44">
        <f t="shared" si="3"/>
        <v>40.701859628074388</v>
      </c>
      <c r="J30" s="45"/>
      <c r="K30" s="40" t="s">
        <v>51</v>
      </c>
    </row>
    <row r="31" spans="1:11" s="40" customFormat="1" ht="15" customHeight="1">
      <c r="B31" s="40" t="s">
        <v>52</v>
      </c>
      <c r="D31" s="41"/>
      <c r="E31" s="42">
        <v>56</v>
      </c>
      <c r="F31" s="43">
        <v>339</v>
      </c>
      <c r="G31" s="44">
        <f t="shared" si="2"/>
        <v>0.42492917847025496</v>
      </c>
      <c r="H31" s="43">
        <v>135</v>
      </c>
      <c r="I31" s="44">
        <f t="shared" si="3"/>
        <v>0.3681081965425097</v>
      </c>
      <c r="J31" s="45"/>
      <c r="K31" s="40" t="s">
        <v>53</v>
      </c>
    </row>
    <row r="32" spans="1:11" s="40" customFormat="1" ht="15" customHeight="1">
      <c r="B32" s="40" t="s">
        <v>54</v>
      </c>
      <c r="D32" s="41"/>
      <c r="E32" s="42">
        <v>538</v>
      </c>
      <c r="F32" s="43">
        <v>4318</v>
      </c>
      <c r="G32" s="44">
        <f t="shared" si="2"/>
        <v>5.4125197422848403</v>
      </c>
      <c r="H32" s="43">
        <v>3443</v>
      </c>
      <c r="I32" s="44">
        <f t="shared" si="3"/>
        <v>9.3881223755248957</v>
      </c>
      <c r="J32" s="45"/>
      <c r="K32" s="40" t="s">
        <v>2</v>
      </c>
    </row>
    <row r="33" spans="1:11" s="40" customFormat="1" ht="15" customHeight="1">
      <c r="B33" s="40" t="s">
        <v>55</v>
      </c>
      <c r="D33" s="41"/>
      <c r="E33" s="42">
        <v>428</v>
      </c>
      <c r="F33" s="43">
        <v>2016</v>
      </c>
      <c r="G33" s="44">
        <f t="shared" si="2"/>
        <v>2.5270124595753214</v>
      </c>
      <c r="H33" s="43">
        <v>1469</v>
      </c>
      <c r="I33" s="44">
        <f t="shared" si="3"/>
        <v>4.005562523858865</v>
      </c>
      <c r="J33" s="45"/>
      <c r="K33" s="40" t="s">
        <v>56</v>
      </c>
    </row>
    <row r="34" spans="1:11" s="40" customFormat="1" ht="15" customHeight="1">
      <c r="B34" s="40" t="s">
        <v>57</v>
      </c>
      <c r="D34" s="41"/>
      <c r="E34" s="42">
        <v>3</v>
      </c>
      <c r="F34" s="43">
        <v>335</v>
      </c>
      <c r="G34" s="44">
        <f t="shared" si="2"/>
        <v>0.41991526485998648</v>
      </c>
      <c r="H34" s="43">
        <v>335</v>
      </c>
      <c r="I34" s="44">
        <f t="shared" si="3"/>
        <v>0.91345367290178325</v>
      </c>
      <c r="J34" s="45"/>
      <c r="K34" s="40" t="s">
        <v>58</v>
      </c>
    </row>
    <row r="35" spans="1:11" ht="1.5" customHeight="1">
      <c r="A35" s="18"/>
      <c r="B35" s="18"/>
      <c r="C35" s="18"/>
      <c r="D35" s="19"/>
      <c r="E35" s="20"/>
      <c r="F35" s="20"/>
      <c r="G35" s="20"/>
      <c r="H35" s="20"/>
      <c r="I35" s="20"/>
      <c r="J35" s="20"/>
      <c r="K35" s="18"/>
    </row>
    <row r="36" spans="1:11" ht="3.75" customHeight="1"/>
    <row r="37" spans="1:11" s="7" customFormat="1" ht="18" customHeight="1">
      <c r="A37" s="8"/>
      <c r="B37" s="22" t="s">
        <v>65</v>
      </c>
      <c r="C37" s="8"/>
      <c r="D37" s="8"/>
      <c r="E37" s="8"/>
      <c r="F37" s="8"/>
      <c r="G37" s="8"/>
      <c r="H37" s="8"/>
      <c r="I37" s="8"/>
      <c r="J37" s="8"/>
      <c r="K37" s="8"/>
    </row>
    <row r="38" spans="1:11" s="7" customFormat="1" ht="18" customHeight="1">
      <c r="A38" s="8"/>
      <c r="B38" s="22" t="s">
        <v>66</v>
      </c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B39" s="22" t="s">
        <v>69</v>
      </c>
    </row>
  </sheetData>
  <mergeCells count="7">
    <mergeCell ref="A8:D8"/>
    <mergeCell ref="F4:G4"/>
    <mergeCell ref="H4:I4"/>
    <mergeCell ref="A5:D5"/>
    <mergeCell ref="F5:G5"/>
    <mergeCell ref="H5:I5"/>
    <mergeCell ref="A6:D6"/>
  </mergeCells>
  <phoneticPr fontId="3" type="noConversion"/>
  <pageMargins left="0.55118110236220474" right="0.35433070866141736" top="0.78740157480314965" bottom="0.49" header="0.51181102362204722" footer="0.3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2017-09-06T08:49:41Z</cp:lastPrinted>
  <dcterms:created xsi:type="dcterms:W3CDTF">2004-08-20T21:28:46Z</dcterms:created>
  <dcterms:modified xsi:type="dcterms:W3CDTF">2017-10-25T01:59:23Z</dcterms:modified>
</cp:coreProperties>
</file>