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.1" sheetId="1" r:id="rId1"/>
  </sheets>
  <calcPr calcId="145621"/>
</workbook>
</file>

<file path=xl/calcChain.xml><?xml version="1.0" encoding="utf-8"?>
<calcChain xmlns="http://schemas.openxmlformats.org/spreadsheetml/2006/main">
  <c r="N56" i="1" l="1"/>
  <c r="M56" i="1"/>
  <c r="N55" i="1"/>
  <c r="M55" i="1"/>
  <c r="K55" i="1"/>
  <c r="N53" i="1"/>
  <c r="M53" i="1"/>
  <c r="N52" i="1"/>
  <c r="M51" i="1"/>
  <c r="J51" i="1"/>
  <c r="N51" i="1" s="1"/>
  <c r="I51" i="1"/>
  <c r="H51" i="1"/>
  <c r="G51" i="1"/>
  <c r="F51" i="1"/>
  <c r="N50" i="1"/>
  <c r="M50" i="1"/>
  <c r="N49" i="1"/>
  <c r="M49" i="1"/>
  <c r="J48" i="1"/>
  <c r="I48" i="1"/>
  <c r="M48" i="1" s="1"/>
  <c r="H48" i="1"/>
  <c r="G48" i="1"/>
  <c r="F48" i="1"/>
  <c r="N47" i="1"/>
  <c r="M47" i="1"/>
  <c r="K47" i="1"/>
  <c r="N46" i="1"/>
  <c r="M46" i="1"/>
  <c r="J45" i="1"/>
  <c r="I45" i="1"/>
  <c r="H45" i="1"/>
  <c r="G45" i="1"/>
  <c r="F45" i="1"/>
  <c r="N44" i="1"/>
  <c r="M44" i="1"/>
  <c r="L44" i="1"/>
  <c r="N43" i="1"/>
  <c r="M43" i="1"/>
  <c r="L43" i="1"/>
  <c r="K43" i="1"/>
  <c r="M42" i="1"/>
  <c r="J42" i="1"/>
  <c r="I42" i="1"/>
  <c r="H42" i="1"/>
  <c r="G42" i="1"/>
  <c r="F42" i="1"/>
  <c r="N41" i="1"/>
  <c r="M41" i="1"/>
  <c r="N40" i="1"/>
  <c r="M40" i="1"/>
  <c r="L40" i="1"/>
  <c r="K40" i="1"/>
  <c r="N39" i="1"/>
  <c r="J39" i="1"/>
  <c r="I39" i="1"/>
  <c r="M39" i="1" s="1"/>
  <c r="H39" i="1"/>
  <c r="G39" i="1"/>
  <c r="F39" i="1"/>
  <c r="N29" i="1"/>
  <c r="M29" i="1"/>
  <c r="L29" i="1"/>
  <c r="K29" i="1"/>
  <c r="N28" i="1"/>
  <c r="M28" i="1"/>
  <c r="K28" i="1"/>
  <c r="L27" i="1"/>
  <c r="J27" i="1"/>
  <c r="N27" i="1" s="1"/>
  <c r="I27" i="1"/>
  <c r="H27" i="1"/>
  <c r="M27" i="1" s="1"/>
  <c r="G27" i="1"/>
  <c r="F27" i="1"/>
  <c r="N25" i="1"/>
  <c r="M25" i="1"/>
  <c r="L25" i="1"/>
  <c r="K25" i="1"/>
  <c r="N24" i="1"/>
  <c r="M24" i="1"/>
  <c r="L24" i="1"/>
  <c r="K24" i="1"/>
  <c r="N23" i="1"/>
  <c r="M23" i="1"/>
  <c r="J22" i="1"/>
  <c r="N22" i="1" s="1"/>
  <c r="I22" i="1"/>
  <c r="M22" i="1" s="1"/>
  <c r="H22" i="1"/>
  <c r="L22" i="1" s="1"/>
  <c r="G22" i="1"/>
  <c r="K22" i="1" s="1"/>
  <c r="F22" i="1"/>
  <c r="N21" i="1"/>
  <c r="M21" i="1"/>
  <c r="N20" i="1"/>
  <c r="M20" i="1"/>
  <c r="J19" i="1"/>
  <c r="N19" i="1" s="1"/>
  <c r="I19" i="1"/>
  <c r="M19" i="1" s="1"/>
  <c r="H19" i="1"/>
  <c r="G19" i="1"/>
  <c r="F19" i="1"/>
  <c r="N18" i="1"/>
  <c r="M18" i="1"/>
  <c r="K18" i="1"/>
  <c r="M17" i="1"/>
  <c r="N16" i="1"/>
  <c r="J16" i="1"/>
  <c r="I16" i="1"/>
  <c r="H16" i="1"/>
  <c r="G16" i="1"/>
  <c r="K16" i="1" s="1"/>
  <c r="F16" i="1"/>
  <c r="N15" i="1"/>
  <c r="M15" i="1"/>
  <c r="L15" i="1"/>
  <c r="K15" i="1"/>
  <c r="N14" i="1"/>
  <c r="M14" i="1"/>
  <c r="L14" i="1"/>
  <c r="N13" i="1"/>
  <c r="M13" i="1"/>
  <c r="L13" i="1"/>
  <c r="K13" i="1"/>
  <c r="J12" i="1"/>
  <c r="N12" i="1" s="1"/>
  <c r="I12" i="1"/>
  <c r="M12" i="1" s="1"/>
  <c r="H12" i="1"/>
  <c r="L12" i="1" s="1"/>
  <c r="G12" i="1"/>
  <c r="K12" i="1" s="1"/>
  <c r="F12" i="1"/>
  <c r="N11" i="1"/>
  <c r="M11" i="1"/>
  <c r="J11" i="1"/>
  <c r="I11" i="1"/>
  <c r="H11" i="1"/>
  <c r="K10" i="1"/>
  <c r="J10" i="1"/>
  <c r="J9" i="1" s="1"/>
  <c r="N9" i="1" s="1"/>
  <c r="I10" i="1"/>
  <c r="M10" i="1" s="1"/>
  <c r="H10" i="1"/>
  <c r="L10" i="1" s="1"/>
  <c r="K9" i="1"/>
  <c r="I9" i="1"/>
  <c r="N10" i="1" l="1"/>
  <c r="H9" i="1"/>
  <c r="L9" i="1" s="1"/>
  <c r="M9" i="1" l="1"/>
</calcChain>
</file>

<file path=xl/sharedStrings.xml><?xml version="1.0" encoding="utf-8"?>
<sst xmlns="http://schemas.openxmlformats.org/spreadsheetml/2006/main" count="186" uniqueCount="98">
  <si>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</si>
  <si>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</si>
  <si>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</si>
  <si>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Percentage Change and Density by District: 2012 - 2016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</si>
  <si>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</si>
  <si>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</si>
  <si>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</si>
  <si>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</si>
  <si>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</si>
  <si>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</si>
  <si>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</si>
  <si>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</si>
  <si>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 xml:space="preserve">  2555  (2012)</t>
  </si>
  <si>
    <t xml:space="preserve">  2556  (2013)</t>
  </si>
  <si>
    <t xml:space="preserve">  2557  (2014)</t>
  </si>
  <si>
    <t xml:space="preserve">  2558  (2015)</t>
  </si>
  <si>
    <t xml:space="preserve">  2559  (2016)</t>
  </si>
  <si>
    <t>2556 (2013)</t>
  </si>
  <si>
    <t>2557 (2014)</t>
  </si>
  <si>
    <t>2558 (2015)</t>
  </si>
  <si>
    <t>2559 (2016)</t>
  </si>
  <si>
    <t>(ต่อ ตร. กม.)</t>
  </si>
  <si>
    <t>Population density</t>
  </si>
  <si>
    <t>(per sq. km.)</t>
  </si>
  <si>
    <t>รวมยอด</t>
  </si>
  <si>
    <t>Total</t>
  </si>
  <si>
    <t xml:space="preserve">      ในเขตเทศบาล</t>
  </si>
  <si>
    <t xml:space="preserve">      Municipal area</t>
  </si>
  <si>
    <t xml:space="preserve">      นอกเขตเทศบาล</t>
  </si>
  <si>
    <t>-0.1</t>
  </si>
  <si>
    <t xml:space="preserve">          --</t>
  </si>
  <si>
    <t xml:space="preserve">      Non-municipal area</t>
  </si>
  <si>
    <t>อำเภอเมืองมหาสารคาม</t>
  </si>
  <si>
    <t xml:space="preserve">Mueang Maha Sarakham District </t>
  </si>
  <si>
    <t xml:space="preserve">      เทศบาลเมืองมหาสารคาม</t>
  </si>
  <si>
    <t xml:space="preserve">      Maha Sarakham Town Municipality</t>
  </si>
  <si>
    <t xml:space="preserve">      เทศบาลตำบลแวงน่าง</t>
  </si>
  <si>
    <t>--</t>
  </si>
  <si>
    <t xml:space="preserve">      Waeng Nang Subdistrict Municipality</t>
  </si>
  <si>
    <t>อำเภอแกดำ</t>
  </si>
  <si>
    <t xml:space="preserve">      --</t>
  </si>
  <si>
    <t xml:space="preserve">Kae Dam District </t>
  </si>
  <si>
    <t xml:space="preserve">      เทศบาลตำบลแกดำ</t>
  </si>
  <si>
    <t xml:space="preserve">      Kae Dam Subdistrict Municipality</t>
  </si>
  <si>
    <t>อำเภอโกสุมพิสัย</t>
  </si>
  <si>
    <t xml:space="preserve">Kosum Phisai District </t>
  </si>
  <si>
    <t xml:space="preserve">      เทศบาลตำบลโกสุมพิสัย</t>
  </si>
  <si>
    <t>-1.0</t>
  </si>
  <si>
    <t>-0.5</t>
  </si>
  <si>
    <t xml:space="preserve">      Kosum Phisai Subdistrict Municipality</t>
  </si>
  <si>
    <t>อำเภอกันทรวิชัย</t>
  </si>
  <si>
    <t xml:space="preserve">Kantharawichai District </t>
  </si>
  <si>
    <t xml:space="preserve">      เทศบาลตำบลโคกพระ</t>
  </si>
  <si>
    <t>-0.7</t>
  </si>
  <si>
    <t xml:space="preserve">      Khok Phra Subdistrict Municipality</t>
  </si>
  <si>
    <t xml:space="preserve">      เทศบาลตำบลท่าขอนยาง</t>
  </si>
  <si>
    <t xml:space="preserve">      Tha Khon Yang Subdistrict Municipality</t>
  </si>
  <si>
    <t xml:space="preserve">      เทศบาลตำบลขามเรียง</t>
  </si>
  <si>
    <t xml:space="preserve">      Kham Raing Subdistrict Municipality</t>
  </si>
  <si>
    <t>-0.3</t>
  </si>
  <si>
    <t>อำเภอเชียงยืน</t>
  </si>
  <si>
    <t xml:space="preserve">Chiang Yuen District </t>
  </si>
  <si>
    <t xml:space="preserve">      เทศบาลตำบลเชียงยืน</t>
  </si>
  <si>
    <t xml:space="preserve">      Chiang Yuen Subdistrict Municipality</t>
  </si>
  <si>
    <t>ประชากรจากการทะเบียน อัตราการเปลี่ยนแปลง และความหนาแน่นของประชากร เป็นรายอำเภอ พ.ศ. 2554 - 2558 (ต่อ)</t>
  </si>
  <si>
    <t>Population from Registration Record, Percentage Change and Density by District: 2011 - 2015 (Cont.)</t>
  </si>
  <si>
    <t>อำเภอบรบือ</t>
  </si>
  <si>
    <t xml:space="preserve">Borabue District </t>
  </si>
  <si>
    <t xml:space="preserve">      เทศบาลตำบลบรบือ</t>
  </si>
  <si>
    <t xml:space="preserve">      Borabue Subdistrict Municipality</t>
  </si>
  <si>
    <t>-0.2</t>
  </si>
  <si>
    <t>อำเภอนาเชือก</t>
  </si>
  <si>
    <t xml:space="preserve">Na Chueak District </t>
  </si>
  <si>
    <t xml:space="preserve">      เทศบาลตำบลนาเชือก</t>
  </si>
  <si>
    <t xml:space="preserve">      Na Chueak Subdistrict Municipality</t>
  </si>
  <si>
    <t>อำเภอพยัคฆภูมิพิสัย</t>
  </si>
  <si>
    <t xml:space="preserve">Phayakkhaphum Phisai District </t>
  </si>
  <si>
    <t xml:space="preserve">      เทศบาลตำบลพยัคฆภูมิพิสัย</t>
  </si>
  <si>
    <t>-0.6</t>
  </si>
  <si>
    <t xml:space="preserve">        Phayakkhaphum Phisai Subdistrict Municipality</t>
  </si>
  <si>
    <t>อำเภอวาปีปทุม</t>
  </si>
  <si>
    <t xml:space="preserve">Wapi Pathum District </t>
  </si>
  <si>
    <t xml:space="preserve">      เทศบาลตำบลวาปีปทุม</t>
  </si>
  <si>
    <t>-1.3</t>
  </si>
  <si>
    <t>-0.4</t>
  </si>
  <si>
    <t xml:space="preserve">      Wapi Pathum Subdistrict Municipality</t>
  </si>
  <si>
    <t>อำเภอนาดูน</t>
  </si>
  <si>
    <t xml:space="preserve">Na Dun District </t>
  </si>
  <si>
    <t xml:space="preserve">      เทศบาลตำบลนาดูน</t>
  </si>
  <si>
    <t xml:space="preserve">      Na Dun Subdistrict Municipality</t>
  </si>
  <si>
    <t>อำเภอยางสีสุราช</t>
  </si>
  <si>
    <t xml:space="preserve">Yang Sisurat District </t>
  </si>
  <si>
    <t>อำเภอกุดรัง</t>
  </si>
  <si>
    <t>Kut Rang District</t>
  </si>
  <si>
    <t>อำเภอชื่นชม</t>
  </si>
  <si>
    <t>Chuen Chom District</t>
  </si>
  <si>
    <t xml:space="preserve"> 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</si>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</sst>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;\-#,##0.0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87" fontId="7" fillId="0" borderId="14" xfId="0" applyNumberFormat="1" applyFont="1" applyBorder="1" applyAlignment="1">
      <alignment horizontal="right" wrapText="1" indent="1"/>
    </xf>
    <xf numFmtId="188" fontId="7" fillId="0" borderId="9" xfId="0" applyNumberFormat="1" applyFont="1" applyBorder="1" applyAlignment="1">
      <alignment horizontal="right" wrapText="1" indent="1"/>
    </xf>
    <xf numFmtId="189" fontId="7" fillId="0" borderId="10" xfId="0" applyNumberFormat="1" applyFont="1" applyBorder="1" applyAlignment="1">
      <alignment horizontal="right" wrapText="1" indent="1"/>
    </xf>
    <xf numFmtId="188" fontId="7" fillId="0" borderId="9" xfId="1" applyNumberFormat="1" applyFont="1" applyBorder="1" applyAlignment="1">
      <alignment horizontal="right" wrapText="1" indent="3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15" xfId="0" applyFont="1" applyBorder="1" applyAlignment="1"/>
    <xf numFmtId="187" fontId="7" fillId="0" borderId="16" xfId="0" applyNumberFormat="1" applyFont="1" applyBorder="1" applyAlignment="1">
      <alignment horizontal="right" wrapText="1" indent="1"/>
    </xf>
    <xf numFmtId="188" fontId="7" fillId="0" borderId="10" xfId="0" applyNumberFormat="1" applyFont="1" applyBorder="1" applyAlignment="1">
      <alignment horizontal="right" wrapText="1" indent="1"/>
    </xf>
    <xf numFmtId="188" fontId="7" fillId="0" borderId="10" xfId="1" applyNumberFormat="1" applyFont="1" applyBorder="1" applyAlignment="1">
      <alignment horizontal="right" wrapText="1" indent="3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88" fontId="7" fillId="0" borderId="10" xfId="0" quotePrefix="1" applyNumberFormat="1" applyFont="1" applyBorder="1" applyAlignment="1">
      <alignment horizontal="right" wrapText="1" indent="1"/>
    </xf>
    <xf numFmtId="0" fontId="7" fillId="0" borderId="10" xfId="0" quotePrefix="1" applyNumberFormat="1" applyFont="1" applyBorder="1" applyAlignment="1">
      <alignment horizontal="right" wrapText="1" indent="1"/>
    </xf>
    <xf numFmtId="0" fontId="7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87" fontId="5" fillId="0" borderId="16" xfId="0" applyNumberFormat="1" applyFont="1" applyBorder="1" applyAlignment="1">
      <alignment horizontal="right" wrapText="1" indent="1"/>
    </xf>
    <xf numFmtId="188" fontId="5" fillId="0" borderId="10" xfId="0" applyNumberFormat="1" applyFont="1" applyBorder="1" applyAlignment="1">
      <alignment horizontal="right" wrapText="1" indent="1"/>
    </xf>
    <xf numFmtId="189" fontId="5" fillId="0" borderId="10" xfId="0" applyNumberFormat="1" applyFont="1" applyBorder="1" applyAlignment="1">
      <alignment horizontal="right" wrapText="1" indent="1"/>
    </xf>
    <xf numFmtId="188" fontId="5" fillId="0" borderId="10" xfId="1" applyNumberFormat="1" applyFont="1" applyBorder="1" applyAlignment="1">
      <alignment horizontal="right" wrapText="1" indent="3"/>
    </xf>
    <xf numFmtId="0" fontId="5" fillId="0" borderId="10" xfId="0" quotePrefix="1" applyNumberFormat="1" applyFont="1" applyBorder="1" applyAlignment="1">
      <alignment horizontal="right" wrapText="1" indent="1"/>
    </xf>
    <xf numFmtId="188" fontId="5" fillId="0" borderId="10" xfId="0" quotePrefix="1" applyNumberFormat="1" applyFont="1" applyBorder="1" applyAlignment="1">
      <alignment horizontal="right" wrapText="1" indent="1"/>
    </xf>
    <xf numFmtId="0" fontId="5" fillId="0" borderId="0" xfId="0" applyFont="1" applyBorder="1" applyAlignment="1"/>
    <xf numFmtId="187" fontId="5" fillId="0" borderId="10" xfId="0" applyNumberFormat="1" applyFont="1" applyBorder="1" applyAlignment="1">
      <alignment horizontal="right" wrapText="1" indent="1"/>
    </xf>
    <xf numFmtId="189" fontId="5" fillId="0" borderId="10" xfId="0" quotePrefix="1" applyNumberFormat="1" applyFont="1" applyBorder="1" applyAlignment="1">
      <alignment horizontal="right" wrapText="1" indent="1"/>
    </xf>
    <xf numFmtId="187" fontId="5" fillId="0" borderId="0" xfId="0" applyNumberFormat="1" applyFont="1" applyBorder="1" applyAlignment="1">
      <alignment horizontal="right"/>
    </xf>
    <xf numFmtId="189" fontId="5" fillId="0" borderId="0" xfId="0" quotePrefix="1" applyNumberFormat="1" applyFont="1" applyBorder="1" applyAlignment="1">
      <alignment horizontal="right" wrapText="1" indent="1"/>
    </xf>
    <xf numFmtId="189" fontId="5" fillId="0" borderId="0" xfId="0" applyNumberFormat="1" applyFont="1" applyBorder="1" applyAlignment="1">
      <alignment horizontal="right" wrapText="1" indent="1"/>
    </xf>
    <xf numFmtId="188" fontId="4" fillId="0" borderId="0" xfId="1" applyNumberFormat="1" applyFont="1" applyBorder="1" applyAlignment="1">
      <alignment horizontal="right" wrapText="1" indent="3"/>
    </xf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5" xfId="0" applyFont="1" applyBorder="1"/>
    <xf numFmtId="0" fontId="4" fillId="0" borderId="12" xfId="0" applyFont="1" applyBorder="1" applyAlignment="1">
      <alignment horizontal="center"/>
    </xf>
    <xf numFmtId="188" fontId="7" fillId="0" borderId="9" xfId="0" quotePrefix="1" applyNumberFormat="1" applyFont="1" applyBorder="1" applyAlignment="1">
      <alignment horizontal="right" wrapText="1" indent="1"/>
    </xf>
    <xf numFmtId="0" fontId="2" fillId="0" borderId="0" xfId="0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right" wrapText="1" indent="1"/>
    </xf>
    <xf numFmtId="0" fontId="9" fillId="0" borderId="0" xfId="0" applyFont="1" applyBorder="1" applyAlignment="1">
      <alignment horizontal="left" shrinkToFit="1"/>
    </xf>
    <xf numFmtId="41" fontId="7" fillId="0" borderId="10" xfId="0" applyNumberFormat="1" applyFont="1" applyBorder="1" applyAlignment="1">
      <alignment horizontal="right" wrapText="1" indent="1"/>
    </xf>
    <xf numFmtId="187" fontId="7" fillId="0" borderId="10" xfId="0" applyNumberFormat="1" applyFont="1" applyBorder="1" applyAlignment="1">
      <alignment horizontal="right" wrapText="1" indent="1"/>
    </xf>
    <xf numFmtId="0" fontId="1" fillId="0" borderId="0" xfId="0" applyFont="1" applyBorder="1"/>
    <xf numFmtId="187" fontId="7" fillId="0" borderId="8" xfId="0" applyNumberFormat="1" applyFont="1" applyBorder="1" applyAlignment="1">
      <alignment horizontal="right" wrapText="1" indent="1"/>
    </xf>
    <xf numFmtId="0" fontId="3" fillId="0" borderId="5" xfId="0" applyFont="1" applyBorder="1"/>
    <xf numFmtId="0" fontId="5" fillId="0" borderId="12" xfId="0" applyFont="1" applyBorder="1"/>
    <xf numFmtId="0" fontId="3" fillId="0" borderId="12" xfId="0" applyFont="1" applyBorder="1"/>
    <xf numFmtId="0" fontId="3" fillId="0" borderId="7" xfId="0" applyFont="1" applyBorder="1"/>
    <xf numFmtId="43" fontId="7" fillId="0" borderId="12" xfId="0" applyNumberFormat="1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182213</xdr:colOff>
      <xdr:row>0</xdr:row>
      <xdr:rowOff>33344</xdr:rowOff>
    </xdr:from>
    <xdr:to>
      <xdr:col>17</xdr:col>
      <xdr:colOff>470069</xdr:colOff>
      <xdr:row>29</xdr:row>
      <xdr:rowOff>200025</xdr:rowOff>
    </xdr:to>
    <xdr:grpSp>
      <xdr:nvGrpSpPr>
        <xdr:cNvPr id="2" name="Group 9"/>
        <xdr:cNvGrpSpPr/>
      </xdr:nvGrpSpPr>
      <xdr:grpSpPr>
        <a:xfrm>
          <a:off x="9963974" y="33344"/>
          <a:ext cx="287856" cy="6792768"/>
          <a:chOff x="9889177" y="33344"/>
          <a:chExt cx="287336" cy="65770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8383" y="1554728"/>
            <a:ext cx="188130" cy="48550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9177" y="6352597"/>
            <a:ext cx="223228" cy="2577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72912" y="3214418"/>
            <a:ext cx="63621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215350</xdr:colOff>
      <xdr:row>29</xdr:row>
      <xdr:rowOff>187183</xdr:rowOff>
    </xdr:from>
    <xdr:to>
      <xdr:col>17</xdr:col>
      <xdr:colOff>472112</xdr:colOff>
      <xdr:row>59</xdr:row>
      <xdr:rowOff>215348</xdr:rowOff>
    </xdr:to>
    <xdr:grpSp>
      <xdr:nvGrpSpPr>
        <xdr:cNvPr id="6" name="Group 10"/>
        <xdr:cNvGrpSpPr/>
      </xdr:nvGrpSpPr>
      <xdr:grpSpPr>
        <a:xfrm>
          <a:off x="9997111" y="6813270"/>
          <a:ext cx="256762" cy="6886165"/>
          <a:chOff x="9910969" y="6743700"/>
          <a:chExt cx="256762" cy="638174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54058" y="6949706"/>
            <a:ext cx="213673" cy="345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0969" y="6743700"/>
            <a:ext cx="157371" cy="2716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67263" y="10056406"/>
            <a:ext cx="613808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9"/>
  <sheetViews>
    <sheetView showGridLines="0" tabSelected="1" view="pageBreakPreview" zoomScale="115" zoomScaleSheetLayoutView="115" workbookViewId="0">
      <selection activeCell="G46" sqref="G46"/>
    </sheetView>
  </sheetViews>
  <sheetFormatPr defaultRowHeight="21.75"/>
  <cols>
    <col min="1" max="2" width="1.5703125" style="4" customWidth="1"/>
    <col min="3" max="3" width="5.85546875" style="4" customWidth="1"/>
    <col min="4" max="4" width="4.28515625" style="4" customWidth="1"/>
    <col min="5" max="5" width="10.5703125" style="4" customWidth="1"/>
    <col min="6" max="10" width="9.7109375" style="4" customWidth="1"/>
    <col min="11" max="14" width="7.28515625" style="4" customWidth="1"/>
    <col min="15" max="15" width="14.7109375" style="4" customWidth="1"/>
    <col min="16" max="16" width="0.85546875" style="4" customWidth="1"/>
    <col min="17" max="17" width="29.42578125" style="4" customWidth="1"/>
    <col min="18" max="18" width="7.140625" style="4" customWidth="1"/>
    <col min="19" max="16384" width="9.140625" style="4"/>
  </cols>
  <sheetData>
    <row r="1" spans="1:17" s="1" customFormat="1">
      <c r="C1" s="1" t="s">
        <v>0</v>
      </c>
      <c r="D1" s="2">
        <v>1.1000000000000001</v>
      </c>
      <c r="E1" s="1" t="s">
        <v>1</v>
      </c>
    </row>
    <row r="2" spans="1:17" s="3" customFormat="1">
      <c r="C2" s="1" t="s">
        <v>2</v>
      </c>
      <c r="D2" s="2">
        <v>1.1000000000000001</v>
      </c>
      <c r="E2" s="1" t="s">
        <v>3</v>
      </c>
    </row>
    <row r="3" spans="1:17" ht="3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4" customFormat="1" ht="17.25" customHeight="1">
      <c r="A4" s="6" t="s">
        <v>4</v>
      </c>
      <c r="B4" s="6"/>
      <c r="C4" s="6"/>
      <c r="D4" s="6"/>
      <c r="E4" s="7"/>
      <c r="F4" s="8" t="s">
        <v>5</v>
      </c>
      <c r="G4" s="8"/>
      <c r="H4" s="8"/>
      <c r="I4" s="8"/>
      <c r="J4" s="9"/>
      <c r="K4" s="10" t="s">
        <v>6</v>
      </c>
      <c r="L4" s="8"/>
      <c r="M4" s="8"/>
      <c r="N4" s="9"/>
      <c r="O4" s="11" t="s">
        <v>7</v>
      </c>
      <c r="P4" s="12" t="s">
        <v>8</v>
      </c>
      <c r="Q4" s="13"/>
    </row>
    <row r="5" spans="1:17" s="14" customFormat="1" ht="19.5">
      <c r="A5" s="15"/>
      <c r="B5" s="15"/>
      <c r="C5" s="15"/>
      <c r="D5" s="15"/>
      <c r="E5" s="16"/>
      <c r="F5" s="17" t="s">
        <v>9</v>
      </c>
      <c r="G5" s="17"/>
      <c r="H5" s="17"/>
      <c r="I5" s="17"/>
      <c r="J5" s="18"/>
      <c r="K5" s="19" t="s">
        <v>10</v>
      </c>
      <c r="L5" s="17"/>
      <c r="M5" s="17"/>
      <c r="N5" s="18"/>
      <c r="O5" s="20" t="s">
        <v>11</v>
      </c>
      <c r="P5" s="21"/>
      <c r="Q5" s="22"/>
    </row>
    <row r="6" spans="1:17" s="14" customFormat="1" ht="21.75" customHeight="1">
      <c r="A6" s="15"/>
      <c r="B6" s="15"/>
      <c r="C6" s="15"/>
      <c r="D6" s="15"/>
      <c r="E6" s="16"/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4" t="s">
        <v>21</v>
      </c>
      <c r="P6" s="21"/>
      <c r="Q6" s="22"/>
    </row>
    <row r="7" spans="1:17" s="14" customFormat="1" ht="17.25" customHeight="1">
      <c r="A7" s="15"/>
      <c r="B7" s="15"/>
      <c r="C7" s="15"/>
      <c r="D7" s="15"/>
      <c r="E7" s="16"/>
      <c r="F7" s="25"/>
      <c r="G7" s="25"/>
      <c r="H7" s="25"/>
      <c r="I7" s="25"/>
      <c r="J7" s="25"/>
      <c r="K7" s="25"/>
      <c r="L7" s="25"/>
      <c r="M7" s="25"/>
      <c r="N7" s="25"/>
      <c r="O7" s="24" t="s">
        <v>22</v>
      </c>
      <c r="P7" s="21"/>
      <c r="Q7" s="22"/>
    </row>
    <row r="8" spans="1:17" s="14" customFormat="1" ht="17.25" customHeight="1">
      <c r="A8" s="26"/>
      <c r="B8" s="26"/>
      <c r="C8" s="26"/>
      <c r="D8" s="26"/>
      <c r="E8" s="27"/>
      <c r="F8" s="28"/>
      <c r="G8" s="28"/>
      <c r="H8" s="28"/>
      <c r="I8" s="28"/>
      <c r="J8" s="28"/>
      <c r="K8" s="29"/>
      <c r="L8" s="29"/>
      <c r="M8" s="29"/>
      <c r="N8" s="29"/>
      <c r="O8" s="20" t="s">
        <v>23</v>
      </c>
      <c r="P8" s="19"/>
      <c r="Q8" s="17"/>
    </row>
    <row r="9" spans="1:17" s="37" customFormat="1" ht="18" customHeight="1">
      <c r="A9" s="30" t="s">
        <v>24</v>
      </c>
      <c r="B9" s="30"/>
      <c r="C9" s="30"/>
      <c r="D9" s="30"/>
      <c r="E9" s="31"/>
      <c r="F9" s="32">
        <v>945149</v>
      </c>
      <c r="G9" s="32">
        <v>955644</v>
      </c>
      <c r="H9" s="32">
        <f>SUM(H12,H16,H19,H22,H27,H39,H42,H45,H48,H51,H54:H56)</f>
        <v>960588</v>
      </c>
      <c r="I9" s="32">
        <f>SUM(I10:I11)</f>
        <v>964596</v>
      </c>
      <c r="J9" s="32">
        <f>SUM(J10:J11)</f>
        <v>963484</v>
      </c>
      <c r="K9" s="33">
        <f t="shared" ref="K9:N16" si="0">(G9-F9)*100/F9</f>
        <v>1.1104069305474586</v>
      </c>
      <c r="L9" s="33">
        <f t="shared" si="0"/>
        <v>0.51734746411843746</v>
      </c>
      <c r="M9" s="34">
        <f>(I9-H9)*100/H9</f>
        <v>0.4172444377818586</v>
      </c>
      <c r="N9" s="34">
        <f>(J9-I9)*100/I9</f>
        <v>-0.11528142351823976</v>
      </c>
      <c r="O9" s="35">
        <v>183.12042600449925</v>
      </c>
      <c r="P9" s="36" t="s">
        <v>25</v>
      </c>
      <c r="Q9" s="36"/>
    </row>
    <row r="10" spans="1:17" s="37" customFormat="1" ht="18" customHeight="1">
      <c r="B10" s="38" t="s">
        <v>26</v>
      </c>
      <c r="C10" s="38"/>
      <c r="D10" s="38"/>
      <c r="E10" s="39"/>
      <c r="F10" s="40">
        <v>117871</v>
      </c>
      <c r="G10" s="40">
        <v>128874</v>
      </c>
      <c r="H10" s="40">
        <f>SUM(H13:H14,H17,H20,H23:H25,H28,H40,H43,H46,H49,H52)</f>
        <v>134008</v>
      </c>
      <c r="I10" s="40">
        <f>SUM(I13:I14,I17,I20,I23:I25,I28,I40,I43,I46,I49,I52)</f>
        <v>137146</v>
      </c>
      <c r="J10" s="40">
        <f>SUM(J13:J14,J17,J20,J23:J25,J28,J40,J43,J46,J49,J52)</f>
        <v>135183</v>
      </c>
      <c r="K10" s="41">
        <f t="shared" si="0"/>
        <v>9.3347812439022313</v>
      </c>
      <c r="L10" s="41">
        <f t="shared" si="0"/>
        <v>3.9837360522681067</v>
      </c>
      <c r="M10" s="34">
        <f t="shared" si="0"/>
        <v>2.3416512447018087</v>
      </c>
      <c r="N10" s="34">
        <f t="shared" si="0"/>
        <v>-1.4313213655520394</v>
      </c>
      <c r="O10" s="42">
        <v>692.93654001616824</v>
      </c>
      <c r="P10" s="43"/>
      <c r="Q10" s="44" t="s">
        <v>27</v>
      </c>
    </row>
    <row r="11" spans="1:17" s="37" customFormat="1" ht="18" customHeight="1">
      <c r="B11" s="38" t="s">
        <v>28</v>
      </c>
      <c r="C11" s="38"/>
      <c r="D11" s="38"/>
      <c r="E11" s="39"/>
      <c r="F11" s="40">
        <v>827278</v>
      </c>
      <c r="G11" s="40">
        <v>826770</v>
      </c>
      <c r="H11" s="40">
        <f>SUM(H15,H18,H21,H26,H41,H44,H47,H50,H53,H54:H56,H29)</f>
        <v>826580</v>
      </c>
      <c r="I11" s="40">
        <f>SUM(I15,I18,I21,I26,I29,I41,I44,I47,I50,I53,I54:I56)</f>
        <v>827450</v>
      </c>
      <c r="J11" s="40">
        <f>SUM(J15,J18,J21,J26,J29,J41,J44,J47,J50,J53,J54:J56)</f>
        <v>828301</v>
      </c>
      <c r="K11" s="45" t="s">
        <v>29</v>
      </c>
      <c r="L11" s="46" t="s">
        <v>30</v>
      </c>
      <c r="M11" s="34">
        <f t="shared" si="0"/>
        <v>0.10525297006944276</v>
      </c>
      <c r="N11" s="34">
        <f t="shared" si="0"/>
        <v>0.10284609341954197</v>
      </c>
      <c r="O11" s="42">
        <v>163.21703950781418</v>
      </c>
      <c r="P11" s="43"/>
      <c r="Q11" s="44" t="s">
        <v>31</v>
      </c>
    </row>
    <row r="12" spans="1:17" s="37" customFormat="1" ht="18" customHeight="1">
      <c r="B12" s="43" t="s">
        <v>32</v>
      </c>
      <c r="C12" s="47"/>
      <c r="D12" s="47"/>
      <c r="E12" s="47"/>
      <c r="F12" s="40">
        <f>SUM(F13:F15)</f>
        <v>145491</v>
      </c>
      <c r="G12" s="40">
        <f t="shared" ref="G12" si="1">SUM(G13:G15)</f>
        <v>154254</v>
      </c>
      <c r="H12" s="40">
        <f>SUM(H13:H15)</f>
        <v>158510</v>
      </c>
      <c r="I12" s="40">
        <f t="shared" ref="I12:J12" si="2">SUM(I13:I15)</f>
        <v>159844</v>
      </c>
      <c r="J12" s="40">
        <f t="shared" si="2"/>
        <v>160110</v>
      </c>
      <c r="K12" s="41">
        <f>(G12-F12)*100/F12</f>
        <v>6.0230529723488049</v>
      </c>
      <c r="L12" s="41">
        <f>(H12-G12)*100/G12</f>
        <v>2.7590856639049877</v>
      </c>
      <c r="M12" s="34">
        <f t="shared" si="0"/>
        <v>0.841587281559523</v>
      </c>
      <c r="N12" s="34">
        <f t="shared" si="0"/>
        <v>0.16641225194564702</v>
      </c>
      <c r="O12" s="42">
        <v>300.14270692504135</v>
      </c>
      <c r="P12" s="43"/>
      <c r="Q12" s="43" t="s">
        <v>33</v>
      </c>
    </row>
    <row r="13" spans="1:17" s="14" customFormat="1" ht="18" customHeight="1">
      <c r="B13" s="48" t="s">
        <v>34</v>
      </c>
      <c r="C13" s="49"/>
      <c r="D13" s="49"/>
      <c r="E13" s="49"/>
      <c r="F13" s="50">
        <v>40154</v>
      </c>
      <c r="G13" s="50">
        <v>48765</v>
      </c>
      <c r="H13" s="50">
        <v>52866</v>
      </c>
      <c r="I13" s="50">
        <v>53782</v>
      </c>
      <c r="J13" s="50">
        <v>53704</v>
      </c>
      <c r="K13" s="51">
        <f>(G13-F13)*100/F13</f>
        <v>21.444936992578572</v>
      </c>
      <c r="L13" s="51">
        <f>(H13-G13)*100/G13</f>
        <v>8.4097200861273453</v>
      </c>
      <c r="M13" s="52">
        <f t="shared" si="0"/>
        <v>1.732682631559036</v>
      </c>
      <c r="N13" s="52">
        <f t="shared" si="0"/>
        <v>-0.14502993566620803</v>
      </c>
      <c r="O13" s="53">
        <v>2227.9204639602322</v>
      </c>
      <c r="P13" s="48"/>
      <c r="Q13" s="48" t="s">
        <v>35</v>
      </c>
    </row>
    <row r="14" spans="1:17" s="14" customFormat="1" ht="18" customHeight="1">
      <c r="B14" s="48" t="s">
        <v>36</v>
      </c>
      <c r="C14" s="49"/>
      <c r="D14" s="49"/>
      <c r="E14" s="49"/>
      <c r="F14" s="50">
        <v>5439</v>
      </c>
      <c r="G14" s="50">
        <v>5440</v>
      </c>
      <c r="H14" s="50">
        <v>5454</v>
      </c>
      <c r="I14" s="50">
        <v>5508</v>
      </c>
      <c r="J14" s="50">
        <v>5516</v>
      </c>
      <c r="K14" s="54" t="s">
        <v>37</v>
      </c>
      <c r="L14" s="51">
        <f>(H14-G14)*100/G14</f>
        <v>0.25735294117647056</v>
      </c>
      <c r="M14" s="52">
        <f t="shared" si="0"/>
        <v>0.99009900990099009</v>
      </c>
      <c r="N14" s="52">
        <f t="shared" si="0"/>
        <v>0.14524328249818447</v>
      </c>
      <c r="O14" s="53">
        <v>557.48987854251004</v>
      </c>
      <c r="P14" s="48"/>
      <c r="Q14" s="48" t="s">
        <v>38</v>
      </c>
    </row>
    <row r="15" spans="1:17" s="14" customFormat="1" ht="18" customHeight="1">
      <c r="B15" s="48" t="s">
        <v>28</v>
      </c>
      <c r="C15" s="49"/>
      <c r="D15" s="49"/>
      <c r="E15" s="49"/>
      <c r="F15" s="50">
        <v>99898</v>
      </c>
      <c r="G15" s="50">
        <v>100049</v>
      </c>
      <c r="H15" s="50">
        <v>100190</v>
      </c>
      <c r="I15" s="50">
        <v>100554</v>
      </c>
      <c r="J15" s="50">
        <v>100890</v>
      </c>
      <c r="K15" s="51">
        <f>(G15-F15)*100/F15</f>
        <v>0.15115417726080602</v>
      </c>
      <c r="L15" s="51">
        <f>(H15-G15)*100/G15</f>
        <v>0.14093094383751961</v>
      </c>
      <c r="M15" s="52">
        <f t="shared" si="0"/>
        <v>0.36330971154805869</v>
      </c>
      <c r="N15" s="52">
        <f t="shared" si="0"/>
        <v>0.33414881556178772</v>
      </c>
      <c r="O15" s="53">
        <v>201.69695510891802</v>
      </c>
      <c r="P15" s="48"/>
      <c r="Q15" s="48" t="s">
        <v>31</v>
      </c>
    </row>
    <row r="16" spans="1:17" s="37" customFormat="1" ht="18" customHeight="1">
      <c r="B16" s="43" t="s">
        <v>39</v>
      </c>
      <c r="C16" s="47"/>
      <c r="D16" s="47"/>
      <c r="E16" s="47"/>
      <c r="F16" s="40">
        <f t="shared" ref="F16:G16" si="3">SUM(F17:F18)</f>
        <v>29763</v>
      </c>
      <c r="G16" s="40">
        <f t="shared" si="3"/>
        <v>29810</v>
      </c>
      <c r="H16" s="40">
        <f>SUM(H17:H18)</f>
        <v>29810</v>
      </c>
      <c r="I16" s="40">
        <f t="shared" ref="I16:J16" si="4">SUM(I17:I18)</f>
        <v>29802</v>
      </c>
      <c r="J16" s="40">
        <f t="shared" si="4"/>
        <v>29826</v>
      </c>
      <c r="K16" s="41">
        <f>(G16-F16)*100/F16</f>
        <v>0.15791418875785371</v>
      </c>
      <c r="L16" s="46" t="s">
        <v>40</v>
      </c>
      <c r="M16" s="46" t="s">
        <v>30</v>
      </c>
      <c r="N16" s="34">
        <f t="shared" si="0"/>
        <v>8.0531507952486411E-2</v>
      </c>
      <c r="O16" s="42">
        <v>199.31781701444621</v>
      </c>
      <c r="P16" s="43"/>
      <c r="Q16" s="43" t="s">
        <v>41</v>
      </c>
    </row>
    <row r="17" spans="2:17" s="14" customFormat="1" ht="18" customHeight="1">
      <c r="B17" s="48" t="s">
        <v>42</v>
      </c>
      <c r="C17" s="49"/>
      <c r="D17" s="49"/>
      <c r="E17" s="49"/>
      <c r="F17" s="50">
        <v>5457</v>
      </c>
      <c r="G17" s="50">
        <v>5453</v>
      </c>
      <c r="H17" s="50">
        <v>5454</v>
      </c>
      <c r="I17" s="50">
        <v>5413</v>
      </c>
      <c r="J17" s="50">
        <v>5414</v>
      </c>
      <c r="K17" s="55" t="s">
        <v>29</v>
      </c>
      <c r="L17" s="54" t="s">
        <v>40</v>
      </c>
      <c r="M17" s="52">
        <f t="shared" ref="M17:N25" si="5">(I17-H17)*100/H17</f>
        <v>-0.7517418408507518</v>
      </c>
      <c r="N17" s="54" t="s">
        <v>30</v>
      </c>
      <c r="O17" s="53">
        <v>442.60016353229759</v>
      </c>
      <c r="P17" s="48"/>
      <c r="Q17" s="48" t="s">
        <v>43</v>
      </c>
    </row>
    <row r="18" spans="2:17" s="14" customFormat="1" ht="18" customHeight="1">
      <c r="B18" s="48" t="s">
        <v>28</v>
      </c>
      <c r="C18" s="56"/>
      <c r="D18" s="56"/>
      <c r="E18" s="56"/>
      <c r="F18" s="50">
        <v>24306</v>
      </c>
      <c r="G18" s="50">
        <v>24357</v>
      </c>
      <c r="H18" s="50">
        <v>24356</v>
      </c>
      <c r="I18" s="50">
        <v>24389</v>
      </c>
      <c r="J18" s="50">
        <v>24412</v>
      </c>
      <c r="K18" s="51">
        <f>(G18-F18)*100/F18</f>
        <v>0.20982473463342385</v>
      </c>
      <c r="L18" s="54" t="s">
        <v>40</v>
      </c>
      <c r="M18" s="52">
        <f t="shared" si="5"/>
        <v>0.13549022828050583</v>
      </c>
      <c r="N18" s="52">
        <f t="shared" si="5"/>
        <v>9.4304809545286805E-2</v>
      </c>
      <c r="O18" s="53">
        <v>177.64585913030811</v>
      </c>
      <c r="P18" s="48"/>
      <c r="Q18" s="48" t="s">
        <v>31</v>
      </c>
    </row>
    <row r="19" spans="2:17" s="37" customFormat="1" ht="18" customHeight="1">
      <c r="B19" s="43" t="s">
        <v>44</v>
      </c>
      <c r="C19" s="47"/>
      <c r="D19" s="47"/>
      <c r="E19" s="47"/>
      <c r="F19" s="40">
        <f t="shared" ref="F19:G19" si="6">SUM(F20:F21)</f>
        <v>120654</v>
      </c>
      <c r="G19" s="40">
        <f t="shared" si="6"/>
        <v>120603</v>
      </c>
      <c r="H19" s="40">
        <f>SUM(H20:H21)</f>
        <v>120584</v>
      </c>
      <c r="I19" s="40">
        <f t="shared" ref="I19:J19" si="7">SUM(I20:I21)</f>
        <v>120370</v>
      </c>
      <c r="J19" s="40">
        <f t="shared" si="7"/>
        <v>120147</v>
      </c>
      <c r="K19" s="46" t="s">
        <v>30</v>
      </c>
      <c r="L19" s="46" t="s">
        <v>40</v>
      </c>
      <c r="M19" s="34">
        <f t="shared" si="5"/>
        <v>-0.17746964771445631</v>
      </c>
      <c r="N19" s="34">
        <f t="shared" si="5"/>
        <v>-0.18526210849879537</v>
      </c>
      <c r="O19" s="42">
        <v>145.39546794221386</v>
      </c>
      <c r="P19" s="43"/>
      <c r="Q19" s="43" t="s">
        <v>45</v>
      </c>
    </row>
    <row r="20" spans="2:17" s="14" customFormat="1" ht="18" customHeight="1">
      <c r="B20" s="48" t="s">
        <v>46</v>
      </c>
      <c r="C20" s="56"/>
      <c r="D20" s="49"/>
      <c r="E20" s="49"/>
      <c r="F20" s="50">
        <v>9568</v>
      </c>
      <c r="G20" s="50">
        <v>9476</v>
      </c>
      <c r="H20" s="50">
        <v>9428</v>
      </c>
      <c r="I20" s="50">
        <v>9336</v>
      </c>
      <c r="J20" s="50">
        <v>9212</v>
      </c>
      <c r="K20" s="55" t="s">
        <v>47</v>
      </c>
      <c r="L20" s="55" t="s">
        <v>48</v>
      </c>
      <c r="M20" s="52">
        <f t="shared" si="5"/>
        <v>-0.97581671616461607</v>
      </c>
      <c r="N20" s="52">
        <f t="shared" si="5"/>
        <v>-1.3281919451585262</v>
      </c>
      <c r="O20" s="53">
        <v>1682.1621621621623</v>
      </c>
      <c r="P20" s="48"/>
      <c r="Q20" s="48" t="s">
        <v>49</v>
      </c>
    </row>
    <row r="21" spans="2:17" s="14" customFormat="1" ht="18" customHeight="1">
      <c r="B21" s="48" t="s">
        <v>28</v>
      </c>
      <c r="C21" s="56"/>
      <c r="D21" s="56"/>
      <c r="E21" s="56"/>
      <c r="F21" s="50">
        <v>111086</v>
      </c>
      <c r="G21" s="50">
        <v>111127</v>
      </c>
      <c r="H21" s="50">
        <v>111156</v>
      </c>
      <c r="I21" s="50">
        <v>111034</v>
      </c>
      <c r="J21" s="50">
        <v>110935</v>
      </c>
      <c r="K21" s="54" t="s">
        <v>37</v>
      </c>
      <c r="L21" s="54" t="s">
        <v>37</v>
      </c>
      <c r="M21" s="52">
        <f t="shared" si="5"/>
        <v>-0.10975565871387959</v>
      </c>
      <c r="N21" s="52">
        <f t="shared" si="5"/>
        <v>-8.9161878343570436E-2</v>
      </c>
      <c r="O21" s="53">
        <v>135.02365230503568</v>
      </c>
      <c r="P21" s="48"/>
      <c r="Q21" s="48" t="s">
        <v>31</v>
      </c>
    </row>
    <row r="22" spans="2:17" s="37" customFormat="1" ht="18" customHeight="1">
      <c r="B22" s="43" t="s">
        <v>50</v>
      </c>
      <c r="C22" s="38"/>
      <c r="D22" s="38"/>
      <c r="E22" s="38"/>
      <c r="F22" s="40">
        <f t="shared" ref="F22" si="8">SUM(F23:F26)</f>
        <v>80615</v>
      </c>
      <c r="G22" s="40">
        <f>SUM(G23:G26)</f>
        <v>82964</v>
      </c>
      <c r="H22" s="40">
        <f>SUM(H23:H26)</f>
        <v>83951</v>
      </c>
      <c r="I22" s="40">
        <f t="shared" ref="I22:J22" si="9">SUM(I23:I26)</f>
        <v>86420</v>
      </c>
      <c r="J22" s="40">
        <f t="shared" si="9"/>
        <v>84934</v>
      </c>
      <c r="K22" s="41">
        <f>(G22-F22)*100/F22</f>
        <v>2.9138497798176517</v>
      </c>
      <c r="L22" s="41">
        <f>(H22-G22)*100/G22</f>
        <v>1.1896726290921364</v>
      </c>
      <c r="M22" s="34">
        <f t="shared" si="5"/>
        <v>2.9410012983764338</v>
      </c>
      <c r="N22" s="34">
        <f t="shared" si="5"/>
        <v>-1.7195093728303634</v>
      </c>
      <c r="O22" s="42">
        <v>232.17452044489815</v>
      </c>
      <c r="P22" s="43"/>
      <c r="Q22" s="43" t="s">
        <v>51</v>
      </c>
    </row>
    <row r="23" spans="2:17" s="14" customFormat="1" ht="18" customHeight="1">
      <c r="B23" s="48" t="s">
        <v>52</v>
      </c>
      <c r="C23" s="56"/>
      <c r="D23" s="56"/>
      <c r="E23" s="56"/>
      <c r="F23" s="50">
        <v>3658</v>
      </c>
      <c r="G23" s="50">
        <v>3633</v>
      </c>
      <c r="H23" s="50">
        <v>3630</v>
      </c>
      <c r="I23" s="50">
        <v>3609</v>
      </c>
      <c r="J23" s="50">
        <v>3574</v>
      </c>
      <c r="K23" s="55" t="s">
        <v>53</v>
      </c>
      <c r="L23" s="55" t="s">
        <v>29</v>
      </c>
      <c r="M23" s="52">
        <f t="shared" si="5"/>
        <v>-0.57851239669421484</v>
      </c>
      <c r="N23" s="52">
        <f t="shared" si="5"/>
        <v>-0.9697977279024661</v>
      </c>
      <c r="O23" s="53">
        <v>4856.0109289617485</v>
      </c>
      <c r="P23" s="48"/>
      <c r="Q23" s="48" t="s">
        <v>54</v>
      </c>
    </row>
    <row r="24" spans="2:17" s="14" customFormat="1" ht="18" customHeight="1">
      <c r="B24" s="48" t="s">
        <v>55</v>
      </c>
      <c r="C24" s="56"/>
      <c r="D24" s="56"/>
      <c r="E24" s="56"/>
      <c r="F24" s="50">
        <v>8321</v>
      </c>
      <c r="G24" s="50">
        <v>8478</v>
      </c>
      <c r="H24" s="50">
        <v>8549</v>
      </c>
      <c r="I24" s="50">
        <v>8656</v>
      </c>
      <c r="J24" s="50">
        <v>8674</v>
      </c>
      <c r="K24" s="51">
        <f>(G24-F24)*100/F24</f>
        <v>1.8867924528301887</v>
      </c>
      <c r="L24" s="51">
        <f>(H24-G24)*100/G24</f>
        <v>0.83746166548714318</v>
      </c>
      <c r="M24" s="52">
        <f t="shared" si="5"/>
        <v>1.2516083752485672</v>
      </c>
      <c r="N24" s="52">
        <f t="shared" si="5"/>
        <v>0.20794824399260628</v>
      </c>
      <c r="O24" s="53">
        <v>94.973684210526315</v>
      </c>
      <c r="P24" s="48"/>
      <c r="Q24" s="48" t="s">
        <v>56</v>
      </c>
    </row>
    <row r="25" spans="2:17" s="14" customFormat="1" ht="18" customHeight="1">
      <c r="B25" s="48" t="s">
        <v>57</v>
      </c>
      <c r="C25" s="56"/>
      <c r="D25" s="56"/>
      <c r="E25" s="56"/>
      <c r="F25" s="50">
        <v>12019</v>
      </c>
      <c r="G25" s="50">
        <v>14407</v>
      </c>
      <c r="H25" s="50">
        <v>15386</v>
      </c>
      <c r="I25" s="50">
        <v>17773</v>
      </c>
      <c r="J25" s="50">
        <v>16282</v>
      </c>
      <c r="K25" s="51">
        <f>(G25-F25)*100/F25</f>
        <v>19.868541475996338</v>
      </c>
      <c r="L25" s="51">
        <f>(H25-G25)*100/G25</f>
        <v>6.7953078364683837</v>
      </c>
      <c r="M25" s="52">
        <f t="shared" si="5"/>
        <v>15.514103730664241</v>
      </c>
      <c r="N25" s="52">
        <f t="shared" si="5"/>
        <v>-8.3891295785742415</v>
      </c>
      <c r="O25" s="53">
        <v>180.14568158168575</v>
      </c>
      <c r="P25" s="48"/>
      <c r="Q25" s="48" t="s">
        <v>58</v>
      </c>
    </row>
    <row r="26" spans="2:17" s="14" customFormat="1" ht="18" customHeight="1">
      <c r="B26" s="48" t="s">
        <v>28</v>
      </c>
      <c r="C26" s="56"/>
      <c r="D26" s="56"/>
      <c r="E26" s="56"/>
      <c r="F26" s="50">
        <v>56617</v>
      </c>
      <c r="G26" s="50">
        <v>56446</v>
      </c>
      <c r="H26" s="50">
        <v>56386</v>
      </c>
      <c r="I26" s="50">
        <v>56382</v>
      </c>
      <c r="J26" s="50">
        <v>56404</v>
      </c>
      <c r="K26" s="55" t="s">
        <v>59</v>
      </c>
      <c r="L26" s="55" t="s">
        <v>29</v>
      </c>
      <c r="M26" s="54" t="s">
        <v>40</v>
      </c>
      <c r="N26" s="54" t="s">
        <v>40</v>
      </c>
      <c r="O26" s="53">
        <v>199.57523627482215</v>
      </c>
      <c r="P26" s="48"/>
      <c r="Q26" s="48" t="s">
        <v>31</v>
      </c>
    </row>
    <row r="27" spans="2:17" s="37" customFormat="1" ht="18" customHeight="1">
      <c r="B27" s="43" t="s">
        <v>60</v>
      </c>
      <c r="C27" s="38"/>
      <c r="D27" s="38"/>
      <c r="E27" s="38"/>
      <c r="F27" s="40">
        <f t="shared" ref="F27:G27" si="10">SUM(F28:F29)</f>
        <v>61561</v>
      </c>
      <c r="G27" s="40">
        <f t="shared" si="10"/>
        <v>61528</v>
      </c>
      <c r="H27" s="40">
        <f>SUM(H28:H29)</f>
        <v>61565</v>
      </c>
      <c r="I27" s="40">
        <f t="shared" ref="I27:J27" si="11">SUM(I28:I29)</f>
        <v>61446</v>
      </c>
      <c r="J27" s="40">
        <f t="shared" si="11"/>
        <v>61415</v>
      </c>
      <c r="K27" s="45" t="s">
        <v>29</v>
      </c>
      <c r="L27" s="41">
        <f>(H27-G27)*100/G27</f>
        <v>6.0135222987907945E-2</v>
      </c>
      <c r="M27" s="34">
        <f>(I27-H27)*100/H27</f>
        <v>-0.19329164297896531</v>
      </c>
      <c r="N27" s="34">
        <f>(J27-I27)*100/I27</f>
        <v>-5.045080233050158E-2</v>
      </c>
      <c r="O27" s="42">
        <v>212.59384838944055</v>
      </c>
      <c r="P27" s="43"/>
      <c r="Q27" s="43" t="s">
        <v>61</v>
      </c>
    </row>
    <row r="28" spans="2:17" s="14" customFormat="1" ht="18" customHeight="1">
      <c r="B28" s="48" t="s">
        <v>62</v>
      </c>
      <c r="C28" s="49"/>
      <c r="D28" s="49"/>
      <c r="E28" s="49"/>
      <c r="F28" s="50">
        <v>5104</v>
      </c>
      <c r="G28" s="50">
        <v>5134</v>
      </c>
      <c r="H28" s="50">
        <v>5081</v>
      </c>
      <c r="I28" s="50">
        <v>5027</v>
      </c>
      <c r="J28" s="50">
        <v>4966</v>
      </c>
      <c r="K28" s="51">
        <f>(G28-F28)*100/F28</f>
        <v>0.58777429467084641</v>
      </c>
      <c r="L28" s="55" t="s">
        <v>47</v>
      </c>
      <c r="M28" s="52">
        <f>(I28-H28)*100/H28</f>
        <v>-1.0627829167486715</v>
      </c>
      <c r="N28" s="52">
        <f>(J28-I28)*100/I28</f>
        <v>-1.2134473841257212</v>
      </c>
      <c r="O28" s="53">
        <v>2224.3362831858408</v>
      </c>
      <c r="P28" s="48"/>
      <c r="Q28" s="48" t="s">
        <v>63</v>
      </c>
    </row>
    <row r="29" spans="2:17" s="14" customFormat="1" ht="18" customHeight="1">
      <c r="B29" s="48" t="s">
        <v>28</v>
      </c>
      <c r="C29" s="49"/>
      <c r="D29" s="49"/>
      <c r="E29" s="49"/>
      <c r="F29" s="57">
        <v>56457</v>
      </c>
      <c r="G29" s="57">
        <v>56394</v>
      </c>
      <c r="H29" s="57">
        <v>56484</v>
      </c>
      <c r="I29" s="57">
        <v>56419</v>
      </c>
      <c r="J29" s="57">
        <v>56449</v>
      </c>
      <c r="K29" s="58">
        <f>(G29-F29)*100/F29</f>
        <v>-0.11158935118762953</v>
      </c>
      <c r="L29" s="58">
        <f>(H29-G29)*100/G29</f>
        <v>0.15959144589849983</v>
      </c>
      <c r="M29" s="52">
        <f>(I29-H29)*100/H29</f>
        <v>-0.11507683591813611</v>
      </c>
      <c r="N29" s="52">
        <f>(J29-I29)*100/I29</f>
        <v>5.3173576277495173E-2</v>
      </c>
      <c r="O29" s="53">
        <v>196.73954737245879</v>
      </c>
      <c r="P29" s="48"/>
      <c r="Q29" s="48" t="s">
        <v>31</v>
      </c>
    </row>
    <row r="30" spans="2:17" s="14" customFormat="1" ht="18" customHeight="1">
      <c r="B30" s="48"/>
      <c r="C30" s="49"/>
      <c r="D30" s="49"/>
      <c r="E30" s="49"/>
      <c r="F30" s="59"/>
      <c r="G30" s="59"/>
      <c r="H30" s="59"/>
      <c r="I30" s="59"/>
      <c r="J30" s="59"/>
      <c r="K30" s="60"/>
      <c r="L30" s="60"/>
      <c r="M30" s="60"/>
      <c r="N30" s="61"/>
      <c r="O30" s="62"/>
      <c r="P30" s="48"/>
      <c r="Q30" s="48"/>
    </row>
    <row r="31" spans="2:17" s="1" customFormat="1">
      <c r="C31" s="1" t="s">
        <v>0</v>
      </c>
      <c r="D31" s="2">
        <v>1.1000000000000001</v>
      </c>
      <c r="E31" s="1" t="s">
        <v>64</v>
      </c>
    </row>
    <row r="32" spans="2:17" s="3" customFormat="1">
      <c r="C32" s="1" t="s">
        <v>2</v>
      </c>
      <c r="D32" s="2">
        <v>1.1000000000000001</v>
      </c>
      <c r="E32" s="1" t="s">
        <v>65</v>
      </c>
    </row>
    <row r="33" spans="1:18" ht="3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8" s="14" customFormat="1" ht="19.5">
      <c r="A34" s="63"/>
      <c r="B34" s="6" t="s">
        <v>4</v>
      </c>
      <c r="C34" s="6"/>
      <c r="D34" s="6"/>
      <c r="E34" s="7"/>
      <c r="F34" s="8" t="s">
        <v>5</v>
      </c>
      <c r="G34" s="8"/>
      <c r="H34" s="8"/>
      <c r="I34" s="8"/>
      <c r="J34" s="9"/>
      <c r="K34" s="8" t="s">
        <v>6</v>
      </c>
      <c r="L34" s="8"/>
      <c r="M34" s="8"/>
      <c r="N34" s="9"/>
      <c r="O34" s="11" t="s">
        <v>7</v>
      </c>
      <c r="P34" s="12" t="s">
        <v>8</v>
      </c>
      <c r="Q34" s="13"/>
    </row>
    <row r="35" spans="1:18" s="14" customFormat="1" ht="19.5">
      <c r="A35" s="48"/>
      <c r="B35" s="15"/>
      <c r="C35" s="15"/>
      <c r="D35" s="15"/>
      <c r="E35" s="16"/>
      <c r="F35" s="64" t="s">
        <v>9</v>
      </c>
      <c r="G35" s="64"/>
      <c r="H35" s="64"/>
      <c r="I35" s="64"/>
      <c r="J35" s="65"/>
      <c r="K35" s="64" t="s">
        <v>10</v>
      </c>
      <c r="L35" s="64"/>
      <c r="M35" s="64"/>
      <c r="N35" s="65"/>
      <c r="O35" s="20" t="s">
        <v>11</v>
      </c>
      <c r="P35" s="21"/>
      <c r="Q35" s="22"/>
    </row>
    <row r="36" spans="1:18" s="14" customFormat="1" ht="19.5">
      <c r="A36" s="48"/>
      <c r="B36" s="15"/>
      <c r="C36" s="15"/>
      <c r="D36" s="15"/>
      <c r="E36" s="16"/>
      <c r="F36" s="23" t="s">
        <v>12</v>
      </c>
      <c r="G36" s="23" t="s">
        <v>13</v>
      </c>
      <c r="H36" s="23" t="s">
        <v>14</v>
      </c>
      <c r="I36" s="23" t="s">
        <v>15</v>
      </c>
      <c r="J36" s="23" t="s">
        <v>16</v>
      </c>
      <c r="K36" s="23" t="s">
        <v>17</v>
      </c>
      <c r="L36" s="23" t="s">
        <v>18</v>
      </c>
      <c r="M36" s="23" t="s">
        <v>19</v>
      </c>
      <c r="N36" s="23" t="s">
        <v>20</v>
      </c>
      <c r="O36" s="24" t="s">
        <v>21</v>
      </c>
      <c r="P36" s="21"/>
      <c r="Q36" s="22"/>
    </row>
    <row r="37" spans="1:18" s="14" customFormat="1" ht="19.5">
      <c r="A37" s="48"/>
      <c r="B37" s="15"/>
      <c r="C37" s="15"/>
      <c r="D37" s="15"/>
      <c r="E37" s="16"/>
      <c r="F37" s="25"/>
      <c r="G37" s="25"/>
      <c r="H37" s="25"/>
      <c r="I37" s="25"/>
      <c r="J37" s="25"/>
      <c r="K37" s="25"/>
      <c r="L37" s="25"/>
      <c r="M37" s="25"/>
      <c r="N37" s="25"/>
      <c r="O37" s="24" t="s">
        <v>22</v>
      </c>
      <c r="P37" s="21"/>
      <c r="Q37" s="22"/>
    </row>
    <row r="38" spans="1:18" s="14" customFormat="1" ht="19.5">
      <c r="A38" s="66"/>
      <c r="B38" s="26"/>
      <c r="C38" s="26"/>
      <c r="D38" s="26"/>
      <c r="E38" s="27"/>
      <c r="F38" s="28"/>
      <c r="G38" s="28"/>
      <c r="H38" s="28"/>
      <c r="I38" s="28"/>
      <c r="J38" s="28"/>
      <c r="K38" s="29"/>
      <c r="L38" s="29"/>
      <c r="M38" s="29"/>
      <c r="N38" s="29"/>
      <c r="O38" s="67" t="s">
        <v>23</v>
      </c>
      <c r="P38" s="19"/>
      <c r="Q38" s="17"/>
    </row>
    <row r="39" spans="1:18" s="37" customFormat="1" ht="18" customHeight="1">
      <c r="B39" s="43" t="s">
        <v>66</v>
      </c>
      <c r="C39" s="43"/>
      <c r="D39" s="43"/>
      <c r="E39" s="43"/>
      <c r="F39" s="40">
        <f t="shared" ref="F39:G39" si="12">SUM(F40:F41)</f>
        <v>108674</v>
      </c>
      <c r="G39" s="40">
        <f t="shared" si="12"/>
        <v>108525</v>
      </c>
      <c r="H39" s="40">
        <f>SUM(H40:H41)</f>
        <v>108544</v>
      </c>
      <c r="I39" s="40">
        <f t="shared" ref="I39:J39" si="13">SUM(I40:I41)</f>
        <v>108875</v>
      </c>
      <c r="J39" s="40">
        <f t="shared" si="13"/>
        <v>108994</v>
      </c>
      <c r="K39" s="68" t="s">
        <v>29</v>
      </c>
      <c r="L39" s="46" t="s">
        <v>30</v>
      </c>
      <c r="M39" s="34">
        <f>(I39-H39)*100/H39</f>
        <v>0.30494545990566035</v>
      </c>
      <c r="N39" s="34">
        <f t="shared" ref="L39:N44" si="14">(J39-I39)*100/I39</f>
        <v>0.10929965556831228</v>
      </c>
      <c r="O39" s="42">
        <v>159.72976145066167</v>
      </c>
      <c r="P39" s="69"/>
      <c r="Q39" s="43" t="s">
        <v>67</v>
      </c>
    </row>
    <row r="40" spans="1:18" ht="18" customHeight="1">
      <c r="B40" s="48" t="s">
        <v>68</v>
      </c>
      <c r="C40" s="48"/>
      <c r="D40" s="48"/>
      <c r="E40" s="48"/>
      <c r="F40" s="70">
        <v>5955</v>
      </c>
      <c r="G40" s="50">
        <v>6019</v>
      </c>
      <c r="H40" s="50">
        <v>6093</v>
      </c>
      <c r="I40" s="57">
        <v>6099</v>
      </c>
      <c r="J40" s="57">
        <v>5995</v>
      </c>
      <c r="K40" s="51">
        <f>(G40-F40)*100/F40</f>
        <v>1.0747271200671704</v>
      </c>
      <c r="L40" s="51">
        <f>(H40-G40)*100/G40</f>
        <v>1.2294401063299552</v>
      </c>
      <c r="M40" s="52">
        <f t="shared" si="14"/>
        <v>9.8473658296405711E-2</v>
      </c>
      <c r="N40" s="52">
        <f t="shared" si="14"/>
        <v>-1.7051975733726841</v>
      </c>
      <c r="O40" s="53">
        <v>1172.8846153846152</v>
      </c>
      <c r="P40" s="14"/>
      <c r="Q40" s="48" t="s">
        <v>69</v>
      </c>
    </row>
    <row r="41" spans="1:18" ht="18" customHeight="1">
      <c r="B41" s="48" t="s">
        <v>28</v>
      </c>
      <c r="C41" s="48"/>
      <c r="D41" s="48"/>
      <c r="E41" s="48"/>
      <c r="F41" s="70">
        <v>102719</v>
      </c>
      <c r="G41" s="50">
        <v>102506</v>
      </c>
      <c r="H41" s="50">
        <v>102451</v>
      </c>
      <c r="I41" s="57">
        <v>102776</v>
      </c>
      <c r="J41" s="57">
        <v>102999</v>
      </c>
      <c r="K41" s="55" t="s">
        <v>70</v>
      </c>
      <c r="L41" s="55" t="s">
        <v>29</v>
      </c>
      <c r="M41" s="52">
        <f t="shared" si="14"/>
        <v>0.31722481966989097</v>
      </c>
      <c r="N41" s="52">
        <f t="shared" si="14"/>
        <v>0.21697672608391064</v>
      </c>
      <c r="O41" s="53">
        <v>151.941101682387</v>
      </c>
      <c r="P41" s="14"/>
      <c r="Q41" s="48" t="s">
        <v>31</v>
      </c>
    </row>
    <row r="42" spans="1:18" s="1" customFormat="1" ht="18" customHeight="1">
      <c r="B42" s="43" t="s">
        <v>71</v>
      </c>
      <c r="C42" s="43"/>
      <c r="D42" s="43"/>
      <c r="E42" s="43"/>
      <c r="F42" s="40">
        <f t="shared" ref="F42:G42" si="15">SUM(F43:F44)</f>
        <v>61377</v>
      </c>
      <c r="G42" s="40">
        <f t="shared" si="15"/>
        <v>61239</v>
      </c>
      <c r="H42" s="40">
        <f>SUM(H43:H44)</f>
        <v>61155</v>
      </c>
      <c r="I42" s="40">
        <f t="shared" ref="I42:J42" si="16">SUM(I43:I44)</f>
        <v>61071</v>
      </c>
      <c r="J42" s="40">
        <f t="shared" si="16"/>
        <v>61089</v>
      </c>
      <c r="K42" s="45" t="s">
        <v>70</v>
      </c>
      <c r="L42" s="45" t="s">
        <v>29</v>
      </c>
      <c r="M42" s="34">
        <f t="shared" si="14"/>
        <v>-0.13735589894530292</v>
      </c>
      <c r="N42" s="46" t="s">
        <v>30</v>
      </c>
      <c r="O42" s="42">
        <v>115.62097690268837</v>
      </c>
      <c r="P42" s="37"/>
      <c r="Q42" s="43" t="s">
        <v>72</v>
      </c>
    </row>
    <row r="43" spans="1:18" ht="18" customHeight="1">
      <c r="B43" s="48" t="s">
        <v>73</v>
      </c>
      <c r="C43" s="48"/>
      <c r="D43" s="48"/>
      <c r="E43" s="48"/>
      <c r="F43" s="70">
        <v>3885</v>
      </c>
      <c r="G43" s="50">
        <v>3897</v>
      </c>
      <c r="H43" s="50">
        <v>3940</v>
      </c>
      <c r="I43" s="57">
        <v>3901</v>
      </c>
      <c r="J43" s="57">
        <v>3878</v>
      </c>
      <c r="K43" s="51">
        <f>(G43-F43)*100/F43</f>
        <v>0.30888030888030887</v>
      </c>
      <c r="L43" s="51">
        <f>(H43-G43)*100/G43</f>
        <v>1.1034128817038749</v>
      </c>
      <c r="M43" s="52">
        <f t="shared" si="14"/>
        <v>-0.98984771573604058</v>
      </c>
      <c r="N43" s="52">
        <f t="shared" si="14"/>
        <v>-0.58959241220199954</v>
      </c>
      <c r="O43" s="53">
        <v>549.43661971830988</v>
      </c>
      <c r="P43" s="14"/>
      <c r="Q43" s="48" t="s">
        <v>74</v>
      </c>
    </row>
    <row r="44" spans="1:18" ht="18" customHeight="1">
      <c r="B44" s="48" t="s">
        <v>28</v>
      </c>
      <c r="C44" s="48"/>
      <c r="D44" s="48"/>
      <c r="E44" s="48"/>
      <c r="F44" s="70">
        <v>57492</v>
      </c>
      <c r="G44" s="50">
        <v>57342</v>
      </c>
      <c r="H44" s="50">
        <v>57215</v>
      </c>
      <c r="I44" s="57">
        <v>57170</v>
      </c>
      <c r="J44" s="57">
        <v>57211</v>
      </c>
      <c r="K44" s="55" t="s">
        <v>59</v>
      </c>
      <c r="L44" s="52">
        <f t="shared" si="14"/>
        <v>-0.22147814865194795</v>
      </c>
      <c r="M44" s="52">
        <f t="shared" si="14"/>
        <v>-7.8650703486847856E-2</v>
      </c>
      <c r="N44" s="52">
        <f t="shared" si="14"/>
        <v>7.1715934930907818E-2</v>
      </c>
      <c r="O44" s="53">
        <v>109.7102283630781</v>
      </c>
      <c r="P44" s="14"/>
      <c r="Q44" s="48" t="s">
        <v>31</v>
      </c>
    </row>
    <row r="45" spans="1:18" s="1" customFormat="1" ht="18" customHeight="1">
      <c r="B45" s="43" t="s">
        <v>75</v>
      </c>
      <c r="C45" s="43"/>
      <c r="D45" s="43"/>
      <c r="E45" s="43"/>
      <c r="F45" s="40">
        <f t="shared" ref="F45:G45" si="17">SUM(F46:F47)</f>
        <v>87767</v>
      </c>
      <c r="G45" s="40">
        <f t="shared" si="17"/>
        <v>87753</v>
      </c>
      <c r="H45" s="40">
        <f>SUM(H46:H47)</f>
        <v>87691</v>
      </c>
      <c r="I45" s="40">
        <f t="shared" ref="I45:J45" si="18">SUM(I46:I47)</f>
        <v>87713</v>
      </c>
      <c r="J45" s="40">
        <f t="shared" si="18"/>
        <v>87719</v>
      </c>
      <c r="K45" s="46" t="s">
        <v>30</v>
      </c>
      <c r="L45" s="45" t="s">
        <v>29</v>
      </c>
      <c r="M45" s="46" t="s">
        <v>30</v>
      </c>
      <c r="N45" s="46" t="s">
        <v>30</v>
      </c>
      <c r="O45" s="42">
        <v>214.04900190346041</v>
      </c>
      <c r="P45" s="37"/>
      <c r="Q45" s="43" t="s">
        <v>76</v>
      </c>
    </row>
    <row r="46" spans="1:18" ht="18" customHeight="1">
      <c r="B46" s="48" t="s">
        <v>77</v>
      </c>
      <c r="C46" s="48"/>
      <c r="D46" s="48"/>
      <c r="E46" s="48"/>
      <c r="F46" s="70">
        <v>8384</v>
      </c>
      <c r="G46" s="50">
        <v>8330</v>
      </c>
      <c r="H46" s="50">
        <v>8308</v>
      </c>
      <c r="I46" s="57">
        <v>8273</v>
      </c>
      <c r="J46" s="57">
        <v>8199</v>
      </c>
      <c r="K46" s="55" t="s">
        <v>78</v>
      </c>
      <c r="L46" s="55" t="s">
        <v>59</v>
      </c>
      <c r="M46" s="52">
        <f t="shared" ref="M46:N51" si="19">(I46-H46)*100/H46</f>
        <v>-0.42128069330765527</v>
      </c>
      <c r="N46" s="52">
        <f t="shared" si="19"/>
        <v>-0.89447600628550705</v>
      </c>
      <c r="O46" s="53">
        <v>485.50469483568077</v>
      </c>
      <c r="P46" s="14"/>
      <c r="Q46" s="71" t="s">
        <v>79</v>
      </c>
      <c r="R46" s="71"/>
    </row>
    <row r="47" spans="1:18" ht="18" customHeight="1">
      <c r="B47" s="48" t="s">
        <v>28</v>
      </c>
      <c r="C47" s="48"/>
      <c r="D47" s="48"/>
      <c r="E47" s="48"/>
      <c r="F47" s="70">
        <v>79383</v>
      </c>
      <c r="G47" s="50">
        <v>79423</v>
      </c>
      <c r="H47" s="50">
        <v>79383</v>
      </c>
      <c r="I47" s="57">
        <v>79440</v>
      </c>
      <c r="J47" s="57">
        <v>79520</v>
      </c>
      <c r="K47" s="51">
        <f>(G47-F47)*100/F47</f>
        <v>5.0388622249096154E-2</v>
      </c>
      <c r="L47" s="55" t="s">
        <v>29</v>
      </c>
      <c r="M47" s="52">
        <f t="shared" si="19"/>
        <v>7.1803786704962014E-2</v>
      </c>
      <c r="N47" s="52">
        <f t="shared" si="19"/>
        <v>0.10070493454179255</v>
      </c>
      <c r="O47" s="53">
        <v>202.27122269185719</v>
      </c>
      <c r="P47" s="14"/>
      <c r="Q47" s="48" t="s">
        <v>31</v>
      </c>
    </row>
    <row r="48" spans="1:18" s="1" customFormat="1" ht="18" customHeight="1">
      <c r="B48" s="43" t="s">
        <v>80</v>
      </c>
      <c r="C48" s="43"/>
      <c r="D48" s="43"/>
      <c r="E48" s="43"/>
      <c r="F48" s="40">
        <f t="shared" ref="F48:G48" si="20">SUM(F49:F50)</f>
        <v>114688</v>
      </c>
      <c r="G48" s="40">
        <f t="shared" si="20"/>
        <v>114382</v>
      </c>
      <c r="H48" s="40">
        <f>SUM(H49:H50)</f>
        <v>114162</v>
      </c>
      <c r="I48" s="40">
        <f t="shared" ref="I48:J48" si="21">SUM(I49:I50)</f>
        <v>114287</v>
      </c>
      <c r="J48" s="40">
        <f t="shared" si="21"/>
        <v>114328</v>
      </c>
      <c r="K48" s="45" t="s">
        <v>59</v>
      </c>
      <c r="L48" s="45" t="s">
        <v>70</v>
      </c>
      <c r="M48" s="34">
        <f t="shared" si="19"/>
        <v>0.10949352674269897</v>
      </c>
      <c r="N48" s="46" t="s">
        <v>30</v>
      </c>
      <c r="O48" s="42">
        <v>188.66401439490235</v>
      </c>
      <c r="P48" s="37"/>
      <c r="Q48" s="43" t="s">
        <v>81</v>
      </c>
    </row>
    <row r="49" spans="1:17" ht="18" customHeight="1">
      <c r="B49" s="48" t="s">
        <v>82</v>
      </c>
      <c r="C49" s="48"/>
      <c r="D49" s="48"/>
      <c r="E49" s="48"/>
      <c r="F49" s="70">
        <v>5279</v>
      </c>
      <c r="G49" s="50">
        <v>5213</v>
      </c>
      <c r="H49" s="50">
        <v>5191</v>
      </c>
      <c r="I49" s="57">
        <v>5142</v>
      </c>
      <c r="J49" s="57">
        <v>5089</v>
      </c>
      <c r="K49" s="55" t="s">
        <v>83</v>
      </c>
      <c r="L49" s="55" t="s">
        <v>84</v>
      </c>
      <c r="M49" s="52">
        <f t="shared" si="19"/>
        <v>-0.94394143710267775</v>
      </c>
      <c r="N49" s="52">
        <f t="shared" si="19"/>
        <v>-1.0307273434461299</v>
      </c>
      <c r="O49" s="53">
        <v>2225.9740259740261</v>
      </c>
      <c r="P49" s="14"/>
      <c r="Q49" s="48" t="s">
        <v>85</v>
      </c>
    </row>
    <row r="50" spans="1:17" ht="18" customHeight="1">
      <c r="B50" s="48" t="s">
        <v>28</v>
      </c>
      <c r="C50" s="48"/>
      <c r="D50" s="48"/>
      <c r="E50" s="48"/>
      <c r="F50" s="70">
        <v>109409</v>
      </c>
      <c r="G50" s="50">
        <v>109169</v>
      </c>
      <c r="H50" s="50">
        <v>108971</v>
      </c>
      <c r="I50" s="57">
        <v>109145</v>
      </c>
      <c r="J50" s="57">
        <v>109239</v>
      </c>
      <c r="K50" s="55" t="s">
        <v>70</v>
      </c>
      <c r="L50" s="55" t="s">
        <v>70</v>
      </c>
      <c r="M50" s="52">
        <f t="shared" si="19"/>
        <v>0.1596755099980729</v>
      </c>
      <c r="N50" s="52">
        <f t="shared" si="19"/>
        <v>8.6123963534747355E-2</v>
      </c>
      <c r="O50" s="53">
        <v>180.86534318761807</v>
      </c>
      <c r="P50" s="14"/>
      <c r="Q50" s="48" t="s">
        <v>31</v>
      </c>
    </row>
    <row r="51" spans="1:17" s="1" customFormat="1" ht="18" customHeight="1">
      <c r="B51" s="43" t="s">
        <v>86</v>
      </c>
      <c r="C51" s="43"/>
      <c r="D51" s="43"/>
      <c r="E51" s="43"/>
      <c r="F51" s="40">
        <f t="shared" ref="F51:G51" si="22">SUM(F52:F53)</f>
        <v>37299</v>
      </c>
      <c r="G51" s="40">
        <f t="shared" si="22"/>
        <v>37294</v>
      </c>
      <c r="H51" s="40">
        <f>SUM(H52:H53)</f>
        <v>37224</v>
      </c>
      <c r="I51" s="40">
        <f t="shared" ref="I51:J51" si="23">SUM(I52:I53)</f>
        <v>37279</v>
      </c>
      <c r="J51" s="40">
        <f t="shared" si="23"/>
        <v>37422</v>
      </c>
      <c r="K51" s="46" t="s">
        <v>30</v>
      </c>
      <c r="L51" s="45" t="s">
        <v>70</v>
      </c>
      <c r="M51" s="34">
        <f t="shared" si="19"/>
        <v>0.14775413711583923</v>
      </c>
      <c r="N51" s="34">
        <f t="shared" si="19"/>
        <v>0.38359398052522869</v>
      </c>
      <c r="O51" s="42">
        <v>150.04628697927149</v>
      </c>
      <c r="P51" s="37"/>
      <c r="Q51" s="43" t="s">
        <v>87</v>
      </c>
    </row>
    <row r="52" spans="1:17" ht="18" customHeight="1">
      <c r="B52" s="48" t="s">
        <v>88</v>
      </c>
      <c r="C52" s="48"/>
      <c r="D52" s="48"/>
      <c r="E52" s="48"/>
      <c r="F52" s="70">
        <v>4648</v>
      </c>
      <c r="G52" s="50">
        <v>4629</v>
      </c>
      <c r="H52" s="50">
        <v>4628</v>
      </c>
      <c r="I52" s="57">
        <v>4627</v>
      </c>
      <c r="J52" s="57">
        <v>4680</v>
      </c>
      <c r="K52" s="55" t="s">
        <v>84</v>
      </c>
      <c r="L52" s="54" t="s">
        <v>37</v>
      </c>
      <c r="M52" s="54" t="s">
        <v>37</v>
      </c>
      <c r="N52" s="52">
        <f>(J52-I52)*100/I52</f>
        <v>1.1454506159498594</v>
      </c>
      <c r="O52" s="53">
        <v>205.64444444444445</v>
      </c>
      <c r="P52" s="14"/>
      <c r="Q52" s="48" t="s">
        <v>89</v>
      </c>
    </row>
    <row r="53" spans="1:17" ht="18" customHeight="1">
      <c r="B53" s="48" t="s">
        <v>28</v>
      </c>
      <c r="C53" s="48"/>
      <c r="D53" s="48"/>
      <c r="E53" s="48"/>
      <c r="F53" s="70">
        <v>32651</v>
      </c>
      <c r="G53" s="50">
        <v>32665</v>
      </c>
      <c r="H53" s="50">
        <v>32596</v>
      </c>
      <c r="I53" s="57">
        <v>32652</v>
      </c>
      <c r="J53" s="57">
        <v>32742</v>
      </c>
      <c r="K53" s="54" t="s">
        <v>37</v>
      </c>
      <c r="L53" s="55" t="s">
        <v>70</v>
      </c>
      <c r="M53" s="52">
        <f>(I53-H53)*100/H53</f>
        <v>0.17180022088599828</v>
      </c>
      <c r="N53" s="52">
        <f>(J53-I53)*100/I53</f>
        <v>0.27563395810363839</v>
      </c>
      <c r="O53" s="53">
        <v>144.50984731135208</v>
      </c>
      <c r="P53" s="14"/>
      <c r="Q53" s="48" t="s">
        <v>31</v>
      </c>
    </row>
    <row r="54" spans="1:17" s="1" customFormat="1" ht="18" customHeight="1">
      <c r="B54" s="43" t="s">
        <v>90</v>
      </c>
      <c r="C54" s="43"/>
      <c r="D54" s="43"/>
      <c r="E54" s="43"/>
      <c r="F54" s="72">
        <v>35391</v>
      </c>
      <c r="G54" s="40">
        <v>35339</v>
      </c>
      <c r="H54" s="40">
        <v>35333</v>
      </c>
      <c r="I54" s="73">
        <v>35330</v>
      </c>
      <c r="J54" s="73">
        <v>35339</v>
      </c>
      <c r="K54" s="45" t="s">
        <v>29</v>
      </c>
      <c r="L54" s="46" t="s">
        <v>30</v>
      </c>
      <c r="M54" s="46" t="s">
        <v>30</v>
      </c>
      <c r="N54" s="46" t="s">
        <v>30</v>
      </c>
      <c r="O54" s="42">
        <v>145.68471403241105</v>
      </c>
      <c r="P54" s="37"/>
      <c r="Q54" s="43" t="s">
        <v>91</v>
      </c>
    </row>
    <row r="55" spans="1:17" s="1" customFormat="1" ht="18" customHeight="1">
      <c r="B55" s="43" t="s">
        <v>92</v>
      </c>
      <c r="C55" s="43"/>
      <c r="D55" s="43"/>
      <c r="E55" s="43"/>
      <c r="F55" s="72">
        <v>36896</v>
      </c>
      <c r="G55" s="40">
        <v>37010</v>
      </c>
      <c r="H55" s="40">
        <v>37105</v>
      </c>
      <c r="I55" s="73">
        <v>37162</v>
      </c>
      <c r="J55" s="73">
        <v>37198</v>
      </c>
      <c r="K55" s="41">
        <f>(G55-F55)*100/F55</f>
        <v>0.30897658282740675</v>
      </c>
      <c r="L55" s="41">
        <v>0.32</v>
      </c>
      <c r="M55" s="34">
        <f>(I55-H55)*100/H55</f>
        <v>0.15361811076674303</v>
      </c>
      <c r="N55" s="34">
        <f>(J55-I55)*100/I55</f>
        <v>9.687314999192724E-2</v>
      </c>
      <c r="O55" s="42">
        <v>139.18352059925093</v>
      </c>
      <c r="P55" s="37"/>
      <c r="Q55" s="43" t="s">
        <v>93</v>
      </c>
    </row>
    <row r="56" spans="1:17" s="1" customFormat="1" ht="18" customHeight="1">
      <c r="A56" s="74"/>
      <c r="B56" s="43" t="s">
        <v>94</v>
      </c>
      <c r="C56" s="43"/>
      <c r="D56" s="43"/>
      <c r="E56" s="43"/>
      <c r="F56" s="72">
        <v>24973</v>
      </c>
      <c r="G56" s="73">
        <v>24943</v>
      </c>
      <c r="H56" s="75">
        <v>24954</v>
      </c>
      <c r="I56" s="73">
        <v>24997</v>
      </c>
      <c r="J56" s="73">
        <v>24963</v>
      </c>
      <c r="K56" s="45" t="s">
        <v>29</v>
      </c>
      <c r="L56" s="46" t="s">
        <v>30</v>
      </c>
      <c r="M56" s="34">
        <f>(I56-H56)*100/H56</f>
        <v>0.17231706339664984</v>
      </c>
      <c r="N56" s="34">
        <f>(J56-I56)*100/I56</f>
        <v>-0.13601632195863503</v>
      </c>
      <c r="O56" s="42">
        <v>221.19281479515087</v>
      </c>
      <c r="P56" s="43"/>
      <c r="Q56" s="43" t="s">
        <v>95</v>
      </c>
    </row>
    <row r="57" spans="1:17" ht="6" customHeight="1">
      <c r="A57" s="76"/>
      <c r="B57" s="66"/>
      <c r="C57" s="66"/>
      <c r="D57" s="66"/>
      <c r="E57" s="66"/>
      <c r="F57" s="77"/>
      <c r="G57" s="78"/>
      <c r="H57" s="78"/>
      <c r="I57" s="79"/>
      <c r="J57" s="78"/>
      <c r="K57" s="80"/>
      <c r="L57" s="78"/>
      <c r="M57" s="78"/>
      <c r="N57" s="78"/>
      <c r="O57" s="78"/>
      <c r="P57" s="66"/>
      <c r="Q57" s="66"/>
    </row>
    <row r="58" spans="1:17">
      <c r="B58" s="14" t="s">
        <v>96</v>
      </c>
      <c r="C58" s="14"/>
      <c r="D58" s="14"/>
      <c r="E58" s="14"/>
    </row>
    <row r="59" spans="1:17">
      <c r="B59" s="14"/>
      <c r="C59" s="14" t="s">
        <v>97</v>
      </c>
      <c r="D59" s="14"/>
      <c r="E59" s="14"/>
    </row>
  </sheetData>
  <mergeCells count="33">
    <mergeCell ref="Q46:R46"/>
    <mergeCell ref="I36:I38"/>
    <mergeCell ref="J36:J38"/>
    <mergeCell ref="K36:K38"/>
    <mergeCell ref="L36:L38"/>
    <mergeCell ref="M36:M38"/>
    <mergeCell ref="N36:N38"/>
    <mergeCell ref="P9:Q9"/>
    <mergeCell ref="B34:E38"/>
    <mergeCell ref="F34:J34"/>
    <mergeCell ref="K34:N34"/>
    <mergeCell ref="P34:Q38"/>
    <mergeCell ref="F35:J35"/>
    <mergeCell ref="K35:N35"/>
    <mergeCell ref="F36:F38"/>
    <mergeCell ref="G36:G38"/>
    <mergeCell ref="H36:H38"/>
    <mergeCell ref="J6:J8"/>
    <mergeCell ref="K6:K8"/>
    <mergeCell ref="L6:L8"/>
    <mergeCell ref="M6:M8"/>
    <mergeCell ref="N6:N8"/>
    <mergeCell ref="A9:E9"/>
    <mergeCell ref="A4:E8"/>
    <mergeCell ref="F4:J4"/>
    <mergeCell ref="K4:N4"/>
    <mergeCell ref="P4:Q8"/>
    <mergeCell ref="F5:J5"/>
    <mergeCell ref="K5:N5"/>
    <mergeCell ref="F6:F8"/>
    <mergeCell ref="G6:G8"/>
    <mergeCell ref="H6:H8"/>
    <mergeCell ref="I6:I8"/>
  </mergeCells>
  <pageMargins left="0.28999999999999998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2017-09-21T02:13:07Z</dcterms:created>
  <dcterms:modified xsi:type="dcterms:W3CDTF">2017-09-21T02:13:50Z</dcterms:modified>
</cp:coreProperties>
</file>