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3.Mappingรายไตรมาส\เฉลี่ย59\"/>
    </mc:Choice>
  </mc:AlternateContent>
  <bookViews>
    <workbookView xWindow="-525" yWindow="-75" windowWidth="10065" windowHeight="8655" tabRatio="658" activeTab="4"/>
  </bookViews>
  <sheets>
    <sheet name="ตารางที่1" sheetId="7" r:id="rId1"/>
    <sheet name="ตารางที่2ok" sheetId="8" r:id="rId2"/>
    <sheet name="ตารางที่3ok" sheetId="10" r:id="rId3"/>
    <sheet name="ตารางที่4ok" sheetId="11" r:id="rId4"/>
    <sheet name="ตารางที่เฉลี่ย1)" sheetId="9" r:id="rId5"/>
  </sheets>
  <definedNames>
    <definedName name="_xlnm.Print_Area" localSheetId="0">ตารางที่1!$A$1:$D$30</definedName>
    <definedName name="_xlnm.Print_Area" localSheetId="1">ตารางที่2ok!$A$1:$D$30</definedName>
    <definedName name="_xlnm.Print_Area" localSheetId="2">ตารางที่3ok!$A$1:$D$31</definedName>
    <definedName name="_xlnm.Print_Area" localSheetId="3">ตารางที่4ok!$A$1:$D$29</definedName>
    <definedName name="_xlnm.Print_Area" localSheetId="4">'ตารางที่เฉลี่ย1)'!$A$1:$D$30</definedName>
  </definedNames>
  <calcPr calcId="152511"/>
</workbook>
</file>

<file path=xl/calcChain.xml><?xml version="1.0" encoding="utf-8"?>
<calcChain xmlns="http://schemas.openxmlformats.org/spreadsheetml/2006/main">
  <c r="D19" i="9" l="1"/>
  <c r="C19" i="9"/>
  <c r="B28" i="9"/>
  <c r="B27" i="9"/>
  <c r="B26" i="9"/>
  <c r="B25" i="9"/>
  <c r="B24" i="9"/>
  <c r="B23" i="9"/>
  <c r="B22" i="9"/>
  <c r="B21" i="9"/>
  <c r="B20" i="9"/>
  <c r="B19" i="9"/>
  <c r="D16" i="9"/>
  <c r="D15" i="9"/>
  <c r="D14" i="9"/>
  <c r="D13" i="9"/>
  <c r="D11" i="9"/>
  <c r="D10" i="9"/>
  <c r="D9" i="9"/>
  <c r="D8" i="9"/>
  <c r="D7" i="9"/>
  <c r="C16" i="9"/>
  <c r="C15" i="9"/>
  <c r="C14" i="9"/>
  <c r="C13" i="9"/>
  <c r="C12" i="9"/>
  <c r="C11" i="9"/>
  <c r="C10" i="9"/>
  <c r="C9" i="9"/>
  <c r="C8" i="9"/>
  <c r="C7" i="9"/>
  <c r="B8" i="9"/>
  <c r="B9" i="9"/>
  <c r="B10" i="9"/>
  <c r="B11" i="9"/>
  <c r="B13" i="9"/>
  <c r="B14" i="9"/>
  <c r="B15" i="9"/>
  <c r="B16" i="9"/>
  <c r="B7" i="9"/>
  <c r="B16" i="11"/>
  <c r="B15" i="11"/>
  <c r="B14" i="11"/>
  <c r="D13" i="11"/>
  <c r="C13" i="11"/>
  <c r="B13" i="11" s="1"/>
  <c r="B11" i="11"/>
  <c r="B10" i="11"/>
  <c r="D9" i="11"/>
  <c r="C9" i="11"/>
  <c r="C8" i="11"/>
  <c r="C7" i="11" l="1"/>
  <c r="D8" i="11"/>
  <c r="B9" i="11"/>
  <c r="C24" i="11" l="1"/>
  <c r="C28" i="11"/>
  <c r="C19" i="11"/>
  <c r="C26" i="11"/>
  <c r="C23" i="11"/>
  <c r="C21" i="11"/>
  <c r="B7" i="11"/>
  <c r="C20" i="11"/>
  <c r="C25" i="11"/>
  <c r="B8" i="11"/>
  <c r="B20" i="11" s="1"/>
  <c r="D20" i="11"/>
  <c r="D7" i="11"/>
  <c r="B24" i="11" l="1"/>
  <c r="B19" i="11"/>
  <c r="B26" i="11"/>
  <c r="B27" i="11"/>
  <c r="B25" i="11"/>
  <c r="B22" i="11"/>
  <c r="B28" i="11"/>
  <c r="B21" i="11"/>
  <c r="D28" i="11"/>
  <c r="D22" i="11"/>
  <c r="D19" i="11"/>
  <c r="D26" i="11"/>
  <c r="D23" i="11"/>
  <c r="D27" i="11"/>
  <c r="D24" i="11"/>
  <c r="D21" i="11"/>
  <c r="D25" i="11"/>
  <c r="B16" i="10" l="1"/>
  <c r="B15" i="10"/>
  <c r="B14" i="10"/>
  <c r="D13" i="10"/>
  <c r="C13" i="10"/>
  <c r="B13" i="10"/>
  <c r="B11" i="10"/>
  <c r="B10" i="10"/>
  <c r="D9" i="10"/>
  <c r="D8" i="10" s="1"/>
  <c r="D7" i="10" s="1"/>
  <c r="C9" i="10"/>
  <c r="C8" i="10" s="1"/>
  <c r="C7" i="10" s="1"/>
  <c r="C23" i="10" l="1"/>
  <c r="C21" i="10" s="1"/>
  <c r="C26" i="10"/>
  <c r="C25" i="10" s="1"/>
  <c r="B7" i="10"/>
  <c r="C27" i="10"/>
  <c r="C24" i="10"/>
  <c r="B27" i="10"/>
  <c r="D28" i="10"/>
  <c r="D23" i="10"/>
  <c r="D26" i="10"/>
  <c r="D27" i="10"/>
  <c r="D22" i="10"/>
  <c r="B28" i="10"/>
  <c r="B22" i="10"/>
  <c r="B9" i="10"/>
  <c r="B8" i="10" s="1"/>
  <c r="D25" i="10" l="1"/>
  <c r="C20" i="10"/>
  <c r="C19" i="10" s="1"/>
  <c r="D21" i="10"/>
  <c r="D20" i="10" s="1"/>
  <c r="B23" i="10"/>
  <c r="B21" i="10" s="1"/>
  <c r="B20" i="10" s="1"/>
  <c r="B19" i="10" s="1"/>
  <c r="B26" i="10"/>
  <c r="B25" i="10" s="1"/>
  <c r="D19" i="10" l="1"/>
  <c r="B16" i="8" l="1"/>
  <c r="B15" i="8"/>
  <c r="B14" i="8"/>
  <c r="D13" i="8"/>
  <c r="C13" i="8"/>
  <c r="B13" i="8" s="1"/>
  <c r="B11" i="8"/>
  <c r="B10" i="8"/>
  <c r="B9" i="8" s="1"/>
  <c r="B8" i="8" s="1"/>
  <c r="D9" i="8"/>
  <c r="C9" i="8"/>
  <c r="D8" i="8"/>
  <c r="D7" i="8" s="1"/>
  <c r="C8" i="8"/>
  <c r="C7" i="8"/>
  <c r="C27" i="8" s="1"/>
  <c r="D28" i="8" l="1"/>
  <c r="D22" i="8"/>
  <c r="D27" i="8"/>
  <c r="D23" i="8"/>
  <c r="D26" i="8"/>
  <c r="C26" i="8"/>
  <c r="C23" i="8"/>
  <c r="C22" i="8"/>
  <c r="C21" i="8" s="1"/>
  <c r="C20" i="8" s="1"/>
  <c r="C28" i="8"/>
  <c r="B7" i="8"/>
  <c r="C24" i="8"/>
  <c r="B23" i="8" l="1"/>
  <c r="B28" i="8"/>
  <c r="B22" i="8"/>
  <c r="B26" i="8"/>
  <c r="B25" i="8" s="1"/>
  <c r="C25" i="8"/>
  <c r="C19" i="8" s="1"/>
  <c r="B27" i="8"/>
  <c r="D21" i="8"/>
  <c r="D20" i="8" s="1"/>
  <c r="D25" i="8"/>
  <c r="D19" i="8" l="1"/>
  <c r="B21" i="8"/>
  <c r="B20" i="8" s="1"/>
  <c r="B19" i="8" s="1"/>
  <c r="D9" i="7" l="1"/>
  <c r="C9" i="7"/>
  <c r="D13" i="7"/>
  <c r="C13" i="7"/>
  <c r="B12" i="7"/>
  <c r="B11" i="7"/>
  <c r="B10" i="7"/>
  <c r="B14" i="7"/>
  <c r="B16" i="7"/>
  <c r="B15" i="7"/>
  <c r="D8" i="7" l="1"/>
  <c r="D7" i="7" s="1"/>
  <c r="C8" i="7"/>
  <c r="C7" i="7" s="1"/>
  <c r="B9" i="7"/>
  <c r="B13" i="7"/>
  <c r="D26" i="7" l="1"/>
  <c r="D22" i="7"/>
  <c r="D27" i="7"/>
  <c r="D23" i="7"/>
  <c r="D28" i="7"/>
  <c r="D24" i="7"/>
  <c r="C26" i="7"/>
  <c r="C22" i="7"/>
  <c r="C28" i="7"/>
  <c r="C24" i="7"/>
  <c r="C27" i="7"/>
  <c r="C23" i="7"/>
  <c r="B8" i="7"/>
  <c r="B7" i="7"/>
  <c r="D21" i="7" l="1"/>
  <c r="D20" i="7" s="1"/>
  <c r="C21" i="7"/>
  <c r="C20" i="7" s="1"/>
  <c r="B24" i="7"/>
  <c r="B23" i="7"/>
  <c r="B22" i="7"/>
  <c r="C25" i="7"/>
  <c r="D25" i="7"/>
  <c r="B26" i="7"/>
  <c r="B28" i="7"/>
  <c r="B27" i="7"/>
  <c r="B25" i="7" l="1"/>
  <c r="C19" i="7"/>
  <c r="B21" i="7"/>
  <c r="B20" i="7" s="1"/>
  <c r="D19" i="7"/>
  <c r="B19" i="7" l="1"/>
</calcChain>
</file>

<file path=xl/sharedStrings.xml><?xml version="1.0" encoding="utf-8"?>
<sst xmlns="http://schemas.openxmlformats.org/spreadsheetml/2006/main" count="148" uniqueCount="28">
  <si>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</si>
  <si>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</si>
  <si>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</si>
  <si>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</si>
  <si>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</si>
  <si>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</si>
  <si>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</si>
  <si>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</si>
  <si>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</si>
  <si>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</si>
  <si>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</si>
  <si>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</si>
  <si>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</si>
  <si>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</si>
  <si>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</si>
  <si>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</si>
  <si>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>ตารางที่ 1   จำนวน และร้อยละของประชากรอายุ 15 ปีขึ้นไป จำแนกตามสถานภาพแรงงาน และเพศ</t>
  </si>
  <si>
    <t xml:space="preserve">                  ไตรมาสที่ 1 พ.ศ. 2559</t>
  </si>
  <si>
    <t>แหล่งที่มา  :  สรุปผลการสำรวจโครงการสำรวจภาวะการทำงานของประชากรจังหวัดเลย ไตรมาสที่ 1 พ.ศ. 2559</t>
  </si>
  <si>
    <t xml:space="preserve">                พ.ศ. 2559 :  ไตรมาสที่ 2</t>
  </si>
  <si>
    <t xml:space="preserve"> -</t>
  </si>
  <si>
    <t>แหล่งที่มา  :  สรุปผลการสำรวจโครงการสำรวจภาวะการทำงานของประชากรจังหวัดเลย ไตรมาสที่ 2 พ.ศ. 2559</t>
  </si>
  <si>
    <t xml:space="preserve">                พ.ศ. 2559</t>
  </si>
  <si>
    <t>แหล่งที่มา  :  สรุปผลการสำรวจโครงการสำรวจภาวะการทำงานของประชากรจังหวัดเลย พ.ศ. 2559</t>
  </si>
  <si>
    <t xml:space="preserve">                  พ.ศ. 2559 :  ไตรมาสที่ 3</t>
  </si>
  <si>
    <t>แหล่งที่มา  :  สรุปผลการสำรวจโครงการสำรวจภาวะการทำงานของประชากรจังหวัดเลย ไตรมาสที่ 3 พ.ศ. 2559</t>
  </si>
  <si>
    <t xml:space="preserve">                  ไตรมาสที่ 4 พ.ศ. 2559</t>
  </si>
  <si>
    <t>แหล่งที่มา  :  สรุปผลการสำรวจโครงการสำรวจภาวะการทำงานของประชากรจังหวัดเลย ไตรมาสที่ 4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</si>
</sst>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#,##0.0_-;\-#,##0.0_-;_-&quot;-&quot;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7"/>
      <color indexed="8"/>
      <name val="TH SarabunPSK"/>
      <family val="2"/>
    </font>
    <font>
      <b/>
      <sz val="17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3" fontId="6" fillId="0" borderId="0" xfId="0" applyNumberFormat="1" applyFont="1" applyAlignme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88" fontId="6" fillId="0" borderId="0" xfId="0" applyNumberFormat="1" applyFont="1" applyBorder="1" applyAlignment="1">
      <alignment horizontal="right"/>
    </xf>
    <xf numFmtId="187" fontId="6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8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0" xfId="0" applyFont="1" applyFill="1"/>
    <xf numFmtId="41" fontId="6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/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9" fillId="0" borderId="0" xfId="0" applyNumberFormat="1" applyFont="1"/>
    <xf numFmtId="3" fontId="9" fillId="0" borderId="0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/>
    <xf numFmtId="3" fontId="11" fillId="0" borderId="0" xfId="0" applyNumberFormat="1" applyFont="1" applyAlignment="1">
      <alignment horizontal="right"/>
    </xf>
    <xf numFmtId="41" fontId="11" fillId="0" borderId="0" xfId="0" applyNumberFormat="1" applyFont="1" applyBorder="1" applyAlignment="1">
      <alignment horizontal="right"/>
    </xf>
    <xf numFmtId="188" fontId="11" fillId="0" borderId="0" xfId="0" applyNumberFormat="1" applyFont="1" applyBorder="1" applyAlignment="1">
      <alignment horizontal="right"/>
    </xf>
    <xf numFmtId="3" fontId="12" fillId="0" borderId="0" xfId="0" applyNumberFormat="1" applyFont="1"/>
    <xf numFmtId="3" fontId="12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center"/>
    </xf>
    <xf numFmtId="3" fontId="11" fillId="0" borderId="0" xfId="0" applyNumberFormat="1" applyFont="1" applyAlignment="1"/>
    <xf numFmtId="0" fontId="12" fillId="0" borderId="0" xfId="0" applyFont="1" applyAlignment="1">
      <alignment horizontal="center"/>
    </xf>
    <xf numFmtId="187" fontId="12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1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/>
    <xf numFmtId="3" fontId="10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11" fillId="0" borderId="0" xfId="0" applyNumberFormat="1" applyFont="1"/>
    <xf numFmtId="3" fontId="9" fillId="0" borderId="0" xfId="0" applyNumberFormat="1" applyFont="1" applyAlignment="1">
      <alignment vertical="center"/>
    </xf>
    <xf numFmtId="188" fontId="10" fillId="0" borderId="0" xfId="0" applyNumberFormat="1" applyFont="1" applyAlignment="1">
      <alignment vertical="center"/>
    </xf>
    <xf numFmtId="0" fontId="10" fillId="0" borderId="2" xfId="0" applyFont="1" applyBorder="1" applyAlignment="1">
      <alignment vertical="center"/>
    </xf>
    <xf numFmtId="187" fontId="10" fillId="0" borderId="2" xfId="0" applyNumberFormat="1" applyFont="1" applyBorder="1" applyAlignment="1">
      <alignment vertical="center"/>
    </xf>
    <xf numFmtId="3" fontId="5" fillId="0" borderId="0" xfId="0" applyNumberFormat="1" applyFont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39"/>
  <sheetViews>
    <sheetView showGridLines="0" view="pageBreakPreview" zoomScale="80" zoomScaleNormal="90" zoomScaleSheetLayoutView="80" workbookViewId="0">
      <selection activeCell="C7" sqref="C7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16384" width="9.140625" style="1"/>
  </cols>
  <sheetData>
    <row r="1" spans="1:7" ht="23.25" x14ac:dyDescent="0.35">
      <c r="A1" s="25" t="s">
        <v>16</v>
      </c>
    </row>
    <row r="2" spans="1:7" ht="23.25" x14ac:dyDescent="0.35">
      <c r="A2" s="31" t="s">
        <v>17</v>
      </c>
      <c r="B2" s="3"/>
      <c r="C2" s="3"/>
      <c r="D2" s="3"/>
    </row>
    <row r="3" spans="1:7" ht="8.1" customHeight="1" x14ac:dyDescent="0.35">
      <c r="B3" s="31"/>
      <c r="C3" s="31"/>
      <c r="D3" s="31"/>
    </row>
    <row r="4" spans="1:7" s="2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7" s="2" customFormat="1" ht="23.25" x14ac:dyDescent="0.35">
      <c r="A5" s="1"/>
      <c r="B5" s="33" t="s">
        <v>15</v>
      </c>
      <c r="C5" s="33"/>
      <c r="D5" s="33"/>
      <c r="E5" s="6"/>
    </row>
    <row r="6" spans="1:7" s="10" customFormat="1" ht="6" customHeight="1" x14ac:dyDescent="0.35">
      <c r="A6" s="7"/>
      <c r="C6" s="8"/>
      <c r="D6" s="8"/>
      <c r="E6" s="11"/>
    </row>
    <row r="7" spans="1:7" s="10" customFormat="1" ht="23.25" x14ac:dyDescent="0.35">
      <c r="A7" s="7" t="s">
        <v>4</v>
      </c>
      <c r="B7" s="8">
        <f>C7+D7</f>
        <v>442197</v>
      </c>
      <c r="C7" s="9">
        <f>C8+C13</f>
        <v>218109</v>
      </c>
      <c r="D7" s="9">
        <f>D8+D13</f>
        <v>224088</v>
      </c>
      <c r="E7" s="9"/>
      <c r="F7" s="12"/>
      <c r="G7" s="12"/>
    </row>
    <row r="8" spans="1:7" s="10" customFormat="1" ht="23.25" x14ac:dyDescent="0.35">
      <c r="A8" s="10" t="s">
        <v>5</v>
      </c>
      <c r="B8" s="9">
        <f>B9+B12</f>
        <v>320105</v>
      </c>
      <c r="C8" s="9">
        <f>C9+C12</f>
        <v>175324</v>
      </c>
      <c r="D8" s="9">
        <f>D9+D12</f>
        <v>144781</v>
      </c>
      <c r="E8" s="9"/>
      <c r="F8" s="12"/>
      <c r="G8" s="12"/>
    </row>
    <row r="9" spans="1:7" s="13" customFormat="1" ht="23.25" x14ac:dyDescent="0.35">
      <c r="A9" s="13" t="s">
        <v>7</v>
      </c>
      <c r="B9" s="14">
        <f>B10+B11</f>
        <v>319851</v>
      </c>
      <c r="C9" s="14">
        <f>C10+C11</f>
        <v>175324</v>
      </c>
      <c r="D9" s="14">
        <f>D10+D11</f>
        <v>144527</v>
      </c>
      <c r="E9" s="11"/>
      <c r="F9" s="15"/>
      <c r="G9" s="15"/>
    </row>
    <row r="10" spans="1:7" s="13" customFormat="1" ht="23.25" x14ac:dyDescent="0.35">
      <c r="A10" s="13" t="s">
        <v>8</v>
      </c>
      <c r="B10" s="16">
        <f t="shared" ref="B10:B16" si="0">C10+D10</f>
        <v>318654</v>
      </c>
      <c r="C10" s="17">
        <v>174993</v>
      </c>
      <c r="D10" s="17">
        <v>143661</v>
      </c>
      <c r="E10" s="11"/>
    </row>
    <row r="11" spans="1:7" s="13" customFormat="1" ht="23.25" x14ac:dyDescent="0.35">
      <c r="A11" s="13" t="s">
        <v>9</v>
      </c>
      <c r="B11" s="16">
        <f>C11+D11</f>
        <v>1197</v>
      </c>
      <c r="C11" s="14">
        <v>331</v>
      </c>
      <c r="D11" s="14">
        <v>866</v>
      </c>
      <c r="E11" s="11"/>
    </row>
    <row r="12" spans="1:7" s="13" customFormat="1" ht="23.25" x14ac:dyDescent="0.35">
      <c r="A12" s="13" t="s">
        <v>13</v>
      </c>
      <c r="B12" s="16">
        <f>C12+D12</f>
        <v>254</v>
      </c>
      <c r="C12" s="28">
        <v>0</v>
      </c>
      <c r="D12" s="14">
        <v>254</v>
      </c>
      <c r="E12" s="28"/>
    </row>
    <row r="13" spans="1:7" s="10" customFormat="1" ht="23.25" x14ac:dyDescent="0.35">
      <c r="A13" s="10" t="s">
        <v>6</v>
      </c>
      <c r="B13" s="18">
        <f>C13+D13</f>
        <v>122092</v>
      </c>
      <c r="C13" s="9">
        <f>SUM(C14:C16)</f>
        <v>42785</v>
      </c>
      <c r="D13" s="19">
        <f>SUM(D14:D16)</f>
        <v>79307</v>
      </c>
      <c r="E13" s="9"/>
    </row>
    <row r="14" spans="1:7" s="13" customFormat="1" ht="23.25" x14ac:dyDescent="0.35">
      <c r="A14" s="13" t="s">
        <v>10</v>
      </c>
      <c r="B14" s="16">
        <f t="shared" si="0"/>
        <v>29201</v>
      </c>
      <c r="C14" s="17">
        <v>533</v>
      </c>
      <c r="D14" s="17">
        <v>28668</v>
      </c>
      <c r="E14" s="11"/>
    </row>
    <row r="15" spans="1:7" s="13" customFormat="1" ht="23.25" x14ac:dyDescent="0.35">
      <c r="A15" s="13" t="s">
        <v>11</v>
      </c>
      <c r="B15" s="16">
        <f t="shared" si="0"/>
        <v>30517</v>
      </c>
      <c r="C15" s="17">
        <v>13670</v>
      </c>
      <c r="D15" s="17">
        <v>16847</v>
      </c>
      <c r="E15" s="11"/>
    </row>
    <row r="16" spans="1:7" s="13" customFormat="1" ht="23.25" x14ac:dyDescent="0.35">
      <c r="A16" s="20" t="s">
        <v>12</v>
      </c>
      <c r="B16" s="16">
        <f t="shared" si="0"/>
        <v>62374</v>
      </c>
      <c r="C16" s="21">
        <v>28582</v>
      </c>
      <c r="D16" s="17">
        <v>33792</v>
      </c>
    </row>
    <row r="17" spans="1:4" s="13" customFormat="1" ht="23.25" x14ac:dyDescent="0.35">
      <c r="A17" s="1"/>
      <c r="B17" s="34" t="s">
        <v>14</v>
      </c>
      <c r="C17" s="34"/>
      <c r="D17" s="34"/>
    </row>
    <row r="18" spans="1:4" s="10" customFormat="1" ht="6" customHeight="1" x14ac:dyDescent="0.5">
      <c r="A18" s="7"/>
      <c r="B18" s="22"/>
      <c r="C18" s="22"/>
      <c r="D18" s="22"/>
    </row>
    <row r="19" spans="1:4" s="10" customFormat="1" ht="23.25" x14ac:dyDescent="0.5">
      <c r="A19" s="7" t="s">
        <v>4</v>
      </c>
      <c r="B19" s="23">
        <f t="shared" ref="B19:D19" si="1">B20+B25</f>
        <v>99.97999999999999</v>
      </c>
      <c r="C19" s="23">
        <f t="shared" si="1"/>
        <v>100</v>
      </c>
      <c r="D19" s="23">
        <f t="shared" si="1"/>
        <v>100</v>
      </c>
    </row>
    <row r="20" spans="1:4" s="10" customFormat="1" ht="23.25" x14ac:dyDescent="0.5">
      <c r="A20" s="10" t="s">
        <v>5</v>
      </c>
      <c r="B20" s="23">
        <f t="shared" ref="B20:D20" si="2">B21+B24</f>
        <v>72.369681522036558</v>
      </c>
      <c r="C20" s="23">
        <f t="shared" si="2"/>
        <v>80.383661380319012</v>
      </c>
      <c r="D20" s="23">
        <f t="shared" si="2"/>
        <v>64.608992895648143</v>
      </c>
    </row>
    <row r="21" spans="1:4" s="10" customFormat="1" ht="23.25" x14ac:dyDescent="0.5">
      <c r="A21" s="13" t="s">
        <v>7</v>
      </c>
      <c r="B21" s="30">
        <f t="shared" ref="B21:D21" si="3">B22+B23</f>
        <v>72.312241059980053</v>
      </c>
      <c r="C21" s="30">
        <f t="shared" si="3"/>
        <v>80.383661380319012</v>
      </c>
      <c r="D21" s="30">
        <f t="shared" si="3"/>
        <v>64.49564456820535</v>
      </c>
    </row>
    <row r="22" spans="1:4" s="13" customFormat="1" ht="23.25" x14ac:dyDescent="0.5">
      <c r="A22" s="13" t="s">
        <v>8</v>
      </c>
      <c r="B22" s="29">
        <f>B10/$B$7*100-0.02</f>
        <v>72.041547228949995</v>
      </c>
      <c r="C22" s="29">
        <f>C10/$C$7*100</f>
        <v>80.231902397425131</v>
      </c>
      <c r="D22" s="29">
        <f>D10/$D$7*100</f>
        <v>64.109189247081503</v>
      </c>
    </row>
    <row r="23" spans="1:4" s="13" customFormat="1" ht="23.25" x14ac:dyDescent="0.5">
      <c r="A23" s="13" t="s">
        <v>9</v>
      </c>
      <c r="B23" s="29">
        <f>B11/$B$7*100</f>
        <v>0.27069383103006128</v>
      </c>
      <c r="C23" s="29">
        <f>C11/$C$7*100</f>
        <v>0.15175898289387416</v>
      </c>
      <c r="D23" s="29">
        <f>D11/$D$7*100</f>
        <v>0.38645532112384418</v>
      </c>
    </row>
    <row r="24" spans="1:4" s="13" customFormat="1" ht="23.25" x14ac:dyDescent="0.35">
      <c r="A24" s="13" t="s">
        <v>13</v>
      </c>
      <c r="B24" s="29">
        <f>B12/$B$7*100</f>
        <v>5.744046205650423E-2</v>
      </c>
      <c r="C24" s="28">
        <f>C12/$C$7*100</f>
        <v>0</v>
      </c>
      <c r="D24" s="29">
        <f>D12/$D$7*100</f>
        <v>0.11334832744279033</v>
      </c>
    </row>
    <row r="25" spans="1:4" s="10" customFormat="1" ht="23.25" x14ac:dyDescent="0.5">
      <c r="A25" s="10" t="s">
        <v>6</v>
      </c>
      <c r="B25" s="23">
        <f t="shared" ref="B25:D25" si="4">B26+B27+B28</f>
        <v>27.610318477963439</v>
      </c>
      <c r="C25" s="23">
        <f t="shared" si="4"/>
        <v>19.616338619680988</v>
      </c>
      <c r="D25" s="23">
        <f t="shared" si="4"/>
        <v>35.391007104351857</v>
      </c>
    </row>
    <row r="26" spans="1:4" s="13" customFormat="1" ht="23.25" x14ac:dyDescent="0.5">
      <c r="A26" s="13" t="s">
        <v>10</v>
      </c>
      <c r="B26" s="29">
        <f>B14/$B$7*100</f>
        <v>6.6036178445353544</v>
      </c>
      <c r="C26" s="29">
        <f>C14/$C$7*100</f>
        <v>0.24437322623092123</v>
      </c>
      <c r="D26" s="29">
        <f>D14/$D$7*100</f>
        <v>12.793188390275247</v>
      </c>
    </row>
    <row r="27" spans="1:4" s="13" customFormat="1" ht="23.25" x14ac:dyDescent="0.5">
      <c r="A27" s="13" t="s">
        <v>11</v>
      </c>
      <c r="B27" s="29">
        <f>B15/$B$7*100</f>
        <v>6.9012227581824392</v>
      </c>
      <c r="C27" s="29">
        <f>C15/$C$7*100</f>
        <v>6.267508447611057</v>
      </c>
      <c r="D27" s="29">
        <f>D15/$D$7*100</f>
        <v>7.5180286316090115</v>
      </c>
    </row>
    <row r="28" spans="1:4" s="13" customFormat="1" ht="23.25" x14ac:dyDescent="0.5">
      <c r="A28" s="20" t="s">
        <v>12</v>
      </c>
      <c r="B28" s="29">
        <f>B16/$B$7*100</f>
        <v>14.105477875245647</v>
      </c>
      <c r="C28" s="29">
        <f>C16/$C$7*100</f>
        <v>13.104456945839008</v>
      </c>
      <c r="D28" s="29">
        <f>D16/$D$7*100</f>
        <v>15.0797900824676</v>
      </c>
    </row>
    <row r="29" spans="1:4" ht="6.75" customHeight="1" x14ac:dyDescent="0.35">
      <c r="A29" s="26"/>
      <c r="B29" s="27"/>
      <c r="C29" s="27"/>
      <c r="D29" s="27"/>
    </row>
    <row r="30" spans="1:4" ht="24" customHeight="1" x14ac:dyDescent="0.35">
      <c r="A30" s="32" t="s">
        <v>18</v>
      </c>
      <c r="B30" s="24"/>
      <c r="C30" s="24"/>
      <c r="D30" s="24"/>
    </row>
    <row r="31" spans="1:4" ht="24" customHeight="1" x14ac:dyDescent="0.35">
      <c r="B31" s="24"/>
      <c r="C31" s="24"/>
      <c r="D31" s="24"/>
    </row>
    <row r="32" spans="1:4" ht="24" customHeight="1" x14ac:dyDescent="0.35">
      <c r="B32" s="24"/>
      <c r="C32" s="24"/>
      <c r="D32" s="24"/>
    </row>
    <row r="33" spans="2:4" ht="24" customHeight="1" x14ac:dyDescent="0.35">
      <c r="B33" s="24"/>
      <c r="C33" s="24"/>
      <c r="D33" s="24"/>
    </row>
    <row r="34" spans="2:4" ht="24" customHeight="1" x14ac:dyDescent="0.35">
      <c r="B34" s="24"/>
      <c r="C34" s="24"/>
      <c r="D34" s="24"/>
    </row>
    <row r="35" spans="2:4" ht="24" customHeight="1" x14ac:dyDescent="0.35">
      <c r="B35" s="24"/>
      <c r="C35" s="24"/>
      <c r="D35" s="24"/>
    </row>
    <row r="36" spans="2:4" ht="24" customHeight="1" x14ac:dyDescent="0.35">
      <c r="B36" s="24"/>
      <c r="C36" s="24"/>
      <c r="D36" s="24"/>
    </row>
    <row r="37" spans="2:4" ht="24" customHeight="1" x14ac:dyDescent="0.35">
      <c r="B37" s="24"/>
      <c r="C37" s="24"/>
      <c r="D37" s="24"/>
    </row>
    <row r="38" spans="2:4" ht="24" customHeight="1" x14ac:dyDescent="0.35">
      <c r="B38" s="24"/>
      <c r="C38" s="24"/>
      <c r="D38" s="24"/>
    </row>
    <row r="39" spans="2:4" ht="24" customHeight="1" x14ac:dyDescent="0.35">
      <c r="B39" s="24"/>
      <c r="C39" s="24"/>
      <c r="D39" s="24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  <ignoredErrors>
    <ignoredError sqref="B25:D2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9"/>
  <sheetViews>
    <sheetView showGridLines="0" view="pageBreakPreview" zoomScale="80" zoomScaleNormal="90" zoomScaleSheetLayoutView="80" workbookViewId="0"/>
  </sheetViews>
  <sheetFormatPr defaultRowHeight="24" customHeight="1" x14ac:dyDescent="0.35"/>
  <cols>
    <col min="1" max="1" width="31.5703125" style="1" customWidth="1"/>
    <col min="2" max="4" width="22.7109375" style="1" customWidth="1"/>
    <col min="5" max="16384" width="9.140625" style="1"/>
  </cols>
  <sheetData>
    <row r="1" spans="1:11" ht="23.25" x14ac:dyDescent="0.35">
      <c r="A1" s="25" t="s">
        <v>16</v>
      </c>
    </row>
    <row r="2" spans="1:11" ht="23.25" x14ac:dyDescent="0.35">
      <c r="A2" s="2" t="s">
        <v>19</v>
      </c>
      <c r="E2" s="35"/>
      <c r="F2" s="35"/>
      <c r="G2" s="35"/>
      <c r="H2" s="35"/>
      <c r="I2" s="35"/>
      <c r="J2" s="35"/>
      <c r="K2" s="35"/>
    </row>
    <row r="3" spans="1:11" ht="8.1" customHeight="1" x14ac:dyDescent="0.35">
      <c r="B3" s="31"/>
      <c r="C3" s="31"/>
      <c r="D3" s="31"/>
    </row>
    <row r="4" spans="1:11" s="2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11" s="2" customFormat="1" ht="23.25" x14ac:dyDescent="0.35">
      <c r="A5" s="1"/>
      <c r="B5" s="33" t="s">
        <v>15</v>
      </c>
      <c r="C5" s="33"/>
      <c r="D5" s="33"/>
      <c r="E5" s="6"/>
    </row>
    <row r="6" spans="1:11" s="10" customFormat="1" ht="6" customHeight="1" x14ac:dyDescent="0.35">
      <c r="A6" s="7"/>
      <c r="C6" s="8"/>
      <c r="D6" s="8"/>
      <c r="E6" s="11"/>
    </row>
    <row r="7" spans="1:11" s="10" customFormat="1" ht="23.25" x14ac:dyDescent="0.35">
      <c r="A7" s="7" t="s">
        <v>4</v>
      </c>
      <c r="B7" s="8">
        <f>C7+D7</f>
        <v>442569</v>
      </c>
      <c r="C7" s="9">
        <f>C8+C13</f>
        <v>218303</v>
      </c>
      <c r="D7" s="9">
        <f>D8+D13</f>
        <v>224266</v>
      </c>
      <c r="E7" s="9"/>
    </row>
    <row r="8" spans="1:11" s="10" customFormat="1" ht="23.25" x14ac:dyDescent="0.35">
      <c r="A8" s="10" t="s">
        <v>5</v>
      </c>
      <c r="B8" s="9">
        <f>B9+B12</f>
        <v>312465</v>
      </c>
      <c r="C8" s="9">
        <f>C9+C12</f>
        <v>171943</v>
      </c>
      <c r="D8" s="9">
        <f>D9+D12</f>
        <v>140522</v>
      </c>
      <c r="E8" s="9"/>
    </row>
    <row r="9" spans="1:11" s="13" customFormat="1" ht="23.25" x14ac:dyDescent="0.35">
      <c r="A9" s="13" t="s">
        <v>7</v>
      </c>
      <c r="B9" s="14">
        <f>B10+B11</f>
        <v>312465</v>
      </c>
      <c r="C9" s="14">
        <f>C10+C11</f>
        <v>171943</v>
      </c>
      <c r="D9" s="14">
        <f>D10+D11</f>
        <v>140522</v>
      </c>
      <c r="E9" s="11"/>
    </row>
    <row r="10" spans="1:11" s="13" customFormat="1" ht="23.25" x14ac:dyDescent="0.35">
      <c r="A10" s="13" t="s">
        <v>8</v>
      </c>
      <c r="B10" s="16">
        <f t="shared" ref="B10:B16" si="0">C10+D10</f>
        <v>310589</v>
      </c>
      <c r="C10" s="17">
        <v>171565</v>
      </c>
      <c r="D10" s="17">
        <v>139024</v>
      </c>
      <c r="E10" s="11"/>
    </row>
    <row r="11" spans="1:11" s="13" customFormat="1" ht="23.25" x14ac:dyDescent="0.35">
      <c r="A11" s="13" t="s">
        <v>9</v>
      </c>
      <c r="B11" s="16">
        <f>C11+D11</f>
        <v>1876</v>
      </c>
      <c r="C11" s="14">
        <v>378</v>
      </c>
      <c r="D11" s="14">
        <v>1498</v>
      </c>
      <c r="E11" s="11"/>
    </row>
    <row r="12" spans="1:11" s="13" customFormat="1" ht="23.25" x14ac:dyDescent="0.35">
      <c r="A12" s="13" t="s">
        <v>13</v>
      </c>
      <c r="B12" s="36">
        <v>0</v>
      </c>
      <c r="C12" s="28">
        <v>0</v>
      </c>
      <c r="D12" s="36">
        <v>0</v>
      </c>
      <c r="E12" s="28"/>
    </row>
    <row r="13" spans="1:11" s="10" customFormat="1" ht="23.25" x14ac:dyDescent="0.35">
      <c r="A13" s="10" t="s">
        <v>6</v>
      </c>
      <c r="B13" s="18">
        <f>C13+D13</f>
        <v>130104</v>
      </c>
      <c r="C13" s="9">
        <f>SUM(C14:C16)</f>
        <v>46360</v>
      </c>
      <c r="D13" s="19">
        <f>SUM(D14:D16)</f>
        <v>83744</v>
      </c>
      <c r="E13" s="9"/>
    </row>
    <row r="14" spans="1:11" s="13" customFormat="1" ht="23.25" x14ac:dyDescent="0.35">
      <c r="A14" s="13" t="s">
        <v>10</v>
      </c>
      <c r="B14" s="16">
        <f t="shared" si="0"/>
        <v>31569</v>
      </c>
      <c r="C14" s="17">
        <v>1041</v>
      </c>
      <c r="D14" s="17">
        <v>30528</v>
      </c>
      <c r="E14" s="11"/>
    </row>
    <row r="15" spans="1:11" s="13" customFormat="1" ht="23.25" x14ac:dyDescent="0.35">
      <c r="A15" s="13" t="s">
        <v>11</v>
      </c>
      <c r="B15" s="16">
        <f t="shared" si="0"/>
        <v>29088</v>
      </c>
      <c r="C15" s="17">
        <v>13370</v>
      </c>
      <c r="D15" s="17">
        <v>15718</v>
      </c>
      <c r="E15" s="11"/>
    </row>
    <row r="16" spans="1:11" s="13" customFormat="1" ht="23.25" x14ac:dyDescent="0.35">
      <c r="A16" s="20" t="s">
        <v>12</v>
      </c>
      <c r="B16" s="16">
        <f t="shared" si="0"/>
        <v>69447</v>
      </c>
      <c r="C16" s="21">
        <v>31949</v>
      </c>
      <c r="D16" s="17">
        <v>37498</v>
      </c>
    </row>
    <row r="17" spans="1:11" s="13" customFormat="1" ht="23.25" x14ac:dyDescent="0.35">
      <c r="A17" s="1"/>
      <c r="B17" s="34" t="s">
        <v>14</v>
      </c>
      <c r="C17" s="34"/>
      <c r="D17" s="34"/>
    </row>
    <row r="18" spans="1:11" s="10" customFormat="1" ht="6" customHeight="1" x14ac:dyDescent="0.5">
      <c r="A18" s="7"/>
      <c r="B18" s="22"/>
      <c r="C18" s="22"/>
      <c r="D18" s="22"/>
    </row>
    <row r="19" spans="1:11" s="10" customFormat="1" ht="23.25" x14ac:dyDescent="0.5">
      <c r="A19" s="7" t="s">
        <v>4</v>
      </c>
      <c r="B19" s="23">
        <f t="shared" ref="B19:D19" si="1">B20+B25</f>
        <v>99.98</v>
      </c>
      <c r="C19" s="23">
        <f t="shared" si="1"/>
        <v>99.999999999999986</v>
      </c>
      <c r="D19" s="23">
        <f t="shared" si="1"/>
        <v>100</v>
      </c>
    </row>
    <row r="20" spans="1:11" s="10" customFormat="1" ht="23.25" x14ac:dyDescent="0.5">
      <c r="A20" s="10" t="s">
        <v>5</v>
      </c>
      <c r="B20" s="23">
        <f>B21</f>
        <v>70.582550110830184</v>
      </c>
      <c r="C20" s="23">
        <f t="shared" ref="C20" si="2">C21+C24</f>
        <v>78.763461793928613</v>
      </c>
      <c r="D20" s="23">
        <f>D21</f>
        <v>62.658628592831725</v>
      </c>
    </row>
    <row r="21" spans="1:11" s="10" customFormat="1" ht="23.25" x14ac:dyDescent="0.5">
      <c r="A21" s="13" t="s">
        <v>7</v>
      </c>
      <c r="B21" s="30">
        <f t="shared" ref="B21:D21" si="3">B22+B23</f>
        <v>70.582550110830184</v>
      </c>
      <c r="C21" s="30">
        <f t="shared" si="3"/>
        <v>78.763461793928613</v>
      </c>
      <c r="D21" s="30">
        <f t="shared" si="3"/>
        <v>62.658628592831725</v>
      </c>
    </row>
    <row r="22" spans="1:11" s="13" customFormat="1" ht="23.25" x14ac:dyDescent="0.5">
      <c r="A22" s="13" t="s">
        <v>8</v>
      </c>
      <c r="B22" s="29">
        <f>B10/$B$7*100-0.02</f>
        <v>70.15866140646996</v>
      </c>
      <c r="C22" s="29">
        <f>C10/$C$7*100</f>
        <v>78.590307966450297</v>
      </c>
      <c r="D22" s="29">
        <f>D10/$D$7*100</f>
        <v>61.990671791533266</v>
      </c>
    </row>
    <row r="23" spans="1:11" s="13" customFormat="1" ht="23.25" x14ac:dyDescent="0.5">
      <c r="A23" s="13" t="s">
        <v>9</v>
      </c>
      <c r="B23" s="29">
        <f>B11/$B$7*100</f>
        <v>0.42388870436022408</v>
      </c>
      <c r="C23" s="29">
        <f>C11/$C$7*100</f>
        <v>0.17315382747832142</v>
      </c>
      <c r="D23" s="29">
        <f>D11/$D$7*100</f>
        <v>0.66795680129845802</v>
      </c>
    </row>
    <row r="24" spans="1:11" s="13" customFormat="1" ht="23.25" x14ac:dyDescent="0.35">
      <c r="A24" s="13" t="s">
        <v>13</v>
      </c>
      <c r="B24" s="29" t="s">
        <v>20</v>
      </c>
      <c r="C24" s="28">
        <f>C12/$C$7*100</f>
        <v>0</v>
      </c>
      <c r="D24" s="29" t="s">
        <v>20</v>
      </c>
    </row>
    <row r="25" spans="1:11" s="10" customFormat="1" ht="23.25" x14ac:dyDescent="0.5">
      <c r="A25" s="10" t="s">
        <v>6</v>
      </c>
      <c r="B25" s="23">
        <f t="shared" ref="B25:D25" si="4">B26+B27+B28</f>
        <v>29.39744988916982</v>
      </c>
      <c r="C25" s="23">
        <f t="shared" si="4"/>
        <v>21.236538206071376</v>
      </c>
      <c r="D25" s="23">
        <f t="shared" si="4"/>
        <v>37.341371407168275</v>
      </c>
    </row>
    <row r="26" spans="1:11" s="13" customFormat="1" ht="23.25" x14ac:dyDescent="0.5">
      <c r="A26" s="13" t="s">
        <v>10</v>
      </c>
      <c r="B26" s="29">
        <f>B14/$B$7*100</f>
        <v>7.1331250042366277</v>
      </c>
      <c r="C26" s="29">
        <f>C14/$C$7*100</f>
        <v>0.4768601439283931</v>
      </c>
      <c r="D26" s="29">
        <f>D14/$D$7*100</f>
        <v>13.612406695620379</v>
      </c>
    </row>
    <row r="27" spans="1:11" s="13" customFormat="1" ht="23.25" x14ac:dyDescent="0.5">
      <c r="A27" s="13" t="s">
        <v>11</v>
      </c>
      <c r="B27" s="29">
        <f>B15/$B$7*100</f>
        <v>6.5725344522549021</v>
      </c>
      <c r="C27" s="29">
        <f>C15/$C$7*100</f>
        <v>6.1245150089554423</v>
      </c>
      <c r="D27" s="29">
        <f>D15/$D$7*100</f>
        <v>7.0086415239046493</v>
      </c>
    </row>
    <row r="28" spans="1:11" s="13" customFormat="1" ht="23.25" x14ac:dyDescent="0.5">
      <c r="A28" s="20" t="s">
        <v>12</v>
      </c>
      <c r="B28" s="29">
        <f>B16/$B$7*100</f>
        <v>15.691790432678292</v>
      </c>
      <c r="C28" s="29">
        <f>C16/$C$7*100</f>
        <v>14.635163053187542</v>
      </c>
      <c r="D28" s="29">
        <f>D16/$D$7*100</f>
        <v>16.720323187643245</v>
      </c>
    </row>
    <row r="29" spans="1:11" ht="6.75" customHeight="1" x14ac:dyDescent="0.35">
      <c r="A29" s="26"/>
      <c r="B29" s="27"/>
      <c r="C29" s="27"/>
      <c r="D29" s="27"/>
    </row>
    <row r="30" spans="1:11" ht="23.25" x14ac:dyDescent="0.35">
      <c r="A30" s="32" t="s">
        <v>21</v>
      </c>
      <c r="B30" s="24"/>
      <c r="C30" s="24"/>
      <c r="D30" s="24"/>
      <c r="E30" s="35"/>
      <c r="F30" s="35"/>
      <c r="G30" s="35"/>
      <c r="H30" s="35"/>
      <c r="I30" s="35"/>
      <c r="J30" s="35"/>
      <c r="K30" s="35"/>
    </row>
    <row r="31" spans="1:11" ht="24" customHeight="1" x14ac:dyDescent="0.35">
      <c r="B31" s="24"/>
      <c r="C31" s="24"/>
      <c r="D31" s="24"/>
    </row>
    <row r="32" spans="1:11" ht="24" customHeight="1" x14ac:dyDescent="0.35">
      <c r="B32" s="24"/>
      <c r="C32" s="24"/>
      <c r="D32" s="24"/>
    </row>
    <row r="33" spans="2:4" ht="24" customHeight="1" x14ac:dyDescent="0.35">
      <c r="B33" s="24"/>
      <c r="C33" s="24"/>
      <c r="D33" s="24"/>
    </row>
    <row r="34" spans="2:4" ht="24" customHeight="1" x14ac:dyDescent="0.35">
      <c r="B34" s="24"/>
      <c r="C34" s="24"/>
      <c r="D34" s="24"/>
    </row>
    <row r="35" spans="2:4" ht="24" customHeight="1" x14ac:dyDescent="0.35">
      <c r="B35" s="24"/>
      <c r="C35" s="24"/>
      <c r="D35" s="24"/>
    </row>
    <row r="36" spans="2:4" ht="24" customHeight="1" x14ac:dyDescent="0.35">
      <c r="B36" s="24"/>
      <c r="C36" s="24"/>
      <c r="D36" s="24"/>
    </row>
    <row r="37" spans="2:4" ht="24" customHeight="1" x14ac:dyDescent="0.35">
      <c r="B37" s="24"/>
      <c r="C37" s="24"/>
      <c r="D37" s="24"/>
    </row>
    <row r="38" spans="2:4" ht="24" customHeight="1" x14ac:dyDescent="0.35">
      <c r="B38" s="24"/>
      <c r="C38" s="24"/>
      <c r="D38" s="24"/>
    </row>
    <row r="39" spans="2:4" ht="24" customHeight="1" x14ac:dyDescent="0.35">
      <c r="B39" s="24"/>
      <c r="C39" s="24"/>
      <c r="D39" s="24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0"/>
  <sheetViews>
    <sheetView showGridLines="0" view="pageBreakPreview" zoomScale="80" zoomScaleNormal="90" zoomScaleSheetLayoutView="80" workbookViewId="0">
      <selection activeCell="A30" sqref="A30:XFD30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16384" width="9.140625" style="1"/>
  </cols>
  <sheetData>
    <row r="1" spans="1:4" s="38" customFormat="1" ht="22.5" x14ac:dyDescent="0.35">
      <c r="A1" s="37" t="s">
        <v>16</v>
      </c>
    </row>
    <row r="2" spans="1:4" s="38" customFormat="1" ht="22.5" x14ac:dyDescent="0.35">
      <c r="A2" s="39" t="s">
        <v>24</v>
      </c>
      <c r="B2" s="39"/>
      <c r="C2" s="39"/>
      <c r="D2" s="39"/>
    </row>
    <row r="3" spans="1:4" s="38" customFormat="1" ht="8.1" customHeight="1" x14ac:dyDescent="0.35">
      <c r="B3" s="39"/>
      <c r="C3" s="39"/>
      <c r="D3" s="39"/>
    </row>
    <row r="4" spans="1:4" s="42" customFormat="1" ht="30" customHeight="1" x14ac:dyDescent="0.35">
      <c r="A4" s="40" t="s">
        <v>0</v>
      </c>
      <c r="B4" s="41" t="s">
        <v>1</v>
      </c>
      <c r="C4" s="41" t="s">
        <v>2</v>
      </c>
      <c r="D4" s="41" t="s">
        <v>3</v>
      </c>
    </row>
    <row r="5" spans="1:4" s="42" customFormat="1" ht="22.5" x14ac:dyDescent="0.35">
      <c r="A5" s="38"/>
      <c r="B5" s="43" t="s">
        <v>15</v>
      </c>
      <c r="C5" s="43"/>
      <c r="D5" s="43"/>
    </row>
    <row r="6" spans="1:4" s="45" customFormat="1" ht="6" customHeight="1" x14ac:dyDescent="0.35">
      <c r="A6" s="44"/>
      <c r="C6" s="46"/>
      <c r="D6" s="46"/>
    </row>
    <row r="7" spans="1:4" s="45" customFormat="1" ht="22.5" x14ac:dyDescent="0.35">
      <c r="A7" s="44" t="s">
        <v>4</v>
      </c>
      <c r="B7" s="46">
        <f>C7+D7</f>
        <v>442981</v>
      </c>
      <c r="C7" s="47">
        <f>C8+C13</f>
        <v>218487</v>
      </c>
      <c r="D7" s="47">
        <f>D8+D13</f>
        <v>224494</v>
      </c>
    </row>
    <row r="8" spans="1:4" s="45" customFormat="1" ht="22.5" x14ac:dyDescent="0.35">
      <c r="A8" s="45" t="s">
        <v>5</v>
      </c>
      <c r="B8" s="47">
        <f>B9+B12</f>
        <v>314711</v>
      </c>
      <c r="C8" s="47">
        <f>C9+C12</f>
        <v>169616</v>
      </c>
      <c r="D8" s="47">
        <f>D9+D12</f>
        <v>145095</v>
      </c>
    </row>
    <row r="9" spans="1:4" s="48" customFormat="1" ht="22.5" x14ac:dyDescent="0.35">
      <c r="A9" s="48" t="s">
        <v>7</v>
      </c>
      <c r="B9" s="49">
        <f>B10+B11</f>
        <v>314711</v>
      </c>
      <c r="C9" s="49">
        <f>C10+C11</f>
        <v>169616</v>
      </c>
      <c r="D9" s="49">
        <f>D10+D11</f>
        <v>145095</v>
      </c>
    </row>
    <row r="10" spans="1:4" s="48" customFormat="1" ht="22.5" x14ac:dyDescent="0.35">
      <c r="A10" s="48" t="s">
        <v>8</v>
      </c>
      <c r="B10" s="50">
        <f t="shared" ref="B10:B16" si="0">C10+D10</f>
        <v>312796</v>
      </c>
      <c r="C10" s="51">
        <v>168801</v>
      </c>
      <c r="D10" s="51">
        <v>143995</v>
      </c>
    </row>
    <row r="11" spans="1:4" s="48" customFormat="1" ht="22.5" x14ac:dyDescent="0.35">
      <c r="A11" s="48" t="s">
        <v>9</v>
      </c>
      <c r="B11" s="50">
        <f>C11+D11</f>
        <v>1915</v>
      </c>
      <c r="C11" s="49">
        <v>815</v>
      </c>
      <c r="D11" s="49">
        <v>1100</v>
      </c>
    </row>
    <row r="12" spans="1:4" s="48" customFormat="1" ht="22.5" x14ac:dyDescent="0.35">
      <c r="A12" s="48" t="s">
        <v>13</v>
      </c>
      <c r="B12" s="52">
        <v>0</v>
      </c>
      <c r="C12" s="53">
        <v>0</v>
      </c>
      <c r="D12" s="52">
        <v>0</v>
      </c>
    </row>
    <row r="13" spans="1:4" s="45" customFormat="1" ht="22.5" x14ac:dyDescent="0.35">
      <c r="A13" s="45" t="s">
        <v>6</v>
      </c>
      <c r="B13" s="54">
        <f>C13+D13</f>
        <v>128270</v>
      </c>
      <c r="C13" s="47">
        <f>SUM(C14:C16)</f>
        <v>48871</v>
      </c>
      <c r="D13" s="55">
        <f>SUM(D14:D16)</f>
        <v>79399</v>
      </c>
    </row>
    <row r="14" spans="1:4" s="48" customFormat="1" ht="22.5" x14ac:dyDescent="0.35">
      <c r="A14" s="48" t="s">
        <v>10</v>
      </c>
      <c r="B14" s="50">
        <f t="shared" si="0"/>
        <v>22831</v>
      </c>
      <c r="C14" s="51">
        <v>194</v>
      </c>
      <c r="D14" s="51">
        <v>22637</v>
      </c>
    </row>
    <row r="15" spans="1:4" s="48" customFormat="1" ht="22.5" x14ac:dyDescent="0.35">
      <c r="A15" s="48" t="s">
        <v>11</v>
      </c>
      <c r="B15" s="50">
        <f t="shared" si="0"/>
        <v>31489</v>
      </c>
      <c r="C15" s="51">
        <v>14704</v>
      </c>
      <c r="D15" s="51">
        <v>16785</v>
      </c>
    </row>
    <row r="16" spans="1:4" s="48" customFormat="1" ht="22.5" x14ac:dyDescent="0.35">
      <c r="A16" s="56" t="s">
        <v>12</v>
      </c>
      <c r="B16" s="50">
        <f t="shared" si="0"/>
        <v>73950</v>
      </c>
      <c r="C16" s="57">
        <v>33973</v>
      </c>
      <c r="D16" s="51">
        <v>39977</v>
      </c>
    </row>
    <row r="17" spans="1:11" s="48" customFormat="1" ht="22.5" x14ac:dyDescent="0.35">
      <c r="A17" s="38"/>
      <c r="B17" s="58" t="s">
        <v>14</v>
      </c>
      <c r="C17" s="58"/>
      <c r="D17" s="58"/>
    </row>
    <row r="18" spans="1:11" s="45" customFormat="1" ht="6" customHeight="1" x14ac:dyDescent="0.5">
      <c r="A18" s="44"/>
      <c r="B18" s="59"/>
      <c r="C18" s="59"/>
      <c r="D18" s="59"/>
    </row>
    <row r="19" spans="1:11" s="45" customFormat="1" ht="22.5" x14ac:dyDescent="0.5">
      <c r="A19" s="44" t="s">
        <v>4</v>
      </c>
      <c r="B19" s="60">
        <f t="shared" ref="B19:D19" si="1">B20+B25</f>
        <v>99.98</v>
      </c>
      <c r="C19" s="60">
        <f t="shared" si="1"/>
        <v>99.99173223120826</v>
      </c>
      <c r="D19" s="60">
        <f t="shared" si="1"/>
        <v>100</v>
      </c>
    </row>
    <row r="20" spans="1:11" s="45" customFormat="1" ht="22.5" x14ac:dyDescent="0.5">
      <c r="A20" s="45" t="s">
        <v>5</v>
      </c>
      <c r="B20" s="60">
        <f>B21</f>
        <v>71.023904817588118</v>
      </c>
      <c r="C20" s="60">
        <f t="shared" ref="C20" si="2">C21+C24</f>
        <v>77.573019905074446</v>
      </c>
      <c r="D20" s="60">
        <f>D21</f>
        <v>64.632016891320035</v>
      </c>
    </row>
    <row r="21" spans="1:11" s="45" customFormat="1" ht="22.5" x14ac:dyDescent="0.5">
      <c r="A21" s="48" t="s">
        <v>7</v>
      </c>
      <c r="B21" s="61">
        <f t="shared" ref="B21:D21" si="3">B22+B23</f>
        <v>71.023904817588118</v>
      </c>
      <c r="C21" s="61">
        <f t="shared" si="3"/>
        <v>77.573019905074446</v>
      </c>
      <c r="D21" s="61">
        <f t="shared" si="3"/>
        <v>64.632016891320035</v>
      </c>
    </row>
    <row r="22" spans="1:11" s="48" customFormat="1" ht="22.5" x14ac:dyDescent="0.5">
      <c r="A22" s="48" t="s">
        <v>8</v>
      </c>
      <c r="B22" s="62">
        <f>B10/$B$7*100-0.02</f>
        <v>70.591606366864497</v>
      </c>
      <c r="C22" s="62">
        <v>77.2</v>
      </c>
      <c r="D22" s="62">
        <f>D10/$D$7*100</f>
        <v>64.142026067511821</v>
      </c>
    </row>
    <row r="23" spans="1:11" s="48" customFormat="1" ht="22.5" x14ac:dyDescent="0.5">
      <c r="A23" s="48" t="s">
        <v>9</v>
      </c>
      <c r="B23" s="62">
        <f>B11/$B$7*100</f>
        <v>0.43229845072362022</v>
      </c>
      <c r="C23" s="62">
        <f>C11/$C$7*100</f>
        <v>0.37301990507444377</v>
      </c>
      <c r="D23" s="62">
        <f>D11/$D$7*100</f>
        <v>0.48999082380820869</v>
      </c>
    </row>
    <row r="24" spans="1:11" s="48" customFormat="1" ht="22.5" x14ac:dyDescent="0.35">
      <c r="A24" s="48" t="s">
        <v>13</v>
      </c>
      <c r="B24" s="62" t="s">
        <v>20</v>
      </c>
      <c r="C24" s="53">
        <f>C12/$C$7*100</f>
        <v>0</v>
      </c>
      <c r="D24" s="62" t="s">
        <v>20</v>
      </c>
    </row>
    <row r="25" spans="1:11" s="45" customFormat="1" ht="22.5" x14ac:dyDescent="0.5">
      <c r="A25" s="45" t="s">
        <v>6</v>
      </c>
      <c r="B25" s="60">
        <f t="shared" ref="B25:D25" si="4">B26+B27+B28</f>
        <v>28.956095182411886</v>
      </c>
      <c r="C25" s="60">
        <f t="shared" si="4"/>
        <v>22.418712326133821</v>
      </c>
      <c r="D25" s="60">
        <f t="shared" si="4"/>
        <v>35.367983108679965</v>
      </c>
    </row>
    <row r="26" spans="1:11" s="48" customFormat="1" ht="22.5" x14ac:dyDescent="0.5">
      <c r="A26" s="48" t="s">
        <v>10</v>
      </c>
      <c r="B26" s="62">
        <f>B14/$B$7*100</f>
        <v>5.1539456545540325</v>
      </c>
      <c r="C26" s="62">
        <f>C14/$C$7*100</f>
        <v>8.8792468201769434E-2</v>
      </c>
      <c r="D26" s="62">
        <f>D14/$D$7*100</f>
        <v>10.083565707769472</v>
      </c>
    </row>
    <row r="27" spans="1:11" s="48" customFormat="1" ht="22.5" x14ac:dyDescent="0.5">
      <c r="A27" s="48" t="s">
        <v>11</v>
      </c>
      <c r="B27" s="62">
        <f>B15/$B$7*100</f>
        <v>7.1084312871206663</v>
      </c>
      <c r="C27" s="62">
        <f>C15/$C$7*100</f>
        <v>6.7299198579320514</v>
      </c>
      <c r="D27" s="62">
        <f>D15/$D$7*100</f>
        <v>7.4768145251098028</v>
      </c>
    </row>
    <row r="28" spans="1:11" s="48" customFormat="1" ht="22.5" x14ac:dyDescent="0.5">
      <c r="A28" s="56" t="s">
        <v>12</v>
      </c>
      <c r="B28" s="62">
        <f>B16/$B$7*100</f>
        <v>16.693718240737187</v>
      </c>
      <c r="C28" s="63">
        <v>15.6</v>
      </c>
      <c r="D28" s="62">
        <f>D16/$D$7*100</f>
        <v>17.80760287580069</v>
      </c>
    </row>
    <row r="29" spans="1:11" ht="6.75" customHeight="1" x14ac:dyDescent="0.35">
      <c r="A29" s="26"/>
      <c r="B29" s="27"/>
      <c r="C29" s="27"/>
      <c r="D29" s="27"/>
    </row>
    <row r="30" spans="1:11" ht="23.25" x14ac:dyDescent="0.35">
      <c r="A30" s="32" t="s">
        <v>25</v>
      </c>
      <c r="B30" s="24"/>
      <c r="C30" s="24"/>
      <c r="D30" s="24"/>
      <c r="E30" s="35"/>
      <c r="F30" s="35"/>
      <c r="G30" s="35"/>
      <c r="H30" s="35"/>
      <c r="I30" s="35"/>
      <c r="J30" s="35"/>
      <c r="K30" s="35"/>
    </row>
    <row r="31" spans="1:11" ht="24" customHeight="1" x14ac:dyDescent="0.35">
      <c r="B31" s="24"/>
      <c r="C31" s="24"/>
      <c r="D31" s="24"/>
    </row>
    <row r="32" spans="1:11" ht="24" customHeight="1" x14ac:dyDescent="0.35">
      <c r="B32" s="24"/>
      <c r="C32" s="24"/>
      <c r="D32" s="24"/>
    </row>
    <row r="33" spans="2:4" ht="24" customHeight="1" x14ac:dyDescent="0.35">
      <c r="B33" s="24"/>
      <c r="C33" s="24"/>
      <c r="D33" s="24"/>
    </row>
    <row r="34" spans="2:4" ht="24" customHeight="1" x14ac:dyDescent="0.35">
      <c r="B34" s="24"/>
      <c r="C34" s="24"/>
      <c r="D34" s="24"/>
    </row>
    <row r="35" spans="2:4" ht="24" customHeight="1" x14ac:dyDescent="0.35">
      <c r="B35" s="24"/>
      <c r="C35" s="24"/>
      <c r="D35" s="24"/>
    </row>
    <row r="36" spans="2:4" ht="24" customHeight="1" x14ac:dyDescent="0.35">
      <c r="B36" s="24"/>
      <c r="C36" s="24"/>
      <c r="D36" s="24"/>
    </row>
    <row r="37" spans="2:4" ht="24" customHeight="1" x14ac:dyDescent="0.35">
      <c r="B37" s="24"/>
      <c r="C37" s="24"/>
      <c r="D37" s="24"/>
    </row>
    <row r="38" spans="2:4" ht="24" customHeight="1" x14ac:dyDescent="0.35">
      <c r="B38" s="24"/>
      <c r="C38" s="24"/>
      <c r="D38" s="24"/>
    </row>
    <row r="39" spans="2:4" ht="24" customHeight="1" x14ac:dyDescent="0.35">
      <c r="B39" s="24"/>
      <c r="C39" s="24"/>
      <c r="D39" s="24"/>
    </row>
    <row r="40" spans="2:4" ht="24" customHeight="1" x14ac:dyDescent="0.35">
      <c r="B40" s="24"/>
      <c r="C40" s="24"/>
      <c r="D40" s="24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9"/>
  <sheetViews>
    <sheetView showGridLines="0" view="pageBreakPreview" zoomScale="98" zoomScaleNormal="90" zoomScaleSheetLayoutView="98" workbookViewId="0">
      <selection activeCell="I28" sqref="I28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5" width="9.140625" style="1"/>
    <col min="6" max="8" width="9.5703125" style="1" bestFit="1" customWidth="1"/>
    <col min="9" max="16384" width="9.140625" style="1"/>
  </cols>
  <sheetData>
    <row r="1" spans="1:10" s="38" customFormat="1" ht="22.5" x14ac:dyDescent="0.35">
      <c r="A1" s="37" t="s">
        <v>16</v>
      </c>
    </row>
    <row r="2" spans="1:10" s="38" customFormat="1" ht="22.5" x14ac:dyDescent="0.35">
      <c r="A2" s="39" t="s">
        <v>26</v>
      </c>
      <c r="B2" s="39"/>
      <c r="C2" s="39"/>
      <c r="D2" s="39"/>
    </row>
    <row r="3" spans="1:10" s="38" customFormat="1" ht="8.1" customHeight="1" x14ac:dyDescent="0.35">
      <c r="B3" s="39"/>
      <c r="C3" s="39"/>
      <c r="D3" s="39"/>
    </row>
    <row r="4" spans="1:10" s="42" customFormat="1" ht="30" customHeight="1" x14ac:dyDescent="0.35">
      <c r="A4" s="40" t="s">
        <v>0</v>
      </c>
      <c r="B4" s="41" t="s">
        <v>1</v>
      </c>
      <c r="C4" s="41" t="s">
        <v>2</v>
      </c>
      <c r="D4" s="41" t="s">
        <v>3</v>
      </c>
    </row>
    <row r="5" spans="1:10" s="42" customFormat="1" ht="22.5" x14ac:dyDescent="0.35">
      <c r="A5" s="38"/>
      <c r="B5" s="43" t="s">
        <v>15</v>
      </c>
      <c r="C5" s="43"/>
      <c r="D5" s="43"/>
      <c r="E5" s="64"/>
    </row>
    <row r="6" spans="1:10" s="45" customFormat="1" ht="6" customHeight="1" x14ac:dyDescent="0.35">
      <c r="A6" s="44"/>
      <c r="C6" s="46"/>
      <c r="D6" s="46"/>
      <c r="E6" s="65"/>
    </row>
    <row r="7" spans="1:10" s="45" customFormat="1" ht="22.5" x14ac:dyDescent="0.35">
      <c r="A7" s="44" t="s">
        <v>4</v>
      </c>
      <c r="B7" s="46">
        <f>C7+D7</f>
        <v>443180</v>
      </c>
      <c r="C7" s="47">
        <f>C8+C13</f>
        <v>218573</v>
      </c>
      <c r="D7" s="47">
        <f>D8+D13</f>
        <v>224607</v>
      </c>
      <c r="E7" s="47"/>
      <c r="F7" s="66"/>
      <c r="G7" s="66"/>
      <c r="H7" s="66"/>
      <c r="I7" s="66"/>
      <c r="J7" s="66"/>
    </row>
    <row r="8" spans="1:10" s="45" customFormat="1" ht="22.5" x14ac:dyDescent="0.35">
      <c r="A8" s="45" t="s">
        <v>5</v>
      </c>
      <c r="B8" s="47">
        <f>B9+B12</f>
        <v>310140</v>
      </c>
      <c r="C8" s="47">
        <f>C9+C12</f>
        <v>169919</v>
      </c>
      <c r="D8" s="47">
        <f>D9+D12</f>
        <v>140221</v>
      </c>
      <c r="E8" s="47"/>
      <c r="F8" s="66"/>
      <c r="G8" s="66"/>
      <c r="H8" s="66"/>
      <c r="I8" s="66"/>
      <c r="J8" s="66"/>
    </row>
    <row r="9" spans="1:10" s="48" customFormat="1" ht="22.5" x14ac:dyDescent="0.35">
      <c r="A9" s="48" t="s">
        <v>7</v>
      </c>
      <c r="B9" s="49">
        <f>B10+B11</f>
        <v>310140</v>
      </c>
      <c r="C9" s="49">
        <f>C10+C11</f>
        <v>169919</v>
      </c>
      <c r="D9" s="49">
        <f>D10+D11</f>
        <v>140221</v>
      </c>
      <c r="E9" s="65"/>
      <c r="F9" s="67"/>
      <c r="G9" s="67"/>
      <c r="H9" s="67"/>
      <c r="I9" s="67"/>
      <c r="J9" s="67"/>
    </row>
    <row r="10" spans="1:10" s="48" customFormat="1" ht="22.5" x14ac:dyDescent="0.35">
      <c r="A10" s="48" t="s">
        <v>8</v>
      </c>
      <c r="B10" s="50">
        <f t="shared" ref="B10:B16" si="0">C10+D10</f>
        <v>309059</v>
      </c>
      <c r="C10" s="51">
        <v>169739</v>
      </c>
      <c r="D10" s="51">
        <v>139320</v>
      </c>
      <c r="E10" s="65"/>
    </row>
    <row r="11" spans="1:10" s="48" customFormat="1" ht="22.5" x14ac:dyDescent="0.35">
      <c r="A11" s="48" t="s">
        <v>9</v>
      </c>
      <c r="B11" s="50">
        <f>C11+D11</f>
        <v>1081</v>
      </c>
      <c r="C11" s="49">
        <v>180</v>
      </c>
      <c r="D11" s="49">
        <v>901</v>
      </c>
      <c r="E11" s="65"/>
    </row>
    <row r="12" spans="1:10" s="48" customFormat="1" ht="22.5" x14ac:dyDescent="0.35">
      <c r="A12" s="48" t="s">
        <v>13</v>
      </c>
      <c r="B12" s="68">
        <v>0</v>
      </c>
      <c r="C12" s="53">
        <v>0</v>
      </c>
      <c r="D12" s="52">
        <v>0</v>
      </c>
      <c r="E12" s="53"/>
    </row>
    <row r="13" spans="1:10" s="45" customFormat="1" ht="22.5" x14ac:dyDescent="0.35">
      <c r="A13" s="45" t="s">
        <v>6</v>
      </c>
      <c r="B13" s="54">
        <f>C13+D13</f>
        <v>133040</v>
      </c>
      <c r="C13" s="47">
        <f>SUM(C14:C16)</f>
        <v>48654</v>
      </c>
      <c r="D13" s="55">
        <f>SUM(D14:D16)</f>
        <v>84386</v>
      </c>
      <c r="E13" s="47"/>
      <c r="F13" s="69"/>
    </row>
    <row r="14" spans="1:10" s="48" customFormat="1" ht="22.5" x14ac:dyDescent="0.35">
      <c r="A14" s="48" t="s">
        <v>10</v>
      </c>
      <c r="B14" s="50">
        <f t="shared" si="0"/>
        <v>26569</v>
      </c>
      <c r="C14" s="51">
        <v>263</v>
      </c>
      <c r="D14" s="51">
        <v>26306</v>
      </c>
      <c r="E14" s="65"/>
    </row>
    <row r="15" spans="1:10" s="48" customFormat="1" ht="22.5" x14ac:dyDescent="0.35">
      <c r="A15" s="48" t="s">
        <v>11</v>
      </c>
      <c r="B15" s="50">
        <f t="shared" si="0"/>
        <v>33780</v>
      </c>
      <c r="C15" s="51">
        <v>15590</v>
      </c>
      <c r="D15" s="51">
        <v>18190</v>
      </c>
      <c r="E15" s="65"/>
    </row>
    <row r="16" spans="1:10" s="48" customFormat="1" ht="22.5" x14ac:dyDescent="0.35">
      <c r="A16" s="56" t="s">
        <v>12</v>
      </c>
      <c r="B16" s="50">
        <f t="shared" si="0"/>
        <v>72691</v>
      </c>
      <c r="C16" s="57">
        <v>32801</v>
      </c>
      <c r="D16" s="51">
        <v>39890</v>
      </c>
    </row>
    <row r="17" spans="1:8" s="48" customFormat="1" ht="22.5" x14ac:dyDescent="0.35">
      <c r="A17" s="38"/>
      <c r="B17" s="58" t="s">
        <v>14</v>
      </c>
      <c r="C17" s="58"/>
      <c r="D17" s="58"/>
    </row>
    <row r="18" spans="1:8" s="45" customFormat="1" ht="6" customHeight="1" x14ac:dyDescent="0.5">
      <c r="A18" s="44"/>
      <c r="B18" s="59"/>
      <c r="C18" s="59"/>
      <c r="D18" s="59"/>
      <c r="F18" s="60"/>
    </row>
    <row r="19" spans="1:8" s="45" customFormat="1" ht="22.5" x14ac:dyDescent="0.5">
      <c r="A19" s="44" t="s">
        <v>4</v>
      </c>
      <c r="B19" s="60">
        <f>B7/$B$7*100</f>
        <v>100</v>
      </c>
      <c r="C19" s="60">
        <f>C7/$C$7*100</f>
        <v>100</v>
      </c>
      <c r="D19" s="60">
        <f>D7/$D$7*100</f>
        <v>100</v>
      </c>
      <c r="F19" s="60"/>
      <c r="G19" s="60"/>
      <c r="H19" s="60"/>
    </row>
    <row r="20" spans="1:8" s="45" customFormat="1" ht="22.5" x14ac:dyDescent="0.5">
      <c r="A20" s="45" t="s">
        <v>5</v>
      </c>
      <c r="B20" s="60">
        <f t="shared" ref="B20:B28" si="1">B8/$B$7*100</f>
        <v>69.980594792183766</v>
      </c>
      <c r="C20" s="60">
        <f>C8/$C$7*100</f>
        <v>77.740160038065085</v>
      </c>
      <c r="D20" s="60">
        <f t="shared" ref="D20:D28" si="2">D8/$D$7*100</f>
        <v>62.429487950063887</v>
      </c>
      <c r="F20" s="60"/>
      <c r="G20" s="60"/>
      <c r="H20" s="60"/>
    </row>
    <row r="21" spans="1:8" s="45" customFormat="1" ht="22.5" x14ac:dyDescent="0.5">
      <c r="A21" s="48" t="s">
        <v>7</v>
      </c>
      <c r="B21" s="61">
        <f t="shared" si="1"/>
        <v>69.980594792183766</v>
      </c>
      <c r="C21" s="61">
        <f t="shared" ref="C21:C28" si="3">C9/$C$7*100</f>
        <v>77.740160038065085</v>
      </c>
      <c r="D21" s="61">
        <f t="shared" si="2"/>
        <v>62.429487950063887</v>
      </c>
      <c r="F21" s="60"/>
      <c r="G21" s="60"/>
      <c r="H21" s="60"/>
    </row>
    <row r="22" spans="1:8" s="48" customFormat="1" ht="22.5" x14ac:dyDescent="0.5">
      <c r="A22" s="48" t="s">
        <v>8</v>
      </c>
      <c r="B22" s="61">
        <f t="shared" si="1"/>
        <v>69.736675842772684</v>
      </c>
      <c r="C22" s="61">
        <v>77.599999999999994</v>
      </c>
      <c r="D22" s="61">
        <f t="shared" si="2"/>
        <v>62.028342838825147</v>
      </c>
      <c r="F22" s="60"/>
      <c r="G22" s="60"/>
      <c r="H22" s="60"/>
    </row>
    <row r="23" spans="1:8" s="48" customFormat="1" ht="22.5" x14ac:dyDescent="0.5">
      <c r="A23" s="48" t="s">
        <v>9</v>
      </c>
      <c r="B23" s="61">
        <v>0.3</v>
      </c>
      <c r="C23" s="61">
        <f t="shared" si="3"/>
        <v>8.2352349100758102E-2</v>
      </c>
      <c r="D23" s="61">
        <f t="shared" si="2"/>
        <v>0.40114511123874147</v>
      </c>
      <c r="F23" s="60"/>
      <c r="G23" s="60"/>
      <c r="H23" s="60"/>
    </row>
    <row r="24" spans="1:8" s="48" customFormat="1" ht="22.5" x14ac:dyDescent="0.5">
      <c r="A24" s="48" t="s">
        <v>13</v>
      </c>
      <c r="B24" s="70">
        <f t="shared" si="1"/>
        <v>0</v>
      </c>
      <c r="C24" s="70">
        <f t="shared" si="3"/>
        <v>0</v>
      </c>
      <c r="D24" s="70">
        <f t="shared" si="2"/>
        <v>0</v>
      </c>
      <c r="F24" s="60"/>
      <c r="G24" s="60"/>
      <c r="H24" s="60"/>
    </row>
    <row r="25" spans="1:8" s="45" customFormat="1" ht="22.5" x14ac:dyDescent="0.5">
      <c r="A25" s="45" t="s">
        <v>6</v>
      </c>
      <c r="B25" s="60">
        <f t="shared" si="1"/>
        <v>30.019405207816234</v>
      </c>
      <c r="C25" s="60">
        <f t="shared" si="3"/>
        <v>22.259839961934912</v>
      </c>
      <c r="D25" s="60">
        <f t="shared" si="2"/>
        <v>37.570512049936113</v>
      </c>
      <c r="F25" s="60"/>
      <c r="G25" s="60"/>
      <c r="H25" s="60"/>
    </row>
    <row r="26" spans="1:8" s="48" customFormat="1" ht="22.5" x14ac:dyDescent="0.5">
      <c r="A26" s="48" t="s">
        <v>10</v>
      </c>
      <c r="B26" s="61">
        <f t="shared" si="1"/>
        <v>5.9950810054605359</v>
      </c>
      <c r="C26" s="61">
        <f t="shared" si="3"/>
        <v>0.12032593229721877</v>
      </c>
      <c r="D26" s="61">
        <f t="shared" si="2"/>
        <v>11.71201253745431</v>
      </c>
      <c r="F26" s="60"/>
      <c r="G26" s="60"/>
      <c r="H26" s="60"/>
    </row>
    <row r="27" spans="1:8" s="48" customFormat="1" ht="22.5" x14ac:dyDescent="0.5">
      <c r="A27" s="48" t="s">
        <v>11</v>
      </c>
      <c r="B27" s="61">
        <f t="shared" si="1"/>
        <v>7.6221851166568895</v>
      </c>
      <c r="C27" s="61">
        <v>7.2</v>
      </c>
      <c r="D27" s="61">
        <f t="shared" si="2"/>
        <v>8.0985899816123261</v>
      </c>
      <c r="F27" s="60"/>
      <c r="G27" s="60"/>
      <c r="H27" s="60"/>
    </row>
    <row r="28" spans="1:8" s="48" customFormat="1" ht="22.5" x14ac:dyDescent="0.5">
      <c r="A28" s="71" t="s">
        <v>12</v>
      </c>
      <c r="B28" s="72">
        <f t="shared" si="1"/>
        <v>16.402139085698813</v>
      </c>
      <c r="C28" s="72">
        <f t="shared" si="3"/>
        <v>15.006885571410924</v>
      </c>
      <c r="D28" s="72">
        <f t="shared" si="2"/>
        <v>17.759909530869475</v>
      </c>
      <c r="F28" s="60"/>
      <c r="G28" s="60"/>
      <c r="H28" s="60"/>
    </row>
    <row r="29" spans="1:8" ht="26.25" customHeight="1" x14ac:dyDescent="0.35">
      <c r="A29" s="32" t="s">
        <v>27</v>
      </c>
      <c r="B29" s="24"/>
      <c r="C29" s="24"/>
      <c r="D29" s="24"/>
    </row>
    <row r="30" spans="1:8" ht="24" customHeight="1" x14ac:dyDescent="0.35">
      <c r="B30" s="24"/>
      <c r="C30" s="24"/>
      <c r="D30" s="24"/>
    </row>
    <row r="31" spans="1:8" ht="24" customHeight="1" x14ac:dyDescent="0.35">
      <c r="B31" s="24"/>
      <c r="C31" s="24"/>
      <c r="D31" s="24"/>
    </row>
    <row r="32" spans="1:8" ht="24" customHeight="1" x14ac:dyDescent="0.35">
      <c r="B32" s="24"/>
      <c r="C32" s="24"/>
      <c r="D32" s="24"/>
    </row>
    <row r="33" spans="2:4" ht="24" customHeight="1" x14ac:dyDescent="0.35">
      <c r="B33" s="24"/>
      <c r="C33" s="24"/>
      <c r="D33" s="24"/>
    </row>
    <row r="34" spans="2:4" ht="24" customHeight="1" x14ac:dyDescent="0.35">
      <c r="B34" s="24"/>
      <c r="C34" s="24"/>
      <c r="D34" s="24"/>
    </row>
    <row r="35" spans="2:4" ht="24" customHeight="1" x14ac:dyDescent="0.35">
      <c r="B35" s="24"/>
      <c r="C35" s="24"/>
      <c r="D35" s="24"/>
    </row>
    <row r="36" spans="2:4" ht="24" customHeight="1" x14ac:dyDescent="0.35">
      <c r="B36" s="24"/>
      <c r="C36" s="24"/>
      <c r="D36" s="24"/>
    </row>
    <row r="37" spans="2:4" ht="24" customHeight="1" x14ac:dyDescent="0.35">
      <c r="B37" s="24"/>
      <c r="C37" s="24"/>
      <c r="D37" s="24"/>
    </row>
    <row r="38" spans="2:4" ht="24" customHeight="1" x14ac:dyDescent="0.35">
      <c r="B38" s="24"/>
      <c r="C38" s="24"/>
      <c r="D38" s="24"/>
    </row>
    <row r="39" spans="2:4" ht="24" customHeight="1" x14ac:dyDescent="0.35">
      <c r="B39" s="24"/>
      <c r="C39" s="24"/>
      <c r="D39" s="24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9"/>
  <sheetViews>
    <sheetView showGridLines="0" tabSelected="1" view="pageBreakPreview" zoomScale="80" zoomScaleNormal="90" zoomScaleSheetLayoutView="80" workbookViewId="0">
      <selection activeCell="C11" sqref="C11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16384" width="9.140625" style="1"/>
  </cols>
  <sheetData>
    <row r="1" spans="1:11" ht="23.25" x14ac:dyDescent="0.35">
      <c r="A1" s="25" t="s">
        <v>16</v>
      </c>
    </row>
    <row r="2" spans="1:11" ht="23.25" x14ac:dyDescent="0.35">
      <c r="A2" s="2" t="s">
        <v>22</v>
      </c>
      <c r="E2" s="35"/>
      <c r="F2" s="35"/>
      <c r="G2" s="35"/>
      <c r="H2" s="35"/>
      <c r="I2" s="35"/>
      <c r="J2" s="35"/>
      <c r="K2" s="35"/>
    </row>
    <row r="3" spans="1:11" ht="8.1" customHeight="1" x14ac:dyDescent="0.35">
      <c r="B3" s="31"/>
      <c r="C3" s="31"/>
      <c r="D3" s="31"/>
    </row>
    <row r="4" spans="1:11" s="2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11" s="2" customFormat="1" ht="23.25" x14ac:dyDescent="0.35">
      <c r="A5" s="1"/>
      <c r="B5" s="33" t="s">
        <v>15</v>
      </c>
      <c r="C5" s="33"/>
      <c r="D5" s="33"/>
      <c r="E5" s="6"/>
    </row>
    <row r="6" spans="1:11" s="10" customFormat="1" ht="6" customHeight="1" x14ac:dyDescent="0.35">
      <c r="A6" s="7"/>
      <c r="C6" s="8"/>
      <c r="D6" s="8"/>
      <c r="E6" s="11"/>
    </row>
    <row r="7" spans="1:11" s="10" customFormat="1" ht="23.25" x14ac:dyDescent="0.35">
      <c r="A7" s="7" t="s">
        <v>4</v>
      </c>
      <c r="B7" s="8">
        <f>(ตารางที่1!B7+ตารางที่2ok!B7+ตารางที่3ok!B7+ตารางที่4ok!B7)/4</f>
        <v>442731.75</v>
      </c>
      <c r="C7" s="8">
        <f>(ตารางที่1!C7+ตารางที่2ok!C7+ตารางที่3ok!C7+ตารางที่4ok!C7)/4</f>
        <v>218368</v>
      </c>
      <c r="D7" s="8">
        <f>(ตารางที่1!D7+ตารางที่2ok!D7+ตารางที่3ok!D7+ตารางที่4ok!D7)/4</f>
        <v>224363.75</v>
      </c>
      <c r="E7" s="9"/>
    </row>
    <row r="8" spans="1:11" s="10" customFormat="1" ht="23.25" x14ac:dyDescent="0.35">
      <c r="A8" s="10" t="s">
        <v>5</v>
      </c>
      <c r="B8" s="8">
        <f>(ตารางที่1!B8+ตารางที่2ok!B8+ตารางที่3ok!B8+ตารางที่4ok!B8)/4</f>
        <v>314355.25</v>
      </c>
      <c r="C8" s="8">
        <f>(ตารางที่1!C8+ตารางที่2ok!C8+ตารางที่3ok!C8+ตารางที่4ok!C8)/4</f>
        <v>171700.5</v>
      </c>
      <c r="D8" s="8">
        <f>(ตารางที่1!D8+ตารางที่2ok!D8+ตารางที่3ok!D8+ตารางที่4ok!D8)/4</f>
        <v>142654.75</v>
      </c>
      <c r="E8" s="9"/>
    </row>
    <row r="9" spans="1:11" s="13" customFormat="1" ht="23.25" x14ac:dyDescent="0.35">
      <c r="A9" s="13" t="s">
        <v>7</v>
      </c>
      <c r="B9" s="73">
        <f>(ตารางที่1!B9+ตารางที่2ok!B9+ตารางที่3ok!B9+ตารางที่4ok!B9)/4</f>
        <v>314291.75</v>
      </c>
      <c r="C9" s="73">
        <f>(ตารางที่1!C9+ตารางที่2ok!C9+ตารางที่3ok!C9+ตารางที่4ok!C9)/4</f>
        <v>171700.5</v>
      </c>
      <c r="D9" s="73">
        <f>(ตารางที่1!D9+ตารางที่2ok!D9+ตารางที่3ok!D9+ตารางที่4ok!D9)/4</f>
        <v>142591.25</v>
      </c>
      <c r="E9" s="11"/>
    </row>
    <row r="10" spans="1:11" s="13" customFormat="1" ht="23.25" x14ac:dyDescent="0.35">
      <c r="A10" s="13" t="s">
        <v>8</v>
      </c>
      <c r="B10" s="73">
        <f>(ตารางที่1!B10+ตารางที่2ok!B10+ตารางที่3ok!B10+ตารางที่4ok!B10)/4</f>
        <v>312774.5</v>
      </c>
      <c r="C10" s="73">
        <f>(ตารางที่1!C10+ตารางที่2ok!C10+ตารางที่3ok!C10+ตารางที่4ok!C10)/4</f>
        <v>171274.5</v>
      </c>
      <c r="D10" s="73">
        <f>(ตารางที่1!D10+ตารางที่2ok!D10+ตารางที่3ok!D10+ตารางที่4ok!D10)/4</f>
        <v>141500</v>
      </c>
      <c r="E10" s="11"/>
    </row>
    <row r="11" spans="1:11" s="13" customFormat="1" ht="23.25" x14ac:dyDescent="0.35">
      <c r="A11" s="13" t="s">
        <v>9</v>
      </c>
      <c r="B11" s="73">
        <f>(ตารางที่1!B11+ตารางที่2ok!B11+ตารางที่3ok!B11+ตารางที่4ok!B11)/4</f>
        <v>1517.25</v>
      </c>
      <c r="C11" s="73">
        <f>(ตารางที่1!C11+ตารางที่2ok!C11+ตารางที่3ok!C11+ตารางที่4ok!C11)/4</f>
        <v>426</v>
      </c>
      <c r="D11" s="73">
        <f>(ตารางที่1!D11+ตารางที่2ok!D11+ตารางที่3ok!D11+ตารางที่4ok!D11)/4</f>
        <v>1091.25</v>
      </c>
      <c r="E11" s="11"/>
    </row>
    <row r="12" spans="1:11" s="13" customFormat="1" ht="23.25" x14ac:dyDescent="0.35">
      <c r="A12" s="13" t="s">
        <v>13</v>
      </c>
      <c r="B12" s="73">
        <v>63</v>
      </c>
      <c r="C12" s="73">
        <f>(ตารางที่1!C12+ตารางที่2ok!C12+ตารางที่3ok!C12+ตารางที่4ok!C12)/4</f>
        <v>0</v>
      </c>
      <c r="D12" s="73">
        <v>63</v>
      </c>
      <c r="E12" s="28"/>
    </row>
    <row r="13" spans="1:11" s="10" customFormat="1" ht="23.25" x14ac:dyDescent="0.35">
      <c r="A13" s="10" t="s">
        <v>6</v>
      </c>
      <c r="B13" s="8">
        <f>(ตารางที่1!B13+ตารางที่2ok!B13+ตารางที่3ok!B13+ตารางที่4ok!B13)/4</f>
        <v>128376.5</v>
      </c>
      <c r="C13" s="8">
        <f>(ตารางที่1!C13+ตารางที่2ok!C13+ตารางที่3ok!C13+ตารางที่4ok!C13)/4</f>
        <v>46667.5</v>
      </c>
      <c r="D13" s="8">
        <f>(ตารางที่1!D13+ตารางที่2ok!D13+ตารางที่3ok!D13+ตารางที่4ok!D13)/4</f>
        <v>81709</v>
      </c>
      <c r="E13" s="9"/>
    </row>
    <row r="14" spans="1:11" s="13" customFormat="1" ht="23.25" x14ac:dyDescent="0.35">
      <c r="A14" s="13" t="s">
        <v>10</v>
      </c>
      <c r="B14" s="73">
        <f>(ตารางที่1!B14+ตารางที่2ok!B14+ตารางที่3ok!B14+ตารางที่4ok!B14)/4</f>
        <v>27542.5</v>
      </c>
      <c r="C14" s="73">
        <f>(ตารางที่1!C14+ตารางที่2ok!C14+ตารางที่3ok!C14+ตารางที่4ok!C14)/4</f>
        <v>507.75</v>
      </c>
      <c r="D14" s="73">
        <f>(ตารางที่1!D14+ตารางที่2ok!D14+ตารางที่3ok!D14+ตารางที่4ok!D14)/4</f>
        <v>27034.75</v>
      </c>
      <c r="E14" s="11"/>
    </row>
    <row r="15" spans="1:11" s="13" customFormat="1" ht="23.25" x14ac:dyDescent="0.35">
      <c r="A15" s="13" t="s">
        <v>11</v>
      </c>
      <c r="B15" s="73">
        <f>(ตารางที่1!B15+ตารางที่2ok!B15+ตารางที่3ok!B15+ตารางที่4ok!B15)/4</f>
        <v>31218.5</v>
      </c>
      <c r="C15" s="73">
        <f>(ตารางที่1!C15+ตารางที่2ok!C15+ตารางที่3ok!C15+ตารางที่4ok!C15)/4</f>
        <v>14333.5</v>
      </c>
      <c r="D15" s="73">
        <f>(ตารางที่1!D15+ตารางที่2ok!D15+ตารางที่3ok!D15+ตารางที่4ok!D15)/4</f>
        <v>16885</v>
      </c>
      <c r="E15" s="11"/>
    </row>
    <row r="16" spans="1:11" s="13" customFormat="1" ht="23.25" x14ac:dyDescent="0.35">
      <c r="A16" s="20" t="s">
        <v>12</v>
      </c>
      <c r="B16" s="73">
        <f>(ตารางที่1!B16+ตารางที่2ok!B16+ตารางที่3ok!B16+ตารางที่4ok!B16)/4</f>
        <v>69615.5</v>
      </c>
      <c r="C16" s="73">
        <f>(ตารางที่1!C16+ตารางที่2ok!C16+ตารางที่3ok!C16+ตารางที่4ok!C16)/4</f>
        <v>31826.25</v>
      </c>
      <c r="D16" s="73">
        <f>(ตารางที่1!D16+ตารางที่2ok!D16+ตารางที่3ok!D16+ตารางที่4ok!D16)/4</f>
        <v>37789.25</v>
      </c>
    </row>
    <row r="17" spans="1:11" s="13" customFormat="1" ht="23.25" x14ac:dyDescent="0.35">
      <c r="A17" s="1"/>
      <c r="B17" s="34"/>
      <c r="C17" s="34"/>
      <c r="D17" s="34"/>
    </row>
    <row r="18" spans="1:11" s="10" customFormat="1" ht="6" customHeight="1" x14ac:dyDescent="0.5">
      <c r="A18" s="7"/>
      <c r="B18" s="22"/>
      <c r="C18" s="22"/>
      <c r="D18" s="22"/>
    </row>
    <row r="19" spans="1:11" s="10" customFormat="1" ht="23.25" x14ac:dyDescent="0.5">
      <c r="A19" s="7" t="s">
        <v>4</v>
      </c>
      <c r="B19" s="23">
        <f>B7/$B$7*100</f>
        <v>100</v>
      </c>
      <c r="C19" s="23">
        <f>C7/$C$7*100</f>
        <v>100</v>
      </c>
      <c r="D19" s="23">
        <f>D7/$D$7*100</f>
        <v>100</v>
      </c>
    </row>
    <row r="20" spans="1:11" s="10" customFormat="1" ht="23.25" x14ac:dyDescent="0.5">
      <c r="A20" s="10" t="s">
        <v>5</v>
      </c>
      <c r="B20" s="23">
        <f t="shared" ref="B20:B28" si="0">B8/$B$7*100</f>
        <v>71.003547859397926</v>
      </c>
      <c r="C20" s="23"/>
      <c r="D20" s="23"/>
    </row>
    <row r="21" spans="1:11" s="10" customFormat="1" ht="23.25" x14ac:dyDescent="0.5">
      <c r="A21" s="13" t="s">
        <v>7</v>
      </c>
      <c r="B21" s="30">
        <f t="shared" si="0"/>
        <v>70.989205088634364</v>
      </c>
      <c r="C21" s="30"/>
      <c r="D21" s="30"/>
    </row>
    <row r="22" spans="1:11" s="13" customFormat="1" ht="23.25" x14ac:dyDescent="0.5">
      <c r="A22" s="13" t="s">
        <v>8</v>
      </c>
      <c r="B22" s="30">
        <f t="shared" si="0"/>
        <v>70.646503215547568</v>
      </c>
      <c r="C22" s="29"/>
      <c r="D22" s="29"/>
    </row>
    <row r="23" spans="1:11" s="13" customFormat="1" ht="23.25" x14ac:dyDescent="0.5">
      <c r="A23" s="13" t="s">
        <v>9</v>
      </c>
      <c r="B23" s="30">
        <f t="shared" si="0"/>
        <v>0.34270187308680711</v>
      </c>
      <c r="C23" s="29"/>
      <c r="D23" s="29"/>
    </row>
    <row r="24" spans="1:11" s="13" customFormat="1" ht="23.25" x14ac:dyDescent="0.35">
      <c r="A24" s="13" t="s">
        <v>13</v>
      </c>
      <c r="B24" s="30">
        <f t="shared" si="0"/>
        <v>1.4229835560697872E-2</v>
      </c>
      <c r="C24" s="28"/>
      <c r="D24" s="29"/>
    </row>
    <row r="25" spans="1:11" s="10" customFormat="1" ht="23.25" x14ac:dyDescent="0.5">
      <c r="A25" s="10" t="s">
        <v>6</v>
      </c>
      <c r="B25" s="23">
        <f t="shared" si="0"/>
        <v>28.99645214060207</v>
      </c>
      <c r="C25" s="23"/>
      <c r="D25" s="23"/>
    </row>
    <row r="26" spans="1:11" s="13" customFormat="1" ht="23.25" x14ac:dyDescent="0.5">
      <c r="A26" s="13" t="s">
        <v>10</v>
      </c>
      <c r="B26" s="30">
        <f t="shared" si="0"/>
        <v>6.221035649690811</v>
      </c>
      <c r="C26" s="29"/>
      <c r="D26" s="29"/>
    </row>
    <row r="27" spans="1:11" s="13" customFormat="1" ht="23.25" x14ac:dyDescent="0.5">
      <c r="A27" s="13" t="s">
        <v>11</v>
      </c>
      <c r="B27" s="30">
        <f t="shared" si="0"/>
        <v>7.0513352611372468</v>
      </c>
      <c r="C27" s="29"/>
      <c r="D27" s="29"/>
    </row>
    <row r="28" spans="1:11" s="13" customFormat="1" ht="23.25" x14ac:dyDescent="0.5">
      <c r="A28" s="20" t="s">
        <v>12</v>
      </c>
      <c r="B28" s="30">
        <f t="shared" si="0"/>
        <v>15.724081229774011</v>
      </c>
      <c r="C28" s="29"/>
      <c r="D28" s="29"/>
    </row>
    <row r="29" spans="1:11" ht="6.75" customHeight="1" x14ac:dyDescent="0.35">
      <c r="A29" s="26"/>
      <c r="B29" s="27"/>
      <c r="C29" s="27"/>
      <c r="D29" s="27"/>
    </row>
    <row r="30" spans="1:11" ht="23.25" x14ac:dyDescent="0.35">
      <c r="A30" s="32" t="s">
        <v>23</v>
      </c>
      <c r="B30" s="24"/>
      <c r="C30" s="24"/>
      <c r="D30" s="24"/>
      <c r="E30" s="35"/>
      <c r="F30" s="35"/>
      <c r="G30" s="35"/>
      <c r="H30" s="35"/>
      <c r="I30" s="35"/>
      <c r="J30" s="35"/>
      <c r="K30" s="35"/>
    </row>
    <row r="31" spans="1:11" ht="24" customHeight="1" x14ac:dyDescent="0.35">
      <c r="B31" s="24"/>
      <c r="C31" s="24"/>
      <c r="D31" s="24"/>
    </row>
    <row r="32" spans="1:11" ht="24" customHeight="1" x14ac:dyDescent="0.35">
      <c r="B32" s="24"/>
      <c r="C32" s="24"/>
      <c r="D32" s="24"/>
    </row>
    <row r="33" spans="2:4" ht="24" customHeight="1" x14ac:dyDescent="0.35">
      <c r="B33" s="24"/>
      <c r="C33" s="24"/>
      <c r="D33" s="24"/>
    </row>
    <row r="34" spans="2:4" ht="24" customHeight="1" x14ac:dyDescent="0.35">
      <c r="B34" s="24"/>
      <c r="C34" s="24"/>
      <c r="D34" s="24"/>
    </row>
    <row r="35" spans="2:4" ht="24" customHeight="1" x14ac:dyDescent="0.35">
      <c r="B35" s="24"/>
      <c r="C35" s="24"/>
      <c r="D35" s="24"/>
    </row>
    <row r="36" spans="2:4" ht="24" customHeight="1" x14ac:dyDescent="0.35">
      <c r="B36" s="24"/>
      <c r="C36" s="24"/>
      <c r="D36" s="24"/>
    </row>
    <row r="37" spans="2:4" ht="24" customHeight="1" x14ac:dyDescent="0.35">
      <c r="B37" s="24"/>
      <c r="C37" s="24"/>
      <c r="D37" s="24"/>
    </row>
    <row r="38" spans="2:4" ht="24" customHeight="1" x14ac:dyDescent="0.35">
      <c r="B38" s="24"/>
      <c r="C38" s="24"/>
      <c r="D38" s="24"/>
    </row>
    <row r="39" spans="2:4" ht="24" customHeight="1" x14ac:dyDescent="0.35">
      <c r="B39" s="24"/>
      <c r="C39" s="24"/>
      <c r="D39" s="24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ตารางที่1</vt:lpstr>
      <vt:lpstr>ตารางที่2ok</vt:lpstr>
      <vt:lpstr>ตารางที่3ok</vt:lpstr>
      <vt:lpstr>ตารางที่4ok</vt:lpstr>
      <vt:lpstr>ตารางที่เฉลี่ย1)</vt:lpstr>
      <vt:lpstr>ตารางที่1!Print_Area</vt:lpstr>
      <vt:lpstr>ตารางที่2ok!Print_Area</vt:lpstr>
      <vt:lpstr>ตารางที่3ok!Print_Area</vt:lpstr>
      <vt:lpstr>ตารางที่4ok!Print_Area</vt:lpstr>
      <vt:lpstr>'ตารางที่เฉลี่ย1)'!Print_Area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2016-06-26T08:06:04Z</cp:lastPrinted>
  <dcterms:created xsi:type="dcterms:W3CDTF">2000-11-20T04:06:35Z</dcterms:created>
  <dcterms:modified xsi:type="dcterms:W3CDTF">2017-01-20T03:04:23Z</dcterms:modified>
</cp:coreProperties>
</file>