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งานพี่ฝน\"/>
    </mc:Choice>
  </mc:AlternateContent>
  <bookViews>
    <workbookView xWindow="480" yWindow="90" windowWidth="10455" windowHeight="6315"/>
  </bookViews>
  <sheets>
    <sheet name="T-14.1พ.ศ.2560" sheetId="5" r:id="rId1"/>
    <sheet name="T-14.2 พ.ศ.2560" sheetId="2" r:id="rId2"/>
    <sheet name="T-14.3พ.ศ.2559" sheetId="7" r:id="rId3"/>
    <sheet name="T-14.4พ.ศ.2560" sheetId="1" r:id="rId4"/>
    <sheet name="T-14.5พ.ศ.2559" sheetId="9" r:id="rId5"/>
    <sheet name="T-14.6 พ.ศ.2560" sheetId="4" r:id="rId6"/>
    <sheet name="T-14.7พ.ศ.2560ปีฐาน2558" sheetId="11" r:id="rId7"/>
    <sheet name="T-14.8ปีฐาน2558" sheetId="12" r:id="rId8"/>
  </sheets>
  <calcPr calcId="162913"/>
</workbook>
</file>

<file path=xl/calcChain.xml><?xml version="1.0" encoding="utf-8"?>
<calcChain xmlns="http://schemas.openxmlformats.org/spreadsheetml/2006/main">
  <c r="N32" i="12" l="1"/>
  <c r="S34" i="11" l="1"/>
  <c r="S33" i="11"/>
  <c r="S32" i="11"/>
  <c r="S30" i="11"/>
  <c r="S28" i="11"/>
  <c r="S27" i="11"/>
  <c r="S26" i="11"/>
  <c r="S25" i="11"/>
  <c r="S24" i="11"/>
  <c r="S23" i="11"/>
  <c r="S22" i="11"/>
  <c r="S20" i="11"/>
  <c r="S19" i="11"/>
  <c r="S18" i="11"/>
  <c r="S17" i="11"/>
  <c r="S16" i="11"/>
  <c r="S15" i="11"/>
  <c r="S14" i="11"/>
  <c r="S13" i="11"/>
  <c r="S12" i="11"/>
  <c r="S10" i="11"/>
  <c r="P10" i="12"/>
  <c r="R10" i="12"/>
  <c r="P12" i="12"/>
  <c r="R12" i="12"/>
  <c r="P13" i="12"/>
  <c r="R13" i="12"/>
  <c r="P14" i="12"/>
  <c r="R14" i="12"/>
  <c r="P15" i="12"/>
  <c r="R15" i="12"/>
  <c r="P16" i="12"/>
  <c r="R16" i="12"/>
  <c r="P17" i="12"/>
  <c r="R17" i="12"/>
  <c r="P18" i="12"/>
  <c r="R18" i="12"/>
  <c r="P19" i="12"/>
  <c r="R19" i="12"/>
  <c r="P20" i="12"/>
  <c r="R20" i="12"/>
  <c r="P21" i="12"/>
  <c r="R21" i="12"/>
  <c r="P22" i="12"/>
  <c r="R22" i="12"/>
  <c r="P23" i="12"/>
  <c r="R23" i="12"/>
  <c r="P24" i="12"/>
  <c r="R24" i="12"/>
  <c r="P25" i="12"/>
  <c r="R25" i="12"/>
  <c r="P26" i="12"/>
  <c r="R26" i="12"/>
  <c r="P27" i="12"/>
  <c r="R27" i="12"/>
  <c r="P28" i="12"/>
  <c r="R28" i="12"/>
  <c r="P29" i="12"/>
  <c r="R29" i="12"/>
  <c r="P30" i="12"/>
  <c r="R30" i="12"/>
  <c r="P31" i="12"/>
  <c r="R31" i="12"/>
  <c r="P32" i="12"/>
  <c r="R32" i="12"/>
  <c r="O10" i="11"/>
  <c r="Q10" i="11"/>
  <c r="O12" i="11"/>
  <c r="Q12" i="11"/>
  <c r="O13" i="11"/>
  <c r="Q13" i="11"/>
  <c r="O14" i="11"/>
  <c r="Q14" i="11"/>
  <c r="O15" i="11"/>
  <c r="Q15" i="11"/>
  <c r="O16" i="11"/>
  <c r="Q16" i="11"/>
  <c r="O17" i="11"/>
  <c r="Q17" i="11"/>
  <c r="O18" i="11"/>
  <c r="Q18" i="11"/>
  <c r="O19" i="11"/>
  <c r="Q19" i="11"/>
  <c r="O20" i="11"/>
  <c r="Q20" i="11"/>
  <c r="O22" i="11"/>
  <c r="Q22" i="11"/>
  <c r="O23" i="11"/>
  <c r="Q23" i="11"/>
  <c r="O24" i="11"/>
  <c r="Q24" i="11"/>
  <c r="O25" i="11"/>
  <c r="Q25" i="11"/>
  <c r="O26" i="11"/>
  <c r="Q26" i="11"/>
  <c r="O27" i="11"/>
  <c r="Q27" i="11"/>
  <c r="O28" i="11"/>
  <c r="Q28" i="11"/>
  <c r="O30" i="11"/>
  <c r="Q30" i="11"/>
  <c r="O32" i="11"/>
  <c r="Q32" i="11"/>
  <c r="O33" i="11"/>
  <c r="Q33" i="11"/>
  <c r="O34" i="11"/>
  <c r="Q34" i="11"/>
  <c r="F19" i="5"/>
  <c r="H19" i="5"/>
  <c r="J19" i="5"/>
  <c r="F53" i="2"/>
  <c r="E53" i="2"/>
  <c r="F42" i="2"/>
  <c r="F41" i="2"/>
  <c r="E42" i="2"/>
  <c r="E41" i="2"/>
</calcChain>
</file>

<file path=xl/sharedStrings.xml><?xml version="1.0" encoding="utf-8"?>
<sst xmlns="http://schemas.openxmlformats.org/spreadsheetml/2006/main" count="924" uniqueCount="374">
  <si>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</si>
  <si>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</si>
  <si>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</si>
  <si>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</si>
  <si>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</si>
  <si>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</si>
  <si>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</si>
  <si>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</si>
  <si>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</si>
  <si>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</si>
  <si>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</si>
  <si>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</si>
  <si>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</si>
  <si>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</si>
  <si>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</si>
  <si>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</si>
  <si>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</si>
  <si>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</si>
  <si>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</si>
  <si>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</si>
  <si>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</si>
  <si>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</si>
  <si>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</si>
  <si>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</si>
  <si>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</si>
  <si>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</si>
  <si>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</si>
  <si>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</si>
  <si>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</si>
  <si>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</si>
  <si>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</si>
  <si>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</si>
  <si>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</si>
  <si>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</si>
  <si>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</si>
  <si>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</si>
  <si>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</si>
  <si>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</si>
  <si>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</si>
  <si>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</si>
  <si>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</si>
  <si>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</si>
  <si>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</si>
  <si>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</si>
  <si>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</si>
  <si>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</si>
  <si>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</si>
  <si>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</si>
  <si>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New Registered of Juristic Person and Authorized Capital by Type of Registration and District: 2017 (ต่อ)</t>
  </si>
  <si>
    <t>Table 14.4</t>
  </si>
  <si>
    <t>ทะเบียนนิติบุคคลใหม่ และทุนจดทะเบียน จำแนกตามประเภทการจดทะเบียน เป็นรายอำเภอ พ.ศ. 2560  (ต่อ)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</si>
  <si>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</si>
  <si>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</si>
  <si>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</si>
  <si>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</si>
  <si>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</si>
  <si>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</si>
  <si>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</si>
  <si>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</si>
  <si>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</si>
  <si>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</si>
  <si>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</si>
  <si>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</si>
  <si>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</si>
  <si>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</si>
  <si>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</si>
  <si>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</si>
  <si>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</si>
  <si>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</si>
  <si>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</si>
  <si>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</si>
  <si>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</si>
  <si>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</si>
  <si>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</si>
  <si>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</si>
  <si>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</si>
  <si>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</si>
  <si>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</si>
  <si>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</si>
  <si>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</si>
  <si>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</si>
  <si>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</si>
  <si>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</si>
  <si>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</si>
  <si>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</si>
  <si>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</si>
  <si>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</si>
  <si>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</si>
  <si>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</si>
  <si>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</si>
  <si>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</si>
  <si>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</si>
  <si>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 14.2</t>
  </si>
  <si>
    <t>ตาราง 14.2</t>
  </si>
  <si>
    <t>Table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</si>
  <si>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</si>
  <si>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2560  (ต่อ)</t>
  </si>
  <si>
    <t>Registered of Juristic Person and Authorized Capital by Type of Registration and District: 2017 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</si>
  <si>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</si>
  <si>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</si>
  <si>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</si>
  <si>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</si>
  <si>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</si>
  <si>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</si>
  <si>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</si>
  <si>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</si>
  <si>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</si>
  <si>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</si>
  <si>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</si>
  <si>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</si>
  <si>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</si>
  <si>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</si>
  <si>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</si>
  <si>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</si>
  <si>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</si>
  <si>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</si>
  <si>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</si>
  <si>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</si>
  <si>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</si>
  <si>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</si>
  <si>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</si>
  <si>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</si>
  <si>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</si>
  <si>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</si>
  <si>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</si>
  <si>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</si>
  <si>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</si>
  <si>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</si>
  <si>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</si>
  <si>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</si>
  <si>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</si>
  <si>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</si>
  <si>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</si>
  <si>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</si>
  <si>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</si>
  <si>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</si>
  <si>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</si>
  <si>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</si>
  <si>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</si>
  <si>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</si>
  <si>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</si>
  <si>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</si>
  <si>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</si>
  <si>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</si>
  <si>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</si>
  <si>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</si>
  <si>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</si>
  <si>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</si>
  <si>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</si>
  <si>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</si>
  <si>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</si>
  <si>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</si>
  <si>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</si>
  <si>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</si>
  <si>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</si>
  <si>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</si>
  <si>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</si>
  <si>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</si>
  <si>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</si>
  <si>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Licence Concerning Drug:  2013 - 2017</t>
  </si>
  <si>
    <t>Table 14.6</t>
  </si>
  <si>
    <t>ใบอนุญาตประกอบธุรกิจเกี่ยวกับยา พ.ศ. 2556 -2560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</si>
  <si>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</si>
  <si>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</si>
  <si>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</si>
  <si>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</si>
  <si>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</si>
  <si>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</si>
  <si>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</si>
  <si>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</si>
  <si>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</si>
  <si>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</si>
  <si>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</si>
  <si>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</si>
  <si>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</si>
  <si>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</si>
  <si>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</si>
  <si>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</si>
  <si>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</si>
  <si>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</si>
  <si>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</si>
  <si>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</si>
  <si>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</si>
  <si>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</si>
  <si>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</si>
  <si>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</si>
  <si>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</si>
  <si>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</si>
  <si>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</si>
  <si>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</si>
  <si>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</si>
  <si>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</si>
  <si>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</si>
  <si>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</si>
  <si>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</si>
  <si>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</si>
  <si>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</si>
  <si>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</si>
  <si>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</si>
  <si>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</si>
  <si>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</si>
  <si>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</si>
  <si>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</si>
  <si>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</si>
  <si>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</si>
  <si>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</si>
  <si>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</si>
  <si>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</si>
  <si>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</si>
  <si>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</si>
  <si>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</si>
  <si>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</si>
  <si>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</si>
  <si>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</si>
  <si>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</si>
  <si>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</si>
  <si>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</si>
  <si>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</si>
  <si>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</si>
  <si>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</si>
  <si>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</si>
  <si>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</si>
  <si>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</si>
  <si>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</si>
  <si>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</si>
  <si>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</si>
  <si>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</si>
  <si>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</si>
  <si>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</si>
  <si>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</si>
  <si>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</si>
  <si>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</si>
  <si>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</si>
  <si>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</si>
  <si>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Registered of Juristic Person by Type of Registration and Category: 2016</t>
  </si>
  <si>
    <t>Table 14.3</t>
  </si>
  <si>
    <t>ทะเบียนนิติบุคคลที่คงอยู่ จำแนกตามประเภทการจดทะเบียน และหมวดธุรกิจ พ.ศ. 2559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</si>
  <si>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</si>
  <si>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</si>
  <si>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</si>
  <si>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</si>
  <si>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</si>
  <si>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New Registered of Juristic Person by Type of Registration and Category: 2016</t>
  </si>
  <si>
    <t>Table 14.5</t>
  </si>
  <si>
    <t>ทะเบียนนิติบุคคลใหม่ จำแนกตามประเภทการจดทะเบียน และหมวดธุรกิจ พ.ศ.  2559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</si>
  <si>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</si>
  <si>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</si>
  <si>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</si>
  <si>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</si>
  <si>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</si>
  <si>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</si>
  <si>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</si>
  <si>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</si>
  <si>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</si>
  <si>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</si>
  <si>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</si>
  <si>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</si>
  <si>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</si>
  <si>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</si>
  <si>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</si>
  <si>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</si>
  <si>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</si>
  <si>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</si>
  <si>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</si>
  <si>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</si>
  <si>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</si>
  <si>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</si>
  <si>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</si>
  <si>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</si>
  <si>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</si>
  <si>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</si>
  <si>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</si>
  <si>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</si>
  <si>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</si>
  <si>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</si>
  <si>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</si>
  <si>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</si>
  <si>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</si>
  <si>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</si>
  <si>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</si>
  <si>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</si>
  <si>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</si>
  <si>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</si>
  <si>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</si>
  <si>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</si>
  <si>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</si>
  <si>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</si>
  <si>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</si>
  <si>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</si>
  <si>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</si>
  <si>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</si>
  <si>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</si>
  <si>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</si>
  <si>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</si>
  <si>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</si>
  <si>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</si>
  <si>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</si>
  <si>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</si>
  <si>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</si>
  <si>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</si>
  <si>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</si>
  <si>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</si>
  <si>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</si>
  <si>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</si>
  <si>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</si>
  <si>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</si>
  <si>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</si>
  <si>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</si>
  <si>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</si>
  <si>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</si>
  <si>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</si>
  <si>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</si>
  <si>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</si>
  <si>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</si>
  <si>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</si>
  <si>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</si>
  <si>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</si>
  <si>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</si>
  <si>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</si>
  <si>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</si>
  <si>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</si>
  <si>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</si>
  <si>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</si>
  <si>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</si>
  <si>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</si>
  <si>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</si>
  <si>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</si>
  <si>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</si>
  <si>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</si>
  <si>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</si>
  <si>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</si>
  <si>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</si>
  <si>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</si>
  <si>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</si>
  <si>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</si>
  <si>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</si>
  <si>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</si>
  <si>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</si>
  <si>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</si>
  <si>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</si>
  <si>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</si>
  <si>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</si>
  <si>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</si>
  <si>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</si>
  <si>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</si>
  <si>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</si>
  <si>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</si>
  <si>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</si>
  <si>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</si>
  <si>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</si>
  <si>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</si>
  <si>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</si>
  <si>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</si>
  <si>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</si>
  <si>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</si>
  <si>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</si>
  <si>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</si>
  <si>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Northeastern  Region: 2014 - 2017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</si>
  <si>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</si>
  <si>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</si>
  <si>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</si>
  <si>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</si>
  <si>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</si>
  <si>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</si>
  <si>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</si>
  <si>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</si>
  <si>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</si>
  <si>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</si>
  <si>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</si>
  <si>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</si>
  <si>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ตาราง 14.1</t>
  </si>
  <si>
    <t>Table 14.1</t>
  </si>
  <si>
    <t>ทะเบียนนิติบุคคลที่คงอยู่ และทุนจดทะเบียน จำแนกตามประเภทการจดทะเบียน พ.ศ. 2554 - 2560</t>
  </si>
  <si>
    <t>Registered of Juristic Person and Authorized Capital by Type of Registration: 2011 - 2017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</si>
</sst>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.00_);_(* \(#,##0.00\);_(* &quot;-&quot;??_);_(@_)"/>
    <numFmt numFmtId="190" formatCode="_-* #,##0.000_-;\-* #,##0.000_-;_-* &quot;-&quot;??_-;_-@_-"/>
    <numFmt numFmtId="191" formatCode="_(* #,##0_);_(* \(#,##0\);_(* &quot;-&quot;_);_(@_)"/>
    <numFmt numFmtId="192" formatCode="_-* #,##0.0_-;\-* #,##0.0_-;_-* &quot;-&quot;??_-;_-@_-"/>
    <numFmt numFmtId="193" formatCode="_-* #,##0.0_-;\-* #,##0.0_-;_-* &quot;-&quot;_-;_-@_-"/>
    <numFmt numFmtId="194" formatCode="_(* #,##0_);_(* \(#,##0\);_(* &quot;-&quot;??_);_(@_)"/>
    <numFmt numFmtId="195" formatCode="0.0"/>
    <numFmt numFmtId="196" formatCode="_(* #,##0.0_);_(* \(#,##0.0\);_(* &quot;-&quot;??_);_(@_)"/>
    <numFmt numFmtId="197" formatCode="#,##0.0;\-#,##0.0"/>
    <numFmt numFmtId="198" formatCode="#,##0.0"/>
  </numFmts>
  <fonts count="2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rgb="FF000000"/>
      <name val="MS Sans Serif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EEEE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FFCC66"/>
      </left>
      <right style="thin">
        <color rgb="FFFFCC66"/>
      </right>
      <top style="thin">
        <color rgb="FFFFCC66"/>
      </top>
      <bottom style="thin">
        <color rgb="FFFFCC66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87" fontId="1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0" xfId="2" applyFont="1"/>
    <xf numFmtId="0" fontId="5" fillId="0" borderId="0" xfId="2" applyFont="1"/>
    <xf numFmtId="0" fontId="5" fillId="0" borderId="0" xfId="2" applyFont="1" applyAlignment="1">
      <alignment vertical="center"/>
    </xf>
    <xf numFmtId="0" fontId="5" fillId="0" borderId="0" xfId="2" applyFont="1" applyBorder="1"/>
    <xf numFmtId="0" fontId="5" fillId="0" borderId="0" xfId="1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 applyAlignment="1">
      <alignment horizontal="left"/>
    </xf>
    <xf numFmtId="188" fontId="3" fillId="0" borderId="5" xfId="2" applyNumberFormat="1" applyFont="1" applyBorder="1" applyAlignment="1">
      <alignment horizontal="right"/>
    </xf>
    <xf numFmtId="187" fontId="3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7" fillId="0" borderId="0" xfId="1" applyFont="1" applyBorder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vertical="center"/>
    </xf>
    <xf numFmtId="0" fontId="5" fillId="0" borderId="11" xfId="1" applyFont="1" applyBorder="1"/>
    <xf numFmtId="0" fontId="5" fillId="0" borderId="12" xfId="1" applyFont="1" applyBorder="1"/>
    <xf numFmtId="0" fontId="3" fillId="0" borderId="3" xfId="1" applyFont="1" applyBorder="1"/>
    <xf numFmtId="0" fontId="7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2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188" fontId="3" fillId="0" borderId="0" xfId="2" applyNumberFormat="1" applyFont="1" applyBorder="1" applyAlignment="1">
      <alignment horizontal="right"/>
    </xf>
    <xf numFmtId="187" fontId="9" fillId="0" borderId="0" xfId="3" applyNumberFormat="1" applyFont="1" applyBorder="1" applyAlignment="1">
      <alignment horizontal="right"/>
    </xf>
    <xf numFmtId="187" fontId="3" fillId="0" borderId="0" xfId="3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0" fontId="5" fillId="0" borderId="0" xfId="2" applyFont="1" applyBorder="1" applyAlignment="1"/>
    <xf numFmtId="0" fontId="5" fillId="0" borderId="0" xfId="2" applyFont="1" applyAlignment="1"/>
    <xf numFmtId="0" fontId="1" fillId="2" borderId="16" xfId="0" applyFont="1" applyFill="1" applyBorder="1"/>
    <xf numFmtId="0" fontId="1" fillId="2" borderId="0" xfId="0" applyFont="1" applyFill="1"/>
    <xf numFmtId="0" fontId="7" fillId="0" borderId="5" xfId="2" applyFont="1" applyBorder="1" applyAlignment="1">
      <alignment horizontal="center"/>
    </xf>
    <xf numFmtId="188" fontId="6" fillId="0" borderId="5" xfId="2" applyNumberFormat="1" applyFont="1" applyBorder="1" applyAlignment="1">
      <alignment horizontal="right"/>
    </xf>
    <xf numFmtId="187" fontId="10" fillId="0" borderId="7" xfId="3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/>
    <xf numFmtId="190" fontId="3" fillId="0" borderId="5" xfId="2" applyNumberFormat="1" applyFont="1" applyBorder="1" applyAlignment="1">
      <alignment horizontal="right"/>
    </xf>
    <xf numFmtId="0" fontId="5" fillId="0" borderId="0" xfId="1" applyFont="1" applyAlignment="1">
      <alignment vertical="center"/>
    </xf>
    <xf numFmtId="0" fontId="3" fillId="0" borderId="1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191" fontId="3" fillId="0" borderId="5" xfId="9" applyNumberFormat="1" applyFont="1" applyBorder="1" applyAlignment="1">
      <alignment horizontal="right"/>
    </xf>
    <xf numFmtId="187" fontId="3" fillId="0" borderId="5" xfId="9" applyNumberFormat="1" applyFont="1" applyBorder="1" applyAlignment="1">
      <alignment horizontal="right"/>
    </xf>
    <xf numFmtId="187" fontId="3" fillId="0" borderId="7" xfId="9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187" fontId="3" fillId="0" borderId="6" xfId="9" applyNumberFormat="1" applyFont="1" applyBorder="1" applyAlignment="1">
      <alignment horizontal="right"/>
    </xf>
    <xf numFmtId="192" fontId="3" fillId="0" borderId="7" xfId="9" applyNumberFormat="1" applyFont="1" applyBorder="1" applyAlignment="1"/>
    <xf numFmtId="41" fontId="3" fillId="0" borderId="7" xfId="9" applyNumberFormat="1" applyFont="1" applyBorder="1" applyAlignment="1"/>
    <xf numFmtId="41" fontId="3" fillId="0" borderId="7" xfId="1" applyNumberFormat="1" applyFont="1" applyBorder="1" applyAlignment="1">
      <alignment horizontal="center"/>
    </xf>
    <xf numFmtId="0" fontId="5" fillId="0" borderId="0" xfId="1" applyFont="1" applyBorder="1" applyAlignment="1"/>
    <xf numFmtId="191" fontId="3" fillId="0" borderId="0" xfId="9" applyNumberFormat="1" applyFont="1" applyBorder="1" applyAlignment="1">
      <alignment horizontal="right"/>
    </xf>
    <xf numFmtId="43" fontId="3" fillId="0" borderId="0" xfId="9" applyFont="1" applyBorder="1" applyAlignment="1"/>
    <xf numFmtId="187" fontId="3" fillId="0" borderId="0" xfId="9" applyNumberFormat="1" applyFont="1" applyBorder="1" applyAlignment="1"/>
    <xf numFmtId="41" fontId="3" fillId="0" borderId="0" xfId="9" applyNumberFormat="1" applyFont="1" applyBorder="1" applyAlignment="1"/>
    <xf numFmtId="0" fontId="5" fillId="0" borderId="0" xfId="1" applyFont="1" applyAlignment="1"/>
    <xf numFmtId="193" fontId="3" fillId="0" borderId="7" xfId="9" applyNumberFormat="1" applyFont="1" applyBorder="1" applyAlignment="1"/>
    <xf numFmtId="0" fontId="7" fillId="0" borderId="5" xfId="1" applyFont="1" applyBorder="1" applyAlignment="1">
      <alignment horizontal="center"/>
    </xf>
    <xf numFmtId="187" fontId="6" fillId="0" borderId="7" xfId="9" applyNumberFormat="1" applyFont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5" fillId="0" borderId="6" xfId="1" applyFont="1" applyBorder="1"/>
    <xf numFmtId="41" fontId="3" fillId="0" borderId="0" xfId="1" applyNumberFormat="1" applyFont="1" applyBorder="1"/>
    <xf numFmtId="0" fontId="5" fillId="0" borderId="11" xfId="1" applyFont="1" applyBorder="1" applyAlignment="1">
      <alignment horizontal="center" vertical="center"/>
    </xf>
    <xf numFmtId="194" fontId="13" fillId="0" borderId="0" xfId="11" applyNumberFormat="1" applyFont="1" applyFill="1" applyAlignment="1">
      <alignment vertical="center"/>
    </xf>
    <xf numFmtId="0" fontId="13" fillId="0" borderId="0" xfId="5" applyFont="1"/>
    <xf numFmtId="194" fontId="13" fillId="0" borderId="0" xfId="11" applyNumberFormat="1" applyFont="1" applyAlignment="1">
      <alignment vertical="center"/>
    </xf>
    <xf numFmtId="194" fontId="13" fillId="0" borderId="0" xfId="11" applyNumberFormat="1" applyFont="1" applyBorder="1" applyAlignment="1">
      <alignment vertical="center"/>
    </xf>
    <xf numFmtId="194" fontId="13" fillId="0" borderId="0" xfId="11" applyNumberFormat="1" applyFont="1" applyBorder="1" applyAlignment="1" applyProtection="1">
      <alignment vertical="center"/>
    </xf>
    <xf numFmtId="0" fontId="13" fillId="0" borderId="0" xfId="5" applyFont="1" applyAlignment="1">
      <alignment horizontal="right"/>
    </xf>
    <xf numFmtId="194" fontId="13" fillId="0" borderId="12" xfId="11" applyNumberFormat="1" applyFont="1" applyBorder="1" applyAlignment="1" applyProtection="1">
      <alignment vertical="center"/>
    </xf>
    <xf numFmtId="194" fontId="13" fillId="0" borderId="12" xfId="11" applyNumberFormat="1" applyFont="1" applyBorder="1" applyAlignment="1">
      <alignment vertical="center"/>
    </xf>
    <xf numFmtId="41" fontId="5" fillId="0" borderId="0" xfId="11" applyNumberFormat="1" applyFont="1" applyBorder="1" applyAlignment="1" applyProtection="1">
      <alignment vertical="center"/>
    </xf>
    <xf numFmtId="41" fontId="5" fillId="0" borderId="0" xfId="11" applyNumberFormat="1" applyFont="1" applyBorder="1" applyAlignment="1" applyProtection="1">
      <alignment horizontal="right" vertical="center"/>
    </xf>
    <xf numFmtId="41" fontId="5" fillId="0" borderId="7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vertical="center"/>
    </xf>
    <xf numFmtId="41" fontId="5" fillId="0" borderId="5" xfId="11" applyNumberFormat="1" applyFont="1" applyBorder="1" applyAlignment="1" applyProtection="1">
      <alignment horizontal="center" vertical="center"/>
    </xf>
    <xf numFmtId="194" fontId="14" fillId="0" borderId="0" xfId="11" applyNumberFormat="1" applyFont="1" applyAlignment="1">
      <alignment vertical="center"/>
    </xf>
    <xf numFmtId="41" fontId="7" fillId="0" borderId="0" xfId="11" applyNumberFormat="1" applyFont="1" applyBorder="1" applyAlignment="1" applyProtection="1">
      <alignment vertical="center"/>
    </xf>
    <xf numFmtId="41" fontId="7" fillId="0" borderId="0" xfId="11" applyNumberFormat="1" applyFont="1" applyBorder="1" applyAlignment="1" applyProtection="1">
      <alignment horizontal="right" vertical="center"/>
    </xf>
    <xf numFmtId="41" fontId="7" fillId="0" borderId="7" xfId="11" applyNumberFormat="1" applyFont="1" applyBorder="1" applyAlignment="1" applyProtection="1">
      <alignment vertical="center"/>
    </xf>
    <xf numFmtId="41" fontId="7" fillId="0" borderId="5" xfId="11" applyNumberFormat="1" applyFont="1" applyBorder="1" applyAlignment="1" applyProtection="1">
      <alignment horizontal="right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94" fontId="5" fillId="0" borderId="0" xfId="11" applyNumberFormat="1" applyFont="1" applyAlignment="1">
      <alignment vertical="center"/>
    </xf>
    <xf numFmtId="0" fontId="5" fillId="0" borderId="12" xfId="5" applyFont="1" applyBorder="1" applyAlignment="1">
      <alignment horizontal="center" vertical="center"/>
    </xf>
    <xf numFmtId="194" fontId="3" fillId="0" borderId="0" xfId="11" applyNumberFormat="1" applyFont="1" applyAlignment="1">
      <alignment vertical="center"/>
    </xf>
    <xf numFmtId="194" fontId="3" fillId="0" borderId="3" xfId="11" applyNumberFormat="1" applyFont="1" applyBorder="1" applyAlignment="1">
      <alignment vertical="center"/>
    </xf>
    <xf numFmtId="0" fontId="6" fillId="0" borderId="0" xfId="5" applyFont="1"/>
    <xf numFmtId="195" fontId="6" fillId="0" borderId="0" xfId="5" applyNumberFormat="1" applyFont="1" applyAlignment="1">
      <alignment horizontal="center"/>
    </xf>
    <xf numFmtId="0" fontId="6" fillId="0" borderId="0" xfId="5" applyNumberFormat="1" applyFont="1"/>
    <xf numFmtId="187" fontId="3" fillId="0" borderId="1" xfId="9" applyNumberFormat="1" applyFont="1" applyBorder="1"/>
    <xf numFmtId="187" fontId="3" fillId="0" borderId="5" xfId="9" applyNumberFormat="1" applyFont="1" applyBorder="1"/>
    <xf numFmtId="187" fontId="3" fillId="0" borderId="6" xfId="9" applyNumberFormat="1" applyFont="1" applyBorder="1"/>
    <xf numFmtId="187" fontId="3" fillId="0" borderId="0" xfId="9" applyNumberFormat="1" applyFont="1" applyBorder="1"/>
    <xf numFmtId="187" fontId="3" fillId="0" borderId="7" xfId="9" applyNumberFormat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vertical="center"/>
    </xf>
    <xf numFmtId="0" fontId="13" fillId="0" borderId="1" xfId="1" applyFont="1" applyBorder="1"/>
    <xf numFmtId="0" fontId="13" fillId="0" borderId="3" xfId="1" applyFont="1" applyBorder="1"/>
    <xf numFmtId="0" fontId="13" fillId="0" borderId="4" xfId="1" applyFont="1" applyBorder="1"/>
    <xf numFmtId="0" fontId="13" fillId="0" borderId="2" xfId="1" applyFont="1" applyBorder="1"/>
    <xf numFmtId="0" fontId="15" fillId="0" borderId="0" xfId="1" applyFont="1" applyBorder="1" applyAlignment="1">
      <alignment horizontal="left"/>
    </xf>
    <xf numFmtId="0" fontId="5" fillId="0" borderId="5" xfId="1" applyFont="1" applyBorder="1" applyAlignment="1"/>
    <xf numFmtId="41" fontId="13" fillId="0" borderId="5" xfId="3" applyNumberFormat="1" applyFont="1" applyBorder="1" applyAlignment="1"/>
    <xf numFmtId="41" fontId="13" fillId="0" borderId="0" xfId="3" applyNumberFormat="1" applyFont="1" applyAlignment="1"/>
    <xf numFmtId="41" fontId="13" fillId="0" borderId="7" xfId="3" applyNumberFormat="1" applyFont="1" applyBorder="1" applyAlignment="1"/>
    <xf numFmtId="41" fontId="13" fillId="0" borderId="6" xfId="3" applyNumberFormat="1" applyFont="1" applyBorder="1" applyAlignment="1"/>
    <xf numFmtId="0" fontId="15" fillId="0" borderId="7" xfId="1" applyFont="1" applyBorder="1" applyAlignment="1"/>
    <xf numFmtId="0" fontId="15" fillId="0" borderId="0" xfId="1" applyFont="1" applyBorder="1" applyAlignment="1"/>
    <xf numFmtId="0" fontId="15" fillId="0" borderId="7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41" fontId="13" fillId="0" borderId="0" xfId="3" applyNumberFormat="1" applyFont="1" applyBorder="1" applyAlignment="1"/>
    <xf numFmtId="0" fontId="7" fillId="0" borderId="0" xfId="1" applyFont="1" applyBorder="1" applyAlignment="1"/>
    <xf numFmtId="0" fontId="16" fillId="0" borderId="0" xfId="1" applyFont="1" applyBorder="1" applyAlignment="1">
      <alignment horizontal="center"/>
    </xf>
    <xf numFmtId="0" fontId="7" fillId="0" borderId="5" xfId="1" applyFont="1" applyBorder="1" applyAlignment="1"/>
    <xf numFmtId="41" fontId="17" fillId="0" borderId="5" xfId="3" applyNumberFormat="1" applyFont="1" applyBorder="1" applyAlignment="1"/>
    <xf numFmtId="41" fontId="17" fillId="0" borderId="6" xfId="3" applyNumberFormat="1" applyFont="1" applyBorder="1" applyAlignment="1"/>
    <xf numFmtId="0" fontId="15" fillId="0" borderId="12" xfId="1" applyFont="1" applyBorder="1"/>
    <xf numFmtId="0" fontId="13" fillId="0" borderId="0" xfId="1" applyFont="1" applyBorder="1"/>
    <xf numFmtId="0" fontId="13" fillId="0" borderId="5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6" xfId="1" applyFont="1" applyBorder="1"/>
    <xf numFmtId="0" fontId="13" fillId="0" borderId="12" xfId="1" applyFont="1" applyBorder="1"/>
    <xf numFmtId="0" fontId="13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41" fontId="5" fillId="0" borderId="5" xfId="2" applyNumberFormat="1" applyFont="1" applyBorder="1" applyAlignment="1">
      <alignment horizontal="right"/>
    </xf>
    <xf numFmtId="41" fontId="5" fillId="0" borderId="0" xfId="3" applyNumberFormat="1" applyFont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5" fillId="0" borderId="6" xfId="3" applyNumberFormat="1" applyFont="1" applyBorder="1" applyAlignment="1">
      <alignment horizontal="right"/>
    </xf>
    <xf numFmtId="0" fontId="13" fillId="0" borderId="7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1" fontId="5" fillId="0" borderId="7" xfId="3" applyNumberFormat="1" applyFont="1" applyBorder="1" applyAlignment="1">
      <alignment horizontal="right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41" fontId="5" fillId="0" borderId="0" xfId="3" applyNumberFormat="1" applyFont="1" applyBorder="1" applyAlignment="1">
      <alignment horizontal="right"/>
    </xf>
    <xf numFmtId="0" fontId="17" fillId="0" borderId="0" xfId="1" applyFont="1" applyBorder="1" applyAlignment="1">
      <alignment horizontal="center"/>
    </xf>
    <xf numFmtId="41" fontId="7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6" xfId="3" applyNumberFormat="1" applyFont="1" applyBorder="1" applyAlignment="1">
      <alignment horizontal="right"/>
    </xf>
    <xf numFmtId="0" fontId="13" fillId="0" borderId="0" xfId="2" applyFont="1"/>
    <xf numFmtId="0" fontId="13" fillId="0" borderId="0" xfId="2" applyFont="1" applyBorder="1"/>
    <xf numFmtId="0" fontId="18" fillId="0" borderId="0" xfId="2" applyFont="1"/>
    <xf numFmtId="0" fontId="15" fillId="0" borderId="0" xfId="2" applyFont="1" applyAlignment="1">
      <alignment horizontal="left"/>
    </xf>
    <xf numFmtId="0" fontId="18" fillId="0" borderId="3" xfId="2" applyFont="1" applyBorder="1" applyAlignment="1">
      <alignment vertical="center"/>
    </xf>
    <xf numFmtId="196" fontId="18" fillId="0" borderId="3" xfId="7" applyNumberFormat="1" applyFont="1" applyBorder="1" applyAlignment="1">
      <alignment vertical="center"/>
    </xf>
    <xf numFmtId="196" fontId="13" fillId="0" borderId="4" xfId="7" applyNumberFormat="1" applyFont="1" applyBorder="1" applyAlignment="1">
      <alignment vertical="center"/>
    </xf>
    <xf numFmtId="195" fontId="13" fillId="0" borderId="1" xfId="7" applyNumberFormat="1" applyFont="1" applyBorder="1" applyAlignment="1">
      <alignment vertical="center"/>
    </xf>
    <xf numFmtId="196" fontId="13" fillId="0" borderId="3" xfId="7" applyNumberFormat="1" applyFont="1" applyBorder="1" applyAlignment="1">
      <alignment vertical="center"/>
    </xf>
    <xf numFmtId="196" fontId="13" fillId="0" borderId="1" xfId="7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3" xfId="2" applyFont="1" applyBorder="1"/>
    <xf numFmtId="0" fontId="18" fillId="0" borderId="0" xfId="2" applyFont="1" applyBorder="1" applyAlignment="1">
      <alignment vertical="center"/>
    </xf>
    <xf numFmtId="196" fontId="18" fillId="0" borderId="0" xfId="7" applyNumberFormat="1" applyFont="1" applyBorder="1" applyAlignment="1">
      <alignment vertical="center"/>
    </xf>
    <xf numFmtId="196" fontId="13" fillId="0" borderId="7" xfId="7" applyNumberFormat="1" applyFont="1" applyBorder="1" applyAlignment="1">
      <alignment vertical="center"/>
    </xf>
    <xf numFmtId="195" fontId="13" fillId="0" borderId="5" xfId="7" applyNumberFormat="1" applyFont="1" applyBorder="1" applyAlignment="1">
      <alignment vertical="center"/>
    </xf>
    <xf numFmtId="196" fontId="13" fillId="0" borderId="0" xfId="7" applyNumberFormat="1" applyFont="1" applyBorder="1" applyAlignment="1">
      <alignment vertical="center"/>
    </xf>
    <xf numFmtId="196" fontId="13" fillId="0" borderId="5" xfId="7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9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/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96" fontId="13" fillId="0" borderId="6" xfId="7" applyNumberFormat="1" applyFont="1" applyBorder="1" applyAlignment="1">
      <alignment vertical="center"/>
    </xf>
    <xf numFmtId="0" fontId="17" fillId="0" borderId="0" xfId="2" applyFont="1"/>
    <xf numFmtId="0" fontId="17" fillId="0" borderId="0" xfId="2" applyFont="1" applyBorder="1" applyAlignment="1">
      <alignment horizontal="center"/>
    </xf>
    <xf numFmtId="0" fontId="19" fillId="0" borderId="0" xfId="2" applyFont="1" applyBorder="1" applyAlignment="1">
      <alignment horizontal="center" vertical="center"/>
    </xf>
    <xf numFmtId="196" fontId="19" fillId="0" borderId="0" xfId="7" applyNumberFormat="1" applyFont="1" applyBorder="1" applyAlignment="1">
      <alignment vertical="center"/>
    </xf>
    <xf numFmtId="196" fontId="17" fillId="0" borderId="7" xfId="7" applyNumberFormat="1" applyFont="1" applyBorder="1" applyAlignment="1">
      <alignment vertical="center"/>
    </xf>
    <xf numFmtId="196" fontId="17" fillId="0" borderId="0" xfId="7" applyNumberFormat="1" applyFont="1" applyBorder="1" applyAlignment="1">
      <alignment vertical="center"/>
    </xf>
    <xf numFmtId="196" fontId="17" fillId="0" borderId="5" xfId="7" applyNumberFormat="1" applyFont="1" applyBorder="1" applyAlignment="1">
      <alignment vertical="center"/>
    </xf>
    <xf numFmtId="196" fontId="17" fillId="0" borderId="6" xfId="7" applyNumberFormat="1" applyFont="1" applyBorder="1" applyAlignment="1">
      <alignment vertical="center"/>
    </xf>
    <xf numFmtId="195" fontId="17" fillId="0" borderId="5" xfId="7" applyNumberFormat="1" applyFont="1" applyBorder="1" applyAlignment="1">
      <alignment vertical="center"/>
    </xf>
    <xf numFmtId="197" fontId="17" fillId="0" borderId="6" xfId="7" applyNumberFormat="1" applyFont="1" applyBorder="1" applyAlignment="1">
      <alignment horizontal="right"/>
    </xf>
    <xf numFmtId="0" fontId="15" fillId="0" borderId="0" xfId="2" applyFont="1" applyBorder="1"/>
    <xf numFmtId="0" fontId="15" fillId="0" borderId="0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5" fillId="0" borderId="7" xfId="2" applyFont="1" applyBorder="1"/>
    <xf numFmtId="0" fontId="15" fillId="0" borderId="5" xfId="2" quotePrefix="1" applyFont="1" applyBorder="1" applyAlignment="1">
      <alignment horizontal="center" vertical="center"/>
    </xf>
    <xf numFmtId="0" fontId="15" fillId="0" borderId="0" xfId="2" quotePrefix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3" fillId="0" borderId="3" xfId="2" applyFont="1" applyBorder="1"/>
    <xf numFmtId="0" fontId="13" fillId="0" borderId="4" xfId="2" quotePrefix="1" applyFont="1" applyBorder="1" applyAlignment="1"/>
    <xf numFmtId="0" fontId="13" fillId="0" borderId="1" xfId="2" quotePrefix="1" applyFont="1" applyBorder="1" applyAlignment="1">
      <alignment horizontal="center"/>
    </xf>
    <xf numFmtId="0" fontId="17" fillId="0" borderId="4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13" fillId="0" borderId="10" xfId="2" applyFont="1" applyBorder="1" applyAlignment="1"/>
    <xf numFmtId="0" fontId="13" fillId="0" borderId="12" xfId="2" quotePrefix="1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3" fillId="0" borderId="11" xfId="2" quotePrefix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12" xfId="2" applyFont="1" applyBorder="1"/>
    <xf numFmtId="0" fontId="13" fillId="0" borderId="9" xfId="2" applyFont="1" applyBorder="1"/>
    <xf numFmtId="0" fontId="22" fillId="0" borderId="0" xfId="2" applyFont="1"/>
    <xf numFmtId="0" fontId="22" fillId="0" borderId="0" xfId="2" applyFont="1" applyBorder="1" applyAlignment="1">
      <alignment horizontal="center"/>
    </xf>
    <xf numFmtId="0" fontId="22" fillId="0" borderId="0" xfId="2" applyFont="1" applyBorder="1"/>
    <xf numFmtId="0" fontId="22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Border="1"/>
    <xf numFmtId="0" fontId="6" fillId="0" borderId="0" xfId="2" applyFont="1" applyBorder="1" applyAlignment="1">
      <alignment horizontal="left"/>
    </xf>
    <xf numFmtId="195" fontId="6" fillId="0" borderId="0" xfId="2" applyNumberFormat="1" applyFont="1" applyAlignment="1">
      <alignment horizontal="center"/>
    </xf>
    <xf numFmtId="0" fontId="6" fillId="0" borderId="0" xfId="2" applyFont="1"/>
    <xf numFmtId="0" fontId="13" fillId="0" borderId="0" xfId="2" applyFont="1" applyBorder="1" applyAlignment="1"/>
    <xf numFmtId="0" fontId="13" fillId="0" borderId="0" xfId="2" applyFont="1" applyAlignment="1">
      <alignment horizontal="left"/>
    </xf>
    <xf numFmtId="0" fontId="13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5" fillId="3" borderId="17" xfId="2" applyFont="1" applyFill="1" applyBorder="1" applyAlignment="1">
      <alignment horizontal="center" wrapText="1"/>
    </xf>
    <xf numFmtId="0" fontId="17" fillId="0" borderId="0" xfId="2" applyFont="1" applyBorder="1" applyAlignment="1">
      <alignment vertical="center"/>
    </xf>
    <xf numFmtId="198" fontId="17" fillId="0" borderId="5" xfId="7" applyNumberFormat="1" applyFont="1" applyBorder="1" applyAlignment="1">
      <alignment vertical="center"/>
    </xf>
    <xf numFmtId="197" fontId="17" fillId="0" borderId="0" xfId="7" applyNumberFormat="1" applyFont="1" applyBorder="1" applyAlignment="1">
      <alignment vertical="center"/>
    </xf>
    <xf numFmtId="43" fontId="15" fillId="0" borderId="0" xfId="2" applyNumberFormat="1" applyFont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5" fillId="0" borderId="10" xfId="2" applyFont="1" applyBorder="1"/>
    <xf numFmtId="196" fontId="17" fillId="0" borderId="5" xfId="7" applyNumberFormat="1" applyFont="1" applyBorder="1" applyAlignment="1">
      <alignment horizontal="right" vertical="center"/>
    </xf>
    <xf numFmtId="196" fontId="17" fillId="0" borderId="7" xfId="7" applyNumberFormat="1" applyFont="1" applyBorder="1" applyAlignment="1">
      <alignment horizontal="right" vertical="center"/>
    </xf>
    <xf numFmtId="196" fontId="13" fillId="0" borderId="7" xfId="7" applyNumberFormat="1" applyFont="1" applyBorder="1" applyAlignment="1">
      <alignment horizontal="right" vertical="center"/>
    </xf>
    <xf numFmtId="196" fontId="13" fillId="0" borderId="5" xfId="7" applyNumberFormat="1" applyFont="1" applyBorder="1" applyAlignment="1">
      <alignment horizontal="right" vertical="center"/>
    </xf>
    <xf numFmtId="196" fontId="13" fillId="0" borderId="1" xfId="7" applyNumberFormat="1" applyFont="1" applyBorder="1" applyAlignment="1">
      <alignment horizontal="right" vertical="center"/>
    </xf>
    <xf numFmtId="2" fontId="13" fillId="0" borderId="1" xfId="7" applyNumberFormat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187" fontId="3" fillId="0" borderId="2" xfId="9" applyNumberFormat="1" applyFont="1" applyBorder="1"/>
    <xf numFmtId="187" fontId="3" fillId="0" borderId="4" xfId="9" applyNumberFormat="1" applyFont="1" applyBorder="1"/>
    <xf numFmtId="187" fontId="3" fillId="0" borderId="3" xfId="9" applyNumberFormat="1" applyFont="1" applyBorder="1"/>
    <xf numFmtId="0" fontId="15" fillId="0" borderId="0" xfId="2" applyFont="1" applyAlignment="1"/>
    <xf numFmtId="195" fontId="13" fillId="0" borderId="5" xfId="6" applyNumberFormat="1" applyFont="1" applyBorder="1" applyAlignment="1">
      <alignment horizontal="right"/>
    </xf>
    <xf numFmtId="196" fontId="13" fillId="0" borderId="0" xfId="7" applyNumberFormat="1" applyFont="1" applyBorder="1" applyAlignment="1"/>
    <xf numFmtId="196" fontId="13" fillId="0" borderId="5" xfId="7" applyNumberFormat="1" applyFont="1" applyBorder="1" applyAlignment="1"/>
    <xf numFmtId="196" fontId="13" fillId="0" borderId="5" xfId="7" applyNumberFormat="1" applyFont="1" applyBorder="1" applyAlignment="1">
      <alignment horizontal="right"/>
    </xf>
    <xf numFmtId="196" fontId="13" fillId="0" borderId="7" xfId="7" applyNumberFormat="1" applyFont="1" applyBorder="1" applyAlignment="1">
      <alignment horizontal="right"/>
    </xf>
    <xf numFmtId="196" fontId="13" fillId="0" borderId="7" xfId="7" applyNumberFormat="1" applyFont="1" applyBorder="1" applyAlignment="1"/>
    <xf numFmtId="197" fontId="13" fillId="0" borderId="0" xfId="7" applyNumberFormat="1" applyFont="1" applyBorder="1" applyAlignment="1">
      <alignment horizontal="right"/>
    </xf>
    <xf numFmtId="198" fontId="13" fillId="0" borderId="5" xfId="7" applyNumberFormat="1" applyFont="1" applyBorder="1" applyAlignment="1"/>
    <xf numFmtId="0" fontId="13" fillId="0" borderId="0" xfId="2" applyFont="1" applyAlignment="1"/>
    <xf numFmtId="197" fontId="13" fillId="0" borderId="5" xfId="7" applyNumberFormat="1" applyFont="1" applyBorder="1" applyAlignment="1">
      <alignment horizontal="right"/>
    </xf>
    <xf numFmtId="195" fontId="23" fillId="0" borderId="5" xfId="6" applyNumberFormat="1" applyFont="1" applyBorder="1" applyAlignment="1">
      <alignment horizontal="right"/>
    </xf>
    <xf numFmtId="196" fontId="23" fillId="0" borderId="0" xfId="7" applyNumberFormat="1" applyFont="1" applyBorder="1" applyAlignment="1"/>
    <xf numFmtId="196" fontId="23" fillId="0" borderId="5" xfId="7" applyNumberFormat="1" applyFont="1" applyBorder="1" applyAlignment="1"/>
    <xf numFmtId="196" fontId="23" fillId="0" borderId="5" xfId="7" applyNumberFormat="1" applyFont="1" applyBorder="1" applyAlignment="1">
      <alignment horizontal="right"/>
    </xf>
    <xf numFmtId="196" fontId="24" fillId="0" borderId="7" xfId="7" applyNumberFormat="1" applyFont="1" applyBorder="1" applyAlignment="1">
      <alignment horizontal="right"/>
    </xf>
    <xf numFmtId="0" fontId="16" fillId="0" borderId="0" xfId="2" applyFont="1" applyAlignment="1"/>
    <xf numFmtId="0" fontId="17" fillId="0" borderId="0" xfId="2" applyFont="1" applyAlignment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49" fontId="5" fillId="0" borderId="5" xfId="11" applyNumberFormat="1" applyFont="1" applyBorder="1" applyAlignment="1" applyProtection="1">
      <alignment horizontal="center" vertical="center"/>
    </xf>
    <xf numFmtId="49" fontId="5" fillId="0" borderId="7" xfId="11" applyNumberFormat="1" applyFont="1" applyBorder="1" applyAlignment="1" applyProtection="1">
      <alignment horizontal="center" vertical="center"/>
    </xf>
    <xf numFmtId="49" fontId="5" fillId="0" borderId="5" xfId="11" applyNumberFormat="1" applyFont="1" applyBorder="1" applyAlignment="1">
      <alignment horizontal="center" vertical="center"/>
    </xf>
    <xf numFmtId="49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>
      <alignment horizontal="center" vertical="center"/>
    </xf>
    <xf numFmtId="0" fontId="5" fillId="0" borderId="0" xfId="11" applyNumberFormat="1" applyFont="1" applyBorder="1" applyAlignment="1" applyProtection="1">
      <alignment horizontal="center" vertical="center"/>
    </xf>
    <xf numFmtId="0" fontId="5" fillId="0" borderId="7" xfId="11" applyNumberFormat="1" applyFont="1" applyBorder="1" applyAlignment="1" applyProtection="1">
      <alignment horizontal="center" vertical="center"/>
    </xf>
    <xf numFmtId="194" fontId="5" fillId="0" borderId="0" xfId="11" applyNumberFormat="1" applyFont="1" applyAlignment="1">
      <alignment horizontal="center" vertical="center"/>
    </xf>
    <xf numFmtId="194" fontId="5" fillId="0" borderId="7" xfId="11" applyNumberFormat="1" applyFont="1" applyBorder="1" applyAlignment="1">
      <alignment horizontal="center" vertical="center"/>
    </xf>
    <xf numFmtId="49" fontId="5" fillId="0" borderId="0" xfId="11" applyNumberFormat="1" applyFont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49" fontId="5" fillId="0" borderId="1" xfId="11" applyNumberFormat="1" applyFont="1" applyBorder="1" applyAlignment="1">
      <alignment horizontal="center" vertical="center"/>
    </xf>
    <xf numFmtId="49" fontId="5" fillId="0" borderId="4" xfId="11" applyNumberFormat="1" applyFont="1" applyBorder="1" applyAlignment="1">
      <alignment horizontal="center" vertical="center"/>
    </xf>
    <xf numFmtId="49" fontId="5" fillId="0" borderId="1" xfId="11" applyNumberFormat="1" applyFont="1" applyBorder="1" applyAlignment="1" applyProtection="1">
      <alignment horizontal="center" vertical="center"/>
    </xf>
    <xf numFmtId="49" fontId="5" fillId="0" borderId="4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>
      <alignment horizontal="center" vertical="center"/>
    </xf>
    <xf numFmtId="0" fontId="5" fillId="0" borderId="1" xfId="11" applyNumberFormat="1" applyFont="1" applyBorder="1" applyAlignment="1">
      <alignment horizontal="center" vertical="center"/>
    </xf>
    <xf numFmtId="0" fontId="5" fillId="0" borderId="3" xfId="11" applyNumberFormat="1" applyFont="1" applyBorder="1" applyAlignment="1">
      <alignment horizontal="center" vertical="center"/>
    </xf>
    <xf numFmtId="0" fontId="5" fillId="0" borderId="4" xfId="11" applyNumberFormat="1" applyFont="1" applyBorder="1" applyAlignment="1">
      <alignment horizontal="center" vertical="center"/>
    </xf>
    <xf numFmtId="49" fontId="5" fillId="0" borderId="11" xfId="11" applyNumberFormat="1" applyFont="1" applyBorder="1" applyAlignment="1" applyProtection="1">
      <alignment horizontal="center" vertical="center"/>
    </xf>
    <xf numFmtId="49" fontId="5" fillId="0" borderId="10" xfId="11" applyNumberFormat="1" applyFont="1" applyBorder="1" applyAlignment="1" applyProtection="1">
      <alignment horizontal="center" vertical="center"/>
    </xf>
    <xf numFmtId="49" fontId="5" fillId="0" borderId="11" xfId="11" applyNumberFormat="1" applyFont="1" applyBorder="1" applyAlignment="1">
      <alignment horizontal="center" vertical="center"/>
    </xf>
    <xf numFmtId="49" fontId="5" fillId="0" borderId="10" xfId="11" applyNumberFormat="1" applyFont="1" applyBorder="1" applyAlignment="1">
      <alignment horizontal="center" vertical="center"/>
    </xf>
    <xf numFmtId="0" fontId="5" fillId="0" borderId="11" xfId="11" applyNumberFormat="1" applyFont="1" applyBorder="1" applyAlignment="1" applyProtection="1">
      <alignment horizontal="center" vertical="center"/>
    </xf>
    <xf numFmtId="0" fontId="5" fillId="0" borderId="12" xfId="11" applyNumberFormat="1" applyFont="1" applyBorder="1" applyAlignment="1" applyProtection="1">
      <alignment horizontal="center" vertical="center"/>
    </xf>
    <xf numFmtId="0" fontId="5" fillId="0" borderId="10" xfId="11" applyNumberFormat="1" applyFont="1" applyBorder="1" applyAlignment="1" applyProtection="1">
      <alignment horizontal="center" vertical="center"/>
    </xf>
    <xf numFmtId="0" fontId="5" fillId="0" borderId="1" xfId="11" applyNumberFormat="1" applyFont="1" applyBorder="1" applyAlignment="1" applyProtection="1">
      <alignment horizontal="center" vertical="center"/>
    </xf>
    <xf numFmtId="0" fontId="5" fillId="0" borderId="3" xfId="11" applyNumberFormat="1" applyFont="1" applyBorder="1" applyAlignment="1" applyProtection="1">
      <alignment horizontal="center" vertical="center"/>
    </xf>
    <xf numFmtId="49" fontId="5" fillId="0" borderId="3" xfId="11" applyNumberFormat="1" applyFont="1" applyBorder="1" applyAlignment="1" applyProtection="1">
      <alignment horizontal="center" vertical="center"/>
    </xf>
    <xf numFmtId="194" fontId="7" fillId="0" borderId="0" xfId="11" applyNumberFormat="1" applyFont="1" applyBorder="1" applyAlignment="1" applyProtection="1">
      <alignment horizontal="left" vertical="center"/>
    </xf>
    <xf numFmtId="0" fontId="13" fillId="0" borderId="12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5" fillId="0" borderId="12" xfId="2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 shrinkToFit="1"/>
    </xf>
    <xf numFmtId="0" fontId="13" fillId="0" borderId="1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</cellXfs>
  <cellStyles count="12">
    <cellStyle name="Comma_Chapter13" xfId="4"/>
    <cellStyle name="Comma_Chapter13 2" xfId="11"/>
    <cellStyle name="Normal_Chapter13" xfId="5"/>
    <cellStyle name="เครื่องหมายจุลภาค 2" xfId="3"/>
    <cellStyle name="เครื่องหมายจุลภาค 2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"/>
    <cellStyle name="ปกติ 2 2" xfId="2"/>
    <cellStyle name="ปกติ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175260</xdr:colOff>
      <xdr:row>4</xdr:row>
      <xdr:rowOff>76200</xdr:rowOff>
    </xdr:from>
    <xdr:to>
      <xdr:col>16</xdr:col>
      <xdr:colOff>43040</xdr:colOff>
      <xdr:row>29</xdr:row>
      <xdr:rowOff>184249</xdr:rowOff>
    </xdr:to>
    <xdr:grpSp>
      <xdr:nvGrpSpPr>
        <xdr:cNvPr id="6" name="Group 7"/>
        <xdr:cNvGrpSpPr/>
      </xdr:nvGrpSpPr>
      <xdr:grpSpPr>
        <a:xfrm>
          <a:off x="9014460" y="962025"/>
          <a:ext cx="305930" cy="4984849"/>
          <a:chOff x="9490340" y="3857625"/>
          <a:chExt cx="482307" cy="2673649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18415</xdr:colOff>
      <xdr:row>0</xdr:row>
      <xdr:rowOff>101600</xdr:rowOff>
    </xdr:from>
    <xdr:to>
      <xdr:col>17</xdr:col>
      <xdr:colOff>12431</xdr:colOff>
      <xdr:row>11</xdr:row>
      <xdr:rowOff>17568</xdr:rowOff>
    </xdr:to>
    <xdr:grpSp>
      <xdr:nvGrpSpPr>
        <xdr:cNvPr id="10" name="Group 10"/>
        <xdr:cNvGrpSpPr/>
      </xdr:nvGrpSpPr>
      <xdr:grpSpPr>
        <a:xfrm>
          <a:off x="10931344" y="101600"/>
          <a:ext cx="334194" cy="2433289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61685</xdr:colOff>
      <xdr:row>38</xdr:row>
      <xdr:rowOff>27880</xdr:rowOff>
    </xdr:from>
    <xdr:to>
      <xdr:col>17</xdr:col>
      <xdr:colOff>371425</xdr:colOff>
      <xdr:row>59</xdr:row>
      <xdr:rowOff>946</xdr:rowOff>
    </xdr:to>
    <xdr:grpSp>
      <xdr:nvGrpSpPr>
        <xdr:cNvPr id="15" name="Group 7"/>
        <xdr:cNvGrpSpPr/>
      </xdr:nvGrpSpPr>
      <xdr:grpSpPr>
        <a:xfrm>
          <a:off x="11314792" y="10178809"/>
          <a:ext cx="309740" cy="5415923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84645" y="8677275"/>
          <a:ext cx="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358140</xdr:colOff>
      <xdr:row>0</xdr:row>
      <xdr:rowOff>91440</xdr:rowOff>
    </xdr:from>
    <xdr:to>
      <xdr:col>14</xdr:col>
      <xdr:colOff>144239</xdr:colOff>
      <xdr:row>14</xdr:row>
      <xdr:rowOff>123885</xdr:rowOff>
    </xdr:to>
    <xdr:grpSp>
      <xdr:nvGrpSpPr>
        <xdr:cNvPr id="7" name="Group 10"/>
        <xdr:cNvGrpSpPr/>
      </xdr:nvGrpSpPr>
      <xdr:grpSpPr>
        <a:xfrm>
          <a:off x="9225915" y="91440"/>
          <a:ext cx="338549" cy="2423220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152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249555</xdr:colOff>
      <xdr:row>31</xdr:row>
      <xdr:rowOff>91440</xdr:rowOff>
    </xdr:from>
    <xdr:to>
      <xdr:col>19</xdr:col>
      <xdr:colOff>13277</xdr:colOff>
      <xdr:row>40</xdr:row>
      <xdr:rowOff>165735</xdr:rowOff>
    </xdr:to>
    <xdr:grpSp>
      <xdr:nvGrpSpPr>
        <xdr:cNvPr id="2" name="Group 10"/>
        <xdr:cNvGrpSpPr/>
      </xdr:nvGrpSpPr>
      <xdr:grpSpPr>
        <a:xfrm>
          <a:off x="10355580" y="7730490"/>
          <a:ext cx="344747" cy="2522220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19</xdr:col>
      <xdr:colOff>28575</xdr:colOff>
      <xdr:row>36</xdr:row>
      <xdr:rowOff>0</xdr:rowOff>
    </xdr:from>
    <xdr:to>
      <xdr:col>19</xdr:col>
      <xdr:colOff>28575</xdr:colOff>
      <xdr:row>39</xdr:row>
      <xdr:rowOff>57150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597515" y="6309360"/>
          <a:ext cx="0" cy="582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215267</xdr:colOff>
      <xdr:row>11</xdr:row>
      <xdr:rowOff>110490</xdr:rowOff>
    </xdr:from>
    <xdr:to>
      <xdr:col>19</xdr:col>
      <xdr:colOff>9523</xdr:colOff>
      <xdr:row>28</xdr:row>
      <xdr:rowOff>7624</xdr:rowOff>
    </xdr:to>
    <xdr:grpSp>
      <xdr:nvGrpSpPr>
        <xdr:cNvPr id="8" name="Group 7"/>
        <xdr:cNvGrpSpPr/>
      </xdr:nvGrpSpPr>
      <xdr:grpSpPr>
        <a:xfrm>
          <a:off x="10321292" y="2586990"/>
          <a:ext cx="375281" cy="4269109"/>
          <a:chOff x="9515475" y="3857625"/>
          <a:chExt cx="457195" cy="2693327"/>
        </a:xfrm>
      </xdr:grpSpPr>
      <xdr:grpSp>
        <xdr:nvGrpSpPr>
          <xdr:cNvPr id="9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3695" y="96012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160020</xdr:colOff>
      <xdr:row>15</xdr:row>
      <xdr:rowOff>30480</xdr:rowOff>
    </xdr:from>
    <xdr:to>
      <xdr:col>14</xdr:col>
      <xdr:colOff>533396</xdr:colOff>
      <xdr:row>39</xdr:row>
      <xdr:rowOff>186694</xdr:rowOff>
    </xdr:to>
    <xdr:grpSp>
      <xdr:nvGrpSpPr>
        <xdr:cNvPr id="7" name="Group 7"/>
        <xdr:cNvGrpSpPr/>
      </xdr:nvGrpSpPr>
      <xdr:grpSpPr>
        <a:xfrm>
          <a:off x="9865995" y="2697480"/>
          <a:ext cx="373376" cy="4337689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165189</xdr:colOff>
      <xdr:row>0</xdr:row>
      <xdr:rowOff>9524</xdr:rowOff>
    </xdr:from>
    <xdr:to>
      <xdr:col>23</xdr:col>
      <xdr:colOff>445983</xdr:colOff>
      <xdr:row>9</xdr:row>
      <xdr:rowOff>164645</xdr:rowOff>
    </xdr:to>
    <xdr:grpSp>
      <xdr:nvGrpSpPr>
        <xdr:cNvPr id="2" name="Group 8"/>
        <xdr:cNvGrpSpPr/>
      </xdr:nvGrpSpPr>
      <xdr:grpSpPr>
        <a:xfrm>
          <a:off x="8975814" y="9524"/>
          <a:ext cx="280794" cy="213155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56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37</xdr:row>
      <xdr:rowOff>66675</xdr:rowOff>
    </xdr:from>
    <xdr:to>
      <xdr:col>25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7145000" y="94011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508635</xdr:colOff>
      <xdr:row>11</xdr:row>
      <xdr:rowOff>32385</xdr:rowOff>
    </xdr:from>
    <xdr:to>
      <xdr:col>27</xdr:col>
      <xdr:colOff>358136</xdr:colOff>
      <xdr:row>37</xdr:row>
      <xdr:rowOff>74299</xdr:rowOff>
    </xdr:to>
    <xdr:grpSp>
      <xdr:nvGrpSpPr>
        <xdr:cNvPr id="7" name="Group 7"/>
        <xdr:cNvGrpSpPr/>
      </xdr:nvGrpSpPr>
      <xdr:grpSpPr>
        <a:xfrm>
          <a:off x="10081260" y="1877854"/>
          <a:ext cx="373376" cy="4709164"/>
          <a:chOff x="9515475" y="3857625"/>
          <a:chExt cx="457195" cy="2693327"/>
        </a:xfrm>
      </xdr:grpSpPr>
      <xdr:grpSp>
        <xdr:nvGrpSpPr>
          <xdr:cNvPr id="8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0" name="Flowchart: Delay 10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/>
                <a:t>157</a:t>
              </a:r>
              <a:endParaRPr lang="th-TH" sz="12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66675</xdr:rowOff>
    </xdr:from>
    <xdr:to>
      <xdr:col>24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6459200" y="94011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114297</xdr:colOff>
      <xdr:row>0</xdr:row>
      <xdr:rowOff>1</xdr:rowOff>
    </xdr:from>
    <xdr:to>
      <xdr:col>24</xdr:col>
      <xdr:colOff>270457</xdr:colOff>
      <xdr:row>11</xdr:row>
      <xdr:rowOff>63681</xdr:rowOff>
    </xdr:to>
    <xdr:grpSp>
      <xdr:nvGrpSpPr>
        <xdr:cNvPr id="7" name="Group 8"/>
        <xdr:cNvGrpSpPr/>
      </xdr:nvGrpSpPr>
      <xdr:grpSpPr>
        <a:xfrm>
          <a:off x="9429747" y="1"/>
          <a:ext cx="308560" cy="1787705"/>
          <a:chOff x="9563760" y="85726"/>
          <a:chExt cx="380339" cy="2118752"/>
        </a:xfrm>
      </xdr:grpSpPr>
      <xdr:grpSp>
        <xdr:nvGrpSpPr>
          <xdr:cNvPr id="8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158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E33" sqref="E33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6384" width="7.25" style="1"/>
  </cols>
  <sheetData>
    <row r="1" spans="1:15" s="24" customFormat="1" x14ac:dyDescent="0.5">
      <c r="A1" s="39"/>
      <c r="B1" s="39" t="s">
        <v>370</v>
      </c>
      <c r="C1" s="40"/>
      <c r="D1" s="39" t="s">
        <v>372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5" s="22" customFormat="1" x14ac:dyDescent="0.5">
      <c r="A2" s="38"/>
      <c r="B2" s="39" t="s">
        <v>371</v>
      </c>
      <c r="C2" s="40"/>
      <c r="D2" s="39" t="s">
        <v>373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23"/>
    </row>
    <row r="3" spans="1:15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</row>
    <row r="5" spans="1:15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9"/>
    </row>
    <row r="6" spans="1:15" s="23" customFormat="1" ht="20.25" customHeight="1" x14ac:dyDescent="0.45">
      <c r="A6" s="297" t="s">
        <v>149</v>
      </c>
      <c r="B6" s="298"/>
      <c r="C6" s="298"/>
      <c r="D6" s="299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84"/>
    </row>
    <row r="7" spans="1:15" s="23" customFormat="1" ht="20.25" customHeight="1" x14ac:dyDescent="0.45">
      <c r="A7" s="302" t="s">
        <v>144</v>
      </c>
      <c r="B7" s="302"/>
      <c r="C7" s="302"/>
      <c r="D7" s="303"/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87" t="s">
        <v>33</v>
      </c>
    </row>
    <row r="8" spans="1:15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7" t="s">
        <v>31</v>
      </c>
    </row>
    <row r="9" spans="1:15" s="23" customFormat="1" ht="3" customHeight="1" x14ac:dyDescent="0.45">
      <c r="A9" s="36"/>
      <c r="B9" s="36"/>
      <c r="C9" s="36"/>
      <c r="D9" s="36"/>
      <c r="E9" s="56"/>
      <c r="F9" s="56"/>
      <c r="G9" s="31"/>
      <c r="H9" s="87"/>
      <c r="I9" s="31"/>
      <c r="J9" s="31"/>
      <c r="K9" s="31"/>
      <c r="L9" s="87"/>
      <c r="M9" s="87"/>
      <c r="N9" s="87"/>
    </row>
    <row r="10" spans="1:15" s="23" customFormat="1" ht="25.5" hidden="1" customHeight="1" x14ac:dyDescent="0.5">
      <c r="A10" s="295" t="s">
        <v>168</v>
      </c>
      <c r="B10" s="295"/>
      <c r="C10" s="295"/>
      <c r="D10" s="296"/>
      <c r="E10" s="85"/>
      <c r="F10" s="85"/>
      <c r="G10" s="85"/>
      <c r="H10" s="30"/>
      <c r="I10" s="85"/>
      <c r="J10" s="85"/>
      <c r="K10" s="85"/>
      <c r="L10" s="30"/>
      <c r="M10" s="30"/>
      <c r="N10" s="30"/>
    </row>
    <row r="11" spans="1:15" ht="21" hidden="1" customHeight="1" x14ac:dyDescent="0.5">
      <c r="A11" s="295" t="s">
        <v>167</v>
      </c>
      <c r="B11" s="295"/>
      <c r="C11" s="295"/>
      <c r="D11" s="296"/>
      <c r="E11" s="83"/>
      <c r="F11" s="84"/>
      <c r="G11" s="84"/>
      <c r="H11" s="1"/>
      <c r="I11" s="83"/>
      <c r="J11" s="83"/>
      <c r="K11" s="82"/>
      <c r="L11" s="82"/>
      <c r="M11" s="82"/>
      <c r="N11" s="82"/>
    </row>
    <row r="12" spans="1:15" ht="21" hidden="1" customHeight="1" x14ac:dyDescent="0.5">
      <c r="A12" s="295" t="s">
        <v>166</v>
      </c>
      <c r="B12" s="295"/>
      <c r="C12" s="295"/>
      <c r="D12" s="296"/>
      <c r="E12" s="83"/>
      <c r="F12" s="84"/>
      <c r="G12" s="84"/>
      <c r="H12" s="1"/>
      <c r="I12" s="83"/>
      <c r="J12" s="83"/>
      <c r="K12" s="82"/>
      <c r="L12" s="82"/>
      <c r="M12" s="82"/>
      <c r="N12" s="82"/>
    </row>
    <row r="13" spans="1:15" ht="21" hidden="1" customHeight="1" x14ac:dyDescent="0.5">
      <c r="A13" s="295" t="s">
        <v>165</v>
      </c>
      <c r="B13" s="295"/>
      <c r="C13" s="295"/>
      <c r="D13" s="296"/>
      <c r="E13" s="83"/>
      <c r="F13" s="84"/>
      <c r="G13" s="84"/>
      <c r="H13" s="1"/>
      <c r="I13" s="83"/>
      <c r="J13" s="83"/>
      <c r="K13" s="82"/>
      <c r="L13" s="82"/>
      <c r="M13" s="82"/>
      <c r="N13" s="82"/>
    </row>
    <row r="14" spans="1:15" ht="21" hidden="1" customHeight="1" x14ac:dyDescent="0.5">
      <c r="A14" s="295" t="s">
        <v>164</v>
      </c>
      <c r="B14" s="295"/>
      <c r="C14" s="295"/>
      <c r="D14" s="296"/>
      <c r="E14" s="117">
        <v>9438</v>
      </c>
      <c r="F14" s="119">
        <v>94319.25</v>
      </c>
      <c r="G14" s="119">
        <v>3183</v>
      </c>
      <c r="H14" s="118">
        <v>79672.570000000007</v>
      </c>
      <c r="I14" s="117">
        <v>6173</v>
      </c>
      <c r="J14" s="117">
        <v>14580</v>
      </c>
      <c r="K14" s="116">
        <v>82</v>
      </c>
      <c r="L14" s="116">
        <v>66.680000000000007</v>
      </c>
      <c r="M14" s="64" t="s">
        <v>5</v>
      </c>
      <c r="N14" s="64" t="s">
        <v>5</v>
      </c>
    </row>
    <row r="15" spans="1:15" ht="21.6" customHeight="1" x14ac:dyDescent="0.5">
      <c r="A15" s="295" t="s">
        <v>110</v>
      </c>
      <c r="B15" s="295"/>
      <c r="C15" s="295"/>
      <c r="D15" s="296"/>
      <c r="E15" s="117">
        <v>9196</v>
      </c>
      <c r="F15" s="119">
        <v>94961.290000000008</v>
      </c>
      <c r="G15" s="119">
        <v>3262</v>
      </c>
      <c r="H15" s="118">
        <v>81037.320000000007</v>
      </c>
      <c r="I15" s="117">
        <v>5890</v>
      </c>
      <c r="J15" s="117">
        <v>13869.84</v>
      </c>
      <c r="K15" s="116">
        <v>44</v>
      </c>
      <c r="L15" s="116">
        <v>54.13</v>
      </c>
      <c r="M15" s="64" t="s">
        <v>5</v>
      </c>
      <c r="N15" s="64" t="s">
        <v>5</v>
      </c>
    </row>
    <row r="16" spans="1:15" ht="21.6" customHeight="1" x14ac:dyDescent="0.5">
      <c r="A16" s="295" t="s">
        <v>109</v>
      </c>
      <c r="B16" s="295"/>
      <c r="C16" s="295"/>
      <c r="D16" s="296"/>
      <c r="E16" s="117">
        <v>8172</v>
      </c>
      <c r="F16" s="119">
        <v>93347.44</v>
      </c>
      <c r="G16" s="119">
        <v>3369</v>
      </c>
      <c r="H16" s="118">
        <v>81453.02</v>
      </c>
      <c r="I16" s="117">
        <v>4759</v>
      </c>
      <c r="J16" s="117">
        <v>11841.29</v>
      </c>
      <c r="K16" s="116">
        <v>44</v>
      </c>
      <c r="L16" s="116">
        <v>53.13</v>
      </c>
      <c r="M16" s="64" t="s">
        <v>5</v>
      </c>
      <c r="N16" s="64" t="s">
        <v>5</v>
      </c>
    </row>
    <row r="17" spans="1:15" ht="21.6" customHeight="1" x14ac:dyDescent="0.5">
      <c r="A17" s="295" t="s">
        <v>108</v>
      </c>
      <c r="B17" s="295"/>
      <c r="C17" s="295"/>
      <c r="D17" s="296"/>
      <c r="E17" s="117">
        <v>8508</v>
      </c>
      <c r="F17" s="119">
        <v>94353.39</v>
      </c>
      <c r="G17" s="119">
        <v>3666</v>
      </c>
      <c r="H17" s="118">
        <v>82492.7</v>
      </c>
      <c r="I17" s="117">
        <v>4820</v>
      </c>
      <c r="J17" s="117">
        <v>11824.2</v>
      </c>
      <c r="K17" s="116">
        <v>22</v>
      </c>
      <c r="L17" s="116">
        <v>36.49</v>
      </c>
      <c r="M17" s="116">
        <v>1</v>
      </c>
      <c r="N17" s="116">
        <v>1545</v>
      </c>
    </row>
    <row r="18" spans="1:15" ht="21.6" customHeight="1" x14ac:dyDescent="0.5">
      <c r="A18" s="295" t="s">
        <v>107</v>
      </c>
      <c r="B18" s="295"/>
      <c r="C18" s="295"/>
      <c r="D18" s="296"/>
      <c r="E18" s="117">
        <v>9180</v>
      </c>
      <c r="F18" s="119">
        <v>133608.01</v>
      </c>
      <c r="G18" s="119">
        <v>4177</v>
      </c>
      <c r="H18" s="118">
        <v>88988.08</v>
      </c>
      <c r="I18" s="117">
        <v>4983</v>
      </c>
      <c r="J18" s="117">
        <v>43044.65</v>
      </c>
      <c r="K18" s="116">
        <v>19</v>
      </c>
      <c r="L18" s="116">
        <v>30.28</v>
      </c>
      <c r="M18" s="116">
        <v>1</v>
      </c>
      <c r="N18" s="116">
        <v>1545</v>
      </c>
    </row>
    <row r="19" spans="1:15" ht="21.6" customHeight="1" x14ac:dyDescent="0.5">
      <c r="A19" s="295" t="s">
        <v>106</v>
      </c>
      <c r="B19" s="295"/>
      <c r="C19" s="295"/>
      <c r="D19" s="296"/>
      <c r="E19" s="117">
        <v>10205</v>
      </c>
      <c r="F19" s="119">
        <f>2040697.61</f>
        <v>2040697.61</v>
      </c>
      <c r="G19" s="119">
        <v>4700</v>
      </c>
      <c r="H19" s="118">
        <f>1451968.68</f>
        <v>1451968.68</v>
      </c>
      <c r="I19" s="117">
        <v>5485</v>
      </c>
      <c r="J19" s="117">
        <f>587153.65</f>
        <v>587153.65</v>
      </c>
      <c r="K19" s="116">
        <v>19</v>
      </c>
      <c r="L19" s="116">
        <v>30.279999999999998</v>
      </c>
      <c r="M19" s="116">
        <v>1</v>
      </c>
      <c r="N19" s="116">
        <v>1545</v>
      </c>
    </row>
    <row r="20" spans="1:15" ht="21.6" customHeight="1" x14ac:dyDescent="0.5">
      <c r="A20" s="295" t="s">
        <v>105</v>
      </c>
      <c r="B20" s="295"/>
      <c r="C20" s="295"/>
      <c r="D20" s="296"/>
      <c r="E20" s="117">
        <v>11537</v>
      </c>
      <c r="F20" s="119">
        <v>4333841.21</v>
      </c>
      <c r="G20" s="119">
        <v>5402</v>
      </c>
      <c r="H20" s="118">
        <v>2965938.2800000003</v>
      </c>
      <c r="I20" s="117">
        <v>6115</v>
      </c>
      <c r="J20" s="117">
        <v>1366327.65</v>
      </c>
      <c r="K20" s="116">
        <v>19</v>
      </c>
      <c r="L20" s="116">
        <v>30.279999999999998</v>
      </c>
      <c r="M20" s="116">
        <v>1</v>
      </c>
      <c r="N20" s="116">
        <v>1545</v>
      </c>
    </row>
    <row r="21" spans="1:15" ht="21.6" customHeight="1" x14ac:dyDescent="0.5">
      <c r="A21" s="281" t="s">
        <v>104</v>
      </c>
      <c r="B21" s="281"/>
      <c r="C21" s="281"/>
      <c r="D21" s="282"/>
      <c r="E21" s="260">
        <v>13044</v>
      </c>
      <c r="F21" s="261">
        <v>8205734.1000000006</v>
      </c>
      <c r="G21" s="261">
        <v>6182</v>
      </c>
      <c r="H21" s="262">
        <v>5985450.8300000001</v>
      </c>
      <c r="I21" s="260">
        <v>6822</v>
      </c>
      <c r="J21" s="260">
        <v>2217132.71</v>
      </c>
      <c r="K21" s="115">
        <v>19</v>
      </c>
      <c r="L21" s="115">
        <v>30.279999999999998</v>
      </c>
      <c r="M21" s="115">
        <v>1</v>
      </c>
      <c r="N21" s="115">
        <v>1545</v>
      </c>
      <c r="O21" s="37"/>
    </row>
    <row r="22" spans="1:15" ht="3" customHeight="1" x14ac:dyDescent="0.5"/>
    <row r="23" spans="1:15" x14ac:dyDescent="0.5">
      <c r="B23" s="7" t="s">
        <v>3</v>
      </c>
    </row>
    <row r="24" spans="1:15" s="23" customFormat="1" ht="19.5" x14ac:dyDescent="0.45">
      <c r="A24" s="7"/>
      <c r="B24" s="58" t="s">
        <v>2</v>
      </c>
      <c r="C24" s="58"/>
      <c r="D24" s="58"/>
      <c r="E24" s="58"/>
      <c r="F24" s="58"/>
      <c r="K24" s="7"/>
      <c r="L24" s="7"/>
      <c r="M24" s="7"/>
      <c r="N24" s="7"/>
    </row>
    <row r="25" spans="1:15" x14ac:dyDescent="0.5">
      <c r="B25" s="58" t="s">
        <v>163</v>
      </c>
      <c r="C25" s="58"/>
      <c r="D25" s="7"/>
      <c r="E25" s="7"/>
      <c r="F25" s="7"/>
      <c r="G25" s="7"/>
      <c r="H25" s="7"/>
      <c r="I25" s="58" t="s">
        <v>0</v>
      </c>
      <c r="J25" s="58"/>
      <c r="K25" s="7"/>
      <c r="L25" s="7"/>
      <c r="M25" s="7"/>
    </row>
  </sheetData>
  <mergeCells count="26"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</mergeCells>
  <pageMargins left="0.55118110236220474" right="0.16" top="0.98425196850393704" bottom="0.39370078740157483" header="0.51181102362204722" footer="0.51181102362204722"/>
  <pageSetup paperSize="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showGridLines="0" topLeftCell="K37" zoomScale="70" zoomScaleNormal="70" workbookViewId="0">
      <selection activeCell="O42" sqref="O42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125" style="2" customWidth="1"/>
    <col min="9" max="9" width="6.875" style="2" customWidth="1"/>
    <col min="10" max="10" width="11.5" style="2" customWidth="1"/>
    <col min="11" max="11" width="5.375" style="2" customWidth="1"/>
    <col min="12" max="12" width="11.375" style="2" customWidth="1"/>
    <col min="13" max="13" width="5.375" style="2" customWidth="1"/>
    <col min="14" max="14" width="12.8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4" customFormat="1" x14ac:dyDescent="0.5">
      <c r="A1" s="39"/>
      <c r="B1" s="39" t="s">
        <v>93</v>
      </c>
      <c r="C1" s="40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28" s="22" customFormat="1" x14ac:dyDescent="0.5">
      <c r="A2" s="38"/>
      <c r="B2" s="39" t="s">
        <v>92</v>
      </c>
      <c r="C2" s="40"/>
      <c r="D2" s="39" t="s">
        <v>99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</row>
    <row r="3" spans="1:28" ht="7.15" customHeight="1" x14ac:dyDescent="0.5">
      <c r="A3" s="37"/>
      <c r="B3" s="1"/>
      <c r="C3" s="1"/>
      <c r="D3" s="1"/>
      <c r="E3" s="86"/>
      <c r="F3" s="86"/>
      <c r="G3" s="86"/>
      <c r="H3" s="86"/>
      <c r="I3" s="86"/>
      <c r="J3" s="86"/>
      <c r="K3" s="86"/>
      <c r="L3" s="86"/>
      <c r="M3" s="86"/>
      <c r="N3" s="86"/>
      <c r="O3" s="1"/>
    </row>
    <row r="4" spans="1:28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286"/>
      <c r="O4" s="35"/>
    </row>
    <row r="5" spans="1:28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28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28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28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28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28" ht="21" customHeight="1" x14ac:dyDescent="0.5">
      <c r="A10" s="304" t="s">
        <v>46</v>
      </c>
      <c r="B10" s="304"/>
      <c r="C10" s="304"/>
      <c r="D10" s="305"/>
      <c r="E10" s="81">
        <v>13044</v>
      </c>
      <c r="F10" s="81">
        <v>8205734.1000000006</v>
      </c>
      <c r="G10" s="81">
        <v>6182</v>
      </c>
      <c r="H10" s="81">
        <v>5985450.8300000001</v>
      </c>
      <c r="I10" s="81">
        <v>6822</v>
      </c>
      <c r="J10" s="81">
        <v>2217132.71</v>
      </c>
      <c r="K10" s="81">
        <v>19</v>
      </c>
      <c r="L10" s="81">
        <v>30.279999999999998</v>
      </c>
      <c r="M10" s="81">
        <v>1</v>
      </c>
      <c r="N10" s="81">
        <v>1545</v>
      </c>
      <c r="O10" s="80" t="s">
        <v>40</v>
      </c>
    </row>
    <row r="11" spans="1:28" ht="22.5" customHeight="1" x14ac:dyDescent="0.5">
      <c r="A11" s="67"/>
      <c r="B11" s="68" t="s">
        <v>89</v>
      </c>
      <c r="C11" s="78"/>
      <c r="D11" s="72"/>
      <c r="E11" s="71">
        <v>7155</v>
      </c>
      <c r="F11" s="71">
        <v>4144953.6599999997</v>
      </c>
      <c r="G11" s="71">
        <v>3605</v>
      </c>
      <c r="H11" s="71">
        <v>3174896.59</v>
      </c>
      <c r="I11" s="71">
        <v>3522</v>
      </c>
      <c r="J11" s="71">
        <v>966918.45</v>
      </c>
      <c r="K11" s="71">
        <v>13</v>
      </c>
      <c r="L11" s="71">
        <v>24.31</v>
      </c>
      <c r="M11" s="71">
        <v>1</v>
      </c>
      <c r="N11" s="71">
        <v>1545</v>
      </c>
      <c r="O11" s="62" t="s">
        <v>88</v>
      </c>
      <c r="V11" s="24"/>
      <c r="Z11" s="34"/>
      <c r="AA11" s="24"/>
      <c r="AB11" s="24"/>
    </row>
    <row r="12" spans="1:28" ht="22.5" customHeight="1" x14ac:dyDescent="0.5">
      <c r="A12" s="67"/>
      <c r="B12" s="68" t="s">
        <v>87</v>
      </c>
      <c r="C12" s="78"/>
      <c r="D12" s="72"/>
      <c r="E12" s="71">
        <v>214</v>
      </c>
      <c r="F12" s="71">
        <v>93850.489999999991</v>
      </c>
      <c r="G12" s="71">
        <v>71</v>
      </c>
      <c r="H12" s="71">
        <v>51693.05</v>
      </c>
      <c r="I12" s="71">
        <v>141</v>
      </c>
      <c r="J12" s="71">
        <v>42155.44</v>
      </c>
      <c r="K12" s="71">
        <v>1</v>
      </c>
      <c r="L12" s="71">
        <v>1</v>
      </c>
      <c r="M12" s="71">
        <v>0</v>
      </c>
      <c r="N12" s="71">
        <v>0</v>
      </c>
      <c r="O12" s="62" t="s">
        <v>86</v>
      </c>
      <c r="V12" s="22"/>
      <c r="X12" s="24"/>
      <c r="Z12" s="34"/>
      <c r="AA12" s="22"/>
      <c r="AB12" s="22"/>
    </row>
    <row r="13" spans="1:28" ht="22.5" customHeight="1" x14ac:dyDescent="0.5">
      <c r="A13" s="67"/>
      <c r="B13" s="68" t="s">
        <v>85</v>
      </c>
      <c r="C13" s="78"/>
      <c r="D13" s="72"/>
      <c r="E13" s="71">
        <v>229</v>
      </c>
      <c r="F13" s="71">
        <v>64168.95</v>
      </c>
      <c r="G13" s="71">
        <v>51</v>
      </c>
      <c r="H13" s="71">
        <v>37248</v>
      </c>
      <c r="I13" s="71">
        <v>176</v>
      </c>
      <c r="J13" s="71">
        <v>26919.95</v>
      </c>
      <c r="K13" s="71">
        <v>1</v>
      </c>
      <c r="L13" s="79">
        <v>0.5</v>
      </c>
      <c r="M13" s="71">
        <v>0</v>
      </c>
      <c r="N13" s="71">
        <v>0</v>
      </c>
      <c r="O13" s="62" t="s">
        <v>84</v>
      </c>
      <c r="W13" s="23"/>
      <c r="X13" s="22"/>
      <c r="Z13" s="34"/>
    </row>
    <row r="14" spans="1:28" ht="22.5" customHeight="1" x14ac:dyDescent="0.5">
      <c r="A14" s="67"/>
      <c r="B14" s="68" t="s">
        <v>83</v>
      </c>
      <c r="C14" s="78"/>
      <c r="D14" s="72"/>
      <c r="E14" s="71">
        <v>105</v>
      </c>
      <c r="F14" s="71">
        <v>52421.13</v>
      </c>
      <c r="G14" s="71">
        <v>51</v>
      </c>
      <c r="H14" s="71">
        <v>33069.5</v>
      </c>
      <c r="I14" s="71">
        <v>54</v>
      </c>
      <c r="J14" s="71">
        <v>19351.63</v>
      </c>
      <c r="K14" s="71">
        <v>0</v>
      </c>
      <c r="L14" s="71">
        <v>0</v>
      </c>
      <c r="M14" s="71">
        <v>0</v>
      </c>
      <c r="N14" s="71">
        <v>0</v>
      </c>
      <c r="O14" s="62" t="s">
        <v>82</v>
      </c>
      <c r="V14" s="23"/>
      <c r="Z14" s="34"/>
      <c r="AA14" s="23"/>
      <c r="AB14" s="23"/>
    </row>
    <row r="15" spans="1:28" ht="22.5" customHeight="1" x14ac:dyDescent="0.5">
      <c r="A15" s="67"/>
      <c r="B15" s="68" t="s">
        <v>81</v>
      </c>
      <c r="C15" s="78"/>
      <c r="D15" s="72"/>
      <c r="E15" s="71">
        <v>17</v>
      </c>
      <c r="F15" s="71">
        <v>10022</v>
      </c>
      <c r="G15" s="71">
        <v>4</v>
      </c>
      <c r="H15" s="71">
        <v>6006</v>
      </c>
      <c r="I15" s="71">
        <v>13</v>
      </c>
      <c r="J15" s="71">
        <v>4016</v>
      </c>
      <c r="K15" s="71">
        <v>0</v>
      </c>
      <c r="L15" s="71">
        <v>0</v>
      </c>
      <c r="M15" s="71">
        <v>0</v>
      </c>
      <c r="N15" s="71">
        <v>0</v>
      </c>
      <c r="O15" s="62" t="s">
        <v>80</v>
      </c>
      <c r="T15" s="23"/>
      <c r="U15" s="23"/>
      <c r="V15" s="23"/>
      <c r="W15" s="23"/>
      <c r="X15" s="23"/>
      <c r="Z15" s="34"/>
      <c r="AA15" s="23"/>
      <c r="AB15" s="23"/>
    </row>
    <row r="16" spans="1:28" ht="22.5" customHeight="1" x14ac:dyDescent="0.5">
      <c r="A16" s="67"/>
      <c r="B16" s="68" t="s">
        <v>79</v>
      </c>
      <c r="C16" s="78"/>
      <c r="D16" s="72"/>
      <c r="E16" s="71">
        <v>89</v>
      </c>
      <c r="F16" s="71">
        <v>37784.49</v>
      </c>
      <c r="G16" s="71">
        <v>30</v>
      </c>
      <c r="H16" s="71">
        <v>13556.6</v>
      </c>
      <c r="I16" s="71">
        <v>59</v>
      </c>
      <c r="J16" s="71">
        <v>24227.89</v>
      </c>
      <c r="K16" s="71">
        <v>0</v>
      </c>
      <c r="L16" s="71">
        <v>0</v>
      </c>
      <c r="M16" s="71">
        <v>0</v>
      </c>
      <c r="N16" s="71">
        <v>0</v>
      </c>
      <c r="O16" s="62" t="s">
        <v>78</v>
      </c>
      <c r="V16" s="23"/>
      <c r="W16" s="23"/>
      <c r="X16" s="23"/>
      <c r="Z16" s="34"/>
      <c r="AA16" s="23"/>
      <c r="AB16" s="23"/>
    </row>
    <row r="17" spans="1:28" ht="22.5" customHeight="1" x14ac:dyDescent="0.5">
      <c r="A17" s="67"/>
      <c r="B17" s="68" t="s">
        <v>77</v>
      </c>
      <c r="C17" s="78"/>
      <c r="D17" s="72"/>
      <c r="E17" s="71">
        <v>407</v>
      </c>
      <c r="F17" s="71">
        <v>192968.5</v>
      </c>
      <c r="G17" s="71">
        <v>176</v>
      </c>
      <c r="H17" s="71">
        <v>114512.94</v>
      </c>
      <c r="I17" s="71">
        <v>231</v>
      </c>
      <c r="J17" s="71">
        <v>78455.56</v>
      </c>
      <c r="K17" s="71">
        <v>0</v>
      </c>
      <c r="L17" s="71">
        <v>0</v>
      </c>
      <c r="M17" s="71">
        <v>0</v>
      </c>
      <c r="N17" s="71">
        <v>0</v>
      </c>
      <c r="O17" s="62" t="s">
        <v>76</v>
      </c>
      <c r="V17" s="23"/>
      <c r="W17" s="23"/>
      <c r="X17" s="23"/>
      <c r="Y17" s="23"/>
      <c r="AA17" s="23"/>
      <c r="AB17" s="23"/>
    </row>
    <row r="18" spans="1:28" ht="22.5" customHeight="1" x14ac:dyDescent="0.5">
      <c r="A18" s="67"/>
      <c r="B18" s="68" t="s">
        <v>75</v>
      </c>
      <c r="C18" s="78"/>
      <c r="D18" s="72"/>
      <c r="E18" s="71">
        <v>321</v>
      </c>
      <c r="F18" s="71">
        <v>238158</v>
      </c>
      <c r="G18" s="71">
        <v>124</v>
      </c>
      <c r="H18" s="71">
        <v>157744</v>
      </c>
      <c r="I18" s="71">
        <v>197</v>
      </c>
      <c r="J18" s="71">
        <v>80414</v>
      </c>
      <c r="K18" s="71">
        <v>0</v>
      </c>
      <c r="L18" s="71">
        <v>0</v>
      </c>
      <c r="M18" s="71">
        <v>0</v>
      </c>
      <c r="N18" s="71">
        <v>0</v>
      </c>
      <c r="O18" s="62" t="s">
        <v>74</v>
      </c>
      <c r="V18" s="23"/>
      <c r="W18" s="23"/>
      <c r="X18" s="23"/>
      <c r="AA18" s="23"/>
      <c r="AB18" s="23"/>
    </row>
    <row r="19" spans="1:28" ht="22.5" customHeight="1" x14ac:dyDescent="0.5">
      <c r="A19" s="67"/>
      <c r="B19" s="68" t="s">
        <v>73</v>
      </c>
      <c r="C19" s="78"/>
      <c r="D19" s="72"/>
      <c r="E19" s="71">
        <v>125</v>
      </c>
      <c r="F19" s="71">
        <v>48952.21</v>
      </c>
      <c r="G19" s="71">
        <v>32</v>
      </c>
      <c r="H19" s="71">
        <v>15051.4</v>
      </c>
      <c r="I19" s="71">
        <v>93</v>
      </c>
      <c r="J19" s="71">
        <v>33900.81</v>
      </c>
      <c r="K19" s="71">
        <v>0</v>
      </c>
      <c r="L19" s="71">
        <v>0</v>
      </c>
      <c r="M19" s="71">
        <v>0</v>
      </c>
      <c r="N19" s="71">
        <v>0</v>
      </c>
      <c r="O19" s="62" t="s">
        <v>72</v>
      </c>
      <c r="W19" s="23"/>
      <c r="X19" s="23"/>
      <c r="Y19" s="24"/>
      <c r="Z19" s="23"/>
    </row>
    <row r="20" spans="1:28" ht="22.5" customHeight="1" x14ac:dyDescent="0.5">
      <c r="A20" s="67"/>
      <c r="B20" s="68" t="s">
        <v>71</v>
      </c>
      <c r="C20" s="78"/>
      <c r="D20" s="72"/>
      <c r="E20" s="71">
        <v>225</v>
      </c>
      <c r="F20" s="71">
        <v>133913.43</v>
      </c>
      <c r="G20" s="71">
        <v>70</v>
      </c>
      <c r="H20" s="71">
        <v>38884.699999999997</v>
      </c>
      <c r="I20" s="71">
        <v>155</v>
      </c>
      <c r="J20" s="71">
        <v>95028.73</v>
      </c>
      <c r="K20" s="71">
        <v>0</v>
      </c>
      <c r="L20" s="71">
        <v>0</v>
      </c>
      <c r="M20" s="71">
        <v>0</v>
      </c>
      <c r="N20" s="71">
        <v>0</v>
      </c>
      <c r="O20" s="62" t="s">
        <v>70</v>
      </c>
    </row>
    <row r="21" spans="1:28" ht="22.5" customHeight="1" x14ac:dyDescent="0.5">
      <c r="A21" s="67"/>
      <c r="B21" s="68" t="s">
        <v>69</v>
      </c>
      <c r="C21" s="78"/>
      <c r="D21" s="72"/>
      <c r="E21" s="71">
        <v>51</v>
      </c>
      <c r="F21" s="71">
        <v>28171.11</v>
      </c>
      <c r="G21" s="71">
        <v>16</v>
      </c>
      <c r="H21" s="71">
        <v>11544.4</v>
      </c>
      <c r="I21" s="71">
        <v>35</v>
      </c>
      <c r="J21" s="71">
        <v>16626.71</v>
      </c>
      <c r="K21" s="71">
        <v>0</v>
      </c>
      <c r="L21" s="71">
        <v>0</v>
      </c>
      <c r="M21" s="71">
        <v>0</v>
      </c>
      <c r="N21" s="71">
        <v>0</v>
      </c>
      <c r="O21" s="62" t="s">
        <v>68</v>
      </c>
      <c r="W21" s="34"/>
    </row>
    <row r="22" spans="1:28" ht="22.5" customHeight="1" x14ac:dyDescent="0.5">
      <c r="A22" s="67"/>
      <c r="B22" s="68" t="s">
        <v>67</v>
      </c>
      <c r="C22" s="78"/>
      <c r="D22" s="72"/>
      <c r="E22" s="71">
        <v>183</v>
      </c>
      <c r="F22" s="71">
        <v>126668.3</v>
      </c>
      <c r="G22" s="71">
        <v>68</v>
      </c>
      <c r="H22" s="71">
        <v>60871.6</v>
      </c>
      <c r="I22" s="71">
        <v>115</v>
      </c>
      <c r="J22" s="71">
        <v>65796.7</v>
      </c>
      <c r="K22" s="71">
        <v>0</v>
      </c>
      <c r="L22" s="71">
        <v>0</v>
      </c>
      <c r="M22" s="71">
        <v>0</v>
      </c>
      <c r="N22" s="71">
        <v>0</v>
      </c>
      <c r="O22" s="62" t="s">
        <v>66</v>
      </c>
      <c r="W22" s="34"/>
    </row>
    <row r="23" spans="1:28" ht="22.5" customHeight="1" x14ac:dyDescent="0.5">
      <c r="A23" s="67"/>
      <c r="B23" s="68" t="s">
        <v>65</v>
      </c>
      <c r="C23" s="78"/>
      <c r="D23" s="72"/>
      <c r="E23" s="71">
        <v>151</v>
      </c>
      <c r="F23" s="71">
        <v>127442.73</v>
      </c>
      <c r="G23" s="71">
        <v>54</v>
      </c>
      <c r="H23" s="71">
        <v>66151.5</v>
      </c>
      <c r="I23" s="71">
        <v>97</v>
      </c>
      <c r="J23" s="71">
        <v>61291.229999999996</v>
      </c>
      <c r="K23" s="71">
        <v>0</v>
      </c>
      <c r="L23" s="71">
        <v>0</v>
      </c>
      <c r="M23" s="71">
        <v>0</v>
      </c>
      <c r="N23" s="71">
        <v>0</v>
      </c>
      <c r="O23" s="62" t="s">
        <v>64</v>
      </c>
      <c r="W23" s="34"/>
    </row>
    <row r="24" spans="1:28" ht="22.5" customHeight="1" x14ac:dyDescent="0.5">
      <c r="A24" s="67"/>
      <c r="B24" s="68" t="s">
        <v>63</v>
      </c>
      <c r="C24" s="78"/>
      <c r="D24" s="72"/>
      <c r="E24" s="71">
        <v>383</v>
      </c>
      <c r="F24" s="71">
        <v>163746.74</v>
      </c>
      <c r="G24" s="71">
        <v>172</v>
      </c>
      <c r="H24" s="71">
        <v>88503.8</v>
      </c>
      <c r="I24" s="71">
        <v>211</v>
      </c>
      <c r="J24" s="71">
        <v>75242.94</v>
      </c>
      <c r="K24" s="71">
        <v>0</v>
      </c>
      <c r="L24" s="71">
        <v>0</v>
      </c>
      <c r="M24" s="71">
        <v>0</v>
      </c>
      <c r="N24" s="71">
        <v>0</v>
      </c>
      <c r="O24" s="62" t="s">
        <v>62</v>
      </c>
      <c r="W24" s="34"/>
    </row>
    <row r="25" spans="1:28" ht="22.5" customHeight="1" x14ac:dyDescent="0.5">
      <c r="A25" s="67"/>
      <c r="B25" s="68" t="s">
        <v>61</v>
      </c>
      <c r="C25" s="78"/>
      <c r="D25" s="72"/>
      <c r="E25" s="71">
        <v>278</v>
      </c>
      <c r="F25" s="71">
        <v>443861.67</v>
      </c>
      <c r="G25" s="71">
        <v>121</v>
      </c>
      <c r="H25" s="71">
        <v>394601.05</v>
      </c>
      <c r="I25" s="71">
        <v>157</v>
      </c>
      <c r="J25" s="71">
        <v>49260.619999999995</v>
      </c>
      <c r="K25" s="71">
        <v>0</v>
      </c>
      <c r="L25" s="71">
        <v>0</v>
      </c>
      <c r="M25" s="71">
        <v>0</v>
      </c>
      <c r="N25" s="71">
        <v>0</v>
      </c>
      <c r="O25" s="62" t="s">
        <v>60</v>
      </c>
      <c r="W25" s="34"/>
    </row>
    <row r="26" spans="1:28" s="23" customFormat="1" ht="22.5" customHeight="1" x14ac:dyDescent="0.5">
      <c r="A26" s="67"/>
      <c r="B26" s="68" t="s">
        <v>59</v>
      </c>
      <c r="C26" s="78"/>
      <c r="D26" s="72"/>
      <c r="E26" s="71">
        <v>107</v>
      </c>
      <c r="F26" s="71">
        <v>72767.87</v>
      </c>
      <c r="G26" s="71">
        <v>30</v>
      </c>
      <c r="H26" s="71">
        <v>31944.25</v>
      </c>
      <c r="I26" s="71">
        <v>77</v>
      </c>
      <c r="J26" s="71">
        <v>40823.620000000003</v>
      </c>
      <c r="K26" s="71">
        <v>0</v>
      </c>
      <c r="L26" s="71">
        <v>0</v>
      </c>
      <c r="M26" s="71">
        <v>0</v>
      </c>
      <c r="N26" s="71">
        <v>0</v>
      </c>
      <c r="O26" s="62" t="s">
        <v>58</v>
      </c>
      <c r="T26" s="1"/>
      <c r="U26" s="1"/>
      <c r="V26" s="1"/>
      <c r="W26" s="34"/>
    </row>
    <row r="27" spans="1:28" ht="22.5" customHeight="1" x14ac:dyDescent="0.5">
      <c r="A27" s="67"/>
      <c r="B27" s="68" t="s">
        <v>57</v>
      </c>
      <c r="C27" s="78"/>
      <c r="D27" s="72"/>
      <c r="E27" s="71">
        <v>123</v>
      </c>
      <c r="F27" s="71">
        <v>81991.78</v>
      </c>
      <c r="G27" s="71">
        <v>41</v>
      </c>
      <c r="H27" s="71">
        <v>41049.1</v>
      </c>
      <c r="I27" s="71">
        <v>82</v>
      </c>
      <c r="J27" s="71">
        <v>40942.68</v>
      </c>
      <c r="K27" s="71">
        <v>0</v>
      </c>
      <c r="L27" s="71">
        <v>0</v>
      </c>
      <c r="M27" s="71">
        <v>0</v>
      </c>
      <c r="N27" s="71">
        <v>0</v>
      </c>
      <c r="O27" s="62" t="s">
        <v>56</v>
      </c>
      <c r="W27" s="34"/>
    </row>
    <row r="28" spans="1:28" ht="22.5" customHeight="1" x14ac:dyDescent="0.5">
      <c r="A28" s="67"/>
      <c r="B28" s="68" t="s">
        <v>55</v>
      </c>
      <c r="C28" s="78"/>
      <c r="D28" s="72"/>
      <c r="E28" s="71">
        <v>383</v>
      </c>
      <c r="F28" s="71">
        <v>143173.21</v>
      </c>
      <c r="G28" s="71">
        <v>177</v>
      </c>
      <c r="H28" s="71">
        <v>85125.91</v>
      </c>
      <c r="I28" s="71">
        <v>206</v>
      </c>
      <c r="J28" s="71">
        <v>58047.3</v>
      </c>
      <c r="K28" s="71">
        <v>0</v>
      </c>
      <c r="L28" s="71">
        <v>0</v>
      </c>
      <c r="M28" s="71">
        <v>0</v>
      </c>
      <c r="N28" s="71">
        <v>0</v>
      </c>
      <c r="O28" s="62" t="s">
        <v>54</v>
      </c>
      <c r="W28" s="34"/>
    </row>
    <row r="29" spans="1:28" ht="22.5" customHeight="1" x14ac:dyDescent="0.5">
      <c r="A29" s="67"/>
      <c r="B29" s="68"/>
      <c r="C29" s="73"/>
      <c r="D29" s="39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68"/>
      <c r="W29" s="34"/>
    </row>
    <row r="30" spans="1:28" ht="26.45" customHeight="1" x14ac:dyDescent="0.5">
      <c r="A30" s="67"/>
      <c r="B30" s="68"/>
      <c r="C30" s="73"/>
      <c r="D30" s="39"/>
      <c r="E30" s="76"/>
      <c r="F30" s="75"/>
      <c r="G30" s="76"/>
      <c r="H30" s="75"/>
      <c r="I30" s="76"/>
      <c r="J30" s="75"/>
      <c r="K30" s="74"/>
      <c r="L30" s="74"/>
      <c r="M30" s="74"/>
      <c r="N30" s="74"/>
      <c r="O30" s="68"/>
      <c r="W30" s="34"/>
    </row>
    <row r="31" spans="1:28" s="24" customFormat="1" ht="29.45" customHeight="1" x14ac:dyDescent="0.5">
      <c r="A31" s="39"/>
      <c r="B31" s="39" t="s">
        <v>93</v>
      </c>
      <c r="C31" s="40"/>
      <c r="D31" s="39" t="s">
        <v>96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1"/>
    </row>
    <row r="32" spans="1:28" s="22" customFormat="1" x14ac:dyDescent="0.5">
      <c r="A32" s="38"/>
      <c r="B32" s="39" t="s">
        <v>92</v>
      </c>
      <c r="C32" s="40"/>
      <c r="D32" s="39" t="s">
        <v>97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3"/>
    </row>
    <row r="33" spans="1:22" ht="17.45" customHeight="1" x14ac:dyDescent="0.5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23" customFormat="1" ht="20.25" customHeight="1" x14ac:dyDescent="0.45">
      <c r="B34" s="36"/>
      <c r="C34" s="36"/>
      <c r="D34" s="36"/>
      <c r="E34" s="285" t="s">
        <v>47</v>
      </c>
      <c r="F34" s="286"/>
      <c r="G34" s="286"/>
      <c r="H34" s="286"/>
      <c r="I34" s="286"/>
      <c r="J34" s="286"/>
      <c r="K34" s="286"/>
      <c r="L34" s="286"/>
      <c r="M34" s="286"/>
      <c r="N34" s="286"/>
      <c r="O34" s="35"/>
    </row>
    <row r="35" spans="1:22" s="23" customFormat="1" ht="20.25" customHeight="1" x14ac:dyDescent="0.45">
      <c r="A35" s="300"/>
      <c r="B35" s="300"/>
      <c r="C35" s="300"/>
      <c r="D35" s="301"/>
      <c r="E35" s="287" t="s">
        <v>46</v>
      </c>
      <c r="F35" s="288"/>
      <c r="G35" s="291" t="s">
        <v>45</v>
      </c>
      <c r="H35" s="292"/>
      <c r="I35" s="293" t="s">
        <v>44</v>
      </c>
      <c r="J35" s="293"/>
      <c r="K35" s="287" t="s">
        <v>43</v>
      </c>
      <c r="L35" s="288"/>
      <c r="M35" s="287" t="s">
        <v>42</v>
      </c>
      <c r="N35" s="288"/>
      <c r="O35" s="33"/>
    </row>
    <row r="36" spans="1:22" s="23" customFormat="1" ht="20.25" customHeight="1" x14ac:dyDescent="0.45">
      <c r="A36" s="300" t="s">
        <v>41</v>
      </c>
      <c r="B36" s="300"/>
      <c r="C36" s="300"/>
      <c r="D36" s="301"/>
      <c r="E36" s="283" t="s">
        <v>40</v>
      </c>
      <c r="F36" s="290"/>
      <c r="G36" s="283" t="s">
        <v>39</v>
      </c>
      <c r="H36" s="284"/>
      <c r="I36" s="294" t="s">
        <v>38</v>
      </c>
      <c r="J36" s="294"/>
      <c r="K36" s="283" t="s">
        <v>37</v>
      </c>
      <c r="L36" s="290"/>
      <c r="M36" s="283" t="s">
        <v>36</v>
      </c>
      <c r="N36" s="290"/>
      <c r="O36" s="33" t="s">
        <v>35</v>
      </c>
    </row>
    <row r="37" spans="1:22" s="23" customFormat="1" ht="20.25" customHeight="1" x14ac:dyDescent="0.45">
      <c r="E37" s="32" t="s">
        <v>34</v>
      </c>
      <c r="F37" s="31" t="s">
        <v>33</v>
      </c>
      <c r="G37" s="32" t="s">
        <v>34</v>
      </c>
      <c r="H37" s="31" t="s">
        <v>33</v>
      </c>
      <c r="I37" s="32" t="s">
        <v>34</v>
      </c>
      <c r="J37" s="31" t="s">
        <v>33</v>
      </c>
      <c r="K37" s="32" t="s">
        <v>34</v>
      </c>
      <c r="L37" s="31" t="s">
        <v>33</v>
      </c>
      <c r="M37" s="32" t="s">
        <v>34</v>
      </c>
      <c r="N37" s="31" t="s">
        <v>33</v>
      </c>
      <c r="O37" s="30"/>
    </row>
    <row r="38" spans="1:22" s="23" customFormat="1" ht="20.25" customHeight="1" x14ac:dyDescent="0.45">
      <c r="E38" s="27" t="s">
        <v>32</v>
      </c>
      <c r="F38" s="26" t="s">
        <v>31</v>
      </c>
      <c r="G38" s="27" t="s">
        <v>32</v>
      </c>
      <c r="H38" s="26" t="s">
        <v>31</v>
      </c>
      <c r="I38" s="27" t="s">
        <v>32</v>
      </c>
      <c r="J38" s="26" t="s">
        <v>31</v>
      </c>
      <c r="K38" s="27" t="s">
        <v>32</v>
      </c>
      <c r="L38" s="26" t="s">
        <v>31</v>
      </c>
      <c r="M38" s="27" t="s">
        <v>32</v>
      </c>
      <c r="N38" s="26" t="s">
        <v>31</v>
      </c>
      <c r="O38" s="30"/>
    </row>
    <row r="39" spans="1:22" ht="16.149999999999999" customHeight="1" x14ac:dyDescent="0.5">
      <c r="A39" s="36"/>
      <c r="B39" s="36"/>
      <c r="C39" s="36"/>
      <c r="D39" s="36"/>
      <c r="E39" s="56"/>
      <c r="F39" s="56"/>
      <c r="G39" s="31"/>
      <c r="H39" s="55"/>
      <c r="I39" s="31"/>
      <c r="J39" s="31"/>
      <c r="K39" s="31"/>
      <c r="L39" s="55"/>
      <c r="M39" s="55"/>
      <c r="N39" s="55"/>
      <c r="O39" s="35"/>
    </row>
    <row r="40" spans="1:22" ht="22.5" customHeight="1" x14ac:dyDescent="0.5">
      <c r="A40" s="67"/>
      <c r="B40" s="68" t="s">
        <v>53</v>
      </c>
      <c r="C40" s="73"/>
      <c r="D40" s="72"/>
      <c r="E40" s="71">
        <v>102</v>
      </c>
      <c r="F40" s="71">
        <v>548394.9</v>
      </c>
      <c r="G40" s="71">
        <v>47</v>
      </c>
      <c r="H40" s="71">
        <v>532859.4</v>
      </c>
      <c r="I40" s="71">
        <v>55</v>
      </c>
      <c r="J40" s="71">
        <v>15535.5</v>
      </c>
      <c r="K40" s="71">
        <v>0</v>
      </c>
      <c r="L40" s="71">
        <v>0</v>
      </c>
      <c r="M40" s="71">
        <v>0</v>
      </c>
      <c r="N40" s="71">
        <v>0</v>
      </c>
      <c r="O40" s="62" t="s">
        <v>52</v>
      </c>
    </row>
    <row r="41" spans="1:22" x14ac:dyDescent="0.5">
      <c r="A41" s="67"/>
      <c r="B41" s="68" t="s">
        <v>30</v>
      </c>
      <c r="C41" s="67"/>
      <c r="D41" s="66"/>
      <c r="E41" s="65">
        <f>414+1</f>
        <v>415</v>
      </c>
      <c r="F41" s="65">
        <f>265340.22+0.6</f>
        <v>265340.81999999995</v>
      </c>
      <c r="G41" s="65">
        <v>174</v>
      </c>
      <c r="H41" s="65">
        <v>157647.56</v>
      </c>
      <c r="I41" s="65">
        <v>239</v>
      </c>
      <c r="J41" s="65">
        <v>107692.06</v>
      </c>
      <c r="K41" s="69">
        <v>1</v>
      </c>
      <c r="L41" s="70">
        <v>0.6</v>
      </c>
      <c r="M41" s="63">
        <v>0</v>
      </c>
      <c r="N41" s="63">
        <v>0</v>
      </c>
      <c r="O41" s="62" t="s">
        <v>29</v>
      </c>
    </row>
    <row r="42" spans="1:22" x14ac:dyDescent="0.5">
      <c r="A42" s="67"/>
      <c r="B42" s="68" t="s">
        <v>28</v>
      </c>
      <c r="C42" s="67"/>
      <c r="D42" s="66"/>
      <c r="E42" s="65">
        <f>1391+2</f>
        <v>1393</v>
      </c>
      <c r="F42" s="65">
        <f>778484.42+2</f>
        <v>778486.42</v>
      </c>
      <c r="G42" s="65">
        <v>848</v>
      </c>
      <c r="H42" s="65">
        <v>629207.23</v>
      </c>
      <c r="I42" s="65">
        <v>541</v>
      </c>
      <c r="J42" s="65">
        <v>149275.12</v>
      </c>
      <c r="K42" s="69">
        <v>2</v>
      </c>
      <c r="L42" s="65">
        <v>2.0699999999999998</v>
      </c>
      <c r="M42" s="63">
        <v>0</v>
      </c>
      <c r="N42" s="63">
        <v>0</v>
      </c>
      <c r="O42" s="62" t="s">
        <v>27</v>
      </c>
    </row>
    <row r="43" spans="1:22" x14ac:dyDescent="0.5">
      <c r="A43" s="67"/>
      <c r="B43" s="68" t="s">
        <v>26</v>
      </c>
      <c r="C43" s="67"/>
      <c r="D43" s="66"/>
      <c r="E43" s="65">
        <v>104</v>
      </c>
      <c r="F43" s="65">
        <v>102454.9</v>
      </c>
      <c r="G43" s="65">
        <v>40</v>
      </c>
      <c r="H43" s="65">
        <v>74558</v>
      </c>
      <c r="I43" s="65">
        <v>64</v>
      </c>
      <c r="J43" s="65">
        <v>27896.9</v>
      </c>
      <c r="K43" s="63">
        <v>0</v>
      </c>
      <c r="L43" s="63">
        <v>0</v>
      </c>
      <c r="M43" s="63">
        <v>0</v>
      </c>
      <c r="N43" s="63">
        <v>0</v>
      </c>
      <c r="O43" s="62" t="s">
        <v>25</v>
      </c>
    </row>
    <row r="44" spans="1:22" x14ac:dyDescent="0.5">
      <c r="A44" s="67"/>
      <c r="B44" s="68" t="s">
        <v>24</v>
      </c>
      <c r="C44" s="67"/>
      <c r="D44" s="66"/>
      <c r="E44" s="65">
        <v>32</v>
      </c>
      <c r="F44" s="65">
        <v>15552.65</v>
      </c>
      <c r="G44" s="65">
        <v>9</v>
      </c>
      <c r="H44" s="65">
        <v>4024</v>
      </c>
      <c r="I44" s="65">
        <v>23</v>
      </c>
      <c r="J44" s="65">
        <v>11528.65</v>
      </c>
      <c r="K44" s="63">
        <v>0</v>
      </c>
      <c r="L44" s="63">
        <v>0</v>
      </c>
      <c r="M44" s="63">
        <v>0</v>
      </c>
      <c r="N44" s="63">
        <v>0</v>
      </c>
      <c r="O44" s="62" t="s">
        <v>23</v>
      </c>
      <c r="V44" s="23"/>
    </row>
    <row r="45" spans="1:22" x14ac:dyDescent="0.5">
      <c r="A45" s="67"/>
      <c r="B45" s="68" t="s">
        <v>22</v>
      </c>
      <c r="C45" s="67"/>
      <c r="D45" s="66"/>
      <c r="E45" s="65">
        <v>37</v>
      </c>
      <c r="F45" s="65">
        <v>19626.5</v>
      </c>
      <c r="G45" s="65">
        <v>7</v>
      </c>
      <c r="H45" s="65">
        <v>7002</v>
      </c>
      <c r="I45" s="65">
        <v>30</v>
      </c>
      <c r="J45" s="65">
        <v>12624.5</v>
      </c>
      <c r="K45" s="63">
        <v>0</v>
      </c>
      <c r="L45" s="63">
        <v>0</v>
      </c>
      <c r="M45" s="63">
        <v>0</v>
      </c>
      <c r="N45" s="63">
        <v>0</v>
      </c>
      <c r="O45" s="62" t="s">
        <v>21</v>
      </c>
    </row>
    <row r="46" spans="1:22" x14ac:dyDescent="0.5">
      <c r="A46" s="67"/>
      <c r="B46" s="68" t="s">
        <v>20</v>
      </c>
      <c r="C46" s="67"/>
      <c r="D46" s="66"/>
      <c r="E46" s="65">
        <v>93</v>
      </c>
      <c r="F46" s="65">
        <v>48625.619999999995</v>
      </c>
      <c r="G46" s="65">
        <v>46</v>
      </c>
      <c r="H46" s="65">
        <v>20254.400000000001</v>
      </c>
      <c r="I46" s="65">
        <v>47</v>
      </c>
      <c r="J46" s="65">
        <v>28371.22</v>
      </c>
      <c r="K46" s="63">
        <v>0</v>
      </c>
      <c r="L46" s="63">
        <v>0</v>
      </c>
      <c r="M46" s="63">
        <v>0</v>
      </c>
      <c r="N46" s="63">
        <v>0</v>
      </c>
      <c r="O46" s="62" t="s">
        <v>19</v>
      </c>
      <c r="V46" s="23"/>
    </row>
    <row r="47" spans="1:22" x14ac:dyDescent="0.5">
      <c r="A47" s="67"/>
      <c r="B47" s="68" t="s">
        <v>18</v>
      </c>
      <c r="C47" s="67"/>
      <c r="D47" s="66"/>
      <c r="E47" s="65">
        <v>22</v>
      </c>
      <c r="F47" s="65">
        <v>13014.8</v>
      </c>
      <c r="G47" s="65">
        <v>6</v>
      </c>
      <c r="H47" s="65">
        <v>3003</v>
      </c>
      <c r="I47" s="65">
        <v>16</v>
      </c>
      <c r="J47" s="65">
        <v>10011.799999999999</v>
      </c>
      <c r="K47" s="63">
        <v>0</v>
      </c>
      <c r="L47" s="63">
        <v>0</v>
      </c>
      <c r="M47" s="63">
        <v>0</v>
      </c>
      <c r="N47" s="63">
        <v>0</v>
      </c>
      <c r="O47" s="62" t="s">
        <v>17</v>
      </c>
    </row>
    <row r="48" spans="1:22" x14ac:dyDescent="0.5">
      <c r="A48" s="67"/>
      <c r="B48" s="68" t="s">
        <v>16</v>
      </c>
      <c r="C48" s="67"/>
      <c r="D48" s="66"/>
      <c r="E48" s="65">
        <v>22</v>
      </c>
      <c r="F48" s="65">
        <v>8530.619999999999</v>
      </c>
      <c r="G48" s="65">
        <v>2</v>
      </c>
      <c r="H48" s="65">
        <v>1001</v>
      </c>
      <c r="I48" s="65">
        <v>20</v>
      </c>
      <c r="J48" s="65">
        <v>7529.62</v>
      </c>
      <c r="K48" s="63">
        <v>0</v>
      </c>
      <c r="L48" s="63">
        <v>0</v>
      </c>
      <c r="M48" s="63">
        <v>0</v>
      </c>
      <c r="N48" s="63">
        <v>0</v>
      </c>
      <c r="O48" s="62" t="s">
        <v>15</v>
      </c>
      <c r="V48" s="23"/>
    </row>
    <row r="49" spans="1:22" x14ac:dyDescent="0.5">
      <c r="A49" s="67"/>
      <c r="B49" s="68" t="s">
        <v>14</v>
      </c>
      <c r="C49" s="67"/>
      <c r="D49" s="66"/>
      <c r="E49" s="65">
        <v>45</v>
      </c>
      <c r="F49" s="65">
        <v>70261.05</v>
      </c>
      <c r="G49" s="65">
        <v>19</v>
      </c>
      <c r="H49" s="65">
        <v>60230.5</v>
      </c>
      <c r="I49" s="65">
        <v>26</v>
      </c>
      <c r="J49" s="65">
        <v>10030.549999999999</v>
      </c>
      <c r="K49" s="63">
        <v>0</v>
      </c>
      <c r="L49" s="63">
        <v>0</v>
      </c>
      <c r="M49" s="63">
        <v>0</v>
      </c>
      <c r="N49" s="63">
        <v>0</v>
      </c>
      <c r="O49" s="62" t="s">
        <v>13</v>
      </c>
      <c r="V49" s="22"/>
    </row>
    <row r="50" spans="1:22" x14ac:dyDescent="0.5">
      <c r="A50" s="67"/>
      <c r="B50" s="68" t="s">
        <v>12</v>
      </c>
      <c r="C50" s="67"/>
      <c r="D50" s="66"/>
      <c r="E50" s="65">
        <v>33</v>
      </c>
      <c r="F50" s="65">
        <v>38115.550000000003</v>
      </c>
      <c r="G50" s="65">
        <v>13</v>
      </c>
      <c r="H50" s="65">
        <v>28006.7</v>
      </c>
      <c r="I50" s="65">
        <v>20</v>
      </c>
      <c r="J50" s="65">
        <v>10108.85</v>
      </c>
      <c r="K50" s="63">
        <v>0</v>
      </c>
      <c r="L50" s="63">
        <v>0</v>
      </c>
      <c r="M50" s="63">
        <v>0</v>
      </c>
      <c r="N50" s="63">
        <v>0</v>
      </c>
      <c r="O50" s="62" t="s">
        <v>11</v>
      </c>
    </row>
    <row r="51" spans="1:22" x14ac:dyDescent="0.5">
      <c r="A51" s="67"/>
      <c r="B51" s="68" t="s">
        <v>10</v>
      </c>
      <c r="C51" s="67"/>
      <c r="D51" s="66"/>
      <c r="E51" s="65">
        <v>40</v>
      </c>
      <c r="F51" s="65">
        <v>23038.880000000001</v>
      </c>
      <c r="G51" s="65">
        <v>17</v>
      </c>
      <c r="H51" s="65">
        <v>10509</v>
      </c>
      <c r="I51" s="65">
        <v>23</v>
      </c>
      <c r="J51" s="65">
        <v>12529.880000000001</v>
      </c>
      <c r="K51" s="63">
        <v>0</v>
      </c>
      <c r="L51" s="63">
        <v>0</v>
      </c>
      <c r="M51" s="63">
        <v>0</v>
      </c>
      <c r="N51" s="63">
        <v>0</v>
      </c>
      <c r="O51" s="62" t="s">
        <v>9</v>
      </c>
    </row>
    <row r="52" spans="1:22" x14ac:dyDescent="0.5">
      <c r="A52" s="67"/>
      <c r="B52" s="68" t="s">
        <v>8</v>
      </c>
      <c r="C52" s="67"/>
      <c r="D52" s="66"/>
      <c r="E52" s="65">
        <v>40</v>
      </c>
      <c r="F52" s="65">
        <v>20488.599999999999</v>
      </c>
      <c r="G52" s="65">
        <v>9</v>
      </c>
      <c r="H52" s="65">
        <v>7047</v>
      </c>
      <c r="I52" s="65">
        <v>31</v>
      </c>
      <c r="J52" s="65">
        <v>13441.6</v>
      </c>
      <c r="K52" s="63">
        <v>0</v>
      </c>
      <c r="L52" s="63">
        <v>0</v>
      </c>
      <c r="M52" s="63">
        <v>0</v>
      </c>
      <c r="N52" s="63">
        <v>0</v>
      </c>
      <c r="O52" s="62" t="s">
        <v>7</v>
      </c>
    </row>
    <row r="53" spans="1:22" x14ac:dyDescent="0.5">
      <c r="A53" s="67"/>
      <c r="B53" s="68" t="s">
        <v>6</v>
      </c>
      <c r="C53" s="67"/>
      <c r="D53" s="66"/>
      <c r="E53" s="65">
        <f>119+1</f>
        <v>120</v>
      </c>
      <c r="F53" s="65">
        <f>48784.65+2</f>
        <v>48786.65</v>
      </c>
      <c r="G53" s="65">
        <v>52</v>
      </c>
      <c r="H53" s="65">
        <v>27646.65</v>
      </c>
      <c r="I53" s="65">
        <v>66</v>
      </c>
      <c r="J53" s="65">
        <v>21136.2</v>
      </c>
      <c r="K53" s="64">
        <v>1</v>
      </c>
      <c r="L53" s="64">
        <v>1.8</v>
      </c>
      <c r="M53" s="63">
        <v>0</v>
      </c>
      <c r="N53" s="63">
        <v>0</v>
      </c>
      <c r="O53" s="62" t="s">
        <v>4</v>
      </c>
    </row>
    <row r="54" spans="1:22" x14ac:dyDescent="0.5">
      <c r="A54" s="37"/>
      <c r="B54" s="37"/>
      <c r="C54" s="37"/>
      <c r="D54" s="61"/>
      <c r="E54" s="60"/>
      <c r="F54" s="61"/>
      <c r="G54" s="61"/>
      <c r="H54" s="37"/>
      <c r="I54" s="60"/>
      <c r="J54" s="60"/>
      <c r="K54" s="59"/>
      <c r="L54" s="59"/>
      <c r="M54" s="59"/>
      <c r="N54" s="59"/>
      <c r="O54" s="5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58" t="s">
        <v>2</v>
      </c>
      <c r="C57" s="58"/>
      <c r="D57" s="58"/>
      <c r="E57" s="58"/>
      <c r="F57" s="58"/>
      <c r="G57" s="23"/>
      <c r="H57" s="23"/>
      <c r="I57" s="23"/>
      <c r="J57" s="23"/>
      <c r="K57" s="7"/>
      <c r="L57" s="7"/>
      <c r="M57" s="7"/>
      <c r="N57" s="7"/>
      <c r="O57" s="7"/>
    </row>
    <row r="58" spans="1:22" x14ac:dyDescent="0.5">
      <c r="B58" s="58" t="s">
        <v>1</v>
      </c>
      <c r="C58" s="58"/>
      <c r="D58" s="7"/>
      <c r="E58" s="7"/>
      <c r="F58" s="7"/>
      <c r="G58" s="7"/>
      <c r="H58" s="7"/>
      <c r="I58" s="58" t="s">
        <v>0</v>
      </c>
      <c r="J58" s="58"/>
      <c r="K58" s="7"/>
      <c r="L58" s="7"/>
      <c r="M58" s="7"/>
    </row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opLeftCell="G1" workbookViewId="0">
      <selection activeCell="K10" sqref="K10"/>
    </sheetView>
  </sheetViews>
  <sheetFormatPr defaultColWidth="7.25" defaultRowHeight="21.75" x14ac:dyDescent="0.5"/>
  <cols>
    <col min="1" max="1" width="1" style="2" customWidth="1"/>
    <col min="2" max="2" width="4.625" style="2" customWidth="1"/>
    <col min="3" max="3" width="4.75" style="2" customWidth="1"/>
    <col min="4" max="4" width="18.25" style="2" customWidth="1"/>
    <col min="5" max="5" width="11.25" style="2" customWidth="1"/>
    <col min="6" max="7" width="9.875" style="2" customWidth="1"/>
    <col min="8" max="8" width="10.125" style="2" customWidth="1"/>
    <col min="9" max="9" width="11.375" style="2" customWidth="1"/>
    <col min="10" max="10" width="0.75" style="2" customWidth="1"/>
    <col min="11" max="11" width="28.75" style="2" customWidth="1"/>
    <col min="12" max="12" width="1.625" style="1" customWidth="1"/>
    <col min="13" max="13" width="4.125" style="1" customWidth="1"/>
    <col min="14" max="16384" width="7.25" style="1"/>
  </cols>
  <sheetData>
    <row r="1" spans="1:12" s="24" customFormat="1" x14ac:dyDescent="0.5">
      <c r="A1" s="39"/>
      <c r="B1" s="39" t="s">
        <v>237</v>
      </c>
      <c r="C1" s="40"/>
      <c r="D1" s="39" t="s">
        <v>236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235</v>
      </c>
      <c r="C2" s="40"/>
      <c r="D2" s="39" t="s">
        <v>234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86"/>
      <c r="F3" s="1"/>
      <c r="G3" s="1"/>
      <c r="H3" s="1"/>
      <c r="K3" s="1"/>
    </row>
    <row r="4" spans="1:12" s="23" customFormat="1" ht="15" customHeight="1" x14ac:dyDescent="0.45">
      <c r="A4" s="144"/>
      <c r="B4" s="151"/>
      <c r="C4" s="151"/>
      <c r="D4" s="151"/>
      <c r="E4" s="306" t="s">
        <v>47</v>
      </c>
      <c r="F4" s="307"/>
      <c r="G4" s="307"/>
      <c r="H4" s="307"/>
      <c r="I4" s="30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233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4.25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3.5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4.5" customHeight="1" x14ac:dyDescent="0.45">
      <c r="A9" s="143"/>
      <c r="B9" s="143"/>
      <c r="C9" s="143"/>
      <c r="D9" s="143"/>
      <c r="E9" s="56"/>
      <c r="F9" s="31"/>
      <c r="G9" s="31"/>
      <c r="H9" s="31"/>
      <c r="I9" s="87"/>
      <c r="J9" s="87"/>
      <c r="K9" s="36"/>
    </row>
    <row r="10" spans="1:12" s="138" customFormat="1" ht="12" customHeight="1" x14ac:dyDescent="0.45">
      <c r="A10" s="311" t="s">
        <v>46</v>
      </c>
      <c r="B10" s="311"/>
      <c r="C10" s="311"/>
      <c r="D10" s="312"/>
      <c r="E10" s="142">
        <v>11537</v>
      </c>
      <c r="F10" s="142">
        <v>5402</v>
      </c>
      <c r="G10" s="142">
        <v>6115</v>
      </c>
      <c r="H10" s="142">
        <v>19</v>
      </c>
      <c r="I10" s="141">
        <v>1</v>
      </c>
      <c r="J10" s="140"/>
      <c r="K10" s="139" t="s">
        <v>40</v>
      </c>
    </row>
    <row r="11" spans="1:12" s="73" customFormat="1" ht="12" customHeight="1" x14ac:dyDescent="0.45">
      <c r="A11" s="136"/>
      <c r="B11" s="134" t="s">
        <v>220</v>
      </c>
      <c r="C11" s="136"/>
      <c r="D11" s="135"/>
      <c r="E11" s="132">
        <v>146</v>
      </c>
      <c r="F11" s="131">
        <v>90</v>
      </c>
      <c r="G11" s="137">
        <v>56</v>
      </c>
      <c r="H11" s="129">
        <v>0</v>
      </c>
      <c r="I11" s="129">
        <v>0</v>
      </c>
      <c r="J11" s="128"/>
      <c r="K11" s="127" t="s">
        <v>219</v>
      </c>
    </row>
    <row r="12" spans="1:12" s="73" customFormat="1" ht="12" customHeight="1" x14ac:dyDescent="0.45">
      <c r="A12" s="136"/>
      <c r="B12" s="134" t="s">
        <v>218</v>
      </c>
      <c r="C12" s="136"/>
      <c r="D12" s="135"/>
      <c r="E12" s="132">
        <v>46</v>
      </c>
      <c r="F12" s="131">
        <v>30</v>
      </c>
      <c r="G12" s="137">
        <v>16</v>
      </c>
      <c r="H12" s="129">
        <v>0</v>
      </c>
      <c r="I12" s="129">
        <v>0</v>
      </c>
      <c r="J12" s="128"/>
      <c r="K12" s="127" t="s">
        <v>217</v>
      </c>
    </row>
    <row r="13" spans="1:12" s="73" customFormat="1" ht="12" customHeight="1" x14ac:dyDescent="0.45">
      <c r="A13" s="136"/>
      <c r="B13" s="134" t="s">
        <v>216</v>
      </c>
      <c r="C13" s="136"/>
      <c r="D13" s="135"/>
      <c r="E13" s="132">
        <v>1403</v>
      </c>
      <c r="F13" s="131">
        <v>859</v>
      </c>
      <c r="G13" s="137">
        <v>542</v>
      </c>
      <c r="H13" s="129">
        <v>2</v>
      </c>
      <c r="I13" s="129">
        <v>0</v>
      </c>
      <c r="J13" s="128"/>
      <c r="K13" s="127" t="s">
        <v>215</v>
      </c>
    </row>
    <row r="14" spans="1:12" s="73" customFormat="1" ht="12" customHeight="1" x14ac:dyDescent="0.45">
      <c r="A14" s="136"/>
      <c r="B14" s="134" t="s">
        <v>214</v>
      </c>
      <c r="C14" s="136"/>
      <c r="D14" s="135"/>
      <c r="E14" s="132">
        <v>121</v>
      </c>
      <c r="F14" s="131">
        <v>116</v>
      </c>
      <c r="G14" s="137">
        <v>5</v>
      </c>
      <c r="H14" s="129">
        <v>0</v>
      </c>
      <c r="I14" s="129">
        <v>0</v>
      </c>
      <c r="J14" s="128"/>
      <c r="K14" s="127" t="s">
        <v>213</v>
      </c>
    </row>
    <row r="15" spans="1:12" s="73" customFormat="1" ht="12" customHeight="1" x14ac:dyDescent="0.45">
      <c r="A15" s="136"/>
      <c r="B15" s="134" t="s">
        <v>212</v>
      </c>
      <c r="C15" s="136"/>
      <c r="D15" s="135"/>
      <c r="E15" s="132"/>
      <c r="F15" s="131"/>
      <c r="G15" s="137"/>
      <c r="H15" s="129"/>
      <c r="I15" s="129"/>
      <c r="J15" s="128"/>
      <c r="K15" s="134" t="s">
        <v>211</v>
      </c>
    </row>
    <row r="16" spans="1:12" s="73" customFormat="1" ht="12" customHeight="1" x14ac:dyDescent="0.45">
      <c r="A16" s="136"/>
      <c r="B16" s="134" t="s">
        <v>210</v>
      </c>
      <c r="C16" s="136"/>
      <c r="D16" s="135"/>
      <c r="E16" s="132">
        <v>18</v>
      </c>
      <c r="F16" s="131">
        <v>11</v>
      </c>
      <c r="G16" s="130">
        <v>7</v>
      </c>
      <c r="H16" s="129">
        <v>0</v>
      </c>
      <c r="I16" s="129">
        <v>0</v>
      </c>
      <c r="J16" s="128"/>
      <c r="K16" s="127" t="s">
        <v>209</v>
      </c>
    </row>
    <row r="17" spans="1:11" s="73" customFormat="1" ht="12" customHeight="1" x14ac:dyDescent="0.45">
      <c r="A17" s="136"/>
      <c r="B17" s="134" t="s">
        <v>208</v>
      </c>
      <c r="C17" s="136"/>
      <c r="D17" s="135"/>
      <c r="E17" s="132">
        <v>2531</v>
      </c>
      <c r="F17" s="131">
        <v>662</v>
      </c>
      <c r="G17" s="130">
        <v>1869</v>
      </c>
      <c r="H17" s="129">
        <v>0</v>
      </c>
      <c r="I17" s="129">
        <v>0</v>
      </c>
      <c r="J17" s="128"/>
      <c r="K17" s="127" t="s">
        <v>207</v>
      </c>
    </row>
    <row r="18" spans="1:11" s="73" customFormat="1" ht="12" customHeight="1" x14ac:dyDescent="0.45">
      <c r="A18" s="134"/>
      <c r="B18" s="134" t="s">
        <v>206</v>
      </c>
      <c r="C18" s="134"/>
      <c r="D18" s="133"/>
      <c r="E18" s="132"/>
      <c r="F18" s="131"/>
      <c r="G18" s="130"/>
      <c r="H18" s="129"/>
      <c r="I18" s="129"/>
      <c r="J18" s="128"/>
      <c r="K18" s="127" t="s">
        <v>205</v>
      </c>
    </row>
    <row r="19" spans="1:11" s="73" customFormat="1" ht="12" customHeight="1" x14ac:dyDescent="0.45">
      <c r="A19" s="134"/>
      <c r="B19" s="134" t="s">
        <v>204</v>
      </c>
      <c r="C19" s="134"/>
      <c r="D19" s="133"/>
      <c r="E19" s="132">
        <v>3864</v>
      </c>
      <c r="F19" s="131">
        <v>1801</v>
      </c>
      <c r="G19" s="130">
        <v>2056</v>
      </c>
      <c r="H19" s="129">
        <v>7</v>
      </c>
      <c r="I19" s="129">
        <v>0</v>
      </c>
      <c r="J19" s="128"/>
      <c r="K19" s="127" t="s">
        <v>203</v>
      </c>
    </row>
    <row r="20" spans="1:11" s="73" customFormat="1" ht="12" customHeight="1" x14ac:dyDescent="0.45">
      <c r="A20" s="134"/>
      <c r="B20" s="134" t="s">
        <v>202</v>
      </c>
      <c r="C20" s="134"/>
      <c r="D20" s="133"/>
      <c r="E20" s="132">
        <v>488</v>
      </c>
      <c r="F20" s="131">
        <v>206</v>
      </c>
      <c r="G20" s="130">
        <v>281</v>
      </c>
      <c r="H20" s="129">
        <v>1</v>
      </c>
      <c r="I20" s="129">
        <v>0</v>
      </c>
      <c r="J20" s="128"/>
      <c r="K20" s="127" t="s">
        <v>201</v>
      </c>
    </row>
    <row r="21" spans="1:11" s="73" customFormat="1" ht="12" customHeight="1" x14ac:dyDescent="0.45">
      <c r="A21" s="134"/>
      <c r="B21" s="134" t="s">
        <v>200</v>
      </c>
      <c r="C21" s="134"/>
      <c r="D21" s="133"/>
      <c r="E21" s="132">
        <v>251</v>
      </c>
      <c r="F21" s="131">
        <v>172</v>
      </c>
      <c r="G21" s="130">
        <v>77</v>
      </c>
      <c r="H21" s="129">
        <v>2</v>
      </c>
      <c r="I21" s="129">
        <v>0</v>
      </c>
      <c r="J21" s="128"/>
      <c r="K21" s="127" t="s">
        <v>199</v>
      </c>
    </row>
    <row r="22" spans="1:11" s="73" customFormat="1" ht="12" customHeight="1" x14ac:dyDescent="0.45">
      <c r="A22" s="134"/>
      <c r="B22" s="134" t="s">
        <v>198</v>
      </c>
      <c r="C22" s="134"/>
      <c r="D22" s="133"/>
      <c r="E22" s="132">
        <v>267</v>
      </c>
      <c r="F22" s="131">
        <v>83</v>
      </c>
      <c r="G22" s="130">
        <v>184</v>
      </c>
      <c r="H22" s="129">
        <v>0</v>
      </c>
      <c r="I22" s="129">
        <v>0</v>
      </c>
      <c r="J22" s="128"/>
      <c r="K22" s="127" t="s">
        <v>197</v>
      </c>
    </row>
    <row r="23" spans="1:11" s="73" customFormat="1" ht="12" customHeight="1" x14ac:dyDescent="0.45">
      <c r="A23" s="134"/>
      <c r="B23" s="134" t="s">
        <v>196</v>
      </c>
      <c r="C23" s="134"/>
      <c r="D23" s="133"/>
      <c r="E23" s="132">
        <v>175</v>
      </c>
      <c r="F23" s="131">
        <v>113</v>
      </c>
      <c r="G23" s="130">
        <v>61</v>
      </c>
      <c r="H23" s="129">
        <v>0</v>
      </c>
      <c r="I23" s="129">
        <v>1</v>
      </c>
      <c r="J23" s="128"/>
      <c r="K23" s="127" t="s">
        <v>195</v>
      </c>
    </row>
    <row r="24" spans="1:11" s="73" customFormat="1" ht="12" customHeight="1" x14ac:dyDescent="0.45">
      <c r="A24" s="134"/>
      <c r="B24" s="134" t="s">
        <v>194</v>
      </c>
      <c r="C24" s="134"/>
      <c r="D24" s="133"/>
      <c r="E24" s="132">
        <v>678</v>
      </c>
      <c r="F24" s="131">
        <v>548</v>
      </c>
      <c r="G24" s="130">
        <v>129</v>
      </c>
      <c r="H24" s="129">
        <v>1</v>
      </c>
      <c r="I24" s="129">
        <v>0</v>
      </c>
      <c r="J24" s="128"/>
      <c r="K24" s="127" t="s">
        <v>193</v>
      </c>
    </row>
    <row r="25" spans="1:11" s="73" customFormat="1" ht="12" customHeight="1" x14ac:dyDescent="0.45">
      <c r="A25" s="134"/>
      <c r="B25" s="134" t="s">
        <v>192</v>
      </c>
      <c r="C25" s="134"/>
      <c r="D25" s="133"/>
      <c r="E25" s="132">
        <v>498</v>
      </c>
      <c r="F25" s="131">
        <v>295</v>
      </c>
      <c r="G25" s="130">
        <v>202</v>
      </c>
      <c r="H25" s="129">
        <v>1</v>
      </c>
      <c r="I25" s="129">
        <v>0</v>
      </c>
      <c r="J25" s="128"/>
      <c r="K25" s="127" t="s">
        <v>191</v>
      </c>
    </row>
    <row r="26" spans="1:11" s="73" customFormat="1" ht="12" customHeight="1" x14ac:dyDescent="0.45">
      <c r="A26" s="134"/>
      <c r="B26" s="134" t="s">
        <v>190</v>
      </c>
      <c r="C26" s="134"/>
      <c r="D26" s="133"/>
      <c r="E26" s="132">
        <v>593</v>
      </c>
      <c r="F26" s="131">
        <v>247</v>
      </c>
      <c r="G26" s="130">
        <v>345</v>
      </c>
      <c r="H26" s="129">
        <v>1</v>
      </c>
      <c r="I26" s="129">
        <v>0</v>
      </c>
      <c r="J26" s="128"/>
      <c r="K26" s="127" t="s">
        <v>189</v>
      </c>
    </row>
    <row r="27" spans="1:11" s="73" customFormat="1" ht="12" customHeight="1" x14ac:dyDescent="0.45">
      <c r="A27" s="134"/>
      <c r="B27" s="134" t="s">
        <v>188</v>
      </c>
      <c r="C27" s="134"/>
      <c r="D27" s="133"/>
      <c r="E27" s="132"/>
      <c r="F27" s="131"/>
      <c r="G27" s="130"/>
      <c r="H27" s="129"/>
      <c r="I27" s="129"/>
      <c r="J27" s="128"/>
      <c r="K27" s="127" t="s">
        <v>187</v>
      </c>
    </row>
    <row r="28" spans="1:11" s="73" customFormat="1" ht="12" customHeight="1" x14ac:dyDescent="0.45">
      <c r="A28" s="134"/>
      <c r="B28" s="134" t="s">
        <v>186</v>
      </c>
      <c r="C28" s="134"/>
      <c r="D28" s="133"/>
      <c r="E28" s="132">
        <v>0</v>
      </c>
      <c r="F28" s="131">
        <v>0</v>
      </c>
      <c r="G28" s="130">
        <v>0</v>
      </c>
      <c r="H28" s="129">
        <v>0</v>
      </c>
      <c r="I28" s="129">
        <v>0</v>
      </c>
      <c r="J28" s="128"/>
      <c r="K28" s="127" t="s">
        <v>185</v>
      </c>
    </row>
    <row r="29" spans="1:11" s="73" customFormat="1" ht="12" customHeight="1" x14ac:dyDescent="0.45">
      <c r="A29" s="134"/>
      <c r="B29" s="134" t="s">
        <v>184</v>
      </c>
      <c r="C29" s="134"/>
      <c r="D29" s="133"/>
      <c r="E29" s="132">
        <v>44</v>
      </c>
      <c r="F29" s="131">
        <v>31</v>
      </c>
      <c r="G29" s="130">
        <v>12</v>
      </c>
      <c r="H29" s="129">
        <v>1</v>
      </c>
      <c r="I29" s="129">
        <v>0</v>
      </c>
      <c r="J29" s="128"/>
      <c r="K29" s="127" t="s">
        <v>183</v>
      </c>
    </row>
    <row r="30" spans="1:11" s="73" customFormat="1" ht="12" customHeight="1" x14ac:dyDescent="0.45">
      <c r="A30" s="134"/>
      <c r="B30" s="134" t="s">
        <v>182</v>
      </c>
      <c r="C30" s="134"/>
      <c r="D30" s="133"/>
      <c r="E30" s="132">
        <v>71</v>
      </c>
      <c r="F30" s="131">
        <v>44</v>
      </c>
      <c r="G30" s="130">
        <v>25</v>
      </c>
      <c r="H30" s="129">
        <v>2</v>
      </c>
      <c r="I30" s="129">
        <v>0</v>
      </c>
      <c r="J30" s="128"/>
      <c r="K30" s="127" t="s">
        <v>181</v>
      </c>
    </row>
    <row r="31" spans="1:11" s="73" customFormat="1" ht="12" customHeight="1" x14ac:dyDescent="0.45">
      <c r="A31" s="134"/>
      <c r="B31" s="134" t="s">
        <v>180</v>
      </c>
      <c r="C31" s="134"/>
      <c r="D31" s="133"/>
      <c r="E31" s="132">
        <v>252</v>
      </c>
      <c r="F31" s="131">
        <v>57</v>
      </c>
      <c r="G31" s="130">
        <v>195</v>
      </c>
      <c r="H31" s="129">
        <v>0</v>
      </c>
      <c r="I31" s="129">
        <v>0</v>
      </c>
      <c r="J31" s="128"/>
      <c r="K31" s="127" t="s">
        <v>179</v>
      </c>
    </row>
    <row r="32" spans="1:11" s="73" customFormat="1" ht="12" customHeight="1" x14ac:dyDescent="0.45">
      <c r="A32" s="134"/>
      <c r="B32" s="134" t="s">
        <v>178</v>
      </c>
      <c r="C32" s="134"/>
      <c r="D32" s="133"/>
      <c r="E32" s="132"/>
      <c r="F32" s="131"/>
      <c r="G32" s="130"/>
      <c r="H32" s="129"/>
      <c r="I32" s="129"/>
      <c r="J32" s="128"/>
      <c r="K32" s="127" t="s">
        <v>177</v>
      </c>
    </row>
    <row r="33" spans="1:11" s="73" customFormat="1" ht="12" customHeight="1" x14ac:dyDescent="0.45">
      <c r="A33" s="134"/>
      <c r="B33" s="134"/>
      <c r="C33" s="134"/>
      <c r="D33" s="133"/>
      <c r="E33" s="132">
        <v>53</v>
      </c>
      <c r="F33" s="131">
        <v>19</v>
      </c>
      <c r="G33" s="130">
        <v>33</v>
      </c>
      <c r="H33" s="129">
        <v>1</v>
      </c>
      <c r="I33" s="129">
        <v>0</v>
      </c>
      <c r="J33" s="128"/>
      <c r="K33" s="127" t="s">
        <v>176</v>
      </c>
    </row>
    <row r="34" spans="1:11" s="73" customFormat="1" ht="12" customHeight="1" x14ac:dyDescent="0.45">
      <c r="A34" s="134"/>
      <c r="B34" s="134" t="s">
        <v>175</v>
      </c>
      <c r="C34" s="134"/>
      <c r="D34" s="133"/>
      <c r="E34" s="132"/>
      <c r="F34" s="131"/>
      <c r="G34" s="130"/>
      <c r="H34" s="129"/>
      <c r="I34" s="129"/>
      <c r="J34" s="128"/>
      <c r="K34" s="127" t="s">
        <v>174</v>
      </c>
    </row>
    <row r="35" spans="1:11" s="73" customFormat="1" ht="12" customHeight="1" x14ac:dyDescent="0.45">
      <c r="A35" s="134"/>
      <c r="B35" s="134" t="s">
        <v>173</v>
      </c>
      <c r="C35" s="134"/>
      <c r="D35" s="133"/>
      <c r="E35" s="132">
        <v>37</v>
      </c>
      <c r="F35" s="131">
        <v>18</v>
      </c>
      <c r="G35" s="130">
        <v>19</v>
      </c>
      <c r="H35" s="129">
        <v>0</v>
      </c>
      <c r="I35" s="129">
        <v>0</v>
      </c>
      <c r="J35" s="128"/>
      <c r="K35" s="127" t="s">
        <v>172</v>
      </c>
    </row>
    <row r="36" spans="1:11" s="73" customFormat="1" ht="12" customHeight="1" x14ac:dyDescent="0.45">
      <c r="A36" s="134"/>
      <c r="B36" s="134" t="s">
        <v>171</v>
      </c>
      <c r="C36" s="134"/>
      <c r="D36" s="133"/>
      <c r="E36" s="132">
        <v>1</v>
      </c>
      <c r="F36" s="131">
        <v>0</v>
      </c>
      <c r="G36" s="130">
        <v>1</v>
      </c>
      <c r="H36" s="129">
        <v>0</v>
      </c>
      <c r="I36" s="129">
        <v>0</v>
      </c>
      <c r="J36" s="128"/>
      <c r="K36" s="127" t="s">
        <v>170</v>
      </c>
    </row>
    <row r="37" spans="1:11" ht="3" customHeight="1" x14ac:dyDescent="0.5">
      <c r="A37" s="37"/>
      <c r="B37" s="37"/>
      <c r="C37" s="37"/>
      <c r="D37" s="61"/>
      <c r="E37" s="126"/>
      <c r="F37" s="125"/>
      <c r="G37" s="124"/>
      <c r="H37" s="123"/>
      <c r="I37" s="123"/>
      <c r="J37" s="59"/>
      <c r="K37" s="37"/>
    </row>
    <row r="38" spans="1:11" ht="3" customHeight="1" x14ac:dyDescent="0.5">
      <c r="K38" s="1"/>
    </row>
    <row r="39" spans="1:11" s="120" customFormat="1" ht="15" customHeight="1" x14ac:dyDescent="0.4">
      <c r="A39" s="121"/>
      <c r="B39" s="122" t="s">
        <v>2</v>
      </c>
      <c r="C39" s="122"/>
      <c r="D39" s="122"/>
      <c r="E39" s="122"/>
      <c r="G39" s="122" t="s">
        <v>169</v>
      </c>
      <c r="I39" s="121"/>
      <c r="J39" s="121"/>
      <c r="K39" s="121"/>
    </row>
  </sheetData>
  <mergeCells count="4">
    <mergeCell ref="E4:I4"/>
    <mergeCell ref="A5:D5"/>
    <mergeCell ref="A10:D10"/>
    <mergeCell ref="A6:D6"/>
  </mergeCells>
  <pageMargins left="0.64" right="0" top="0.5" bottom="0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showGridLines="0" topLeftCell="A41" workbookViewId="0">
      <selection activeCell="N34" sqref="N34"/>
    </sheetView>
  </sheetViews>
  <sheetFormatPr defaultColWidth="7.25" defaultRowHeight="21.75" x14ac:dyDescent="0.5"/>
  <cols>
    <col min="1" max="1" width="1.25" style="2" customWidth="1"/>
    <col min="2" max="2" width="4.625" style="2" customWidth="1"/>
    <col min="3" max="3" width="4.25" style="2" customWidth="1"/>
    <col min="4" max="4" width="8" style="2" customWidth="1"/>
    <col min="5" max="5" width="6.25" style="2" customWidth="1"/>
    <col min="6" max="6" width="12.75" style="2" customWidth="1"/>
    <col min="7" max="7" width="4.5" style="2" customWidth="1"/>
    <col min="8" max="8" width="13.75" style="2" customWidth="1"/>
    <col min="9" max="9" width="5.375" style="2" customWidth="1"/>
    <col min="10" max="10" width="12.375" style="2" customWidth="1"/>
    <col min="11" max="11" width="4.25" style="2" customWidth="1"/>
    <col min="12" max="12" width="12.625" style="2" customWidth="1"/>
    <col min="13" max="13" width="4.125" style="2" customWidth="1"/>
    <col min="14" max="14" width="12.5" style="2" customWidth="1"/>
    <col min="15" max="15" width="24.25" style="2" customWidth="1"/>
    <col min="16" max="16" width="1.75" style="1" customWidth="1"/>
    <col min="17" max="17" width="4.125" style="1" customWidth="1"/>
    <col min="18" max="19" width="1.75" style="1" customWidth="1"/>
    <col min="20" max="20" width="3.25" style="1" customWidth="1"/>
    <col min="21" max="24" width="7.25" style="1"/>
    <col min="25" max="25" width="13.125" style="1" customWidth="1"/>
    <col min="26" max="26" width="7.25" style="1"/>
    <col min="27" max="27" width="12.125" style="1" customWidth="1"/>
    <col min="28" max="28" width="7.25" style="1"/>
    <col min="29" max="29" width="12.25" style="1" customWidth="1"/>
    <col min="32" max="16384" width="7.25" style="1"/>
  </cols>
  <sheetData>
    <row r="1" spans="1:31" s="24" customFormat="1" x14ac:dyDescent="0.5">
      <c r="A1" s="39"/>
      <c r="B1" s="39" t="s">
        <v>51</v>
      </c>
      <c r="C1" s="40"/>
      <c r="D1" s="39" t="s">
        <v>91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  <c r="S1" s="1"/>
    </row>
    <row r="2" spans="1:31" s="22" customFormat="1" x14ac:dyDescent="0.5">
      <c r="A2" s="38"/>
      <c r="B2" s="39" t="s">
        <v>49</v>
      </c>
      <c r="C2" s="40"/>
      <c r="D2" s="39" t="s">
        <v>90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3"/>
      <c r="S2" s="23"/>
    </row>
    <row r="3" spans="1:31" ht="6" customHeight="1" x14ac:dyDescent="0.5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  <c r="AD3" s="1"/>
      <c r="AE3" s="1"/>
    </row>
    <row r="4" spans="1:31" s="23" customFormat="1" ht="20.25" customHeight="1" x14ac:dyDescent="0.45">
      <c r="B4" s="36"/>
      <c r="C4" s="36"/>
      <c r="D4" s="36"/>
      <c r="E4" s="285" t="s">
        <v>47</v>
      </c>
      <c r="F4" s="286"/>
      <c r="G4" s="286"/>
      <c r="H4" s="286"/>
      <c r="I4" s="286"/>
      <c r="J4" s="286"/>
      <c r="K4" s="286"/>
      <c r="L4" s="286"/>
      <c r="M4" s="286"/>
      <c r="N4" s="313"/>
      <c r="O4" s="35"/>
    </row>
    <row r="5" spans="1:31" s="23" customFormat="1" ht="20.25" customHeight="1" x14ac:dyDescent="0.45">
      <c r="A5" s="300"/>
      <c r="B5" s="300"/>
      <c r="C5" s="300"/>
      <c r="D5" s="301"/>
      <c r="E5" s="287" t="s">
        <v>46</v>
      </c>
      <c r="F5" s="288"/>
      <c r="G5" s="291" t="s">
        <v>45</v>
      </c>
      <c r="H5" s="292"/>
      <c r="I5" s="293" t="s">
        <v>44</v>
      </c>
      <c r="J5" s="293"/>
      <c r="K5" s="287" t="s">
        <v>43</v>
      </c>
      <c r="L5" s="288"/>
      <c r="M5" s="287" t="s">
        <v>42</v>
      </c>
      <c r="N5" s="288"/>
      <c r="O5" s="33"/>
    </row>
    <row r="6" spans="1:31" s="23" customFormat="1" ht="20.25" customHeight="1" x14ac:dyDescent="0.45">
      <c r="A6" s="300" t="s">
        <v>41</v>
      </c>
      <c r="B6" s="300"/>
      <c r="C6" s="300"/>
      <c r="D6" s="301"/>
      <c r="E6" s="283" t="s">
        <v>40</v>
      </c>
      <c r="F6" s="290"/>
      <c r="G6" s="283" t="s">
        <v>39</v>
      </c>
      <c r="H6" s="284"/>
      <c r="I6" s="294" t="s">
        <v>38</v>
      </c>
      <c r="J6" s="294"/>
      <c r="K6" s="283" t="s">
        <v>37</v>
      </c>
      <c r="L6" s="290"/>
      <c r="M6" s="283" t="s">
        <v>36</v>
      </c>
      <c r="N6" s="290"/>
      <c r="O6" s="33" t="s">
        <v>35</v>
      </c>
    </row>
    <row r="7" spans="1:31" s="23" customFormat="1" ht="20.25" customHeight="1" x14ac:dyDescent="0.45">
      <c r="E7" s="32" t="s">
        <v>34</v>
      </c>
      <c r="F7" s="31" t="s">
        <v>33</v>
      </c>
      <c r="G7" s="32" t="s">
        <v>34</v>
      </c>
      <c r="H7" s="31" t="s">
        <v>33</v>
      </c>
      <c r="I7" s="32" t="s">
        <v>34</v>
      </c>
      <c r="J7" s="31" t="s">
        <v>33</v>
      </c>
      <c r="K7" s="32" t="s">
        <v>34</v>
      </c>
      <c r="L7" s="31" t="s">
        <v>33</v>
      </c>
      <c r="M7" s="32" t="s">
        <v>34</v>
      </c>
      <c r="N7" s="31" t="s">
        <v>33</v>
      </c>
      <c r="O7" s="30"/>
    </row>
    <row r="8" spans="1:31" s="23" customFormat="1" ht="20.25" customHeight="1" x14ac:dyDescent="0.45">
      <c r="E8" s="27" t="s">
        <v>32</v>
      </c>
      <c r="F8" s="26" t="s">
        <v>31</v>
      </c>
      <c r="G8" s="27" t="s">
        <v>32</v>
      </c>
      <c r="H8" s="26" t="s">
        <v>31</v>
      </c>
      <c r="I8" s="27" t="s">
        <v>32</v>
      </c>
      <c r="J8" s="26" t="s">
        <v>31</v>
      </c>
      <c r="K8" s="27" t="s">
        <v>32</v>
      </c>
      <c r="L8" s="26" t="s">
        <v>31</v>
      </c>
      <c r="M8" s="27" t="s">
        <v>32</v>
      </c>
      <c r="N8" s="26" t="s">
        <v>31</v>
      </c>
      <c r="O8" s="30"/>
    </row>
    <row r="9" spans="1:31" s="23" customFormat="1" ht="3" customHeight="1" x14ac:dyDescent="0.45">
      <c r="A9" s="36"/>
      <c r="B9" s="36"/>
      <c r="C9" s="36"/>
      <c r="D9" s="36"/>
      <c r="E9" s="56"/>
      <c r="F9" s="56"/>
      <c r="G9" s="31"/>
      <c r="H9" s="55"/>
      <c r="I9" s="31"/>
      <c r="J9" s="31"/>
      <c r="K9" s="31"/>
      <c r="L9" s="55"/>
      <c r="M9" s="55"/>
      <c r="N9" s="55"/>
      <c r="O9" s="35"/>
    </row>
    <row r="10" spans="1:31" ht="21" customHeight="1" x14ac:dyDescent="0.5">
      <c r="A10" s="314" t="s">
        <v>46</v>
      </c>
      <c r="B10" s="314"/>
      <c r="C10" s="314"/>
      <c r="D10" s="315"/>
      <c r="E10" s="54">
        <v>1487</v>
      </c>
      <c r="F10" s="54">
        <v>3870317.61</v>
      </c>
      <c r="G10" s="54">
        <v>780</v>
      </c>
      <c r="H10" s="53">
        <v>3019512.55</v>
      </c>
      <c r="I10" s="54">
        <v>707</v>
      </c>
      <c r="J10" s="53">
        <v>850805.06</v>
      </c>
      <c r="K10" s="52" t="s">
        <v>5</v>
      </c>
      <c r="L10" s="52" t="s">
        <v>5</v>
      </c>
      <c r="M10" s="52" t="s">
        <v>5</v>
      </c>
      <c r="N10" s="52" t="s">
        <v>5</v>
      </c>
      <c r="O10" s="51" t="s">
        <v>40</v>
      </c>
      <c r="S10" s="23"/>
      <c r="T10" s="23"/>
      <c r="U10" s="23"/>
      <c r="AD10" s="1"/>
      <c r="AE10" s="1"/>
    </row>
    <row r="11" spans="1:31" ht="20.25" customHeight="1" x14ac:dyDescent="0.5">
      <c r="A11" s="16"/>
      <c r="B11" s="17" t="s">
        <v>89</v>
      </c>
      <c r="C11" s="48"/>
      <c r="D11" s="15"/>
      <c r="E11" s="14">
        <v>735</v>
      </c>
      <c r="F11" s="14">
        <v>2007641.01</v>
      </c>
      <c r="G11" s="14">
        <v>411</v>
      </c>
      <c r="H11" s="46">
        <v>1637360.95</v>
      </c>
      <c r="I11" s="14">
        <v>324</v>
      </c>
      <c r="J11" s="46">
        <v>370280.06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88</v>
      </c>
      <c r="S11" s="34"/>
      <c r="T11" s="34"/>
      <c r="U11" s="34"/>
      <c r="AD11" s="1"/>
      <c r="AE11" s="1"/>
    </row>
    <row r="12" spans="1:31" ht="20.25" customHeight="1" x14ac:dyDescent="0.5">
      <c r="A12" s="16"/>
      <c r="B12" s="17" t="s">
        <v>87</v>
      </c>
      <c r="C12" s="48"/>
      <c r="D12" s="15"/>
      <c r="E12" s="14">
        <v>32</v>
      </c>
      <c r="F12" s="14">
        <v>42000</v>
      </c>
      <c r="G12" s="14">
        <v>16</v>
      </c>
      <c r="H12" s="46">
        <v>26000</v>
      </c>
      <c r="I12" s="14">
        <v>16</v>
      </c>
      <c r="J12" s="46">
        <v>16000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86</v>
      </c>
      <c r="S12" s="34"/>
      <c r="T12" s="34"/>
      <c r="U12" s="34"/>
      <c r="AD12" s="1"/>
      <c r="AE12" s="1"/>
    </row>
    <row r="13" spans="1:31" ht="20.25" customHeight="1" x14ac:dyDescent="0.5">
      <c r="A13" s="16"/>
      <c r="B13" s="17" t="s">
        <v>85</v>
      </c>
      <c r="C13" s="48"/>
      <c r="D13" s="15"/>
      <c r="E13" s="14">
        <v>12</v>
      </c>
      <c r="F13" s="14">
        <v>13700</v>
      </c>
      <c r="G13" s="14">
        <v>2</v>
      </c>
      <c r="H13" s="46">
        <v>2000</v>
      </c>
      <c r="I13" s="14">
        <v>10</v>
      </c>
      <c r="J13" s="46">
        <v>11700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84</v>
      </c>
      <c r="S13" s="34"/>
      <c r="T13" s="34"/>
      <c r="U13" s="34"/>
      <c r="AD13" s="1"/>
      <c r="AE13" s="1"/>
    </row>
    <row r="14" spans="1:31" ht="20.25" customHeight="1" x14ac:dyDescent="0.5">
      <c r="A14" s="16"/>
      <c r="B14" s="17" t="s">
        <v>83</v>
      </c>
      <c r="C14" s="48"/>
      <c r="D14" s="15"/>
      <c r="E14" s="14">
        <v>15</v>
      </c>
      <c r="F14" s="14">
        <v>20800</v>
      </c>
      <c r="G14" s="14">
        <v>8</v>
      </c>
      <c r="H14" s="46">
        <v>13000</v>
      </c>
      <c r="I14" s="14">
        <v>7</v>
      </c>
      <c r="J14" s="46">
        <v>7800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82</v>
      </c>
      <c r="S14" s="34"/>
      <c r="T14" s="34"/>
      <c r="U14" s="34"/>
      <c r="AD14" s="1"/>
      <c r="AE14" s="1"/>
    </row>
    <row r="15" spans="1:31" s="23" customFormat="1" ht="20.25" customHeight="1" x14ac:dyDescent="0.5">
      <c r="A15" s="16"/>
      <c r="B15" s="17" t="s">
        <v>81</v>
      </c>
      <c r="C15" s="48"/>
      <c r="D15" s="15"/>
      <c r="E15" s="14">
        <v>5</v>
      </c>
      <c r="F15" s="14">
        <v>9000</v>
      </c>
      <c r="G15" s="14">
        <v>2</v>
      </c>
      <c r="H15" s="57">
        <v>6000</v>
      </c>
      <c r="I15" s="14">
        <v>3</v>
      </c>
      <c r="J15" s="46">
        <v>3000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80</v>
      </c>
      <c r="S15" s="34"/>
      <c r="T15" s="34"/>
      <c r="U15" s="34"/>
    </row>
    <row r="16" spans="1:31" ht="20.25" customHeight="1" x14ac:dyDescent="0.5">
      <c r="A16" s="16"/>
      <c r="B16" s="17" t="s">
        <v>79</v>
      </c>
      <c r="C16" s="48"/>
      <c r="D16" s="15"/>
      <c r="E16" s="14">
        <v>18</v>
      </c>
      <c r="F16" s="14">
        <v>14559.6</v>
      </c>
      <c r="G16" s="14">
        <v>6</v>
      </c>
      <c r="H16" s="46">
        <v>5999.6</v>
      </c>
      <c r="I16" s="14">
        <v>12</v>
      </c>
      <c r="J16" s="46">
        <v>8560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78</v>
      </c>
      <c r="S16" s="34"/>
      <c r="T16" s="34"/>
      <c r="U16" s="34"/>
      <c r="V16" s="50"/>
      <c r="W16" s="50"/>
      <c r="X16" s="50"/>
      <c r="Y16" s="50"/>
      <c r="Z16" s="50"/>
      <c r="AA16" s="50"/>
      <c r="AB16" s="50"/>
      <c r="AC16" s="50"/>
      <c r="AD16" s="1"/>
      <c r="AE16" s="1"/>
    </row>
    <row r="17" spans="1:31" ht="20.25" customHeight="1" x14ac:dyDescent="0.5">
      <c r="A17" s="16"/>
      <c r="B17" s="17" t="s">
        <v>77</v>
      </c>
      <c r="C17" s="48"/>
      <c r="D17" s="15"/>
      <c r="E17" s="14">
        <v>50</v>
      </c>
      <c r="F17" s="14">
        <v>80005</v>
      </c>
      <c r="G17" s="14">
        <v>18</v>
      </c>
      <c r="H17" s="46">
        <v>41000</v>
      </c>
      <c r="I17" s="14">
        <v>32</v>
      </c>
      <c r="J17" s="46">
        <v>39005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76</v>
      </c>
      <c r="S17" s="34"/>
      <c r="T17" s="34"/>
      <c r="U17" s="34"/>
      <c r="V17" s="49"/>
      <c r="W17" s="49"/>
      <c r="X17" s="49"/>
      <c r="Y17" s="49"/>
      <c r="Z17" s="49"/>
      <c r="AA17" s="49"/>
      <c r="AB17" s="49"/>
      <c r="AC17" s="49"/>
      <c r="AD17" s="1"/>
      <c r="AE17" s="1"/>
    </row>
    <row r="18" spans="1:31" ht="20.25" customHeight="1" x14ac:dyDescent="0.5">
      <c r="A18" s="16"/>
      <c r="B18" s="17" t="s">
        <v>75</v>
      </c>
      <c r="C18" s="48"/>
      <c r="D18" s="15"/>
      <c r="E18" s="14">
        <v>41</v>
      </c>
      <c r="F18" s="14">
        <v>70000</v>
      </c>
      <c r="G18" s="14">
        <v>26</v>
      </c>
      <c r="H18" s="46">
        <v>51500</v>
      </c>
      <c r="I18" s="14">
        <v>15</v>
      </c>
      <c r="J18" s="46">
        <v>18500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74</v>
      </c>
      <c r="S18" s="34"/>
      <c r="T18" s="34"/>
      <c r="U18" s="34"/>
      <c r="V18" s="21"/>
      <c r="AD18" s="1"/>
      <c r="AE18" s="1"/>
    </row>
    <row r="19" spans="1:31" ht="20.25" customHeight="1" x14ac:dyDescent="0.5">
      <c r="A19" s="16"/>
      <c r="B19" s="17" t="s">
        <v>73</v>
      </c>
      <c r="C19" s="48"/>
      <c r="D19" s="15"/>
      <c r="E19" s="14">
        <v>13</v>
      </c>
      <c r="F19" s="14">
        <v>15600</v>
      </c>
      <c r="G19" s="14">
        <v>2</v>
      </c>
      <c r="H19" s="46">
        <v>6000</v>
      </c>
      <c r="I19" s="14">
        <v>11</v>
      </c>
      <c r="J19" s="46">
        <v>9600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72</v>
      </c>
      <c r="R19" s="23"/>
      <c r="S19" s="34"/>
      <c r="T19" s="34"/>
      <c r="U19" s="34"/>
      <c r="V19" s="21"/>
      <c r="AD19" s="1"/>
      <c r="AE19" s="1"/>
    </row>
    <row r="20" spans="1:31" ht="20.25" customHeight="1" x14ac:dyDescent="0.5">
      <c r="A20" s="16"/>
      <c r="B20" s="17" t="s">
        <v>71</v>
      </c>
      <c r="C20" s="48"/>
      <c r="D20" s="15"/>
      <c r="E20" s="14">
        <v>52</v>
      </c>
      <c r="F20" s="14">
        <v>92400</v>
      </c>
      <c r="G20" s="14">
        <v>15</v>
      </c>
      <c r="H20" s="46">
        <v>28500</v>
      </c>
      <c r="I20" s="14">
        <v>37</v>
      </c>
      <c r="J20" s="46">
        <v>63900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70</v>
      </c>
      <c r="S20" s="34"/>
      <c r="T20" s="34"/>
      <c r="U20" s="34"/>
      <c r="V20" s="21"/>
      <c r="W20" s="21"/>
      <c r="X20" s="20"/>
      <c r="Y20" s="20"/>
      <c r="Z20" s="20"/>
      <c r="AA20" s="20"/>
      <c r="AB20" s="20"/>
      <c r="AC20" s="20"/>
      <c r="AD20" s="1"/>
      <c r="AE20" s="1"/>
    </row>
    <row r="21" spans="1:31" ht="20.25" customHeight="1" x14ac:dyDescent="0.5">
      <c r="A21" s="16"/>
      <c r="B21" s="17" t="s">
        <v>69</v>
      </c>
      <c r="C21" s="48"/>
      <c r="D21" s="15"/>
      <c r="E21" s="14">
        <v>6</v>
      </c>
      <c r="F21" s="14">
        <v>9000</v>
      </c>
      <c r="G21" s="14">
        <v>2</v>
      </c>
      <c r="H21" s="46">
        <v>2000</v>
      </c>
      <c r="I21" s="14">
        <v>4</v>
      </c>
      <c r="J21" s="46">
        <v>7000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68</v>
      </c>
      <c r="S21" s="34"/>
      <c r="T21" s="34"/>
      <c r="U21" s="34"/>
      <c r="V21" s="21"/>
      <c r="W21" s="21"/>
      <c r="X21" s="20"/>
      <c r="Y21" s="20"/>
      <c r="Z21" s="20"/>
      <c r="AA21" s="20"/>
      <c r="AB21" s="20"/>
      <c r="AC21" s="20"/>
      <c r="AD21" s="1"/>
      <c r="AE21" s="1"/>
    </row>
    <row r="22" spans="1:31" ht="20.25" customHeight="1" x14ac:dyDescent="0.5">
      <c r="A22" s="16"/>
      <c r="B22" s="17" t="s">
        <v>67</v>
      </c>
      <c r="C22" s="48"/>
      <c r="D22" s="15"/>
      <c r="E22" s="14">
        <v>24</v>
      </c>
      <c r="F22" s="14">
        <v>60200</v>
      </c>
      <c r="G22" s="14">
        <v>10</v>
      </c>
      <c r="H22" s="46">
        <v>34000</v>
      </c>
      <c r="I22" s="14">
        <v>14</v>
      </c>
      <c r="J22" s="46">
        <v>26200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66</v>
      </c>
      <c r="S22" s="34"/>
      <c r="T22" s="34"/>
      <c r="U22" s="34"/>
      <c r="V22" s="21"/>
      <c r="W22" s="21"/>
      <c r="X22" s="20"/>
      <c r="Y22" s="20"/>
      <c r="Z22" s="20"/>
      <c r="AA22" s="20"/>
      <c r="AB22" s="20"/>
      <c r="AC22" s="20"/>
      <c r="AD22" s="1"/>
      <c r="AE22" s="1"/>
    </row>
    <row r="23" spans="1:31" ht="20.25" customHeight="1" x14ac:dyDescent="0.5">
      <c r="A23" s="16"/>
      <c r="B23" s="17" t="s">
        <v>65</v>
      </c>
      <c r="C23" s="48"/>
      <c r="D23" s="15"/>
      <c r="E23" s="14">
        <v>29</v>
      </c>
      <c r="F23" s="14">
        <v>60500</v>
      </c>
      <c r="G23" s="14">
        <v>16</v>
      </c>
      <c r="H23" s="46">
        <v>43000</v>
      </c>
      <c r="I23" s="14">
        <v>13</v>
      </c>
      <c r="J23" s="46">
        <v>17500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64</v>
      </c>
      <c r="S23" s="34"/>
      <c r="T23" s="34"/>
      <c r="U23" s="34"/>
      <c r="V23" s="21"/>
      <c r="W23" s="21"/>
      <c r="X23" s="20"/>
      <c r="Y23" s="20"/>
      <c r="Z23" s="20"/>
      <c r="AA23" s="20"/>
      <c r="AB23" s="20"/>
      <c r="AC23" s="20"/>
      <c r="AD23" s="1"/>
      <c r="AE23" s="1"/>
    </row>
    <row r="24" spans="1:31" ht="20.25" customHeight="1" x14ac:dyDescent="0.5">
      <c r="A24" s="16"/>
      <c r="B24" s="17" t="s">
        <v>63</v>
      </c>
      <c r="C24" s="48"/>
      <c r="D24" s="15"/>
      <c r="E24" s="14">
        <v>40</v>
      </c>
      <c r="F24" s="14">
        <v>51050</v>
      </c>
      <c r="G24" s="14">
        <v>22</v>
      </c>
      <c r="H24" s="46">
        <v>23150</v>
      </c>
      <c r="I24" s="14">
        <v>18</v>
      </c>
      <c r="J24" s="46">
        <v>27900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62</v>
      </c>
      <c r="S24" s="34"/>
      <c r="T24" s="34"/>
      <c r="U24" s="34"/>
      <c r="V24" s="21"/>
      <c r="W24" s="21"/>
      <c r="X24" s="20"/>
      <c r="Y24" s="20"/>
      <c r="Z24" s="20"/>
      <c r="AA24" s="20"/>
      <c r="AB24" s="20"/>
      <c r="AC24" s="20"/>
      <c r="AD24" s="1"/>
      <c r="AE24" s="1"/>
    </row>
    <row r="25" spans="1:31" ht="20.25" customHeight="1" x14ac:dyDescent="0.5">
      <c r="A25" s="16"/>
      <c r="B25" s="17" t="s">
        <v>61</v>
      </c>
      <c r="C25" s="48"/>
      <c r="D25" s="15"/>
      <c r="E25" s="14">
        <v>27</v>
      </c>
      <c r="F25" s="14">
        <v>61900</v>
      </c>
      <c r="G25" s="14">
        <v>16</v>
      </c>
      <c r="H25" s="46">
        <v>46000</v>
      </c>
      <c r="I25" s="14">
        <v>11</v>
      </c>
      <c r="J25" s="46">
        <v>15900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60</v>
      </c>
      <c r="S25" s="34"/>
      <c r="T25" s="34"/>
      <c r="U25" s="34"/>
      <c r="V25" s="21"/>
      <c r="W25" s="21"/>
      <c r="X25" s="20"/>
      <c r="Y25" s="20"/>
      <c r="Z25" s="20"/>
      <c r="AA25" s="20"/>
      <c r="AB25" s="20"/>
      <c r="AC25" s="20"/>
      <c r="AD25" s="1"/>
      <c r="AE25" s="1"/>
    </row>
    <row r="26" spans="1:31" ht="20.25" customHeight="1" x14ac:dyDescent="0.5">
      <c r="A26" s="16"/>
      <c r="B26" s="17" t="s">
        <v>59</v>
      </c>
      <c r="C26" s="48"/>
      <c r="D26" s="15"/>
      <c r="E26" s="14">
        <v>16</v>
      </c>
      <c r="F26" s="14">
        <v>28000</v>
      </c>
      <c r="G26" s="14">
        <v>5</v>
      </c>
      <c r="H26" s="46">
        <v>13000</v>
      </c>
      <c r="I26" s="14">
        <v>11</v>
      </c>
      <c r="J26" s="46">
        <v>15000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58</v>
      </c>
      <c r="S26" s="34"/>
      <c r="T26" s="34"/>
      <c r="U26" s="34"/>
      <c r="V26" s="21"/>
      <c r="W26" s="21"/>
      <c r="X26" s="20"/>
      <c r="Y26" s="20"/>
      <c r="Z26" s="20"/>
      <c r="AA26" s="20"/>
      <c r="AB26" s="20"/>
      <c r="AC26" s="20"/>
      <c r="AD26" s="1"/>
      <c r="AE26" s="1"/>
    </row>
    <row r="27" spans="1:31" ht="20.25" customHeight="1" x14ac:dyDescent="0.5">
      <c r="A27" s="16"/>
      <c r="B27" s="17" t="s">
        <v>57</v>
      </c>
      <c r="C27" s="48"/>
      <c r="D27" s="15"/>
      <c r="E27" s="14">
        <v>22</v>
      </c>
      <c r="F27" s="14">
        <v>44000</v>
      </c>
      <c r="G27" s="14">
        <v>11</v>
      </c>
      <c r="H27" s="46">
        <v>28000</v>
      </c>
      <c r="I27" s="14">
        <v>11</v>
      </c>
      <c r="J27" s="46">
        <v>16000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56</v>
      </c>
      <c r="S27" s="34"/>
      <c r="T27" s="34"/>
      <c r="U27" s="34"/>
      <c r="V27" s="21"/>
      <c r="W27" s="21"/>
      <c r="X27" s="20"/>
      <c r="Y27" s="20"/>
      <c r="Z27" s="20"/>
      <c r="AA27" s="20"/>
      <c r="AB27" s="20"/>
      <c r="AC27" s="20"/>
      <c r="AD27" s="1"/>
      <c r="AE27" s="1"/>
    </row>
    <row r="28" spans="1:31" ht="20.25" customHeight="1" x14ac:dyDescent="0.5">
      <c r="A28" s="16"/>
      <c r="B28" s="17" t="s">
        <v>55</v>
      </c>
      <c r="C28" s="48"/>
      <c r="D28" s="15"/>
      <c r="E28" s="14">
        <v>42</v>
      </c>
      <c r="F28" s="14">
        <v>49010</v>
      </c>
      <c r="G28" s="14">
        <v>23</v>
      </c>
      <c r="H28" s="46">
        <v>34000</v>
      </c>
      <c r="I28" s="14">
        <v>19</v>
      </c>
      <c r="J28" s="46">
        <v>15010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54</v>
      </c>
      <c r="S28" s="34"/>
      <c r="T28" s="34"/>
      <c r="U28" s="34"/>
      <c r="V28" s="21"/>
      <c r="W28" s="21"/>
      <c r="X28" s="20"/>
      <c r="Y28" s="20"/>
      <c r="Z28" s="20"/>
      <c r="AA28" s="20"/>
      <c r="AB28" s="20"/>
      <c r="AC28" s="20"/>
      <c r="AD28" s="1"/>
      <c r="AE28" s="1"/>
    </row>
    <row r="29" spans="1:31" ht="20.25" customHeight="1" x14ac:dyDescent="0.5">
      <c r="A29" s="16"/>
      <c r="B29" s="17" t="s">
        <v>53</v>
      </c>
      <c r="C29" s="47"/>
      <c r="D29" s="15"/>
      <c r="E29" s="14">
        <v>14</v>
      </c>
      <c r="F29" s="14">
        <v>520500</v>
      </c>
      <c r="G29" s="14">
        <v>8</v>
      </c>
      <c r="H29" s="46">
        <v>515000</v>
      </c>
      <c r="I29" s="14">
        <v>6</v>
      </c>
      <c r="J29" s="46">
        <v>5500</v>
      </c>
      <c r="K29" s="13" t="s">
        <v>5</v>
      </c>
      <c r="L29" s="13" t="s">
        <v>5</v>
      </c>
      <c r="M29" s="13" t="s">
        <v>5</v>
      </c>
      <c r="N29" s="13" t="s">
        <v>5</v>
      </c>
      <c r="O29" s="12" t="s">
        <v>52</v>
      </c>
      <c r="S29" s="34"/>
      <c r="T29" s="34"/>
      <c r="U29" s="34"/>
      <c r="V29" s="21"/>
      <c r="W29" s="21"/>
      <c r="X29" s="20"/>
      <c r="Y29" s="20"/>
      <c r="Z29" s="20"/>
      <c r="AA29" s="20"/>
      <c r="AB29" s="20"/>
      <c r="AC29" s="20"/>
      <c r="AD29" s="1"/>
      <c r="AE29" s="1"/>
    </row>
    <row r="30" spans="1:31" ht="25.9" customHeight="1" x14ac:dyDescent="0.5">
      <c r="A30" s="16"/>
      <c r="E30" s="45"/>
      <c r="F30" s="45"/>
      <c r="G30" s="45"/>
      <c r="H30" s="44"/>
      <c r="I30" s="45"/>
      <c r="J30" s="44"/>
      <c r="K30" s="43"/>
      <c r="L30" s="43"/>
      <c r="M30" s="43"/>
      <c r="N30" s="43"/>
      <c r="O30" s="17"/>
      <c r="S30" s="34"/>
      <c r="T30" s="34"/>
      <c r="U30" s="34"/>
      <c r="V30" s="21"/>
      <c r="W30" s="21"/>
      <c r="X30" s="20"/>
      <c r="Y30" s="20"/>
      <c r="Z30" s="20"/>
      <c r="AA30" s="20"/>
      <c r="AB30" s="20"/>
      <c r="AC30" s="20"/>
      <c r="AD30" s="1"/>
      <c r="AE30" s="1"/>
    </row>
    <row r="31" spans="1:31" ht="16.5" customHeight="1" x14ac:dyDescent="0.5">
      <c r="A31" s="16"/>
      <c r="E31" s="41"/>
      <c r="F31" s="42"/>
      <c r="G31" s="41"/>
      <c r="H31" s="42"/>
      <c r="I31" s="41"/>
      <c r="J31" s="42"/>
      <c r="K31" s="41"/>
      <c r="L31" s="41"/>
      <c r="M31" s="41"/>
      <c r="N31" s="41"/>
      <c r="O31" s="17"/>
      <c r="S31" s="34"/>
      <c r="T31" s="34"/>
      <c r="U31" s="34"/>
      <c r="V31" s="21"/>
      <c r="W31" s="21"/>
      <c r="X31" s="20"/>
      <c r="Y31" s="20"/>
      <c r="Z31" s="20"/>
      <c r="AA31" s="20"/>
      <c r="AB31" s="20"/>
      <c r="AC31" s="20"/>
      <c r="AD31" s="1"/>
      <c r="AE31" s="1"/>
    </row>
    <row r="32" spans="1:31" s="24" customFormat="1" ht="24" customHeight="1" x14ac:dyDescent="0.5">
      <c r="A32" s="39"/>
      <c r="B32" s="39" t="s">
        <v>51</v>
      </c>
      <c r="C32" s="40"/>
      <c r="D32" s="39" t="s">
        <v>50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1"/>
      <c r="R32" s="1"/>
      <c r="S32" s="34"/>
      <c r="T32" s="34"/>
      <c r="U32" s="34"/>
      <c r="V32" s="21"/>
      <c r="W32" s="21"/>
      <c r="X32" s="20"/>
      <c r="Y32" s="20"/>
      <c r="Z32" s="20"/>
      <c r="AA32" s="20"/>
      <c r="AB32" s="20"/>
      <c r="AC32" s="20"/>
    </row>
    <row r="33" spans="1:29" s="22" customFormat="1" x14ac:dyDescent="0.5">
      <c r="A33" s="38"/>
      <c r="B33" s="39" t="s">
        <v>49</v>
      </c>
      <c r="C33" s="40"/>
      <c r="D33" s="39" t="s">
        <v>48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23"/>
      <c r="R33" s="1"/>
      <c r="S33" s="34"/>
      <c r="T33" s="34"/>
      <c r="U33" s="34"/>
      <c r="V33" s="21"/>
      <c r="W33" s="21"/>
      <c r="X33" s="20"/>
      <c r="Y33" s="20"/>
      <c r="Z33" s="20"/>
      <c r="AA33" s="20"/>
      <c r="AB33" s="20"/>
      <c r="AC33" s="20"/>
    </row>
    <row r="34" spans="1:29" s="1" customFormat="1" ht="24" customHeight="1" x14ac:dyDescent="0.5">
      <c r="A34" s="37"/>
      <c r="N34" s="2"/>
      <c r="S34" s="34"/>
      <c r="T34" s="34"/>
      <c r="U34" s="34"/>
      <c r="V34" s="21"/>
      <c r="W34" s="21"/>
      <c r="X34" s="20"/>
      <c r="Y34" s="20"/>
      <c r="Z34" s="20"/>
      <c r="AA34" s="20"/>
      <c r="AB34" s="20"/>
      <c r="AC34" s="20"/>
    </row>
    <row r="35" spans="1:29" s="23" customFormat="1" ht="20.25" customHeight="1" x14ac:dyDescent="0.5">
      <c r="B35" s="36"/>
      <c r="C35" s="36"/>
      <c r="D35" s="36"/>
      <c r="E35" s="285" t="s">
        <v>47</v>
      </c>
      <c r="F35" s="286"/>
      <c r="G35" s="286"/>
      <c r="H35" s="286"/>
      <c r="I35" s="286"/>
      <c r="J35" s="286"/>
      <c r="K35" s="286"/>
      <c r="L35" s="286"/>
      <c r="M35" s="286"/>
      <c r="N35" s="313"/>
      <c r="O35" s="35"/>
      <c r="R35" s="1"/>
      <c r="S35" s="34"/>
      <c r="T35" s="34"/>
      <c r="U35" s="34"/>
      <c r="V35" s="21"/>
      <c r="W35" s="21"/>
      <c r="X35" s="20"/>
      <c r="Y35" s="20"/>
      <c r="Z35" s="20"/>
      <c r="AA35" s="20"/>
      <c r="AB35" s="20"/>
      <c r="AC35" s="20"/>
    </row>
    <row r="36" spans="1:29" s="23" customFormat="1" ht="20.25" customHeight="1" x14ac:dyDescent="0.5">
      <c r="A36" s="300"/>
      <c r="B36" s="300"/>
      <c r="C36" s="300"/>
      <c r="D36" s="301"/>
      <c r="E36" s="287" t="s">
        <v>46</v>
      </c>
      <c r="F36" s="288"/>
      <c r="G36" s="291" t="s">
        <v>45</v>
      </c>
      <c r="H36" s="292"/>
      <c r="I36" s="293" t="s">
        <v>44</v>
      </c>
      <c r="J36" s="293"/>
      <c r="K36" s="287" t="s">
        <v>43</v>
      </c>
      <c r="L36" s="288"/>
      <c r="M36" s="287" t="s">
        <v>42</v>
      </c>
      <c r="N36" s="288"/>
      <c r="O36" s="33"/>
      <c r="R36" s="1"/>
      <c r="S36" s="34"/>
      <c r="T36" s="34"/>
      <c r="U36" s="34"/>
      <c r="V36" s="21"/>
      <c r="W36" s="21"/>
      <c r="X36" s="20"/>
      <c r="Y36" s="20"/>
      <c r="Z36" s="20"/>
      <c r="AA36" s="20"/>
      <c r="AB36" s="20"/>
      <c r="AC36" s="20"/>
    </row>
    <row r="37" spans="1:29" s="23" customFormat="1" ht="20.25" customHeight="1" x14ac:dyDescent="0.5">
      <c r="A37" s="300" t="s">
        <v>41</v>
      </c>
      <c r="B37" s="300"/>
      <c r="C37" s="300"/>
      <c r="D37" s="301"/>
      <c r="E37" s="283" t="s">
        <v>40</v>
      </c>
      <c r="F37" s="290"/>
      <c r="G37" s="283" t="s">
        <v>39</v>
      </c>
      <c r="H37" s="284"/>
      <c r="I37" s="294" t="s">
        <v>38</v>
      </c>
      <c r="J37" s="294"/>
      <c r="K37" s="283" t="s">
        <v>37</v>
      </c>
      <c r="L37" s="290"/>
      <c r="M37" s="283" t="s">
        <v>36</v>
      </c>
      <c r="N37" s="290"/>
      <c r="O37" s="33" t="s">
        <v>35</v>
      </c>
      <c r="S37" s="1"/>
      <c r="T37" s="1"/>
      <c r="U37" s="1"/>
      <c r="V37" s="21"/>
      <c r="W37" s="21"/>
      <c r="X37" s="20"/>
      <c r="Y37" s="20"/>
      <c r="Z37" s="20"/>
      <c r="AA37" s="20"/>
      <c r="AB37" s="20"/>
      <c r="AC37" s="20"/>
    </row>
    <row r="38" spans="1:29" s="23" customFormat="1" ht="20.25" customHeight="1" x14ac:dyDescent="0.5">
      <c r="E38" s="32" t="s">
        <v>34</v>
      </c>
      <c r="F38" s="31" t="s">
        <v>33</v>
      </c>
      <c r="G38" s="32" t="s">
        <v>34</v>
      </c>
      <c r="H38" s="31" t="s">
        <v>33</v>
      </c>
      <c r="I38" s="32" t="s">
        <v>34</v>
      </c>
      <c r="J38" s="31" t="s">
        <v>33</v>
      </c>
      <c r="K38" s="32" t="s">
        <v>34</v>
      </c>
      <c r="L38" s="31" t="s">
        <v>33</v>
      </c>
      <c r="M38" s="32" t="s">
        <v>34</v>
      </c>
      <c r="N38" s="31" t="s">
        <v>33</v>
      </c>
      <c r="O38" s="30"/>
      <c r="R38" s="1"/>
      <c r="S38" s="1"/>
      <c r="T38" s="1"/>
      <c r="U38" s="1"/>
      <c r="V38" s="21"/>
      <c r="W38" s="21"/>
      <c r="X38" s="20"/>
      <c r="Y38" s="20"/>
      <c r="Z38" s="20"/>
      <c r="AA38" s="20"/>
      <c r="AB38" s="20"/>
      <c r="AC38" s="20"/>
    </row>
    <row r="39" spans="1:29" s="23" customFormat="1" ht="20.25" customHeight="1" x14ac:dyDescent="0.5">
      <c r="A39" s="29"/>
      <c r="B39" s="29"/>
      <c r="C39" s="29"/>
      <c r="D39" s="28"/>
      <c r="E39" s="27" t="s">
        <v>32</v>
      </c>
      <c r="F39" s="26" t="s">
        <v>31</v>
      </c>
      <c r="G39" s="27" t="s">
        <v>32</v>
      </c>
      <c r="H39" s="26" t="s">
        <v>31</v>
      </c>
      <c r="I39" s="27" t="s">
        <v>32</v>
      </c>
      <c r="J39" s="26" t="s">
        <v>31</v>
      </c>
      <c r="K39" s="27" t="s">
        <v>32</v>
      </c>
      <c r="L39" s="26" t="s">
        <v>31</v>
      </c>
      <c r="M39" s="27" t="s">
        <v>32</v>
      </c>
      <c r="N39" s="26" t="s">
        <v>31</v>
      </c>
      <c r="O39" s="25"/>
      <c r="R39" s="24"/>
      <c r="V39" s="21"/>
      <c r="W39" s="21"/>
      <c r="X39" s="20"/>
      <c r="Y39" s="20"/>
      <c r="Z39" s="20"/>
      <c r="AA39" s="20"/>
      <c r="AB39" s="20"/>
      <c r="AC39" s="20"/>
    </row>
    <row r="40" spans="1:29" s="1" customFormat="1" x14ac:dyDescent="0.5">
      <c r="A40" s="16"/>
      <c r="B40" s="17" t="s">
        <v>30</v>
      </c>
      <c r="C40" s="16"/>
      <c r="D40" s="15"/>
      <c r="E40" s="14">
        <v>48</v>
      </c>
      <c r="F40" s="14">
        <v>67200</v>
      </c>
      <c r="G40" s="14">
        <v>22</v>
      </c>
      <c r="H40" s="14">
        <v>36100</v>
      </c>
      <c r="I40" s="14">
        <v>26</v>
      </c>
      <c r="J40" s="14">
        <v>31100</v>
      </c>
      <c r="K40" s="13" t="s">
        <v>5</v>
      </c>
      <c r="L40" s="13" t="s">
        <v>5</v>
      </c>
      <c r="M40" s="13" t="s">
        <v>5</v>
      </c>
      <c r="N40" s="13" t="s">
        <v>5</v>
      </c>
      <c r="O40" s="12" t="s">
        <v>29</v>
      </c>
      <c r="V40" s="21"/>
      <c r="W40" s="21"/>
      <c r="X40" s="20"/>
      <c r="Y40" s="20"/>
      <c r="Z40" s="20"/>
      <c r="AA40" s="20"/>
      <c r="AB40" s="20"/>
      <c r="AC40" s="20"/>
    </row>
    <row r="41" spans="1:29" s="1" customFormat="1" x14ac:dyDescent="0.5">
      <c r="A41" s="16"/>
      <c r="B41" s="17" t="s">
        <v>28</v>
      </c>
      <c r="C41" s="16"/>
      <c r="D41" s="15"/>
      <c r="E41" s="14">
        <v>147</v>
      </c>
      <c r="F41" s="14">
        <v>390152</v>
      </c>
      <c r="G41" s="14">
        <v>97</v>
      </c>
      <c r="H41" s="14">
        <v>335502</v>
      </c>
      <c r="I41" s="14">
        <v>50</v>
      </c>
      <c r="J41" s="14">
        <v>54650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  <c r="V41" s="21"/>
      <c r="W41" s="21"/>
      <c r="X41" s="20"/>
      <c r="Y41" s="20"/>
      <c r="Z41" s="20"/>
      <c r="AA41" s="20"/>
      <c r="AB41" s="20"/>
      <c r="AC41" s="20"/>
    </row>
    <row r="42" spans="1:29" s="1" customFormat="1" x14ac:dyDescent="0.5">
      <c r="A42" s="16"/>
      <c r="B42" s="17" t="s">
        <v>26</v>
      </c>
      <c r="C42" s="16"/>
      <c r="D42" s="15"/>
      <c r="E42" s="14">
        <v>18</v>
      </c>
      <c r="F42" s="14">
        <v>48000</v>
      </c>
      <c r="G42" s="14">
        <v>8</v>
      </c>
      <c r="H42" s="14">
        <v>35800</v>
      </c>
      <c r="I42" s="14">
        <v>10</v>
      </c>
      <c r="J42" s="14">
        <v>12200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  <c r="V42" s="21"/>
      <c r="W42" s="21"/>
      <c r="X42" s="20"/>
      <c r="Y42" s="20"/>
      <c r="Z42" s="20"/>
      <c r="AA42" s="20"/>
      <c r="AB42" s="20"/>
      <c r="AC42" s="20"/>
    </row>
    <row r="43" spans="1:29" s="1" customFormat="1" x14ac:dyDescent="0.5">
      <c r="A43" s="16"/>
      <c r="B43" s="17" t="s">
        <v>24</v>
      </c>
      <c r="C43" s="16"/>
      <c r="D43" s="15"/>
      <c r="E43" s="14">
        <v>4</v>
      </c>
      <c r="F43" s="14">
        <v>4500</v>
      </c>
      <c r="G43" s="14">
        <v>1</v>
      </c>
      <c r="H43" s="14">
        <v>1000</v>
      </c>
      <c r="I43" s="14">
        <v>3</v>
      </c>
      <c r="J43" s="14">
        <v>3500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  <c r="V43" s="21"/>
      <c r="W43" s="21"/>
      <c r="X43" s="20"/>
      <c r="Y43" s="20"/>
      <c r="Z43" s="20"/>
      <c r="AA43" s="20"/>
      <c r="AB43" s="20"/>
      <c r="AC43" s="20"/>
    </row>
    <row r="44" spans="1:29" s="1" customFormat="1" x14ac:dyDescent="0.5">
      <c r="A44" s="16"/>
      <c r="B44" s="17" t="s">
        <v>22</v>
      </c>
      <c r="C44" s="16"/>
      <c r="D44" s="15"/>
      <c r="E44" s="14">
        <v>9</v>
      </c>
      <c r="F44" s="14">
        <v>8500</v>
      </c>
      <c r="G44" s="14">
        <v>2</v>
      </c>
      <c r="H44" s="14">
        <v>2000</v>
      </c>
      <c r="I44" s="14">
        <v>7</v>
      </c>
      <c r="J44" s="14">
        <v>6500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  <c r="R44" s="23"/>
      <c r="V44" s="21"/>
      <c r="W44" s="21"/>
      <c r="X44" s="20"/>
      <c r="Y44" s="20"/>
      <c r="Z44" s="20"/>
      <c r="AA44" s="20"/>
      <c r="AB44" s="20"/>
      <c r="AC44" s="20"/>
    </row>
    <row r="45" spans="1:29" s="1" customFormat="1" x14ac:dyDescent="0.5">
      <c r="A45" s="16"/>
      <c r="B45" s="17" t="s">
        <v>20</v>
      </c>
      <c r="C45" s="16"/>
      <c r="D45" s="15"/>
      <c r="E45" s="14">
        <v>14</v>
      </c>
      <c r="F45" s="14">
        <v>18300</v>
      </c>
      <c r="G45" s="14">
        <v>6</v>
      </c>
      <c r="H45" s="14">
        <v>7000</v>
      </c>
      <c r="I45" s="14">
        <v>8</v>
      </c>
      <c r="J45" s="14">
        <v>11300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  <c r="V45" s="21"/>
      <c r="W45" s="21"/>
      <c r="X45" s="20"/>
      <c r="Y45" s="20"/>
      <c r="Z45" s="20"/>
      <c r="AA45" s="20"/>
      <c r="AB45" s="20"/>
      <c r="AC45" s="20"/>
    </row>
    <row r="46" spans="1:29" s="1" customFormat="1" x14ac:dyDescent="0.5">
      <c r="A46" s="16"/>
      <c r="B46" s="17" t="s">
        <v>18</v>
      </c>
      <c r="C46" s="16"/>
      <c r="D46" s="15"/>
      <c r="E46" s="14">
        <v>6</v>
      </c>
      <c r="F46" s="14">
        <v>7000</v>
      </c>
      <c r="G46" s="14">
        <v>2</v>
      </c>
      <c r="H46" s="14">
        <v>2000</v>
      </c>
      <c r="I46" s="14">
        <v>4</v>
      </c>
      <c r="J46" s="14">
        <v>5000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  <c r="R46" s="23"/>
      <c r="V46" s="21"/>
      <c r="W46" s="21"/>
      <c r="X46" s="20"/>
      <c r="Y46" s="20"/>
      <c r="Z46" s="20"/>
      <c r="AA46" s="20"/>
      <c r="AB46" s="20"/>
      <c r="AC46" s="20"/>
    </row>
    <row r="47" spans="1:29" s="1" customFormat="1" x14ac:dyDescent="0.5">
      <c r="A47" s="16"/>
      <c r="B47" s="17" t="s">
        <v>16</v>
      </c>
      <c r="C47" s="16"/>
      <c r="D47" s="15"/>
      <c r="E47" s="14">
        <v>2</v>
      </c>
      <c r="F47" s="14">
        <v>2000</v>
      </c>
      <c r="G47" s="13" t="s">
        <v>5</v>
      </c>
      <c r="H47" s="13" t="s">
        <v>5</v>
      </c>
      <c r="I47" s="14">
        <v>2</v>
      </c>
      <c r="J47" s="14">
        <v>2000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  <c r="V47" s="21"/>
      <c r="W47" s="21"/>
      <c r="X47" s="20"/>
      <c r="Y47" s="20"/>
      <c r="Z47" s="20"/>
      <c r="AA47" s="20"/>
      <c r="AB47" s="20"/>
      <c r="AC47" s="20"/>
    </row>
    <row r="48" spans="1:29" s="1" customFormat="1" x14ac:dyDescent="0.5">
      <c r="A48" s="16"/>
      <c r="B48" s="17" t="s">
        <v>14</v>
      </c>
      <c r="C48" s="16"/>
      <c r="D48" s="15"/>
      <c r="E48" s="14">
        <v>6</v>
      </c>
      <c r="F48" s="14">
        <v>5100</v>
      </c>
      <c r="G48" s="14">
        <v>2</v>
      </c>
      <c r="H48" s="14">
        <v>1100</v>
      </c>
      <c r="I48" s="14">
        <v>4</v>
      </c>
      <c r="J48" s="14">
        <v>4000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  <c r="R48" s="23"/>
      <c r="V48" s="21"/>
      <c r="W48" s="21"/>
      <c r="X48" s="20"/>
      <c r="Y48" s="20"/>
      <c r="Z48" s="20"/>
      <c r="AA48" s="20"/>
      <c r="AB48" s="20"/>
      <c r="AC48" s="20"/>
    </row>
    <row r="49" spans="1:31" x14ac:dyDescent="0.5">
      <c r="A49" s="16"/>
      <c r="B49" s="17" t="s">
        <v>12</v>
      </c>
      <c r="C49" s="16"/>
      <c r="D49" s="15"/>
      <c r="E49" s="14">
        <v>9</v>
      </c>
      <c r="F49" s="14">
        <v>25100</v>
      </c>
      <c r="G49" s="14">
        <v>6</v>
      </c>
      <c r="H49" s="14">
        <v>22000</v>
      </c>
      <c r="I49" s="14">
        <v>3</v>
      </c>
      <c r="J49" s="14">
        <v>3100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  <c r="R49" s="22"/>
      <c r="V49" s="21"/>
      <c r="W49" s="21"/>
      <c r="X49" s="20"/>
      <c r="Y49" s="20"/>
      <c r="Z49" s="20"/>
      <c r="AA49" s="20"/>
      <c r="AB49" s="20"/>
      <c r="AC49" s="20"/>
      <c r="AD49" s="1"/>
      <c r="AE49" s="1"/>
    </row>
    <row r="50" spans="1:31" x14ac:dyDescent="0.5">
      <c r="A50" s="16"/>
      <c r="B50" s="17" t="s">
        <v>10</v>
      </c>
      <c r="C50" s="16"/>
      <c r="D50" s="15"/>
      <c r="E50" s="14">
        <v>6</v>
      </c>
      <c r="F50" s="14">
        <v>10500</v>
      </c>
      <c r="G50" s="14">
        <v>4</v>
      </c>
      <c r="H50" s="14">
        <v>3500</v>
      </c>
      <c r="I50" s="14">
        <v>2</v>
      </c>
      <c r="J50" s="14">
        <v>7000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  <c r="V50" s="19"/>
      <c r="W50" s="19"/>
      <c r="X50" s="18"/>
      <c r="Y50" s="18"/>
      <c r="Z50" s="18"/>
      <c r="AA50" s="18"/>
      <c r="AB50" s="18"/>
      <c r="AC50" s="18"/>
      <c r="AD50" s="1"/>
      <c r="AE50" s="1"/>
    </row>
    <row r="51" spans="1:31" x14ac:dyDescent="0.5">
      <c r="A51" s="16"/>
      <c r="B51" s="17" t="s">
        <v>8</v>
      </c>
      <c r="C51" s="16"/>
      <c r="D51" s="15"/>
      <c r="E51" s="14">
        <v>8</v>
      </c>
      <c r="F51" s="14">
        <v>13400</v>
      </c>
      <c r="G51" s="14">
        <v>3</v>
      </c>
      <c r="H51" s="14">
        <v>5000</v>
      </c>
      <c r="I51" s="14">
        <v>5</v>
      </c>
      <c r="J51" s="14">
        <v>8400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  <c r="AD51" s="1"/>
      <c r="AE51" s="1"/>
    </row>
    <row r="52" spans="1:31" x14ac:dyDescent="0.5">
      <c r="A52" s="16"/>
      <c r="B52" s="17" t="s">
        <v>6</v>
      </c>
      <c r="C52" s="16"/>
      <c r="D52" s="15"/>
      <c r="E52" s="14">
        <v>17</v>
      </c>
      <c r="F52" s="14">
        <v>20700</v>
      </c>
      <c r="G52" s="14">
        <v>8</v>
      </c>
      <c r="H52" s="14">
        <v>13000</v>
      </c>
      <c r="I52" s="14">
        <v>9</v>
      </c>
      <c r="J52" s="14">
        <v>7700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  <c r="AD52" s="1"/>
      <c r="AE52" s="1"/>
    </row>
    <row r="53" spans="1:31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  <c r="AD53" s="1"/>
      <c r="AE53" s="1"/>
    </row>
    <row r="54" spans="1:31" ht="6.7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AD54" s="1"/>
      <c r="AE54" s="1"/>
    </row>
    <row r="55" spans="1:31" ht="18" customHeight="1" x14ac:dyDescent="0.5">
      <c r="B55" s="7" t="s">
        <v>3</v>
      </c>
      <c r="AD55" s="1"/>
      <c r="AE55" s="1"/>
    </row>
    <row r="56" spans="1:31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  <c r="AD56" s="1"/>
      <c r="AE56" s="1"/>
    </row>
    <row r="57" spans="1:31" x14ac:dyDescent="0.5">
      <c r="A57" s="3"/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  <c r="N57" s="3"/>
      <c r="O57" s="3"/>
      <c r="AD57" s="1"/>
      <c r="AE57" s="1"/>
    </row>
  </sheetData>
  <mergeCells count="27">
    <mergeCell ref="A37:D37"/>
    <mergeCell ref="A36:D36"/>
    <mergeCell ref="E36:F36"/>
    <mergeCell ref="E37:F37"/>
    <mergeCell ref="A10:D10"/>
    <mergeCell ref="G36:H36"/>
    <mergeCell ref="I37:J37"/>
    <mergeCell ref="K37:L37"/>
    <mergeCell ref="E35:N35"/>
    <mergeCell ref="M37:N37"/>
    <mergeCell ref="K36:L36"/>
    <mergeCell ref="M36:N36"/>
    <mergeCell ref="I36:J36"/>
    <mergeCell ref="G37:H37"/>
    <mergeCell ref="E4:N4"/>
    <mergeCell ref="A5:D5"/>
    <mergeCell ref="E5:F5"/>
    <mergeCell ref="G5:H5"/>
    <mergeCell ref="I5:J5"/>
    <mergeCell ref="K5:L5"/>
    <mergeCell ref="M5:N5"/>
    <mergeCell ref="M6:N6"/>
    <mergeCell ref="A6:D6"/>
    <mergeCell ref="E6:F6"/>
    <mergeCell ref="G6:H6"/>
    <mergeCell ref="I6:J6"/>
    <mergeCell ref="K6:L6"/>
  </mergeCells>
  <pageMargins left="0.59055118110236227" right="0.19685039370078741" top="0.74803149606299213" bottom="0" header="0.5118110236220472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workbookViewId="0">
      <selection activeCell="A11" sqref="A11:XFD25"/>
    </sheetView>
  </sheetViews>
  <sheetFormatPr defaultColWidth="7.25" defaultRowHeight="21.75" x14ac:dyDescent="0.5"/>
  <cols>
    <col min="1" max="1" width="0.75" style="2" customWidth="1"/>
    <col min="2" max="2" width="4.625" style="2" customWidth="1"/>
    <col min="3" max="3" width="4.25" style="2" customWidth="1"/>
    <col min="4" max="4" width="18.25" style="2" customWidth="1"/>
    <col min="5" max="5" width="11.125" style="2" customWidth="1"/>
    <col min="6" max="6" width="11" style="2" customWidth="1"/>
    <col min="7" max="9" width="11.5" style="2" customWidth="1"/>
    <col min="10" max="10" width="0.875" style="2" customWidth="1"/>
    <col min="11" max="11" width="29.75" style="2" customWidth="1"/>
    <col min="12" max="12" width="1.75" style="1" customWidth="1"/>
    <col min="13" max="13" width="3.25" style="1" customWidth="1"/>
    <col min="14" max="16384" width="7.25" style="1"/>
  </cols>
  <sheetData>
    <row r="1" spans="1:12" s="24" customFormat="1" x14ac:dyDescent="0.5">
      <c r="A1" s="39"/>
      <c r="B1" s="39" t="s">
        <v>245</v>
      </c>
      <c r="C1" s="40"/>
      <c r="D1" s="39" t="s">
        <v>244</v>
      </c>
      <c r="E1" s="39"/>
      <c r="F1" s="39"/>
      <c r="G1" s="39"/>
      <c r="H1" s="39"/>
      <c r="I1" s="39"/>
      <c r="J1" s="39"/>
      <c r="K1" s="39"/>
      <c r="L1" s="1"/>
    </row>
    <row r="2" spans="1:12" s="22" customFormat="1" x14ac:dyDescent="0.5">
      <c r="A2" s="38"/>
      <c r="B2" s="39" t="s">
        <v>243</v>
      </c>
      <c r="C2" s="40"/>
      <c r="D2" s="39" t="s">
        <v>242</v>
      </c>
      <c r="E2" s="38"/>
      <c r="F2" s="38"/>
      <c r="G2" s="38"/>
      <c r="H2" s="38"/>
      <c r="I2" s="38"/>
      <c r="J2" s="38"/>
      <c r="K2" s="38"/>
      <c r="L2" s="23"/>
    </row>
    <row r="3" spans="1:12" ht="6" customHeight="1" x14ac:dyDescent="0.5">
      <c r="A3" s="37"/>
      <c r="B3" s="1"/>
      <c r="C3" s="1"/>
      <c r="D3" s="1"/>
      <c r="E3" s="1"/>
      <c r="F3" s="1"/>
      <c r="G3" s="1"/>
      <c r="H3" s="1"/>
      <c r="K3" s="1"/>
    </row>
    <row r="4" spans="1:12" s="23" customFormat="1" ht="16.5" customHeight="1" x14ac:dyDescent="0.45">
      <c r="A4" s="144"/>
      <c r="B4" s="151"/>
      <c r="C4" s="151"/>
      <c r="D4" s="151"/>
      <c r="E4" s="316" t="s">
        <v>47</v>
      </c>
      <c r="F4" s="317"/>
      <c r="G4" s="317"/>
      <c r="H4" s="317"/>
      <c r="I4" s="318"/>
      <c r="J4" s="152"/>
      <c r="K4" s="151"/>
    </row>
    <row r="5" spans="1:12" s="23" customFormat="1" ht="16.5" customHeight="1" x14ac:dyDescent="0.45">
      <c r="A5" s="309"/>
      <c r="B5" s="309"/>
      <c r="C5" s="309"/>
      <c r="D5" s="310"/>
      <c r="E5" s="150"/>
      <c r="F5" s="146" t="s">
        <v>45</v>
      </c>
      <c r="G5" s="145" t="s">
        <v>232</v>
      </c>
      <c r="H5" s="145" t="s">
        <v>232</v>
      </c>
      <c r="I5" s="145" t="s">
        <v>231</v>
      </c>
      <c r="J5" s="145"/>
      <c r="K5" s="149"/>
    </row>
    <row r="6" spans="1:12" s="23" customFormat="1" ht="15" customHeight="1" x14ac:dyDescent="0.45">
      <c r="A6" s="309" t="s">
        <v>230</v>
      </c>
      <c r="B6" s="309"/>
      <c r="C6" s="309"/>
      <c r="D6" s="310"/>
      <c r="E6" s="147"/>
      <c r="F6" s="148" t="s">
        <v>228</v>
      </c>
      <c r="G6" s="145" t="s">
        <v>228</v>
      </c>
      <c r="H6" s="145" t="s">
        <v>229</v>
      </c>
      <c r="I6" s="145" t="s">
        <v>228</v>
      </c>
      <c r="J6" s="145"/>
      <c r="K6" s="149" t="s">
        <v>227</v>
      </c>
    </row>
    <row r="7" spans="1:12" s="23" customFormat="1" ht="12" customHeight="1" x14ac:dyDescent="0.45">
      <c r="A7" s="144"/>
      <c r="B7" s="144"/>
      <c r="C7" s="144"/>
      <c r="D7" s="144"/>
      <c r="E7" s="147" t="s">
        <v>46</v>
      </c>
      <c r="F7" s="148" t="s">
        <v>226</v>
      </c>
      <c r="G7" s="145" t="s">
        <v>225</v>
      </c>
      <c r="H7" s="145" t="s">
        <v>224</v>
      </c>
      <c r="I7" s="145" t="s">
        <v>223</v>
      </c>
      <c r="J7" s="145"/>
      <c r="K7" s="144"/>
    </row>
    <row r="8" spans="1:12" s="23" customFormat="1" ht="12" customHeight="1" x14ac:dyDescent="0.45">
      <c r="A8" s="144"/>
      <c r="B8" s="144"/>
      <c r="C8" s="144"/>
      <c r="D8" s="144"/>
      <c r="E8" s="147" t="s">
        <v>40</v>
      </c>
      <c r="F8" s="146" t="s">
        <v>221</v>
      </c>
      <c r="G8" s="145" t="s">
        <v>222</v>
      </c>
      <c r="H8" s="145" t="s">
        <v>222</v>
      </c>
      <c r="I8" s="145" t="s">
        <v>221</v>
      </c>
      <c r="J8" s="145"/>
      <c r="K8" s="144"/>
    </row>
    <row r="9" spans="1:12" s="23" customFormat="1" ht="3" customHeight="1" x14ac:dyDescent="0.45">
      <c r="A9" s="36"/>
      <c r="B9" s="36"/>
      <c r="C9" s="36"/>
      <c r="D9" s="36"/>
      <c r="E9" s="56"/>
      <c r="F9" s="31"/>
      <c r="G9" s="31"/>
      <c r="H9" s="31"/>
      <c r="I9" s="87"/>
      <c r="J9" s="87"/>
      <c r="K9" s="36"/>
    </row>
    <row r="10" spans="1:12" s="23" customFormat="1" ht="15" customHeight="1" x14ac:dyDescent="0.45">
      <c r="A10" s="319" t="s">
        <v>46</v>
      </c>
      <c r="B10" s="319"/>
      <c r="C10" s="319"/>
      <c r="D10" s="320"/>
      <c r="E10" s="169">
        <v>1332</v>
      </c>
      <c r="F10" s="169">
        <v>702</v>
      </c>
      <c r="G10" s="169">
        <v>630</v>
      </c>
      <c r="H10" s="168" t="s">
        <v>5</v>
      </c>
      <c r="I10" s="167" t="s">
        <v>5</v>
      </c>
      <c r="J10" s="30"/>
      <c r="K10" s="166" t="s">
        <v>40</v>
      </c>
    </row>
    <row r="11" spans="1:12" s="34" customFormat="1" ht="14.25" customHeight="1" x14ac:dyDescent="0.45">
      <c r="A11" s="146"/>
      <c r="B11" s="160" t="s">
        <v>220</v>
      </c>
      <c r="C11" s="146"/>
      <c r="D11" s="164"/>
      <c r="E11" s="158">
        <v>15</v>
      </c>
      <c r="F11" s="161">
        <v>12</v>
      </c>
      <c r="G11" s="165">
        <v>3</v>
      </c>
      <c r="H11" s="155" t="s">
        <v>5</v>
      </c>
      <c r="I11" s="155" t="s">
        <v>5</v>
      </c>
      <c r="J11" s="154"/>
      <c r="K11" s="153" t="s">
        <v>219</v>
      </c>
    </row>
    <row r="12" spans="1:12" s="34" customFormat="1" ht="13.9" customHeight="1" x14ac:dyDescent="0.45">
      <c r="A12" s="146"/>
      <c r="B12" s="160" t="s">
        <v>218</v>
      </c>
      <c r="C12" s="146"/>
      <c r="D12" s="164"/>
      <c r="E12" s="158">
        <v>2</v>
      </c>
      <c r="F12" s="161">
        <v>2</v>
      </c>
      <c r="G12" s="155" t="s">
        <v>5</v>
      </c>
      <c r="H12" s="155" t="s">
        <v>5</v>
      </c>
      <c r="I12" s="155" t="s">
        <v>5</v>
      </c>
      <c r="J12" s="154"/>
      <c r="K12" s="153" t="s">
        <v>217</v>
      </c>
    </row>
    <row r="13" spans="1:12" s="34" customFormat="1" ht="14.25" customHeight="1" x14ac:dyDescent="0.45">
      <c r="A13" s="146"/>
      <c r="B13" s="160" t="s">
        <v>216</v>
      </c>
      <c r="C13" s="146"/>
      <c r="D13" s="164"/>
      <c r="E13" s="158">
        <v>111</v>
      </c>
      <c r="F13" s="161">
        <v>64</v>
      </c>
      <c r="G13" s="165">
        <v>47</v>
      </c>
      <c r="H13" s="155" t="s">
        <v>5</v>
      </c>
      <c r="I13" s="155" t="s">
        <v>5</v>
      </c>
      <c r="J13" s="154"/>
      <c r="K13" s="153" t="s">
        <v>215</v>
      </c>
    </row>
    <row r="14" spans="1:12" s="34" customFormat="1" ht="14.25" customHeight="1" x14ac:dyDescent="0.45">
      <c r="A14" s="146"/>
      <c r="B14" s="160" t="s">
        <v>214</v>
      </c>
      <c r="C14" s="146"/>
      <c r="D14" s="164"/>
      <c r="E14" s="155">
        <v>9</v>
      </c>
      <c r="F14" s="155">
        <v>9</v>
      </c>
      <c r="G14" s="155" t="s">
        <v>5</v>
      </c>
      <c r="H14" s="155" t="s">
        <v>5</v>
      </c>
      <c r="I14" s="155" t="s">
        <v>5</v>
      </c>
      <c r="J14" s="154"/>
      <c r="K14" s="153" t="s">
        <v>213</v>
      </c>
    </row>
    <row r="15" spans="1:12" s="34" customFormat="1" ht="14.25" customHeight="1" x14ac:dyDescent="0.45">
      <c r="A15" s="146"/>
      <c r="B15" s="160" t="s">
        <v>212</v>
      </c>
      <c r="C15" s="146"/>
      <c r="D15" s="164"/>
      <c r="E15" s="158"/>
      <c r="F15" s="161"/>
      <c r="G15" s="165"/>
      <c r="H15" s="155"/>
      <c r="I15" s="155"/>
      <c r="J15" s="154"/>
      <c r="K15" s="160" t="s">
        <v>211</v>
      </c>
    </row>
    <row r="16" spans="1:12" s="34" customFormat="1" ht="14.25" customHeight="1" x14ac:dyDescent="0.45">
      <c r="A16" s="146"/>
      <c r="B16" s="160" t="s">
        <v>210</v>
      </c>
      <c r="C16" s="146"/>
      <c r="D16" s="164"/>
      <c r="E16" s="158">
        <v>3</v>
      </c>
      <c r="F16" s="161">
        <v>3</v>
      </c>
      <c r="G16" s="155" t="s">
        <v>5</v>
      </c>
      <c r="H16" s="155" t="s">
        <v>5</v>
      </c>
      <c r="I16" s="155" t="s">
        <v>5</v>
      </c>
      <c r="J16" s="154"/>
      <c r="K16" s="153" t="s">
        <v>209</v>
      </c>
    </row>
    <row r="17" spans="1:11" s="34" customFormat="1" ht="14.25" customHeight="1" x14ac:dyDescent="0.45">
      <c r="A17" s="146"/>
      <c r="B17" s="160" t="s">
        <v>208</v>
      </c>
      <c r="C17" s="146"/>
      <c r="D17" s="164"/>
      <c r="E17" s="158">
        <v>331</v>
      </c>
      <c r="F17" s="161">
        <v>98</v>
      </c>
      <c r="G17" s="156">
        <v>233</v>
      </c>
      <c r="H17" s="155" t="s">
        <v>5</v>
      </c>
      <c r="I17" s="155" t="s">
        <v>5</v>
      </c>
      <c r="J17" s="154"/>
      <c r="K17" s="153" t="s">
        <v>207</v>
      </c>
    </row>
    <row r="18" spans="1:11" s="34" customFormat="1" ht="14.25" customHeight="1" x14ac:dyDescent="0.45">
      <c r="A18" s="160"/>
      <c r="B18" s="160" t="s">
        <v>206</v>
      </c>
      <c r="C18" s="160"/>
      <c r="D18" s="159"/>
      <c r="E18" s="158"/>
      <c r="F18" s="161"/>
      <c r="G18" s="156"/>
      <c r="H18" s="155"/>
      <c r="I18" s="155"/>
      <c r="J18" s="154"/>
      <c r="K18" s="153" t="s">
        <v>205</v>
      </c>
    </row>
    <row r="19" spans="1:11" s="34" customFormat="1" ht="14.25" customHeight="1" x14ac:dyDescent="0.45">
      <c r="A19" s="160"/>
      <c r="B19" s="160" t="s">
        <v>204</v>
      </c>
      <c r="C19" s="160"/>
      <c r="D19" s="159"/>
      <c r="E19" s="158">
        <v>538</v>
      </c>
      <c r="F19" s="161">
        <v>300</v>
      </c>
      <c r="G19" s="156">
        <v>238</v>
      </c>
      <c r="H19" s="155" t="s">
        <v>5</v>
      </c>
      <c r="I19" s="155" t="s">
        <v>5</v>
      </c>
      <c r="J19" s="154"/>
      <c r="K19" s="153" t="s">
        <v>203</v>
      </c>
    </row>
    <row r="20" spans="1:11" s="34" customFormat="1" ht="14.25" customHeight="1" x14ac:dyDescent="0.45">
      <c r="A20" s="160"/>
      <c r="B20" s="160" t="s">
        <v>202</v>
      </c>
      <c r="C20" s="160"/>
      <c r="D20" s="159"/>
      <c r="E20" s="158">
        <v>42</v>
      </c>
      <c r="F20" s="161">
        <v>15</v>
      </c>
      <c r="G20" s="156">
        <v>27</v>
      </c>
      <c r="H20" s="155" t="s">
        <v>5</v>
      </c>
      <c r="I20" s="155" t="s">
        <v>5</v>
      </c>
      <c r="J20" s="154"/>
      <c r="K20" s="153" t="s">
        <v>201</v>
      </c>
    </row>
    <row r="21" spans="1:11" s="34" customFormat="1" ht="14.25" customHeight="1" x14ac:dyDescent="0.45">
      <c r="A21" s="160"/>
      <c r="B21" s="160" t="s">
        <v>200</v>
      </c>
      <c r="C21" s="160"/>
      <c r="D21" s="159"/>
      <c r="E21" s="158">
        <v>29</v>
      </c>
      <c r="F21" s="161">
        <v>17</v>
      </c>
      <c r="G21" s="156">
        <v>12</v>
      </c>
      <c r="H21" s="155" t="s">
        <v>5</v>
      </c>
      <c r="I21" s="155" t="s">
        <v>5</v>
      </c>
      <c r="J21" s="154"/>
      <c r="K21" s="153" t="s">
        <v>199</v>
      </c>
    </row>
    <row r="22" spans="1:11" s="34" customFormat="1" ht="14.25" customHeight="1" x14ac:dyDescent="0.45">
      <c r="A22" s="160"/>
      <c r="B22" s="160" t="s">
        <v>198</v>
      </c>
      <c r="C22" s="160"/>
      <c r="D22" s="159"/>
      <c r="E22" s="158">
        <v>22</v>
      </c>
      <c r="F22" s="161">
        <v>17</v>
      </c>
      <c r="G22" s="156">
        <v>5</v>
      </c>
      <c r="H22" s="155" t="s">
        <v>5</v>
      </c>
      <c r="I22" s="155" t="s">
        <v>5</v>
      </c>
      <c r="J22" s="154"/>
      <c r="K22" s="153" t="s">
        <v>197</v>
      </c>
    </row>
    <row r="23" spans="1:11" s="34" customFormat="1" ht="14.25" customHeight="1" x14ac:dyDescent="0.45">
      <c r="A23" s="160"/>
      <c r="B23" s="160" t="s">
        <v>196</v>
      </c>
      <c r="C23" s="160"/>
      <c r="D23" s="159"/>
      <c r="E23" s="158">
        <v>23</v>
      </c>
      <c r="F23" s="161">
        <v>15</v>
      </c>
      <c r="G23" s="156">
        <v>8</v>
      </c>
      <c r="H23" s="155" t="s">
        <v>5</v>
      </c>
      <c r="I23" s="155" t="s">
        <v>5</v>
      </c>
      <c r="J23" s="154"/>
      <c r="K23" s="153" t="s">
        <v>195</v>
      </c>
    </row>
    <row r="24" spans="1:11" s="34" customFormat="1" ht="14.25" customHeight="1" x14ac:dyDescent="0.45">
      <c r="A24" s="160"/>
      <c r="B24" s="160" t="s">
        <v>194</v>
      </c>
      <c r="C24" s="160"/>
      <c r="D24" s="159"/>
      <c r="E24" s="158">
        <v>58</v>
      </c>
      <c r="F24" s="161">
        <v>50</v>
      </c>
      <c r="G24" s="156">
        <v>8</v>
      </c>
      <c r="H24" s="155" t="s">
        <v>5</v>
      </c>
      <c r="I24" s="155" t="s">
        <v>5</v>
      </c>
      <c r="J24" s="154"/>
      <c r="K24" s="153" t="s">
        <v>193</v>
      </c>
    </row>
    <row r="25" spans="1:11" s="34" customFormat="1" ht="14.25" customHeight="1" x14ac:dyDescent="0.45">
      <c r="A25" s="160"/>
      <c r="B25" s="160" t="s">
        <v>192</v>
      </c>
      <c r="C25" s="160"/>
      <c r="D25" s="159"/>
      <c r="E25" s="158">
        <v>48</v>
      </c>
      <c r="F25" s="161">
        <v>31</v>
      </c>
      <c r="G25" s="156">
        <v>17</v>
      </c>
      <c r="H25" s="155" t="s">
        <v>5</v>
      </c>
      <c r="I25" s="155" t="s">
        <v>5</v>
      </c>
      <c r="J25" s="154"/>
      <c r="K25" s="153" t="s">
        <v>191</v>
      </c>
    </row>
    <row r="26" spans="1:11" s="34" customFormat="1" ht="14.25" customHeight="1" x14ac:dyDescent="0.45">
      <c r="A26" s="160"/>
      <c r="B26" s="160" t="s">
        <v>190</v>
      </c>
      <c r="C26" s="160"/>
      <c r="D26" s="159"/>
      <c r="E26" s="158">
        <v>67</v>
      </c>
      <c r="F26" s="161">
        <v>47</v>
      </c>
      <c r="G26" s="156">
        <v>20</v>
      </c>
      <c r="H26" s="155" t="s">
        <v>5</v>
      </c>
      <c r="I26" s="155" t="s">
        <v>5</v>
      </c>
      <c r="J26" s="154"/>
      <c r="K26" s="153" t="s">
        <v>189</v>
      </c>
    </row>
    <row r="27" spans="1:11" s="34" customFormat="1" ht="14.25" customHeight="1" x14ac:dyDescent="0.2">
      <c r="A27" s="160"/>
      <c r="B27" s="160" t="s">
        <v>188</v>
      </c>
      <c r="C27" s="160"/>
      <c r="D27" s="159"/>
      <c r="E27" s="163"/>
      <c r="F27" s="162"/>
      <c r="G27" s="58"/>
      <c r="H27" s="154"/>
      <c r="I27" s="154"/>
      <c r="J27" s="154"/>
      <c r="K27" s="153" t="s">
        <v>187</v>
      </c>
    </row>
    <row r="28" spans="1:11" s="34" customFormat="1" ht="14.25" customHeight="1" x14ac:dyDescent="0.45">
      <c r="A28" s="160"/>
      <c r="B28" s="160" t="s">
        <v>186</v>
      </c>
      <c r="C28" s="160"/>
      <c r="D28" s="159"/>
      <c r="E28" s="155" t="s">
        <v>5</v>
      </c>
      <c r="F28" s="155" t="s">
        <v>5</v>
      </c>
      <c r="G28" s="155" t="s">
        <v>5</v>
      </c>
      <c r="H28" s="155" t="s">
        <v>5</v>
      </c>
      <c r="I28" s="155" t="s">
        <v>5</v>
      </c>
      <c r="J28" s="154"/>
      <c r="K28" s="153" t="s">
        <v>185</v>
      </c>
    </row>
    <row r="29" spans="1:11" s="34" customFormat="1" ht="14.25" customHeight="1" x14ac:dyDescent="0.45">
      <c r="A29" s="160"/>
      <c r="B29" s="160" t="s">
        <v>184</v>
      </c>
      <c r="C29" s="160"/>
      <c r="D29" s="159"/>
      <c r="E29" s="158">
        <v>4</v>
      </c>
      <c r="F29" s="161">
        <v>3</v>
      </c>
      <c r="G29" s="156">
        <v>1</v>
      </c>
      <c r="H29" s="155" t="s">
        <v>5</v>
      </c>
      <c r="I29" s="155" t="s">
        <v>5</v>
      </c>
      <c r="J29" s="154"/>
      <c r="K29" s="153" t="s">
        <v>183</v>
      </c>
    </row>
    <row r="30" spans="1:11" s="34" customFormat="1" ht="16.5" customHeight="1" x14ac:dyDescent="0.45">
      <c r="A30" s="160"/>
      <c r="B30" s="160" t="s">
        <v>182</v>
      </c>
      <c r="C30" s="160"/>
      <c r="D30" s="159"/>
      <c r="E30" s="158">
        <v>11</v>
      </c>
      <c r="F30" s="161">
        <v>7</v>
      </c>
      <c r="G30" s="156">
        <v>4</v>
      </c>
      <c r="H30" s="155" t="s">
        <v>5</v>
      </c>
      <c r="I30" s="155" t="s">
        <v>5</v>
      </c>
      <c r="J30" s="154"/>
      <c r="K30" s="153" t="s">
        <v>181</v>
      </c>
    </row>
    <row r="31" spans="1:11" s="34" customFormat="1" ht="14.25" customHeight="1" x14ac:dyDescent="0.45">
      <c r="A31" s="160"/>
      <c r="B31" s="160" t="s">
        <v>180</v>
      </c>
      <c r="C31" s="160"/>
      <c r="D31" s="159"/>
      <c r="E31" s="158">
        <v>8</v>
      </c>
      <c r="F31" s="161">
        <v>7</v>
      </c>
      <c r="G31" s="156">
        <v>1</v>
      </c>
      <c r="H31" s="155" t="s">
        <v>5</v>
      </c>
      <c r="I31" s="155" t="s">
        <v>5</v>
      </c>
      <c r="J31" s="154"/>
      <c r="K31" s="153" t="s">
        <v>179</v>
      </c>
    </row>
    <row r="32" spans="1:11" s="34" customFormat="1" ht="14.25" customHeight="1" x14ac:dyDescent="0.45">
      <c r="A32" s="160"/>
      <c r="B32" s="160" t="s">
        <v>178</v>
      </c>
      <c r="C32" s="160"/>
      <c r="D32" s="159"/>
      <c r="E32" s="155"/>
      <c r="F32" s="155"/>
      <c r="G32" s="155"/>
      <c r="H32" s="155"/>
      <c r="I32" s="157"/>
      <c r="J32" s="154"/>
      <c r="K32" s="153" t="s">
        <v>177</v>
      </c>
    </row>
    <row r="33" spans="1:11" s="34" customFormat="1" ht="14.25" customHeight="1" x14ac:dyDescent="0.45">
      <c r="A33" s="160"/>
      <c r="C33" s="160"/>
      <c r="D33" s="159"/>
      <c r="E33" s="158">
        <v>9</v>
      </c>
      <c r="F33" s="161">
        <v>5</v>
      </c>
      <c r="G33" s="156">
        <v>4</v>
      </c>
      <c r="H33" s="155" t="s">
        <v>5</v>
      </c>
      <c r="I33" s="155" t="s">
        <v>5</v>
      </c>
      <c r="J33" s="154"/>
      <c r="K33" s="153" t="s">
        <v>176</v>
      </c>
    </row>
    <row r="34" spans="1:11" s="34" customFormat="1" ht="14.25" customHeight="1" x14ac:dyDescent="0.45">
      <c r="A34" s="160"/>
      <c r="B34" s="160" t="s">
        <v>175</v>
      </c>
      <c r="C34" s="160"/>
      <c r="D34" s="159"/>
      <c r="E34" s="158"/>
      <c r="F34" s="161"/>
      <c r="G34" s="156"/>
      <c r="H34" s="155"/>
      <c r="I34" s="155"/>
      <c r="J34" s="154"/>
      <c r="K34" s="153" t="s">
        <v>241</v>
      </c>
    </row>
    <row r="35" spans="1:11" s="34" customFormat="1" ht="14.25" customHeight="1" x14ac:dyDescent="0.45">
      <c r="A35" s="160"/>
      <c r="B35" s="160" t="s">
        <v>173</v>
      </c>
      <c r="C35" s="160"/>
      <c r="D35" s="159"/>
      <c r="E35" s="158">
        <v>1</v>
      </c>
      <c r="F35" s="157" t="s">
        <v>5</v>
      </c>
      <c r="G35" s="156">
        <v>1</v>
      </c>
      <c r="H35" s="155" t="s">
        <v>5</v>
      </c>
      <c r="I35" s="155" t="s">
        <v>5</v>
      </c>
      <c r="J35" s="154"/>
      <c r="K35" s="153" t="s">
        <v>172</v>
      </c>
    </row>
    <row r="36" spans="1:11" s="34" customFormat="1" ht="14.25" customHeight="1" x14ac:dyDescent="0.45">
      <c r="A36" s="160"/>
      <c r="B36" s="160" t="s">
        <v>171</v>
      </c>
      <c r="C36" s="160"/>
      <c r="D36" s="159"/>
      <c r="E36" s="158">
        <v>1</v>
      </c>
      <c r="F36" s="157" t="s">
        <v>5</v>
      </c>
      <c r="G36" s="156">
        <v>1</v>
      </c>
      <c r="H36" s="155" t="s">
        <v>5</v>
      </c>
      <c r="I36" s="155" t="s">
        <v>5</v>
      </c>
      <c r="J36" s="154"/>
      <c r="K36" s="153" t="s">
        <v>170</v>
      </c>
    </row>
    <row r="37" spans="1:11" ht="3" customHeight="1" x14ac:dyDescent="0.5">
      <c r="A37" s="37"/>
      <c r="B37" s="37"/>
      <c r="C37" s="37"/>
      <c r="D37" s="61"/>
      <c r="E37" s="60"/>
      <c r="F37" s="61"/>
      <c r="G37" s="37"/>
      <c r="H37" s="59"/>
      <c r="I37" s="59"/>
      <c r="J37" s="59"/>
      <c r="K37" s="37"/>
    </row>
    <row r="38" spans="1:11" ht="3" customHeight="1" x14ac:dyDescent="0.5"/>
    <row r="39" spans="1:11" x14ac:dyDescent="0.5">
      <c r="A39" s="4"/>
      <c r="B39" s="5" t="s">
        <v>2</v>
      </c>
      <c r="C39" s="5"/>
      <c r="D39" s="5"/>
      <c r="E39" s="5"/>
      <c r="F39" s="6"/>
      <c r="G39" s="5" t="s">
        <v>240</v>
      </c>
      <c r="H39" s="4"/>
      <c r="I39" s="4"/>
      <c r="J39" s="4"/>
      <c r="K39" s="4"/>
    </row>
    <row r="40" spans="1:11" x14ac:dyDescent="0.5">
      <c r="A40" s="3"/>
      <c r="B40" s="5" t="s">
        <v>239</v>
      </c>
      <c r="C40" s="5"/>
      <c r="D40" s="4"/>
      <c r="E40" s="4"/>
      <c r="F40" s="4"/>
      <c r="G40" s="5" t="s">
        <v>238</v>
      </c>
      <c r="H40" s="4"/>
      <c r="I40" s="3"/>
      <c r="J40" s="3"/>
      <c r="K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" header="0.51181102362204722" footer="0.34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opLeftCell="A9" zoomScale="80" zoomScaleNormal="80" workbookViewId="0">
      <selection activeCell="F19" sqref="F19"/>
    </sheetView>
  </sheetViews>
  <sheetFormatPr defaultColWidth="8.75" defaultRowHeight="18.75" x14ac:dyDescent="0.2"/>
  <cols>
    <col min="1" max="1" width="1.25" style="88" customWidth="1"/>
    <col min="2" max="2" width="1.375" style="88" customWidth="1"/>
    <col min="3" max="3" width="4.25" style="88" customWidth="1"/>
    <col min="4" max="4" width="3.75" style="88" customWidth="1"/>
    <col min="5" max="5" width="3.875" style="88" customWidth="1"/>
    <col min="6" max="6" width="9.5" style="88" customWidth="1"/>
    <col min="7" max="7" width="1.875" style="88" customWidth="1"/>
    <col min="8" max="8" width="10.25" style="88" customWidth="1"/>
    <col min="9" max="9" width="3.25" style="88" customWidth="1"/>
    <col min="10" max="10" width="9.75" style="88" customWidth="1"/>
    <col min="11" max="11" width="2.25" style="88" customWidth="1"/>
    <col min="12" max="12" width="8.625" style="88" customWidth="1"/>
    <col min="13" max="13" width="2.375" style="88" customWidth="1"/>
    <col min="14" max="14" width="9.125" style="88" customWidth="1"/>
    <col min="15" max="15" width="2.625" style="88" customWidth="1"/>
    <col min="16" max="16" width="9.5" style="88" customWidth="1"/>
    <col min="17" max="17" width="1.75" style="88" customWidth="1"/>
    <col min="18" max="18" width="9.375" style="88" customWidth="1"/>
    <col min="19" max="19" width="1.375" style="88" customWidth="1"/>
    <col min="20" max="20" width="11.75" style="88" customWidth="1"/>
    <col min="21" max="21" width="1.875" style="88" customWidth="1"/>
    <col min="22" max="22" width="1.75" style="88" customWidth="1"/>
    <col min="23" max="23" width="4.25" style="88" customWidth="1"/>
    <col min="24" max="16384" width="8.75" style="88"/>
  </cols>
  <sheetData>
    <row r="1" spans="1:21" s="112" customFormat="1" ht="21.75" x14ac:dyDescent="0.5">
      <c r="B1" s="112" t="s">
        <v>162</v>
      </c>
      <c r="D1" s="113"/>
      <c r="E1" s="114" t="s">
        <v>161</v>
      </c>
    </row>
    <row r="2" spans="1:21" s="112" customFormat="1" ht="21.75" x14ac:dyDescent="0.5">
      <c r="B2" s="39" t="s">
        <v>160</v>
      </c>
      <c r="D2" s="113"/>
      <c r="E2" s="112" t="s">
        <v>159</v>
      </c>
    </row>
    <row r="3" spans="1:21" s="110" customFormat="1" ht="6" customHeight="1" x14ac:dyDescent="0.2">
      <c r="A3" s="111"/>
    </row>
    <row r="4" spans="1:21" s="90" customFormat="1" ht="18" customHeight="1" x14ac:dyDescent="0.2">
      <c r="A4" s="108"/>
      <c r="B4" s="109"/>
      <c r="C4" s="109"/>
      <c r="D4" s="109"/>
      <c r="E4" s="109"/>
      <c r="F4" s="345" t="s">
        <v>158</v>
      </c>
      <c r="G4" s="346"/>
      <c r="H4" s="346"/>
      <c r="I4" s="346"/>
      <c r="J4" s="346"/>
      <c r="K4" s="346"/>
      <c r="L4" s="346"/>
      <c r="M4" s="346"/>
      <c r="N4" s="346"/>
      <c r="O4" s="347"/>
      <c r="P4" s="345" t="s">
        <v>157</v>
      </c>
      <c r="Q4" s="346"/>
      <c r="R4" s="346"/>
      <c r="S4" s="346"/>
      <c r="T4" s="346"/>
      <c r="U4" s="346"/>
    </row>
    <row r="5" spans="1:21" s="90" customFormat="1" ht="18" customHeight="1" x14ac:dyDescent="0.2">
      <c r="A5" s="107"/>
      <c r="B5" s="107"/>
      <c r="C5" s="107"/>
      <c r="D5" s="107"/>
      <c r="E5" s="107"/>
      <c r="F5" s="338" t="s">
        <v>156</v>
      </c>
      <c r="G5" s="339"/>
      <c r="H5" s="339"/>
      <c r="I5" s="339"/>
      <c r="J5" s="339"/>
      <c r="K5" s="339"/>
      <c r="L5" s="339"/>
      <c r="M5" s="339"/>
      <c r="N5" s="339"/>
      <c r="O5" s="340"/>
      <c r="P5" s="348" t="s">
        <v>155</v>
      </c>
      <c r="Q5" s="349"/>
      <c r="R5" s="349"/>
      <c r="S5" s="349"/>
      <c r="T5" s="349"/>
      <c r="U5" s="349"/>
    </row>
    <row r="6" spans="1:21" s="90" customFormat="1" ht="18" customHeight="1" x14ac:dyDescent="0.2">
      <c r="A6" s="107"/>
      <c r="B6" s="107"/>
      <c r="C6" s="107"/>
      <c r="D6" s="107"/>
      <c r="E6" s="107"/>
      <c r="F6" s="343"/>
      <c r="G6" s="344"/>
      <c r="H6" s="330" t="s">
        <v>154</v>
      </c>
      <c r="I6" s="330"/>
      <c r="J6" s="343" t="s">
        <v>153</v>
      </c>
      <c r="K6" s="344"/>
      <c r="L6" s="325"/>
      <c r="M6" s="325"/>
      <c r="N6" s="341"/>
      <c r="O6" s="342"/>
      <c r="P6" s="323"/>
      <c r="Q6" s="325"/>
      <c r="R6" s="343"/>
      <c r="S6" s="344"/>
      <c r="T6" s="330" t="s">
        <v>152</v>
      </c>
      <c r="U6" s="330"/>
    </row>
    <row r="7" spans="1:21" s="90" customFormat="1" ht="18" customHeight="1" x14ac:dyDescent="0.2">
      <c r="A7" s="108"/>
      <c r="B7" s="107"/>
      <c r="C7" s="107"/>
      <c r="D7" s="107"/>
      <c r="E7" s="107"/>
      <c r="F7" s="323"/>
      <c r="G7" s="324"/>
      <c r="H7" s="330" t="s">
        <v>151</v>
      </c>
      <c r="I7" s="330"/>
      <c r="J7" s="323" t="s">
        <v>150</v>
      </c>
      <c r="K7" s="324"/>
      <c r="L7" s="325"/>
      <c r="M7" s="325"/>
      <c r="N7" s="321"/>
      <c r="O7" s="322"/>
      <c r="P7" s="323"/>
      <c r="Q7" s="325"/>
      <c r="R7" s="323"/>
      <c r="S7" s="324"/>
      <c r="T7" s="330" t="s">
        <v>131</v>
      </c>
      <c r="U7" s="330"/>
    </row>
    <row r="8" spans="1:21" s="90" customFormat="1" ht="18" customHeight="1" x14ac:dyDescent="0.2">
      <c r="A8" s="326" t="s">
        <v>149</v>
      </c>
      <c r="B8" s="326"/>
      <c r="C8" s="326"/>
      <c r="D8" s="326"/>
      <c r="E8" s="327"/>
      <c r="F8" s="323"/>
      <c r="G8" s="324"/>
      <c r="H8" s="330" t="s">
        <v>148</v>
      </c>
      <c r="I8" s="330"/>
      <c r="J8" s="323" t="s">
        <v>147</v>
      </c>
      <c r="K8" s="324"/>
      <c r="L8" s="323"/>
      <c r="M8" s="324"/>
      <c r="N8" s="321" t="s">
        <v>146</v>
      </c>
      <c r="O8" s="322"/>
      <c r="P8" s="323"/>
      <c r="Q8" s="325"/>
      <c r="R8" s="323"/>
      <c r="S8" s="324"/>
      <c r="T8" s="330" t="s">
        <v>145</v>
      </c>
      <c r="U8" s="330"/>
    </row>
    <row r="9" spans="1:21" s="90" customFormat="1" ht="18" customHeight="1" x14ac:dyDescent="0.2">
      <c r="A9" s="328" t="s">
        <v>144</v>
      </c>
      <c r="B9" s="328"/>
      <c r="C9" s="328"/>
      <c r="D9" s="328"/>
      <c r="E9" s="329"/>
      <c r="F9" s="323"/>
      <c r="G9" s="324"/>
      <c r="H9" s="330" t="s">
        <v>143</v>
      </c>
      <c r="I9" s="330"/>
      <c r="J9" s="323" t="s">
        <v>142</v>
      </c>
      <c r="K9" s="324"/>
      <c r="L9" s="325" t="s">
        <v>141</v>
      </c>
      <c r="M9" s="325"/>
      <c r="N9" s="321" t="s">
        <v>140</v>
      </c>
      <c r="O9" s="322"/>
      <c r="P9" s="323" t="s">
        <v>139</v>
      </c>
      <c r="Q9" s="324"/>
      <c r="R9" s="323" t="s">
        <v>138</v>
      </c>
      <c r="S9" s="324"/>
      <c r="T9" s="330" t="s">
        <v>137</v>
      </c>
      <c r="U9" s="330"/>
    </row>
    <row r="10" spans="1:21" s="90" customFormat="1" ht="18" customHeight="1" x14ac:dyDescent="0.2">
      <c r="A10" s="107"/>
      <c r="B10" s="107"/>
      <c r="C10" s="107"/>
      <c r="D10" s="107"/>
      <c r="E10" s="107"/>
      <c r="F10" s="323" t="s">
        <v>136</v>
      </c>
      <c r="G10" s="324"/>
      <c r="H10" s="330" t="s">
        <v>135</v>
      </c>
      <c r="I10" s="330"/>
      <c r="J10" s="323" t="s">
        <v>134</v>
      </c>
      <c r="K10" s="324"/>
      <c r="L10" s="323" t="s">
        <v>133</v>
      </c>
      <c r="M10" s="324"/>
      <c r="N10" s="321" t="s">
        <v>132</v>
      </c>
      <c r="O10" s="322"/>
      <c r="P10" s="323" t="s">
        <v>131</v>
      </c>
      <c r="Q10" s="324"/>
      <c r="R10" s="323" t="s">
        <v>130</v>
      </c>
      <c r="S10" s="324"/>
      <c r="T10" s="330" t="s">
        <v>116</v>
      </c>
      <c r="U10" s="330"/>
    </row>
    <row r="11" spans="1:21" s="90" customFormat="1" ht="18" customHeight="1" x14ac:dyDescent="0.2">
      <c r="A11" s="107"/>
      <c r="B11" s="107"/>
      <c r="C11" s="107"/>
      <c r="D11" s="107"/>
      <c r="E11" s="107"/>
      <c r="F11" s="323" t="s">
        <v>130</v>
      </c>
      <c r="G11" s="324"/>
      <c r="H11" s="330" t="s">
        <v>129</v>
      </c>
      <c r="I11" s="330"/>
      <c r="J11" s="323" t="s">
        <v>128</v>
      </c>
      <c r="K11" s="324"/>
      <c r="L11" s="323" t="s">
        <v>127</v>
      </c>
      <c r="M11" s="324"/>
      <c r="N11" s="321" t="s">
        <v>126</v>
      </c>
      <c r="O11" s="322"/>
      <c r="P11" s="323" t="s">
        <v>125</v>
      </c>
      <c r="Q11" s="324"/>
      <c r="R11" s="323" t="s">
        <v>124</v>
      </c>
      <c r="S11" s="324"/>
      <c r="T11" s="330" t="s">
        <v>123</v>
      </c>
      <c r="U11" s="330"/>
    </row>
    <row r="12" spans="1:21" s="90" customFormat="1" ht="18" customHeight="1" x14ac:dyDescent="0.2">
      <c r="A12" s="107"/>
      <c r="B12" s="107"/>
      <c r="C12" s="107"/>
      <c r="D12" s="107"/>
      <c r="E12" s="107"/>
      <c r="F12" s="323" t="s">
        <v>122</v>
      </c>
      <c r="G12" s="324"/>
      <c r="H12" s="325" t="s">
        <v>121</v>
      </c>
      <c r="I12" s="325"/>
      <c r="J12" s="323" t="s">
        <v>120</v>
      </c>
      <c r="K12" s="324"/>
      <c r="L12" s="323" t="s">
        <v>119</v>
      </c>
      <c r="M12" s="324"/>
      <c r="N12" s="321" t="s">
        <v>118</v>
      </c>
      <c r="O12" s="322"/>
      <c r="P12" s="323" t="s">
        <v>117</v>
      </c>
      <c r="Q12" s="324"/>
      <c r="R12" s="323" t="s">
        <v>116</v>
      </c>
      <c r="S12" s="324"/>
      <c r="T12" s="330" t="s">
        <v>115</v>
      </c>
      <c r="U12" s="330"/>
    </row>
    <row r="13" spans="1:21" s="90" customFormat="1" ht="18" customHeight="1" x14ac:dyDescent="0.2">
      <c r="A13" s="106"/>
      <c r="B13" s="106"/>
      <c r="C13" s="106"/>
      <c r="D13" s="106"/>
      <c r="E13" s="106"/>
      <c r="F13" s="333" t="s">
        <v>114</v>
      </c>
      <c r="G13" s="334"/>
      <c r="H13" s="337" t="s">
        <v>112</v>
      </c>
      <c r="I13" s="337"/>
      <c r="J13" s="333" t="s">
        <v>113</v>
      </c>
      <c r="K13" s="334"/>
      <c r="L13" s="333" t="s">
        <v>112</v>
      </c>
      <c r="M13" s="334"/>
      <c r="N13" s="335" t="s">
        <v>111</v>
      </c>
      <c r="O13" s="336"/>
      <c r="P13" s="333" t="s">
        <v>112</v>
      </c>
      <c r="Q13" s="334"/>
      <c r="R13" s="333" t="s">
        <v>112</v>
      </c>
      <c r="S13" s="334"/>
      <c r="T13" s="350" t="s">
        <v>111</v>
      </c>
      <c r="U13" s="350"/>
    </row>
    <row r="14" spans="1:21" s="101" customFormat="1" ht="4.5" customHeight="1" x14ac:dyDescent="0.2">
      <c r="A14" s="351"/>
      <c r="B14" s="351"/>
      <c r="C14" s="351"/>
      <c r="D14" s="351"/>
      <c r="E14" s="351"/>
      <c r="F14" s="100"/>
      <c r="G14" s="104"/>
      <c r="H14" s="103"/>
      <c r="I14" s="102"/>
      <c r="J14" s="105"/>
      <c r="K14" s="104"/>
      <c r="L14" s="103"/>
      <c r="M14" s="102"/>
      <c r="N14" s="105"/>
      <c r="O14" s="104"/>
      <c r="P14" s="105"/>
      <c r="Q14" s="102"/>
      <c r="R14" s="105"/>
      <c r="S14" s="104"/>
      <c r="T14" s="103"/>
      <c r="U14" s="102"/>
    </row>
    <row r="15" spans="1:21" s="90" customFormat="1" ht="24.75" hidden="1" customHeight="1" x14ac:dyDescent="0.2">
      <c r="A15" s="331" t="s">
        <v>110</v>
      </c>
      <c r="B15" s="331"/>
      <c r="C15" s="331"/>
      <c r="D15" s="331"/>
      <c r="E15" s="332"/>
      <c r="F15" s="100">
        <v>189</v>
      </c>
      <c r="G15" s="98"/>
      <c r="H15" s="96">
        <v>154</v>
      </c>
      <c r="I15" s="96"/>
      <c r="J15" s="99">
        <v>48</v>
      </c>
      <c r="K15" s="98"/>
      <c r="L15" s="96">
        <v>1</v>
      </c>
      <c r="M15" s="96"/>
      <c r="N15" s="99">
        <v>1</v>
      </c>
      <c r="O15" s="98"/>
      <c r="P15" s="99">
        <v>40</v>
      </c>
      <c r="Q15" s="96"/>
      <c r="R15" s="99">
        <v>17</v>
      </c>
      <c r="S15" s="98"/>
      <c r="T15" s="97" t="s">
        <v>5</v>
      </c>
      <c r="U15" s="96"/>
    </row>
    <row r="16" spans="1:21" s="90" customFormat="1" ht="24.75" hidden="1" customHeight="1" x14ac:dyDescent="0.2">
      <c r="A16" s="331" t="s">
        <v>109</v>
      </c>
      <c r="B16" s="331"/>
      <c r="C16" s="331"/>
      <c r="D16" s="331"/>
      <c r="E16" s="332"/>
      <c r="F16" s="100">
        <v>189</v>
      </c>
      <c r="G16" s="98"/>
      <c r="H16" s="96">
        <v>154</v>
      </c>
      <c r="I16" s="96"/>
      <c r="J16" s="99">
        <v>48</v>
      </c>
      <c r="K16" s="98"/>
      <c r="L16" s="96">
        <v>1</v>
      </c>
      <c r="M16" s="96"/>
      <c r="N16" s="99">
        <v>1</v>
      </c>
      <c r="O16" s="98"/>
      <c r="P16" s="99">
        <v>40</v>
      </c>
      <c r="Q16" s="96"/>
      <c r="R16" s="99">
        <v>18</v>
      </c>
      <c r="S16" s="98"/>
      <c r="T16" s="97" t="s">
        <v>5</v>
      </c>
      <c r="U16" s="96"/>
    </row>
    <row r="17" spans="1:22" s="90" customFormat="1" ht="25.15" customHeight="1" x14ac:dyDescent="0.2">
      <c r="A17" s="331" t="s">
        <v>108</v>
      </c>
      <c r="B17" s="331"/>
      <c r="C17" s="331"/>
      <c r="D17" s="331"/>
      <c r="E17" s="332"/>
      <c r="F17" s="100">
        <v>189</v>
      </c>
      <c r="G17" s="98"/>
      <c r="H17" s="96">
        <v>154</v>
      </c>
      <c r="I17" s="96"/>
      <c r="J17" s="99">
        <v>48</v>
      </c>
      <c r="K17" s="98"/>
      <c r="L17" s="96">
        <v>1</v>
      </c>
      <c r="M17" s="96"/>
      <c r="N17" s="99">
        <v>1</v>
      </c>
      <c r="O17" s="98"/>
      <c r="P17" s="99">
        <v>40</v>
      </c>
      <c r="Q17" s="96"/>
      <c r="R17" s="99">
        <v>18</v>
      </c>
      <c r="S17" s="98"/>
      <c r="T17" s="97" t="s">
        <v>5</v>
      </c>
      <c r="U17" s="96"/>
    </row>
    <row r="18" spans="1:22" s="90" customFormat="1" ht="25.15" customHeight="1" x14ac:dyDescent="0.2">
      <c r="A18" s="331" t="s">
        <v>107</v>
      </c>
      <c r="B18" s="331"/>
      <c r="C18" s="331"/>
      <c r="D18" s="331"/>
      <c r="E18" s="332"/>
      <c r="F18" s="100">
        <v>189</v>
      </c>
      <c r="G18" s="98"/>
      <c r="H18" s="96">
        <v>72</v>
      </c>
      <c r="I18" s="96"/>
      <c r="J18" s="99">
        <v>40</v>
      </c>
      <c r="K18" s="98"/>
      <c r="L18" s="96">
        <v>2</v>
      </c>
      <c r="M18" s="96"/>
      <c r="N18" s="99">
        <v>1</v>
      </c>
      <c r="O18" s="98"/>
      <c r="P18" s="99">
        <v>35</v>
      </c>
      <c r="Q18" s="96"/>
      <c r="R18" s="99">
        <v>12</v>
      </c>
      <c r="S18" s="98"/>
      <c r="T18" s="97" t="s">
        <v>5</v>
      </c>
      <c r="U18" s="96"/>
    </row>
    <row r="19" spans="1:22" s="90" customFormat="1" ht="25.15" customHeight="1" x14ac:dyDescent="0.2">
      <c r="A19" s="331" t="s">
        <v>106</v>
      </c>
      <c r="B19" s="331"/>
      <c r="C19" s="331"/>
      <c r="D19" s="331"/>
      <c r="E19" s="332"/>
      <c r="F19" s="100">
        <v>327</v>
      </c>
      <c r="G19" s="98"/>
      <c r="H19" s="96">
        <v>0</v>
      </c>
      <c r="I19" s="96"/>
      <c r="J19" s="99">
        <v>0</v>
      </c>
      <c r="K19" s="98"/>
      <c r="L19" s="96">
        <v>1</v>
      </c>
      <c r="M19" s="96"/>
      <c r="N19" s="99">
        <v>0</v>
      </c>
      <c r="O19" s="98"/>
      <c r="P19" s="99">
        <v>2</v>
      </c>
      <c r="Q19" s="96"/>
      <c r="R19" s="99">
        <v>15</v>
      </c>
      <c r="S19" s="98"/>
      <c r="T19" s="97" t="s">
        <v>5</v>
      </c>
      <c r="U19" s="96"/>
    </row>
    <row r="20" spans="1:22" s="90" customFormat="1" ht="25.15" customHeight="1" x14ac:dyDescent="0.2">
      <c r="A20" s="331" t="s">
        <v>105</v>
      </c>
      <c r="B20" s="331"/>
      <c r="C20" s="331"/>
      <c r="D20" s="331"/>
      <c r="E20" s="332"/>
      <c r="F20" s="100">
        <v>327</v>
      </c>
      <c r="G20" s="98"/>
      <c r="H20" s="96">
        <v>0</v>
      </c>
      <c r="I20" s="96"/>
      <c r="J20" s="99">
        <v>0</v>
      </c>
      <c r="K20" s="98"/>
      <c r="L20" s="96">
        <v>1</v>
      </c>
      <c r="M20" s="96"/>
      <c r="N20" s="99">
        <v>0</v>
      </c>
      <c r="O20" s="98"/>
      <c r="P20" s="99">
        <v>2</v>
      </c>
      <c r="Q20" s="96"/>
      <c r="R20" s="99">
        <v>15</v>
      </c>
      <c r="S20" s="98"/>
      <c r="T20" s="97" t="s">
        <v>5</v>
      </c>
      <c r="U20" s="96"/>
    </row>
    <row r="21" spans="1:22" ht="25.15" customHeight="1" x14ac:dyDescent="0.2">
      <c r="A21" s="331" t="s">
        <v>104</v>
      </c>
      <c r="B21" s="331"/>
      <c r="C21" s="331"/>
      <c r="D21" s="331"/>
      <c r="E21" s="332"/>
      <c r="F21" s="100">
        <v>326</v>
      </c>
      <c r="G21" s="98"/>
      <c r="H21" s="96">
        <v>1</v>
      </c>
      <c r="I21" s="96"/>
      <c r="J21" s="99">
        <v>1</v>
      </c>
      <c r="K21" s="98"/>
      <c r="L21" s="96">
        <v>1</v>
      </c>
      <c r="M21" s="96"/>
      <c r="N21" s="99">
        <v>0</v>
      </c>
      <c r="O21" s="98"/>
      <c r="P21" s="99">
        <v>2</v>
      </c>
      <c r="Q21" s="96"/>
      <c r="R21" s="99">
        <v>14</v>
      </c>
      <c r="S21" s="98"/>
      <c r="T21" s="97" t="s">
        <v>5</v>
      </c>
      <c r="U21" s="96"/>
      <c r="V21" s="90"/>
    </row>
    <row r="22" spans="1:22" s="90" customFormat="1" ht="3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88"/>
      <c r="V22" s="88"/>
    </row>
    <row r="23" spans="1:22" s="90" customFormat="1" ht="18" customHeight="1" x14ac:dyDescent="0.45">
      <c r="A23" s="89"/>
      <c r="B23" s="89"/>
      <c r="C23" s="93" t="s">
        <v>103</v>
      </c>
      <c r="D23" s="89" t="s">
        <v>102</v>
      </c>
      <c r="E23" s="89"/>
      <c r="F23" s="89"/>
      <c r="G23" s="91"/>
      <c r="H23" s="91"/>
      <c r="I23" s="91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</row>
    <row r="24" spans="1:22" s="90" customFormat="1" ht="18" customHeight="1" x14ac:dyDescent="0.45">
      <c r="A24" s="89"/>
      <c r="B24" s="89"/>
      <c r="C24" s="93" t="s">
        <v>101</v>
      </c>
      <c r="D24" s="89" t="s">
        <v>100</v>
      </c>
      <c r="E24" s="89"/>
      <c r="F24" s="89"/>
      <c r="G24" s="91"/>
      <c r="H24" s="91"/>
      <c r="I24" s="91"/>
      <c r="J24" s="91"/>
      <c r="K24" s="91"/>
      <c r="L24" s="91"/>
      <c r="M24" s="91"/>
      <c r="N24" s="91"/>
      <c r="O24" s="91"/>
      <c r="P24" s="92"/>
      <c r="Q24" s="92"/>
    </row>
    <row r="25" spans="1:22" s="90" customFormat="1" ht="18" customHeight="1" x14ac:dyDescent="0.4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1"/>
      <c r="Q25" s="91"/>
      <c r="R25" s="91"/>
      <c r="S25" s="91"/>
    </row>
    <row r="26" spans="1:22" s="90" customFormat="1" ht="18" customHeight="1" x14ac:dyDescent="0.4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</row>
    <row r="27" spans="1:22" s="90" customFormat="1" ht="18" customHeight="1" x14ac:dyDescent="0.4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9"/>
      <c r="Q27" s="89"/>
      <c r="R27" s="89"/>
      <c r="S27" s="89"/>
      <c r="T27" s="89"/>
      <c r="U27" s="89"/>
    </row>
    <row r="28" spans="1:22" s="89" customFormat="1" ht="18" customHeight="1" x14ac:dyDescent="0.4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90"/>
    </row>
    <row r="29" spans="1:22" s="89" customFormat="1" ht="18" customHeight="1" x14ac:dyDescent="0.4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2" s="89" customFormat="1" x14ac:dyDescent="0.4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2" x14ac:dyDescent="0.45">
      <c r="V31" s="89"/>
    </row>
  </sheetData>
  <mergeCells count="78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H7:I7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J9:K9"/>
    <mergeCell ref="L9:M9"/>
    <mergeCell ref="H9:I9"/>
    <mergeCell ref="L12:M12"/>
    <mergeCell ref="F11:G11"/>
    <mergeCell ref="A21:E21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showGridLines="0" topLeftCell="A17" zoomScale="80" zoomScaleNormal="80" workbookViewId="0">
      <selection activeCell="D29" sqref="D29"/>
    </sheetView>
  </sheetViews>
  <sheetFormatPr defaultColWidth="9" defaultRowHeight="18.75" x14ac:dyDescent="0.45"/>
  <cols>
    <col min="1" max="1" width="1.125" style="170" customWidth="1"/>
    <col min="2" max="2" width="0.875" style="170" customWidth="1"/>
    <col min="3" max="3" width="2.75" style="170" customWidth="1"/>
    <col min="4" max="4" width="4.625" style="170" customWidth="1"/>
    <col min="5" max="5" width="16.875" style="170" customWidth="1"/>
    <col min="6" max="6" width="9.75" style="170" customWidth="1"/>
    <col min="7" max="7" width="7.25" style="170" customWidth="1"/>
    <col min="8" max="8" width="0.875" style="170" customWidth="1"/>
    <col min="9" max="9" width="7.25" style="170" customWidth="1"/>
    <col min="10" max="10" width="0.875" style="170" customWidth="1"/>
    <col min="11" max="11" width="7.25" style="170" customWidth="1"/>
    <col min="12" max="12" width="0.875" style="170" customWidth="1"/>
    <col min="13" max="13" width="7.625" style="170" customWidth="1"/>
    <col min="14" max="14" width="0.875" style="170" customWidth="1"/>
    <col min="15" max="15" width="7.25" style="170" customWidth="1"/>
    <col min="16" max="16" width="0.875" style="170" customWidth="1"/>
    <col min="17" max="17" width="7.25" style="171" customWidth="1"/>
    <col min="18" max="18" width="0.875" style="171" customWidth="1"/>
    <col min="19" max="19" width="7.25" style="171" customWidth="1"/>
    <col min="20" max="20" width="0.875" style="171" customWidth="1"/>
    <col min="21" max="22" width="0.75" style="171" customWidth="1"/>
    <col min="23" max="23" width="0.875" style="170" customWidth="1"/>
    <col min="24" max="24" width="26.875" style="170" customWidth="1"/>
    <col min="25" max="25" width="2" style="170" customWidth="1"/>
    <col min="26" max="26" width="0.75" style="171" customWidth="1"/>
    <col min="27" max="27" width="6.875" style="170" customWidth="1"/>
    <col min="28" max="28" width="9" style="170" customWidth="1"/>
    <col min="29" max="16384" width="9" style="170"/>
  </cols>
  <sheetData>
    <row r="1" spans="1:39" s="234" customFormat="1" ht="21.75" customHeight="1" x14ac:dyDescent="0.5">
      <c r="A1" s="238" t="s">
        <v>95</v>
      </c>
      <c r="D1" s="237">
        <v>14.7</v>
      </c>
      <c r="E1" s="238" t="s">
        <v>368</v>
      </c>
      <c r="Q1" s="235"/>
      <c r="R1" s="235"/>
      <c r="S1" s="235"/>
      <c r="T1" s="235"/>
      <c r="U1" s="235"/>
      <c r="V1" s="235"/>
      <c r="Z1" s="235"/>
    </row>
    <row r="2" spans="1:39" s="234" customFormat="1" ht="18.75" customHeight="1" x14ac:dyDescent="0.5">
      <c r="A2" s="238" t="s">
        <v>94</v>
      </c>
      <c r="D2" s="237">
        <v>14.7</v>
      </c>
      <c r="E2" s="236" t="s">
        <v>369</v>
      </c>
      <c r="Z2" s="235"/>
    </row>
    <row r="3" spans="1:39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33" t="s">
        <v>304</v>
      </c>
      <c r="Y3" s="232"/>
    </row>
    <row r="4" spans="1:39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39" ht="18" customHeight="1" x14ac:dyDescent="0.45">
      <c r="A5" s="352" t="s">
        <v>303</v>
      </c>
      <c r="B5" s="352"/>
      <c r="C5" s="352"/>
      <c r="D5" s="352"/>
      <c r="E5" s="352"/>
      <c r="F5" s="228"/>
      <c r="G5" s="356" t="s">
        <v>367</v>
      </c>
      <c r="H5" s="356"/>
      <c r="I5" s="356"/>
      <c r="J5" s="356"/>
      <c r="K5" s="356"/>
      <c r="L5" s="356"/>
      <c r="M5" s="356"/>
      <c r="N5" s="357"/>
      <c r="O5" s="356" t="s">
        <v>302</v>
      </c>
      <c r="P5" s="356"/>
      <c r="Q5" s="356"/>
      <c r="R5" s="356"/>
      <c r="S5" s="356"/>
      <c r="T5" s="357"/>
      <c r="U5" s="227"/>
      <c r="V5" s="227"/>
      <c r="W5" s="352" t="s">
        <v>301</v>
      </c>
      <c r="X5" s="352"/>
      <c r="Y5" s="225"/>
      <c r="Z5" s="225"/>
    </row>
    <row r="6" spans="1:39" ht="19.5" customHeight="1" x14ac:dyDescent="0.45">
      <c r="A6" s="353"/>
      <c r="B6" s="353"/>
      <c r="C6" s="353"/>
      <c r="D6" s="353"/>
      <c r="E6" s="354"/>
      <c r="F6" s="226" t="s">
        <v>300</v>
      </c>
      <c r="G6" s="358" t="s">
        <v>299</v>
      </c>
      <c r="H6" s="358"/>
      <c r="I6" s="358"/>
      <c r="J6" s="358"/>
      <c r="K6" s="358"/>
      <c r="L6" s="358"/>
      <c r="M6" s="358"/>
      <c r="N6" s="359"/>
      <c r="O6" s="358" t="s">
        <v>298</v>
      </c>
      <c r="P6" s="358"/>
      <c r="Q6" s="358"/>
      <c r="R6" s="358"/>
      <c r="S6" s="358"/>
      <c r="T6" s="359"/>
      <c r="U6" s="225"/>
      <c r="V6" s="225"/>
      <c r="W6" s="354"/>
      <c r="X6" s="353"/>
      <c r="Y6" s="208"/>
    </row>
    <row r="7" spans="1:39" ht="15.75" customHeight="1" x14ac:dyDescent="0.45">
      <c r="A7" s="353"/>
      <c r="B7" s="353"/>
      <c r="C7" s="353"/>
      <c r="D7" s="353"/>
      <c r="E7" s="354"/>
      <c r="F7" s="224" t="s">
        <v>297</v>
      </c>
      <c r="G7" s="223" t="s">
        <v>296</v>
      </c>
      <c r="H7" s="222"/>
      <c r="I7" s="221" t="s">
        <v>295</v>
      </c>
      <c r="J7" s="220"/>
      <c r="K7" s="221" t="s">
        <v>294</v>
      </c>
      <c r="L7" s="220"/>
      <c r="M7" s="221" t="s">
        <v>354</v>
      </c>
      <c r="N7" s="220"/>
      <c r="O7" s="223" t="s">
        <v>295</v>
      </c>
      <c r="P7" s="222"/>
      <c r="Q7" s="221" t="s">
        <v>294</v>
      </c>
      <c r="R7" s="220"/>
      <c r="S7" s="221" t="s">
        <v>354</v>
      </c>
      <c r="T7" s="220"/>
      <c r="W7" s="354"/>
      <c r="X7" s="353"/>
      <c r="Y7" s="208"/>
    </row>
    <row r="8" spans="1:39" ht="15.75" customHeight="1" x14ac:dyDescent="0.45">
      <c r="A8" s="355"/>
      <c r="B8" s="355"/>
      <c r="C8" s="355"/>
      <c r="D8" s="355"/>
      <c r="E8" s="355"/>
      <c r="F8" s="219" t="s">
        <v>293</v>
      </c>
      <c r="G8" s="217" t="s">
        <v>292</v>
      </c>
      <c r="H8" s="218"/>
      <c r="I8" s="217" t="s">
        <v>291</v>
      </c>
      <c r="J8" s="216"/>
      <c r="K8" s="217" t="s">
        <v>290</v>
      </c>
      <c r="L8" s="216"/>
      <c r="M8" s="217" t="s">
        <v>355</v>
      </c>
      <c r="N8" s="216"/>
      <c r="O8" s="217" t="s">
        <v>291</v>
      </c>
      <c r="P8" s="218"/>
      <c r="Q8" s="217" t="s">
        <v>290</v>
      </c>
      <c r="R8" s="216"/>
      <c r="S8" s="217" t="s">
        <v>355</v>
      </c>
      <c r="T8" s="216"/>
      <c r="U8" s="215"/>
      <c r="V8" s="215"/>
      <c r="W8" s="355"/>
      <c r="X8" s="355"/>
      <c r="Y8" s="208"/>
    </row>
    <row r="9" spans="1:39" s="189" customFormat="1" ht="2.25" customHeight="1" x14ac:dyDescent="0.45">
      <c r="A9" s="207"/>
      <c r="B9" s="207"/>
      <c r="C9" s="207"/>
      <c r="D9" s="207"/>
      <c r="E9" s="207"/>
      <c r="F9" s="214"/>
      <c r="G9" s="211"/>
      <c r="H9" s="209"/>
      <c r="I9" s="211"/>
      <c r="J9" s="206"/>
      <c r="K9" s="210"/>
      <c r="L9" s="206"/>
      <c r="M9" s="210"/>
      <c r="N9" s="209"/>
      <c r="O9" s="206"/>
      <c r="P9" s="206"/>
      <c r="Q9" s="210"/>
      <c r="R9" s="209"/>
      <c r="S9" s="210"/>
      <c r="T9" s="209"/>
      <c r="U9" s="206"/>
      <c r="V9" s="206"/>
      <c r="W9" s="208"/>
      <c r="X9" s="208"/>
      <c r="Y9" s="207"/>
      <c r="Z9" s="206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</row>
    <row r="10" spans="1:39" s="196" customFormat="1" ht="16.5" customHeight="1" x14ac:dyDescent="0.45">
      <c r="A10" s="192" t="s">
        <v>289</v>
      </c>
      <c r="B10" s="191"/>
      <c r="C10" s="191"/>
      <c r="D10" s="191"/>
      <c r="E10" s="191"/>
      <c r="F10" s="205">
        <v>100</v>
      </c>
      <c r="G10" s="202">
        <v>101.1</v>
      </c>
      <c r="H10" s="201"/>
      <c r="I10" s="202">
        <v>100</v>
      </c>
      <c r="J10" s="201"/>
      <c r="K10" s="202">
        <v>100.3</v>
      </c>
      <c r="L10" s="201"/>
      <c r="M10" s="253">
        <v>100.7</v>
      </c>
      <c r="N10" s="200"/>
      <c r="O10" s="204">
        <f>(I10-G10)*100/G10</f>
        <v>-1.0880316518298658</v>
      </c>
      <c r="P10" s="201"/>
      <c r="Q10" s="204">
        <f>(K10-I10)*100/I10</f>
        <v>0.29999999999999716</v>
      </c>
      <c r="R10" s="200"/>
      <c r="S10" s="204">
        <f>(M10-K10)*100/K10</f>
        <v>0.39880358923230874</v>
      </c>
      <c r="T10" s="200"/>
      <c r="U10" s="193" t="s">
        <v>288</v>
      </c>
      <c r="V10" s="193"/>
      <c r="W10" s="194"/>
      <c r="X10" s="193"/>
      <c r="Y10" s="197"/>
      <c r="Z10" s="171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</row>
    <row r="11" spans="1:39" s="196" customFormat="1" ht="1.1499999999999999" customHeight="1" x14ac:dyDescent="0.45">
      <c r="A11" s="192"/>
      <c r="B11" s="191"/>
      <c r="C11" s="191"/>
      <c r="D11" s="191"/>
      <c r="E11" s="191"/>
      <c r="F11" s="203"/>
      <c r="G11" s="202"/>
      <c r="H11" s="201"/>
      <c r="I11" s="202"/>
      <c r="J11" s="201"/>
      <c r="K11" s="202"/>
      <c r="L11" s="201"/>
      <c r="M11" s="253"/>
      <c r="N11" s="200"/>
      <c r="O11" s="185"/>
      <c r="P11" s="201"/>
      <c r="Q11" s="185"/>
      <c r="R11" s="200"/>
      <c r="S11" s="185"/>
      <c r="T11" s="200"/>
      <c r="U11" s="199"/>
      <c r="V11" s="199"/>
      <c r="W11" s="198"/>
      <c r="X11" s="198"/>
      <c r="Y11" s="197"/>
      <c r="Z11" s="171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</row>
    <row r="12" spans="1:39" ht="16.5" customHeight="1" x14ac:dyDescent="0.45">
      <c r="A12" s="189"/>
      <c r="B12" s="191" t="s">
        <v>287</v>
      </c>
      <c r="C12" s="188"/>
      <c r="D12" s="188"/>
      <c r="E12" s="188"/>
      <c r="F12" s="195">
        <v>45.42</v>
      </c>
      <c r="G12" s="187">
        <v>98.8</v>
      </c>
      <c r="H12" s="186"/>
      <c r="I12" s="187">
        <v>100</v>
      </c>
      <c r="J12" s="186"/>
      <c r="K12" s="187">
        <v>101.1</v>
      </c>
      <c r="L12" s="186"/>
      <c r="M12" s="256">
        <v>100.9</v>
      </c>
      <c r="N12" s="184"/>
      <c r="O12" s="185">
        <f t="shared" ref="O12:O20" si="0">(I12-G12)*100/G12</f>
        <v>1.2145748987854279</v>
      </c>
      <c r="P12" s="186"/>
      <c r="Q12" s="185">
        <f t="shared" ref="Q12:Q20" si="1">(K12-I12)*100/I12</f>
        <v>1.0999999999999943</v>
      </c>
      <c r="R12" s="184"/>
      <c r="S12" s="185">
        <f t="shared" ref="S12:S20" si="2">(M12-K12)*100/K12</f>
        <v>-0.19782393669632903</v>
      </c>
      <c r="T12" s="184"/>
      <c r="U12" s="183"/>
      <c r="V12" s="183"/>
      <c r="W12" s="190" t="s">
        <v>286</v>
      </c>
      <c r="X12" s="194"/>
      <c r="Y12" s="171"/>
    </row>
    <row r="13" spans="1:39" ht="15.6" customHeight="1" x14ac:dyDescent="0.45">
      <c r="A13" s="189"/>
      <c r="B13" s="188"/>
      <c r="C13" s="188" t="s">
        <v>285</v>
      </c>
      <c r="D13" s="188"/>
      <c r="E13" s="188"/>
      <c r="F13" s="195">
        <v>6</v>
      </c>
      <c r="G13" s="187">
        <v>99.9</v>
      </c>
      <c r="H13" s="186"/>
      <c r="I13" s="187">
        <v>100</v>
      </c>
      <c r="J13" s="186"/>
      <c r="K13" s="187">
        <v>98.6</v>
      </c>
      <c r="L13" s="186"/>
      <c r="M13" s="256">
        <v>98.1</v>
      </c>
      <c r="N13" s="184"/>
      <c r="O13" s="185">
        <f t="shared" si="0"/>
        <v>0.1001001001000944</v>
      </c>
      <c r="P13" s="186"/>
      <c r="Q13" s="185">
        <f t="shared" si="1"/>
        <v>-1.4000000000000057</v>
      </c>
      <c r="R13" s="184"/>
      <c r="S13" s="185">
        <f t="shared" si="2"/>
        <v>-0.50709939148073024</v>
      </c>
      <c r="T13" s="184"/>
      <c r="U13" s="183"/>
      <c r="V13" s="183"/>
      <c r="W13" s="182"/>
      <c r="X13" s="182" t="s">
        <v>284</v>
      </c>
      <c r="Y13" s="171"/>
    </row>
    <row r="14" spans="1:39" ht="15.6" customHeight="1" x14ac:dyDescent="0.45">
      <c r="A14" s="189"/>
      <c r="B14" s="188"/>
      <c r="C14" s="188" t="s">
        <v>283</v>
      </c>
      <c r="D14" s="188"/>
      <c r="E14" s="188"/>
      <c r="F14" s="195">
        <v>10.26</v>
      </c>
      <c r="G14" s="187">
        <v>101.3</v>
      </c>
      <c r="H14" s="186"/>
      <c r="I14" s="187">
        <v>100</v>
      </c>
      <c r="J14" s="186"/>
      <c r="K14" s="187">
        <v>98.8</v>
      </c>
      <c r="L14" s="186"/>
      <c r="M14" s="256">
        <v>102.6</v>
      </c>
      <c r="N14" s="184"/>
      <c r="O14" s="185">
        <f t="shared" si="0"/>
        <v>-1.2833168805528106</v>
      </c>
      <c r="P14" s="186"/>
      <c r="Q14" s="185">
        <f t="shared" si="1"/>
        <v>-1.2000000000000028</v>
      </c>
      <c r="R14" s="184"/>
      <c r="S14" s="185">
        <f t="shared" si="2"/>
        <v>3.8461538461538436</v>
      </c>
      <c r="T14" s="184"/>
      <c r="U14" s="183"/>
      <c r="V14" s="183"/>
      <c r="W14" s="182"/>
      <c r="X14" s="182" t="s">
        <v>282</v>
      </c>
      <c r="Y14" s="171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</row>
    <row r="15" spans="1:39" ht="15.6" customHeight="1" x14ac:dyDescent="0.45">
      <c r="A15" s="189"/>
      <c r="B15" s="188"/>
      <c r="C15" s="188" t="s">
        <v>281</v>
      </c>
      <c r="D15" s="188"/>
      <c r="E15" s="188"/>
      <c r="F15" s="187">
        <v>3.18</v>
      </c>
      <c r="G15" s="187">
        <v>101.7</v>
      </c>
      <c r="H15" s="186"/>
      <c r="I15" s="187">
        <v>100</v>
      </c>
      <c r="J15" s="186"/>
      <c r="K15" s="187">
        <v>101.3</v>
      </c>
      <c r="L15" s="186"/>
      <c r="M15" s="256">
        <v>102.5</v>
      </c>
      <c r="N15" s="184"/>
      <c r="O15" s="185">
        <f t="shared" si="0"/>
        <v>-1.6715830875122939</v>
      </c>
      <c r="P15" s="186"/>
      <c r="Q15" s="185">
        <f t="shared" si="1"/>
        <v>1.2999999999999972</v>
      </c>
      <c r="R15" s="184"/>
      <c r="S15" s="185">
        <f t="shared" si="2"/>
        <v>1.1846001974333691</v>
      </c>
      <c r="T15" s="184"/>
      <c r="U15" s="183"/>
      <c r="V15" s="183"/>
      <c r="W15" s="182"/>
      <c r="X15" s="182" t="s">
        <v>280</v>
      </c>
      <c r="Y15" s="171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1:39" ht="15.6" customHeight="1" x14ac:dyDescent="0.45">
      <c r="A16" s="189"/>
      <c r="B16" s="188"/>
      <c r="C16" s="188" t="s">
        <v>279</v>
      </c>
      <c r="D16" s="188"/>
      <c r="E16" s="188"/>
      <c r="F16" s="187">
        <v>5.62</v>
      </c>
      <c r="G16" s="187">
        <v>97.8</v>
      </c>
      <c r="H16" s="186"/>
      <c r="I16" s="187">
        <v>100</v>
      </c>
      <c r="J16" s="186"/>
      <c r="K16" s="187">
        <v>108.5</v>
      </c>
      <c r="L16" s="186"/>
      <c r="M16" s="256">
        <v>102.5</v>
      </c>
      <c r="N16" s="184"/>
      <c r="O16" s="185">
        <f t="shared" si="0"/>
        <v>2.2494887525562404</v>
      </c>
      <c r="P16" s="186"/>
      <c r="Q16" s="185">
        <f t="shared" si="1"/>
        <v>8.5</v>
      </c>
      <c r="R16" s="184"/>
      <c r="S16" s="185">
        <f t="shared" si="2"/>
        <v>-5.5299539170506913</v>
      </c>
      <c r="T16" s="184"/>
      <c r="U16" s="183"/>
      <c r="V16" s="183"/>
      <c r="W16" s="182"/>
      <c r="X16" s="182" t="s">
        <v>278</v>
      </c>
      <c r="Y16" s="171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</row>
    <row r="17" spans="1:26" ht="15.6" customHeight="1" x14ac:dyDescent="0.45">
      <c r="A17" s="189"/>
      <c r="B17" s="188"/>
      <c r="C17" s="188" t="s">
        <v>277</v>
      </c>
      <c r="D17" s="188"/>
      <c r="E17" s="188"/>
      <c r="F17" s="187">
        <v>2.42</v>
      </c>
      <c r="G17" s="187">
        <v>97.8</v>
      </c>
      <c r="H17" s="186"/>
      <c r="I17" s="187">
        <v>100</v>
      </c>
      <c r="J17" s="186"/>
      <c r="K17" s="187">
        <v>100.5</v>
      </c>
      <c r="L17" s="186"/>
      <c r="M17" s="256">
        <v>99.5</v>
      </c>
      <c r="N17" s="184"/>
      <c r="O17" s="185">
        <f t="shared" si="0"/>
        <v>2.2494887525562404</v>
      </c>
      <c r="P17" s="186"/>
      <c r="Q17" s="185">
        <f t="shared" si="1"/>
        <v>0.5</v>
      </c>
      <c r="R17" s="184"/>
      <c r="S17" s="185">
        <f t="shared" si="2"/>
        <v>-0.99502487562189057</v>
      </c>
      <c r="T17" s="184"/>
      <c r="U17" s="183"/>
      <c r="V17" s="183"/>
      <c r="W17" s="182"/>
      <c r="X17" s="182" t="s">
        <v>276</v>
      </c>
      <c r="Y17" s="171"/>
      <c r="Z17" s="170"/>
    </row>
    <row r="18" spans="1:26" ht="15.6" customHeight="1" x14ac:dyDescent="0.45">
      <c r="A18" s="189"/>
      <c r="B18" s="188"/>
      <c r="C18" s="188" t="s">
        <v>275</v>
      </c>
      <c r="D18" s="188"/>
      <c r="E18" s="188"/>
      <c r="F18" s="187">
        <v>1.86</v>
      </c>
      <c r="G18" s="187">
        <v>99.9</v>
      </c>
      <c r="H18" s="186"/>
      <c r="I18" s="187">
        <v>100</v>
      </c>
      <c r="J18" s="186"/>
      <c r="K18" s="187">
        <v>100</v>
      </c>
      <c r="L18" s="186"/>
      <c r="M18" s="256">
        <v>99.8</v>
      </c>
      <c r="N18" s="184"/>
      <c r="O18" s="185">
        <f t="shared" si="0"/>
        <v>0.1001001001000944</v>
      </c>
      <c r="P18" s="186"/>
      <c r="Q18" s="185">
        <f t="shared" si="1"/>
        <v>0</v>
      </c>
      <c r="R18" s="184"/>
      <c r="S18" s="185">
        <f t="shared" si="2"/>
        <v>-0.20000000000000284</v>
      </c>
      <c r="T18" s="184"/>
      <c r="U18" s="183"/>
      <c r="V18" s="183"/>
      <c r="W18" s="182"/>
      <c r="X18" s="182" t="s">
        <v>274</v>
      </c>
      <c r="Y18" s="171"/>
      <c r="Z18" s="170"/>
    </row>
    <row r="19" spans="1:26" ht="15.6" customHeight="1" x14ac:dyDescent="0.45">
      <c r="A19" s="189"/>
      <c r="B19" s="188"/>
      <c r="C19" s="188" t="s">
        <v>273</v>
      </c>
      <c r="D19" s="188"/>
      <c r="E19" s="188"/>
      <c r="F19" s="187">
        <v>11.4</v>
      </c>
      <c r="G19" s="187">
        <v>95.7</v>
      </c>
      <c r="H19" s="186"/>
      <c r="I19" s="187">
        <v>100</v>
      </c>
      <c r="J19" s="186"/>
      <c r="K19" s="187">
        <v>100.7</v>
      </c>
      <c r="L19" s="186"/>
      <c r="M19" s="256">
        <v>100.1</v>
      </c>
      <c r="N19" s="184"/>
      <c r="O19" s="185">
        <f t="shared" si="0"/>
        <v>4.4932079414838002</v>
      </c>
      <c r="P19" s="186"/>
      <c r="Q19" s="185">
        <f t="shared" si="1"/>
        <v>0.70000000000000284</v>
      </c>
      <c r="R19" s="184"/>
      <c r="S19" s="185">
        <f t="shared" si="2"/>
        <v>-0.59582919563059433</v>
      </c>
      <c r="T19" s="184"/>
      <c r="U19" s="183"/>
      <c r="V19" s="183"/>
      <c r="W19" s="182"/>
      <c r="X19" s="182" t="s">
        <v>272</v>
      </c>
      <c r="Y19" s="171"/>
      <c r="Z19" s="170"/>
    </row>
    <row r="20" spans="1:26" ht="15.6" customHeight="1" x14ac:dyDescent="0.45">
      <c r="A20" s="189"/>
      <c r="B20" s="188"/>
      <c r="C20" s="188" t="s">
        <v>271</v>
      </c>
      <c r="D20" s="188"/>
      <c r="E20" s="188"/>
      <c r="F20" s="187">
        <v>4.67</v>
      </c>
      <c r="G20" s="187">
        <v>99.3</v>
      </c>
      <c r="H20" s="186"/>
      <c r="I20" s="187">
        <v>100</v>
      </c>
      <c r="J20" s="186"/>
      <c r="K20" s="187">
        <v>100.8</v>
      </c>
      <c r="L20" s="186"/>
      <c r="M20" s="256">
        <v>100</v>
      </c>
      <c r="N20" s="184"/>
      <c r="O20" s="185">
        <f t="shared" si="0"/>
        <v>0.70493454179255066</v>
      </c>
      <c r="P20" s="186"/>
      <c r="Q20" s="185">
        <f t="shared" si="1"/>
        <v>0.79999999999999716</v>
      </c>
      <c r="R20" s="184"/>
      <c r="S20" s="185">
        <f t="shared" si="2"/>
        <v>-0.79365079365079083</v>
      </c>
      <c r="T20" s="184"/>
      <c r="U20" s="183"/>
      <c r="V20" s="183"/>
      <c r="W20" s="182"/>
      <c r="X20" s="182" t="s">
        <v>270</v>
      </c>
      <c r="Y20" s="171"/>
      <c r="Z20" s="170"/>
    </row>
    <row r="21" spans="1:26" ht="3" customHeight="1" x14ac:dyDescent="0.45">
      <c r="A21" s="189"/>
      <c r="B21" s="188"/>
      <c r="C21" s="188"/>
      <c r="D21" s="188"/>
      <c r="E21" s="188"/>
      <c r="F21" s="187"/>
      <c r="G21" s="187"/>
      <c r="H21" s="186"/>
      <c r="I21" s="187"/>
      <c r="J21" s="186"/>
      <c r="K21" s="187"/>
      <c r="L21" s="186"/>
      <c r="M21" s="256"/>
      <c r="N21" s="184"/>
      <c r="O21" s="185"/>
      <c r="P21" s="186"/>
      <c r="Q21" s="185"/>
      <c r="R21" s="184"/>
      <c r="S21" s="185"/>
      <c r="T21" s="184"/>
      <c r="U21" s="183"/>
      <c r="V21" s="183"/>
      <c r="W21" s="182"/>
      <c r="X21" s="182"/>
      <c r="Y21" s="171"/>
      <c r="Z21" s="170"/>
    </row>
    <row r="22" spans="1:26" ht="18.600000000000001" customHeight="1" x14ac:dyDescent="0.45">
      <c r="A22" s="189"/>
      <c r="B22" s="191" t="s">
        <v>269</v>
      </c>
      <c r="C22" s="188"/>
      <c r="D22" s="188"/>
      <c r="E22" s="188"/>
      <c r="F22" s="187">
        <v>54.58</v>
      </c>
      <c r="G22" s="187">
        <v>103.4</v>
      </c>
      <c r="H22" s="186"/>
      <c r="I22" s="187">
        <v>100</v>
      </c>
      <c r="J22" s="186"/>
      <c r="K22" s="187">
        <v>99.6</v>
      </c>
      <c r="L22" s="186"/>
      <c r="M22" s="256">
        <v>100.4</v>
      </c>
      <c r="N22" s="184"/>
      <c r="O22" s="185">
        <f t="shared" ref="O22:O28" si="3">(I22-G22)*100/G22</f>
        <v>-3.2882011605415915</v>
      </c>
      <c r="P22" s="186"/>
      <c r="Q22" s="185">
        <f t="shared" ref="Q22:Q28" si="4">(K22-I22)*100/I22</f>
        <v>-0.40000000000000568</v>
      </c>
      <c r="R22" s="184"/>
      <c r="S22" s="185">
        <f t="shared" ref="S22:S28" si="5">(M22-K22)*100/K22</f>
        <v>0.80321285140563392</v>
      </c>
      <c r="T22" s="184"/>
      <c r="U22" s="194"/>
      <c r="V22" s="193" t="s">
        <v>268</v>
      </c>
      <c r="W22" s="182"/>
      <c r="X22" s="182"/>
      <c r="Y22" s="171"/>
      <c r="Z22" s="170"/>
    </row>
    <row r="23" spans="1:26" ht="15.6" customHeight="1" x14ac:dyDescent="0.45">
      <c r="A23" s="189"/>
      <c r="B23" s="188"/>
      <c r="C23" s="188" t="s">
        <v>267</v>
      </c>
      <c r="D23" s="188"/>
      <c r="E23" s="188"/>
      <c r="F23" s="187">
        <v>3.38</v>
      </c>
      <c r="G23" s="187">
        <v>99.5</v>
      </c>
      <c r="H23" s="186"/>
      <c r="I23" s="187">
        <v>100</v>
      </c>
      <c r="J23" s="186"/>
      <c r="K23" s="187">
        <v>101.3</v>
      </c>
      <c r="L23" s="186"/>
      <c r="M23" s="256">
        <v>101</v>
      </c>
      <c r="N23" s="184"/>
      <c r="O23" s="185">
        <f t="shared" si="3"/>
        <v>0.50251256281407031</v>
      </c>
      <c r="P23" s="186"/>
      <c r="Q23" s="185">
        <f t="shared" si="4"/>
        <v>1.2999999999999972</v>
      </c>
      <c r="R23" s="184"/>
      <c r="S23" s="185">
        <f t="shared" si="5"/>
        <v>-0.29615004935833877</v>
      </c>
      <c r="T23" s="184"/>
      <c r="U23" s="183"/>
      <c r="V23" s="183"/>
      <c r="W23" s="182"/>
      <c r="X23" s="182" t="s">
        <v>266</v>
      </c>
      <c r="Y23" s="171"/>
      <c r="Z23" s="170"/>
    </row>
    <row r="24" spans="1:26" ht="15.6" customHeight="1" x14ac:dyDescent="0.45">
      <c r="A24" s="189"/>
      <c r="B24" s="188"/>
      <c r="C24" s="188" t="s">
        <v>265</v>
      </c>
      <c r="D24" s="188"/>
      <c r="E24" s="188"/>
      <c r="F24" s="187">
        <v>17.68</v>
      </c>
      <c r="G24" s="187">
        <v>100.2</v>
      </c>
      <c r="H24" s="186"/>
      <c r="I24" s="187">
        <v>100</v>
      </c>
      <c r="J24" s="186"/>
      <c r="K24" s="187">
        <v>98.9</v>
      </c>
      <c r="L24" s="186"/>
      <c r="M24" s="256">
        <v>98.9</v>
      </c>
      <c r="N24" s="184"/>
      <c r="O24" s="185">
        <f t="shared" si="3"/>
        <v>-0.19960079840319644</v>
      </c>
      <c r="P24" s="186"/>
      <c r="Q24" s="185">
        <f t="shared" si="4"/>
        <v>-1.0999999999999943</v>
      </c>
      <c r="R24" s="184"/>
      <c r="S24" s="185">
        <f t="shared" si="5"/>
        <v>0</v>
      </c>
      <c r="T24" s="184"/>
      <c r="U24" s="183"/>
      <c r="V24" s="183"/>
      <c r="W24" s="182"/>
      <c r="X24" s="182" t="s">
        <v>264</v>
      </c>
      <c r="Y24" s="171"/>
      <c r="Z24" s="170"/>
    </row>
    <row r="25" spans="1:26" ht="15.6" customHeight="1" x14ac:dyDescent="0.45">
      <c r="A25" s="189"/>
      <c r="B25" s="188"/>
      <c r="C25" s="188" t="s">
        <v>263</v>
      </c>
      <c r="D25" s="188"/>
      <c r="E25" s="188"/>
      <c r="F25" s="187">
        <v>4.96</v>
      </c>
      <c r="G25" s="187">
        <v>99.5</v>
      </c>
      <c r="H25" s="186"/>
      <c r="I25" s="187">
        <v>100</v>
      </c>
      <c r="J25" s="186"/>
      <c r="K25" s="187">
        <v>100.7</v>
      </c>
      <c r="L25" s="186"/>
      <c r="M25" s="256">
        <v>100.9</v>
      </c>
      <c r="N25" s="184"/>
      <c r="O25" s="185">
        <f t="shared" si="3"/>
        <v>0.50251256281407031</v>
      </c>
      <c r="P25" s="186"/>
      <c r="Q25" s="185">
        <f t="shared" si="4"/>
        <v>0.70000000000000284</v>
      </c>
      <c r="R25" s="184"/>
      <c r="S25" s="185">
        <f t="shared" si="5"/>
        <v>0.19860973187686479</v>
      </c>
      <c r="T25" s="184"/>
      <c r="U25" s="183"/>
      <c r="V25" s="183"/>
      <c r="W25" s="182"/>
      <c r="X25" s="182" t="s">
        <v>262</v>
      </c>
      <c r="Y25" s="171"/>
      <c r="Z25" s="170"/>
    </row>
    <row r="26" spans="1:26" ht="15.6" customHeight="1" x14ac:dyDescent="0.45">
      <c r="A26" s="189"/>
      <c r="B26" s="188"/>
      <c r="C26" s="188" t="s">
        <v>261</v>
      </c>
      <c r="D26" s="188"/>
      <c r="E26" s="188"/>
      <c r="F26" s="187">
        <v>24.02</v>
      </c>
      <c r="G26" s="187">
        <v>109.5</v>
      </c>
      <c r="H26" s="186"/>
      <c r="I26" s="187">
        <v>100</v>
      </c>
      <c r="J26" s="186"/>
      <c r="K26" s="187">
        <v>97.6</v>
      </c>
      <c r="L26" s="186"/>
      <c r="M26" s="256">
        <v>100.2</v>
      </c>
      <c r="N26" s="184"/>
      <c r="O26" s="185">
        <f t="shared" si="3"/>
        <v>-8.6757990867579906</v>
      </c>
      <c r="P26" s="186"/>
      <c r="Q26" s="185">
        <f t="shared" si="4"/>
        <v>-2.4000000000000057</v>
      </c>
      <c r="R26" s="184"/>
      <c r="S26" s="185">
        <f t="shared" si="5"/>
        <v>2.6639344262295173</v>
      </c>
      <c r="T26" s="184"/>
      <c r="U26" s="183"/>
      <c r="V26" s="183"/>
      <c r="W26" s="182"/>
      <c r="X26" s="182" t="s">
        <v>260</v>
      </c>
      <c r="Y26" s="171"/>
      <c r="Z26" s="170"/>
    </row>
    <row r="27" spans="1:26" ht="15.6" customHeight="1" x14ac:dyDescent="0.45">
      <c r="A27" s="189"/>
      <c r="B27" s="188"/>
      <c r="C27" s="188" t="s">
        <v>259</v>
      </c>
      <c r="D27" s="188"/>
      <c r="E27" s="188"/>
      <c r="F27" s="187">
        <v>3.39</v>
      </c>
      <c r="G27" s="187">
        <v>99.1</v>
      </c>
      <c r="H27" s="186"/>
      <c r="I27" s="187">
        <v>100</v>
      </c>
      <c r="J27" s="186"/>
      <c r="K27" s="187">
        <v>101.6</v>
      </c>
      <c r="L27" s="186"/>
      <c r="M27" s="256">
        <v>101.2</v>
      </c>
      <c r="N27" s="184"/>
      <c r="O27" s="185">
        <f t="shared" si="3"/>
        <v>0.9081735620585325</v>
      </c>
      <c r="P27" s="186"/>
      <c r="Q27" s="185">
        <f t="shared" si="4"/>
        <v>1.5999999999999943</v>
      </c>
      <c r="R27" s="184"/>
      <c r="S27" s="185">
        <f t="shared" si="5"/>
        <v>-0.39370078740156644</v>
      </c>
      <c r="T27" s="184"/>
      <c r="U27" s="183"/>
      <c r="V27" s="170"/>
      <c r="X27" s="182" t="s">
        <v>258</v>
      </c>
      <c r="Z27" s="170"/>
    </row>
    <row r="28" spans="1:26" ht="15.6" customHeight="1" x14ac:dyDescent="0.45">
      <c r="A28" s="189"/>
      <c r="B28" s="188"/>
      <c r="C28" s="188" t="s">
        <v>257</v>
      </c>
      <c r="D28" s="188"/>
      <c r="E28" s="188"/>
      <c r="F28" s="187">
        <v>1.1499999999999999</v>
      </c>
      <c r="G28" s="187">
        <v>97.3</v>
      </c>
      <c r="H28" s="186"/>
      <c r="I28" s="187">
        <v>100</v>
      </c>
      <c r="J28" s="186"/>
      <c r="K28" s="187">
        <v>118.9</v>
      </c>
      <c r="L28" s="186"/>
      <c r="M28" s="256">
        <v>113.7</v>
      </c>
      <c r="N28" s="184"/>
      <c r="O28" s="185">
        <f t="shared" si="3"/>
        <v>2.7749229188078139</v>
      </c>
      <c r="P28" s="186"/>
      <c r="Q28" s="185">
        <f t="shared" si="4"/>
        <v>18.900000000000006</v>
      </c>
      <c r="R28" s="184"/>
      <c r="S28" s="185">
        <f t="shared" si="5"/>
        <v>-4.3734230445752749</v>
      </c>
      <c r="T28" s="184"/>
      <c r="U28" s="183"/>
      <c r="V28" s="170"/>
      <c r="X28" s="182" t="s">
        <v>256</v>
      </c>
      <c r="Z28" s="170"/>
    </row>
    <row r="29" spans="1:26" ht="3.6" customHeight="1" x14ac:dyDescent="0.45">
      <c r="A29" s="189"/>
      <c r="B29" s="188"/>
      <c r="C29" s="188"/>
      <c r="D29" s="188"/>
      <c r="E29" s="188"/>
      <c r="F29" s="187"/>
      <c r="G29" s="187"/>
      <c r="H29" s="186"/>
      <c r="I29" s="187"/>
      <c r="J29" s="186"/>
      <c r="K29" s="187"/>
      <c r="L29" s="186"/>
      <c r="M29" s="256"/>
      <c r="N29" s="184"/>
      <c r="O29" s="185"/>
      <c r="P29" s="186"/>
      <c r="Q29" s="185"/>
      <c r="R29" s="184"/>
      <c r="S29" s="185"/>
      <c r="T29" s="184"/>
      <c r="U29" s="183"/>
      <c r="V29" s="183"/>
      <c r="W29" s="182"/>
      <c r="Y29" s="171"/>
      <c r="Z29" s="170"/>
    </row>
    <row r="30" spans="1:26" ht="17.25" customHeight="1" x14ac:dyDescent="0.45">
      <c r="A30" s="192" t="s">
        <v>255</v>
      </c>
      <c r="B30" s="188"/>
      <c r="C30" s="188"/>
      <c r="D30" s="188"/>
      <c r="E30" s="188"/>
      <c r="F30" s="187">
        <v>61.64</v>
      </c>
      <c r="G30" s="187">
        <v>98.5</v>
      </c>
      <c r="H30" s="186"/>
      <c r="I30" s="187">
        <v>100</v>
      </c>
      <c r="J30" s="186"/>
      <c r="K30" s="187">
        <v>101.1</v>
      </c>
      <c r="L30" s="186"/>
      <c r="M30" s="256">
        <v>101.1</v>
      </c>
      <c r="N30" s="184"/>
      <c r="O30" s="185">
        <f>(I30-G30)*100/G30</f>
        <v>1.5228426395939085</v>
      </c>
      <c r="P30" s="186"/>
      <c r="Q30" s="185">
        <f>(K30-I30)*100/I30</f>
        <v>1.0999999999999943</v>
      </c>
      <c r="R30" s="184"/>
      <c r="S30" s="185">
        <f>(M30-K30)*100/K30</f>
        <v>0</v>
      </c>
      <c r="T30" s="184"/>
      <c r="U30" s="193" t="s">
        <v>254</v>
      </c>
      <c r="V30" s="183"/>
      <c r="W30" s="182"/>
      <c r="Y30" s="171"/>
      <c r="Z30" s="170"/>
    </row>
    <row r="31" spans="1:26" ht="6" customHeight="1" x14ac:dyDescent="0.45">
      <c r="A31" s="192"/>
      <c r="B31" s="188"/>
      <c r="C31" s="188"/>
      <c r="D31" s="188"/>
      <c r="E31" s="188"/>
      <c r="F31" s="187"/>
      <c r="G31" s="187"/>
      <c r="H31" s="186"/>
      <c r="I31" s="187"/>
      <c r="J31" s="186"/>
      <c r="K31" s="187"/>
      <c r="L31" s="186"/>
      <c r="M31" s="256"/>
      <c r="N31" s="184"/>
      <c r="O31" s="185"/>
      <c r="P31" s="186"/>
      <c r="Q31" s="185"/>
      <c r="R31" s="184"/>
      <c r="S31" s="185"/>
      <c r="T31" s="184"/>
      <c r="U31" s="183"/>
      <c r="V31" s="183"/>
      <c r="W31" s="182"/>
      <c r="X31" s="182"/>
      <c r="Y31" s="171"/>
      <c r="Z31" s="170"/>
    </row>
    <row r="32" spans="1:26" ht="15.75" customHeight="1" x14ac:dyDescent="0.45">
      <c r="A32" s="189"/>
      <c r="B32" s="191" t="s">
        <v>253</v>
      </c>
      <c r="C32" s="188"/>
      <c r="D32" s="188"/>
      <c r="E32" s="188"/>
      <c r="F32" s="187">
        <v>38.36</v>
      </c>
      <c r="G32" s="187">
        <v>105.1</v>
      </c>
      <c r="H32" s="186"/>
      <c r="I32" s="187">
        <v>100</v>
      </c>
      <c r="J32" s="186"/>
      <c r="K32" s="187">
        <v>99.1</v>
      </c>
      <c r="L32" s="186"/>
      <c r="M32" s="256">
        <v>99.8</v>
      </c>
      <c r="N32" s="184"/>
      <c r="O32" s="185">
        <f>(I32-G32)*100/G32</f>
        <v>-4.8525214081826782</v>
      </c>
      <c r="P32" s="186"/>
      <c r="Q32" s="185">
        <f>(K32-I32)*100/I32</f>
        <v>-0.90000000000000568</v>
      </c>
      <c r="R32" s="184"/>
      <c r="S32" s="185">
        <f>(M32-K32)*100/K32</f>
        <v>0.70635721493441261</v>
      </c>
      <c r="T32" s="184"/>
      <c r="U32" s="183"/>
      <c r="V32" s="183"/>
      <c r="W32" s="190" t="s">
        <v>252</v>
      </c>
      <c r="X32" s="182"/>
      <c r="Y32" s="171"/>
      <c r="Z32" s="170"/>
    </row>
    <row r="33" spans="1:26" ht="15" customHeight="1" x14ac:dyDescent="0.45">
      <c r="A33" s="206"/>
      <c r="B33" s="259"/>
      <c r="C33" s="259" t="s">
        <v>251</v>
      </c>
      <c r="D33" s="259"/>
      <c r="E33" s="259"/>
      <c r="F33" s="187">
        <v>25.06</v>
      </c>
      <c r="G33" s="187">
        <v>100.1</v>
      </c>
      <c r="H33" s="186"/>
      <c r="I33" s="187">
        <v>100</v>
      </c>
      <c r="J33" s="186"/>
      <c r="K33" s="187">
        <v>101.3</v>
      </c>
      <c r="L33" s="186"/>
      <c r="M33" s="256">
        <v>101.5</v>
      </c>
      <c r="N33" s="184"/>
      <c r="O33" s="185">
        <f>(I33-G33)*100/G33</f>
        <v>-9.9900099900094227E-2</v>
      </c>
      <c r="P33" s="186"/>
      <c r="Q33" s="185">
        <f>(K33-I33)*100/I33</f>
        <v>1.2999999999999972</v>
      </c>
      <c r="R33" s="184"/>
      <c r="S33" s="185">
        <f>(M33-K33)*100/K33</f>
        <v>0.19743336623889718</v>
      </c>
      <c r="T33" s="184"/>
      <c r="U33" s="183"/>
      <c r="V33" s="183"/>
      <c r="W33" s="171"/>
      <c r="X33" s="182" t="s">
        <v>250</v>
      </c>
      <c r="Y33" s="171"/>
      <c r="Z33" s="170"/>
    </row>
    <row r="34" spans="1:26" ht="15.75" customHeight="1" x14ac:dyDescent="0.45">
      <c r="A34" s="181"/>
      <c r="B34" s="180"/>
      <c r="C34" s="180" t="s">
        <v>249</v>
      </c>
      <c r="D34" s="180"/>
      <c r="E34" s="180"/>
      <c r="F34" s="179">
        <v>13.29</v>
      </c>
      <c r="G34" s="179">
        <v>118.1</v>
      </c>
      <c r="H34" s="178"/>
      <c r="I34" s="179">
        <v>100</v>
      </c>
      <c r="J34" s="178"/>
      <c r="K34" s="179">
        <v>93.1</v>
      </c>
      <c r="L34" s="178"/>
      <c r="M34" s="257">
        <v>96.5</v>
      </c>
      <c r="N34" s="176"/>
      <c r="O34" s="177">
        <f>(I34-G34)*100/G34</f>
        <v>-15.325994919559692</v>
      </c>
      <c r="P34" s="178"/>
      <c r="Q34" s="177">
        <f>(K34-I34)*100/I34</f>
        <v>-6.9000000000000057</v>
      </c>
      <c r="R34" s="176"/>
      <c r="S34" s="258">
        <f>(M34-K34)*100/K34</f>
        <v>3.6519871106337334</v>
      </c>
      <c r="T34" s="176"/>
      <c r="U34" s="175"/>
      <c r="V34" s="175"/>
      <c r="W34" s="215"/>
      <c r="X34" s="174" t="s">
        <v>248</v>
      </c>
      <c r="Y34" s="171"/>
      <c r="Z34" s="170"/>
    </row>
    <row r="35" spans="1:26" ht="15.6" customHeight="1" x14ac:dyDescent="0.45"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V35" s="183"/>
      <c r="W35" s="182"/>
      <c r="Y35" s="171"/>
      <c r="Z35" s="170"/>
    </row>
    <row r="36" spans="1:26" ht="17.25" customHeight="1" x14ac:dyDescent="0.45">
      <c r="A36" s="173" t="s">
        <v>247</v>
      </c>
      <c r="K36" s="172"/>
      <c r="V36" s="174"/>
      <c r="X36" s="171"/>
      <c r="Z36" s="170"/>
    </row>
    <row r="37" spans="1:26" ht="15.75" customHeight="1" x14ac:dyDescent="0.45">
      <c r="A37" s="173" t="s">
        <v>246</v>
      </c>
      <c r="K37" s="172"/>
      <c r="Z37" s="170"/>
    </row>
    <row r="38" spans="1:26" x14ac:dyDescent="0.45">
      <c r="W38" s="172"/>
      <c r="X38" s="172"/>
      <c r="Z38" s="170"/>
    </row>
    <row r="39" spans="1:26" x14ac:dyDescent="0.45">
      <c r="W39" s="172"/>
      <c r="X39" s="172"/>
      <c r="Z39" s="170"/>
    </row>
    <row r="40" spans="1:26" x14ac:dyDescent="0.45">
      <c r="W40" s="172"/>
      <c r="X40" s="172"/>
      <c r="Y40" s="172"/>
      <c r="Z40" s="170"/>
    </row>
    <row r="41" spans="1:26" x14ac:dyDescent="0.45">
      <c r="W41" s="172"/>
      <c r="X41" s="172"/>
      <c r="Y41" s="172"/>
      <c r="Z41" s="170"/>
    </row>
  </sheetData>
  <mergeCells count="6">
    <mergeCell ref="A5:E8"/>
    <mergeCell ref="G5:N5"/>
    <mergeCell ref="O5:T5"/>
    <mergeCell ref="W5:X8"/>
    <mergeCell ref="G6:N6"/>
    <mergeCell ref="O6:T6"/>
  </mergeCells>
  <pageMargins left="0.55118110236220474" right="0" top="0.64" bottom="0" header="0.51181102362204722" footer="0.37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showGridLines="0" topLeftCell="E5" workbookViewId="0">
      <selection activeCell="L23" sqref="L23"/>
    </sheetView>
  </sheetViews>
  <sheetFormatPr defaultColWidth="9" defaultRowHeight="18.75" x14ac:dyDescent="0.45"/>
  <cols>
    <col min="1" max="1" width="2.375" style="170" customWidth="1"/>
    <col min="2" max="2" width="0.875" style="170" customWidth="1"/>
    <col min="3" max="3" width="2.75" style="170" customWidth="1"/>
    <col min="4" max="4" width="4.625" style="170" customWidth="1"/>
    <col min="5" max="5" width="14.75" style="170" customWidth="1"/>
    <col min="6" max="6" width="9.25" style="170" customWidth="1"/>
    <col min="7" max="7" width="0.875" style="170" customWidth="1"/>
    <col min="8" max="8" width="9.25" style="170" customWidth="1"/>
    <col min="9" max="9" width="0.875" style="170" customWidth="1"/>
    <col min="10" max="10" width="9.25" style="170" customWidth="1"/>
    <col min="11" max="11" width="0.875" style="170" customWidth="1"/>
    <col min="12" max="12" width="9.25" style="170" customWidth="1"/>
    <col min="13" max="13" width="0.875" style="170" customWidth="1"/>
    <col min="14" max="14" width="9.25" style="170" customWidth="1"/>
    <col min="15" max="15" width="0.875" style="170" customWidth="1"/>
    <col min="16" max="16" width="9.25" style="171" customWidth="1"/>
    <col min="17" max="17" width="0.875" style="171" customWidth="1"/>
    <col min="18" max="18" width="9.625" style="171" customWidth="1"/>
    <col min="19" max="19" width="0.875" style="171" customWidth="1"/>
    <col min="20" max="21" width="0.75" style="171" customWidth="1"/>
    <col min="22" max="22" width="0.875" style="170" customWidth="1"/>
    <col min="23" max="23" width="23.25" style="170" customWidth="1"/>
    <col min="24" max="24" width="2" style="170" customWidth="1"/>
    <col min="25" max="25" width="4" style="171" customWidth="1"/>
    <col min="26" max="26" width="9" style="170" customWidth="1"/>
    <col min="27" max="16384" width="9" style="170"/>
  </cols>
  <sheetData>
    <row r="1" spans="1:25" s="234" customFormat="1" ht="21.75" customHeight="1" x14ac:dyDescent="0.5">
      <c r="A1" s="238" t="s">
        <v>95</v>
      </c>
      <c r="D1" s="237">
        <v>14.8</v>
      </c>
      <c r="E1" s="238" t="s">
        <v>356</v>
      </c>
      <c r="P1" s="235"/>
      <c r="Q1" s="235"/>
      <c r="R1" s="235"/>
      <c r="S1" s="235"/>
      <c r="T1" s="235"/>
      <c r="U1" s="235"/>
      <c r="Y1" s="235"/>
    </row>
    <row r="2" spans="1:25" s="234" customFormat="1" ht="18.75" customHeight="1" x14ac:dyDescent="0.5">
      <c r="A2" s="238" t="s">
        <v>94</v>
      </c>
      <c r="D2" s="237">
        <v>14.8</v>
      </c>
      <c r="E2" s="236" t="s">
        <v>357</v>
      </c>
      <c r="Y2" s="235"/>
    </row>
    <row r="3" spans="1:25" s="231" customFormat="1" ht="13.5" customHeight="1" x14ac:dyDescent="0.4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33" t="s">
        <v>304</v>
      </c>
      <c r="X3" s="232"/>
    </row>
    <row r="4" spans="1:25" s="229" customFormat="1" ht="3" customHeight="1" x14ac:dyDescent="0.35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5" ht="18" customHeight="1" x14ac:dyDescent="0.45">
      <c r="A5" s="360" t="s">
        <v>352</v>
      </c>
      <c r="B5" s="360"/>
      <c r="C5" s="360"/>
      <c r="D5" s="360"/>
      <c r="E5" s="360"/>
      <c r="F5" s="364" t="s">
        <v>353</v>
      </c>
      <c r="G5" s="356"/>
      <c r="H5" s="356"/>
      <c r="I5" s="356"/>
      <c r="J5" s="356"/>
      <c r="K5" s="356"/>
      <c r="L5" s="356"/>
      <c r="M5" s="357"/>
      <c r="N5" s="356" t="s">
        <v>302</v>
      </c>
      <c r="O5" s="356"/>
      <c r="P5" s="356"/>
      <c r="Q5" s="356"/>
      <c r="R5" s="356"/>
      <c r="S5" s="357"/>
      <c r="T5" s="227"/>
      <c r="U5" s="227"/>
      <c r="V5" s="352" t="s">
        <v>351</v>
      </c>
      <c r="W5" s="352"/>
      <c r="X5" s="225"/>
      <c r="Y5" s="225"/>
    </row>
    <row r="6" spans="1:25" ht="15" customHeight="1" x14ac:dyDescent="0.45">
      <c r="A6" s="361"/>
      <c r="B6" s="361"/>
      <c r="C6" s="361"/>
      <c r="D6" s="361"/>
      <c r="E6" s="362"/>
      <c r="F6" s="365" t="s">
        <v>299</v>
      </c>
      <c r="G6" s="358"/>
      <c r="H6" s="358"/>
      <c r="I6" s="358"/>
      <c r="J6" s="358"/>
      <c r="K6" s="358"/>
      <c r="L6" s="358"/>
      <c r="M6" s="359"/>
      <c r="N6" s="358" t="s">
        <v>298</v>
      </c>
      <c r="O6" s="358"/>
      <c r="P6" s="358"/>
      <c r="Q6" s="358"/>
      <c r="R6" s="358"/>
      <c r="S6" s="359"/>
      <c r="T6" s="225"/>
      <c r="U6" s="225"/>
      <c r="V6" s="354"/>
      <c r="W6" s="353"/>
      <c r="X6" s="208"/>
    </row>
    <row r="7" spans="1:25" ht="12.6" customHeight="1" x14ac:dyDescent="0.45">
      <c r="A7" s="361"/>
      <c r="B7" s="361"/>
      <c r="C7" s="361"/>
      <c r="D7" s="361"/>
      <c r="E7" s="362"/>
      <c r="F7" s="223" t="s">
        <v>296</v>
      </c>
      <c r="G7" s="222"/>
      <c r="H7" s="221" t="s">
        <v>295</v>
      </c>
      <c r="I7" s="220"/>
      <c r="J7" s="221" t="s">
        <v>294</v>
      </c>
      <c r="K7" s="220"/>
      <c r="L7" s="221">
        <v>2560</v>
      </c>
      <c r="M7" s="220"/>
      <c r="N7" s="221" t="s">
        <v>295</v>
      </c>
      <c r="O7" s="220"/>
      <c r="P7" s="221" t="s">
        <v>294</v>
      </c>
      <c r="Q7" s="220"/>
      <c r="R7" s="221" t="s">
        <v>354</v>
      </c>
      <c r="S7" s="220"/>
      <c r="V7" s="354"/>
      <c r="W7" s="353"/>
      <c r="X7" s="208"/>
    </row>
    <row r="8" spans="1:25" ht="12.6" customHeight="1" x14ac:dyDescent="0.45">
      <c r="A8" s="363"/>
      <c r="B8" s="363"/>
      <c r="C8" s="363"/>
      <c r="D8" s="363"/>
      <c r="E8" s="363"/>
      <c r="F8" s="217" t="s">
        <v>292</v>
      </c>
      <c r="G8" s="218"/>
      <c r="H8" s="217" t="s">
        <v>291</v>
      </c>
      <c r="I8" s="216"/>
      <c r="J8" s="217" t="s">
        <v>290</v>
      </c>
      <c r="K8" s="216"/>
      <c r="L8" s="217" t="s">
        <v>355</v>
      </c>
      <c r="M8" s="216"/>
      <c r="N8" s="217" t="s">
        <v>291</v>
      </c>
      <c r="O8" s="216"/>
      <c r="P8" s="217" t="s">
        <v>290</v>
      </c>
      <c r="Q8" s="216"/>
      <c r="R8" s="217" t="s">
        <v>355</v>
      </c>
      <c r="S8" s="216"/>
      <c r="T8" s="215"/>
      <c r="U8" s="215"/>
      <c r="V8" s="355"/>
      <c r="W8" s="355"/>
      <c r="X8" s="208"/>
    </row>
    <row r="9" spans="1:25" s="189" customFormat="1" ht="2.25" customHeight="1" x14ac:dyDescent="0.4">
      <c r="A9" s="207"/>
      <c r="B9" s="207"/>
      <c r="C9" s="207"/>
      <c r="D9" s="207"/>
      <c r="E9" s="207"/>
      <c r="F9" s="213"/>
      <c r="G9" s="212"/>
      <c r="H9" s="211"/>
      <c r="I9" s="209"/>
      <c r="J9" s="211"/>
      <c r="K9" s="206"/>
      <c r="L9" s="210"/>
      <c r="M9" s="209"/>
      <c r="N9" s="206"/>
      <c r="O9" s="252"/>
      <c r="P9" s="211"/>
      <c r="Q9" s="209"/>
      <c r="R9" s="210"/>
      <c r="S9" s="209"/>
      <c r="T9" s="206"/>
      <c r="U9" s="206"/>
      <c r="V9" s="208"/>
      <c r="W9" s="208"/>
      <c r="X9" s="207"/>
      <c r="Y9" s="206"/>
    </row>
    <row r="10" spans="1:25" s="196" customFormat="1" ht="16.5" customHeight="1" x14ac:dyDescent="0.45">
      <c r="A10" s="192" t="s">
        <v>350</v>
      </c>
      <c r="B10" s="191"/>
      <c r="C10" s="191"/>
      <c r="D10" s="191"/>
      <c r="E10" s="191"/>
      <c r="F10" s="202">
        <v>100.9</v>
      </c>
      <c r="G10" s="201"/>
      <c r="H10" s="202">
        <v>100</v>
      </c>
      <c r="I10" s="201"/>
      <c r="J10" s="202">
        <v>100.19</v>
      </c>
      <c r="K10" s="201"/>
      <c r="L10" s="253">
        <v>100.8</v>
      </c>
      <c r="M10" s="254"/>
      <c r="N10" s="249">
        <v>-0.9</v>
      </c>
      <c r="O10" s="200"/>
      <c r="P10" s="249">
        <f>(J10-H10)*100/H10</f>
        <v>0.18999999999999773</v>
      </c>
      <c r="Q10" s="200"/>
      <c r="R10" s="248">
        <f>(L10-J10)*100/J10</f>
        <v>0.60884319792394392</v>
      </c>
      <c r="S10" s="200"/>
      <c r="T10" s="244" t="s">
        <v>349</v>
      </c>
      <c r="U10" s="244"/>
      <c r="V10" s="245"/>
      <c r="W10" s="244"/>
      <c r="X10" s="197"/>
      <c r="Y10" s="171"/>
    </row>
    <row r="11" spans="1:25" s="196" customFormat="1" ht="3.6" customHeight="1" x14ac:dyDescent="0.45">
      <c r="A11" s="192"/>
      <c r="B11" s="191"/>
      <c r="C11" s="191"/>
      <c r="D11" s="191"/>
      <c r="E11" s="191"/>
      <c r="F11" s="202"/>
      <c r="G11" s="201"/>
      <c r="H11" s="202"/>
      <c r="I11" s="201"/>
      <c r="J11" s="202"/>
      <c r="K11" s="201"/>
      <c r="L11" s="253"/>
      <c r="M11" s="254"/>
      <c r="N11" s="249"/>
      <c r="O11" s="200"/>
      <c r="P11" s="249"/>
      <c r="Q11" s="200"/>
      <c r="R11" s="202"/>
      <c r="S11" s="200"/>
      <c r="T11" s="201"/>
      <c r="U11" s="201"/>
      <c r="V11" s="251"/>
      <c r="W11" s="251"/>
      <c r="X11" s="197"/>
      <c r="Y11" s="171"/>
    </row>
    <row r="12" spans="1:25" ht="16.5" customHeight="1" x14ac:dyDescent="0.45">
      <c r="A12" s="189"/>
      <c r="B12" s="191" t="s">
        <v>348</v>
      </c>
      <c r="C12" s="188"/>
      <c r="D12" s="188"/>
      <c r="E12" s="250"/>
      <c r="F12" s="202">
        <v>101.1</v>
      </c>
      <c r="G12" s="201"/>
      <c r="H12" s="202">
        <v>100</v>
      </c>
      <c r="I12" s="201"/>
      <c r="J12" s="202">
        <v>100.5</v>
      </c>
      <c r="K12" s="201"/>
      <c r="L12" s="253">
        <v>101.1</v>
      </c>
      <c r="M12" s="255"/>
      <c r="N12" s="249">
        <v>-1.1000000000000001</v>
      </c>
      <c r="O12" s="200"/>
      <c r="P12" s="249">
        <f t="shared" ref="P12:P32" si="0">(J12-H12)*100/H12</f>
        <v>0.5</v>
      </c>
      <c r="Q12" s="200"/>
      <c r="R12" s="248">
        <f t="shared" ref="R12:R32" si="1">(L12-J12)*100/J12</f>
        <v>0.59701492537312872</v>
      </c>
      <c r="S12" s="184"/>
      <c r="T12" s="186"/>
      <c r="U12" s="186"/>
      <c r="V12" s="247" t="s">
        <v>347</v>
      </c>
      <c r="W12" s="245"/>
      <c r="X12" s="171"/>
    </row>
    <row r="13" spans="1:25" s="272" customFormat="1" ht="15.6" customHeight="1" x14ac:dyDescent="0.45">
      <c r="A13" s="263"/>
      <c r="B13" s="263"/>
      <c r="C13" s="263" t="s">
        <v>346</v>
      </c>
      <c r="D13" s="263"/>
      <c r="E13" s="263"/>
      <c r="F13" s="264">
        <v>101.1</v>
      </c>
      <c r="G13" s="265"/>
      <c r="H13" s="266">
        <v>100</v>
      </c>
      <c r="I13" s="246"/>
      <c r="J13" s="266">
        <v>100.3</v>
      </c>
      <c r="K13" s="246"/>
      <c r="L13" s="267">
        <v>100.7</v>
      </c>
      <c r="M13" s="268"/>
      <c r="N13" s="270">
        <v>-1.1000000000000001</v>
      </c>
      <c r="O13" s="269"/>
      <c r="P13" s="270">
        <f t="shared" si="0"/>
        <v>0.29999999999999716</v>
      </c>
      <c r="Q13" s="269"/>
      <c r="R13" s="271">
        <f t="shared" si="1"/>
        <v>0.39880358923230874</v>
      </c>
      <c r="S13" s="269"/>
      <c r="T13" s="265"/>
      <c r="U13" s="265"/>
      <c r="W13" s="239" t="s">
        <v>345</v>
      </c>
      <c r="X13" s="239"/>
      <c r="Y13" s="239"/>
    </row>
    <row r="14" spans="1:25" s="272" customFormat="1" ht="15.6" customHeight="1" x14ac:dyDescent="0.45">
      <c r="A14" s="263"/>
      <c r="B14" s="263"/>
      <c r="C14" s="263" t="s">
        <v>344</v>
      </c>
      <c r="D14" s="263"/>
      <c r="E14" s="263"/>
      <c r="F14" s="264">
        <v>101.8</v>
      </c>
      <c r="G14" s="265"/>
      <c r="H14" s="266">
        <v>100</v>
      </c>
      <c r="I14" s="265"/>
      <c r="J14" s="266">
        <v>99.3</v>
      </c>
      <c r="K14" s="265"/>
      <c r="L14" s="267">
        <v>102.2</v>
      </c>
      <c r="M14" s="268"/>
      <c r="N14" s="273">
        <v>-1.8</v>
      </c>
      <c r="O14" s="265"/>
      <c r="P14" s="273">
        <f t="shared" si="0"/>
        <v>-0.70000000000000284</v>
      </c>
      <c r="Q14" s="269"/>
      <c r="R14" s="271">
        <f t="shared" si="1"/>
        <v>2.9204431017119896</v>
      </c>
      <c r="S14" s="269"/>
      <c r="T14" s="265"/>
      <c r="U14" s="265"/>
      <c r="W14" s="239" t="s">
        <v>343</v>
      </c>
      <c r="X14" s="239"/>
      <c r="Y14" s="239"/>
    </row>
    <row r="15" spans="1:25" s="272" customFormat="1" ht="15.6" customHeight="1" x14ac:dyDescent="0.45">
      <c r="A15" s="263"/>
      <c r="B15" s="263"/>
      <c r="C15" s="263" t="s">
        <v>342</v>
      </c>
      <c r="D15" s="263"/>
      <c r="E15" s="263"/>
      <c r="F15" s="264">
        <v>100.6</v>
      </c>
      <c r="G15" s="265"/>
      <c r="H15" s="266">
        <v>100</v>
      </c>
      <c r="I15" s="265"/>
      <c r="J15" s="266">
        <v>99.7</v>
      </c>
      <c r="K15" s="265"/>
      <c r="L15" s="267">
        <v>102.3</v>
      </c>
      <c r="M15" s="268"/>
      <c r="N15" s="273">
        <v>-0.6</v>
      </c>
      <c r="O15" s="265"/>
      <c r="P15" s="273">
        <f t="shared" si="0"/>
        <v>-0.29999999999999716</v>
      </c>
      <c r="Q15" s="269"/>
      <c r="R15" s="271">
        <f t="shared" si="1"/>
        <v>2.607823470411228</v>
      </c>
      <c r="S15" s="269"/>
      <c r="T15" s="265"/>
      <c r="U15" s="265"/>
      <c r="W15" s="239" t="s">
        <v>341</v>
      </c>
      <c r="X15" s="239"/>
      <c r="Y15" s="239"/>
    </row>
    <row r="16" spans="1:25" s="272" customFormat="1" ht="15.6" customHeight="1" x14ac:dyDescent="0.45">
      <c r="A16" s="263"/>
      <c r="B16" s="263"/>
      <c r="C16" s="263" t="s">
        <v>340</v>
      </c>
      <c r="D16" s="263"/>
      <c r="E16" s="263"/>
      <c r="F16" s="274">
        <v>101.2</v>
      </c>
      <c r="G16" s="275"/>
      <c r="H16" s="276">
        <v>100</v>
      </c>
      <c r="I16" s="275"/>
      <c r="J16" s="276">
        <v>100.6</v>
      </c>
      <c r="K16" s="275"/>
      <c r="L16" s="277">
        <v>100.1</v>
      </c>
      <c r="M16" s="268"/>
      <c r="N16" s="273">
        <v>-1.2</v>
      </c>
      <c r="O16" s="265"/>
      <c r="P16" s="273">
        <f t="shared" si="0"/>
        <v>0.59999999999999432</v>
      </c>
      <c r="Q16" s="269"/>
      <c r="R16" s="271">
        <f t="shared" si="1"/>
        <v>-0.49701789264413521</v>
      </c>
      <c r="S16" s="269"/>
      <c r="T16" s="265"/>
      <c r="U16" s="265"/>
      <c r="W16" s="239" t="s">
        <v>339</v>
      </c>
      <c r="X16" s="239"/>
      <c r="Y16" s="239"/>
    </row>
    <row r="17" spans="1:24" s="272" customFormat="1" ht="15.6" customHeight="1" x14ac:dyDescent="0.45">
      <c r="A17" s="263"/>
      <c r="B17" s="263"/>
      <c r="C17" s="263" t="s">
        <v>338</v>
      </c>
      <c r="D17" s="263"/>
      <c r="E17" s="263"/>
      <c r="F17" s="274">
        <v>100.7</v>
      </c>
      <c r="G17" s="275"/>
      <c r="H17" s="276">
        <v>100</v>
      </c>
      <c r="I17" s="275"/>
      <c r="J17" s="276">
        <v>101.1</v>
      </c>
      <c r="K17" s="275"/>
      <c r="L17" s="277">
        <v>100.4</v>
      </c>
      <c r="M17" s="268"/>
      <c r="N17" s="273">
        <v>-0.7</v>
      </c>
      <c r="O17" s="265"/>
      <c r="P17" s="273">
        <f t="shared" si="0"/>
        <v>1.0999999999999943</v>
      </c>
      <c r="Q17" s="269"/>
      <c r="R17" s="271">
        <f t="shared" si="1"/>
        <v>-0.69238377843717969</v>
      </c>
      <c r="S17" s="269"/>
      <c r="T17" s="265"/>
      <c r="U17" s="265"/>
      <c r="W17" s="239" t="s">
        <v>337</v>
      </c>
      <c r="X17" s="239"/>
    </row>
    <row r="18" spans="1:24" s="272" customFormat="1" ht="15.6" customHeight="1" x14ac:dyDescent="0.45">
      <c r="A18" s="263"/>
      <c r="B18" s="263"/>
      <c r="C18" s="263" t="s">
        <v>336</v>
      </c>
      <c r="D18" s="263"/>
      <c r="E18" s="263"/>
      <c r="F18" s="274">
        <v>100.3</v>
      </c>
      <c r="G18" s="275"/>
      <c r="H18" s="276">
        <v>100</v>
      </c>
      <c r="I18" s="275"/>
      <c r="J18" s="276">
        <v>103.5</v>
      </c>
      <c r="K18" s="275"/>
      <c r="L18" s="277">
        <v>103</v>
      </c>
      <c r="M18" s="268"/>
      <c r="N18" s="273">
        <v>-0.3</v>
      </c>
      <c r="O18" s="265"/>
      <c r="P18" s="273">
        <f t="shared" si="0"/>
        <v>3.5</v>
      </c>
      <c r="Q18" s="269"/>
      <c r="R18" s="271">
        <f t="shared" si="1"/>
        <v>-0.48309178743961351</v>
      </c>
      <c r="S18" s="269"/>
      <c r="T18" s="265"/>
      <c r="U18" s="265"/>
      <c r="W18" s="239" t="s">
        <v>335</v>
      </c>
      <c r="X18" s="239"/>
    </row>
    <row r="19" spans="1:24" s="272" customFormat="1" ht="15.6" customHeight="1" x14ac:dyDescent="0.45">
      <c r="A19" s="263"/>
      <c r="B19" s="263"/>
      <c r="C19" s="263" t="s">
        <v>334</v>
      </c>
      <c r="D19" s="263"/>
      <c r="E19" s="263"/>
      <c r="F19" s="274">
        <v>100.2</v>
      </c>
      <c r="G19" s="275"/>
      <c r="H19" s="276">
        <v>100</v>
      </c>
      <c r="I19" s="275"/>
      <c r="J19" s="276">
        <v>101.2</v>
      </c>
      <c r="K19" s="275"/>
      <c r="L19" s="277">
        <v>101.9</v>
      </c>
      <c r="M19" s="268"/>
      <c r="N19" s="273">
        <v>-0.2</v>
      </c>
      <c r="O19" s="265"/>
      <c r="P19" s="273">
        <f t="shared" si="0"/>
        <v>1.2000000000000028</v>
      </c>
      <c r="Q19" s="269"/>
      <c r="R19" s="271">
        <f t="shared" si="1"/>
        <v>0.69169960474308578</v>
      </c>
      <c r="S19" s="269"/>
      <c r="T19" s="265"/>
      <c r="U19" s="265"/>
      <c r="W19" s="239" t="s">
        <v>333</v>
      </c>
      <c r="X19" s="239"/>
    </row>
    <row r="20" spans="1:24" s="272" customFormat="1" ht="15.6" customHeight="1" x14ac:dyDescent="0.45">
      <c r="A20" s="263"/>
      <c r="B20" s="263"/>
      <c r="C20" s="263" t="s">
        <v>332</v>
      </c>
      <c r="D20" s="263"/>
      <c r="E20" s="263"/>
      <c r="F20" s="274">
        <v>101.1</v>
      </c>
      <c r="G20" s="275"/>
      <c r="H20" s="276">
        <v>100</v>
      </c>
      <c r="I20" s="275"/>
      <c r="J20" s="276">
        <v>100.8</v>
      </c>
      <c r="K20" s="275"/>
      <c r="L20" s="277">
        <v>102.1</v>
      </c>
      <c r="M20" s="268"/>
      <c r="N20" s="273">
        <v>-1.1000000000000001</v>
      </c>
      <c r="O20" s="265"/>
      <c r="P20" s="273">
        <f t="shared" si="0"/>
        <v>0.79999999999999716</v>
      </c>
      <c r="Q20" s="269"/>
      <c r="R20" s="271">
        <f t="shared" si="1"/>
        <v>1.2896825396825369</v>
      </c>
      <c r="S20" s="269"/>
      <c r="T20" s="265"/>
      <c r="U20" s="265"/>
      <c r="W20" s="239" t="s">
        <v>331</v>
      </c>
      <c r="X20" s="239"/>
    </row>
    <row r="21" spans="1:24" s="272" customFormat="1" ht="15.6" customHeight="1" x14ac:dyDescent="0.45">
      <c r="A21" s="263"/>
      <c r="B21" s="263"/>
      <c r="C21" s="263" t="s">
        <v>330</v>
      </c>
      <c r="D21" s="263"/>
      <c r="E21" s="263"/>
      <c r="F21" s="274">
        <v>97.5</v>
      </c>
      <c r="G21" s="275"/>
      <c r="H21" s="276">
        <v>100</v>
      </c>
      <c r="I21" s="275"/>
      <c r="J21" s="276">
        <v>101.7</v>
      </c>
      <c r="K21" s="275"/>
      <c r="L21" s="277">
        <v>103.9</v>
      </c>
      <c r="M21" s="268"/>
      <c r="N21" s="273">
        <v>2.5</v>
      </c>
      <c r="O21" s="265"/>
      <c r="P21" s="273">
        <f t="shared" si="0"/>
        <v>1.7000000000000028</v>
      </c>
      <c r="Q21" s="269"/>
      <c r="R21" s="271">
        <f t="shared" si="1"/>
        <v>2.1632251720747324</v>
      </c>
      <c r="S21" s="269"/>
      <c r="T21" s="265"/>
      <c r="U21" s="265"/>
      <c r="W21" s="239" t="s">
        <v>329</v>
      </c>
      <c r="X21" s="239"/>
    </row>
    <row r="22" spans="1:24" s="272" customFormat="1" ht="15.6" customHeight="1" x14ac:dyDescent="0.45">
      <c r="A22" s="263"/>
      <c r="B22" s="263"/>
      <c r="C22" s="263" t="s">
        <v>328</v>
      </c>
      <c r="D22" s="263"/>
      <c r="E22" s="263"/>
      <c r="F22" s="274">
        <v>100.4</v>
      </c>
      <c r="G22" s="275"/>
      <c r="H22" s="276">
        <v>100</v>
      </c>
      <c r="I22" s="275"/>
      <c r="J22" s="276">
        <v>101.1</v>
      </c>
      <c r="K22" s="275"/>
      <c r="L22" s="277">
        <v>100.3</v>
      </c>
      <c r="M22" s="268"/>
      <c r="N22" s="273">
        <v>-0.4</v>
      </c>
      <c r="O22" s="265"/>
      <c r="P22" s="273">
        <f t="shared" si="0"/>
        <v>1.0999999999999943</v>
      </c>
      <c r="Q22" s="269"/>
      <c r="R22" s="271">
        <f t="shared" si="1"/>
        <v>-0.7912957467853583</v>
      </c>
      <c r="S22" s="269"/>
      <c r="T22" s="265"/>
      <c r="U22" s="265"/>
      <c r="W22" s="239" t="s">
        <v>327</v>
      </c>
      <c r="X22" s="239"/>
    </row>
    <row r="23" spans="1:24" s="272" customFormat="1" ht="15.6" customHeight="1" x14ac:dyDescent="0.45">
      <c r="A23" s="263"/>
      <c r="B23" s="263"/>
      <c r="C23" s="263" t="s">
        <v>326</v>
      </c>
      <c r="D23" s="263"/>
      <c r="E23" s="263"/>
      <c r="F23" s="274">
        <v>101.1</v>
      </c>
      <c r="G23" s="275"/>
      <c r="H23" s="276">
        <v>100</v>
      </c>
      <c r="I23" s="275"/>
      <c r="J23" s="276">
        <v>100.4</v>
      </c>
      <c r="K23" s="275"/>
      <c r="L23" s="277" t="s">
        <v>364</v>
      </c>
      <c r="M23" s="268"/>
      <c r="N23" s="273">
        <v>-1.1000000000000001</v>
      </c>
      <c r="O23" s="265"/>
      <c r="P23" s="273">
        <f t="shared" si="0"/>
        <v>0.40000000000000568</v>
      </c>
      <c r="Q23" s="269"/>
      <c r="R23" s="271">
        <f t="shared" si="1"/>
        <v>1.8924302788844536</v>
      </c>
      <c r="S23" s="269"/>
      <c r="T23" s="265"/>
      <c r="U23" s="265"/>
      <c r="W23" s="239" t="s">
        <v>325</v>
      </c>
      <c r="X23" s="239"/>
    </row>
    <row r="24" spans="1:24" s="272" customFormat="1" ht="15.6" customHeight="1" x14ac:dyDescent="0.45">
      <c r="A24" s="263"/>
      <c r="B24" s="263"/>
      <c r="C24" s="263" t="s">
        <v>324</v>
      </c>
      <c r="D24" s="263"/>
      <c r="E24" s="263"/>
      <c r="F24" s="274">
        <v>100.6</v>
      </c>
      <c r="G24" s="275"/>
      <c r="H24" s="276">
        <v>100</v>
      </c>
      <c r="I24" s="275"/>
      <c r="J24" s="276">
        <v>100.8</v>
      </c>
      <c r="K24" s="275"/>
      <c r="L24" s="277" t="s">
        <v>360</v>
      </c>
      <c r="M24" s="268"/>
      <c r="N24" s="273">
        <v>-0.6</v>
      </c>
      <c r="O24" s="265"/>
      <c r="P24" s="273">
        <f t="shared" si="0"/>
        <v>0.79999999999999716</v>
      </c>
      <c r="Q24" s="269"/>
      <c r="R24" s="271">
        <f t="shared" si="1"/>
        <v>0.39682539682540247</v>
      </c>
      <c r="S24" s="269"/>
      <c r="T24" s="265"/>
      <c r="U24" s="265"/>
      <c r="W24" s="239" t="s">
        <v>323</v>
      </c>
      <c r="X24" s="239"/>
    </row>
    <row r="25" spans="1:24" s="272" customFormat="1" ht="15.6" customHeight="1" x14ac:dyDescent="0.45">
      <c r="A25" s="263"/>
      <c r="B25" s="263"/>
      <c r="C25" s="263" t="s">
        <v>322</v>
      </c>
      <c r="D25" s="263"/>
      <c r="E25" s="263"/>
      <c r="F25" s="274">
        <v>100.9</v>
      </c>
      <c r="G25" s="275"/>
      <c r="H25" s="276">
        <v>100</v>
      </c>
      <c r="I25" s="275"/>
      <c r="J25" s="276">
        <v>100.9</v>
      </c>
      <c r="K25" s="275"/>
      <c r="L25" s="277" t="s">
        <v>361</v>
      </c>
      <c r="M25" s="268"/>
      <c r="N25" s="273">
        <v>-1</v>
      </c>
      <c r="O25" s="265"/>
      <c r="P25" s="273">
        <f t="shared" si="0"/>
        <v>0.90000000000000568</v>
      </c>
      <c r="Q25" s="269"/>
      <c r="R25" s="271">
        <f t="shared" si="1"/>
        <v>0.594648166501481</v>
      </c>
      <c r="S25" s="269"/>
      <c r="T25" s="265"/>
      <c r="U25" s="265"/>
      <c r="W25" s="239" t="s">
        <v>321</v>
      </c>
      <c r="X25" s="239"/>
    </row>
    <row r="26" spans="1:24" s="272" customFormat="1" ht="15.6" customHeight="1" x14ac:dyDescent="0.45">
      <c r="A26" s="263"/>
      <c r="B26" s="263"/>
      <c r="C26" s="263" t="s">
        <v>320</v>
      </c>
      <c r="D26" s="263"/>
      <c r="E26" s="263"/>
      <c r="F26" s="274">
        <v>100.6</v>
      </c>
      <c r="G26" s="275"/>
      <c r="H26" s="276">
        <v>100</v>
      </c>
      <c r="I26" s="275"/>
      <c r="J26" s="276">
        <v>100.2</v>
      </c>
      <c r="K26" s="275"/>
      <c r="L26" s="277" t="s">
        <v>365</v>
      </c>
      <c r="M26" s="268"/>
      <c r="N26" s="273">
        <v>-0.6</v>
      </c>
      <c r="O26" s="265"/>
      <c r="P26" s="273">
        <f t="shared" si="0"/>
        <v>0.20000000000000284</v>
      </c>
      <c r="Q26" s="269"/>
      <c r="R26" s="271">
        <f t="shared" si="1"/>
        <v>2.7944111776447076</v>
      </c>
      <c r="S26" s="269"/>
      <c r="T26" s="265"/>
      <c r="U26" s="265"/>
      <c r="W26" s="239" t="s">
        <v>319</v>
      </c>
      <c r="X26" s="239"/>
    </row>
    <row r="27" spans="1:24" s="272" customFormat="1" ht="15.6" customHeight="1" x14ac:dyDescent="0.45">
      <c r="A27" s="263"/>
      <c r="B27" s="263"/>
      <c r="C27" s="263" t="s">
        <v>318</v>
      </c>
      <c r="D27" s="263"/>
      <c r="E27" s="263"/>
      <c r="F27" s="274">
        <v>101.5</v>
      </c>
      <c r="G27" s="275"/>
      <c r="H27" s="276">
        <v>100</v>
      </c>
      <c r="I27" s="275"/>
      <c r="J27" s="276">
        <v>100.8</v>
      </c>
      <c r="K27" s="275"/>
      <c r="L27" s="277" t="s">
        <v>362</v>
      </c>
      <c r="M27" s="268"/>
      <c r="N27" s="273">
        <v>-1.4</v>
      </c>
      <c r="O27" s="265"/>
      <c r="P27" s="273">
        <f t="shared" si="0"/>
        <v>0.79999999999999716</v>
      </c>
      <c r="Q27" s="269"/>
      <c r="R27" s="271">
        <f t="shared" si="1"/>
        <v>0.99206349206349209</v>
      </c>
      <c r="S27" s="269"/>
      <c r="T27" s="265"/>
      <c r="U27" s="265"/>
      <c r="W27" s="239" t="s">
        <v>317</v>
      </c>
      <c r="X27" s="239"/>
    </row>
    <row r="28" spans="1:24" s="272" customFormat="1" ht="15.6" customHeight="1" x14ac:dyDescent="0.45">
      <c r="A28" s="263"/>
      <c r="B28" s="263"/>
      <c r="C28" s="263" t="s">
        <v>316</v>
      </c>
      <c r="D28" s="263"/>
      <c r="E28" s="263"/>
      <c r="F28" s="274">
        <v>100.5</v>
      </c>
      <c r="G28" s="275"/>
      <c r="H28" s="276">
        <v>100</v>
      </c>
      <c r="I28" s="275"/>
      <c r="J28" s="276">
        <v>100.1</v>
      </c>
      <c r="K28" s="275"/>
      <c r="L28" s="277" t="s">
        <v>366</v>
      </c>
      <c r="M28" s="278"/>
      <c r="N28" s="273">
        <v>-0.5</v>
      </c>
      <c r="O28" s="265"/>
      <c r="P28" s="273">
        <f t="shared" si="0"/>
        <v>9.9999999999994316E-2</v>
      </c>
      <c r="Q28" s="269"/>
      <c r="R28" s="271">
        <f t="shared" si="1"/>
        <v>1.898101898101904</v>
      </c>
      <c r="S28" s="269"/>
      <c r="T28" s="265"/>
      <c r="U28" s="265"/>
      <c r="W28" s="239" t="s">
        <v>315</v>
      </c>
      <c r="X28" s="239"/>
    </row>
    <row r="29" spans="1:24" s="272" customFormat="1" ht="15.6" customHeight="1" x14ac:dyDescent="0.45">
      <c r="A29" s="263"/>
      <c r="B29" s="263"/>
      <c r="C29" s="263" t="s">
        <v>314</v>
      </c>
      <c r="D29" s="263"/>
      <c r="E29" s="263"/>
      <c r="F29" s="274">
        <v>100.8</v>
      </c>
      <c r="G29" s="275"/>
      <c r="H29" s="276">
        <v>100</v>
      </c>
      <c r="I29" s="275"/>
      <c r="J29" s="276">
        <v>100.8</v>
      </c>
      <c r="K29" s="275"/>
      <c r="L29" s="277" t="s">
        <v>363</v>
      </c>
      <c r="M29" s="278"/>
      <c r="N29" s="273">
        <v>-0.8</v>
      </c>
      <c r="O29" s="265"/>
      <c r="P29" s="273">
        <f t="shared" si="0"/>
        <v>0.79999999999999716</v>
      </c>
      <c r="Q29" s="269"/>
      <c r="R29" s="271">
        <f t="shared" si="1"/>
        <v>-1.0912698412698356</v>
      </c>
      <c r="S29" s="269"/>
      <c r="T29" s="265"/>
      <c r="U29" s="265"/>
      <c r="W29" s="239" t="s">
        <v>313</v>
      </c>
      <c r="X29" s="239"/>
    </row>
    <row r="30" spans="1:24" s="272" customFormat="1" ht="15.6" customHeight="1" x14ac:dyDescent="0.45">
      <c r="A30" s="263"/>
      <c r="B30" s="263"/>
      <c r="C30" s="263" t="s">
        <v>312</v>
      </c>
      <c r="D30" s="263"/>
      <c r="E30" s="263"/>
      <c r="F30" s="274">
        <v>100.8</v>
      </c>
      <c r="G30" s="275"/>
      <c r="H30" s="276">
        <v>100</v>
      </c>
      <c r="I30" s="275"/>
      <c r="J30" s="276">
        <v>101.3</v>
      </c>
      <c r="K30" s="275"/>
      <c r="L30" s="277" t="s">
        <v>358</v>
      </c>
      <c r="M30" s="278"/>
      <c r="N30" s="273">
        <v>-0.8</v>
      </c>
      <c r="O30" s="265"/>
      <c r="P30" s="273">
        <f t="shared" si="0"/>
        <v>1.2999999999999972</v>
      </c>
      <c r="Q30" s="269"/>
      <c r="R30" s="271">
        <f t="shared" si="1"/>
        <v>0.39486673247779436</v>
      </c>
      <c r="S30" s="269"/>
      <c r="T30" s="265"/>
      <c r="U30" s="265"/>
      <c r="W30" s="239" t="s">
        <v>311</v>
      </c>
      <c r="X30" s="239"/>
    </row>
    <row r="31" spans="1:24" s="272" customFormat="1" ht="15.6" customHeight="1" x14ac:dyDescent="0.45">
      <c r="A31" s="263"/>
      <c r="B31" s="263"/>
      <c r="C31" s="263" t="s">
        <v>310</v>
      </c>
      <c r="D31" s="263"/>
      <c r="E31" s="263"/>
      <c r="F31" s="274">
        <v>100.2</v>
      </c>
      <c r="G31" s="275"/>
      <c r="H31" s="276">
        <v>100</v>
      </c>
      <c r="I31" s="275"/>
      <c r="J31" s="276">
        <v>101.2</v>
      </c>
      <c r="K31" s="275"/>
      <c r="L31" s="277" t="s">
        <v>359</v>
      </c>
      <c r="M31" s="278"/>
      <c r="N31" s="273">
        <v>-0.2</v>
      </c>
      <c r="O31" s="265"/>
      <c r="P31" s="273">
        <f t="shared" si="0"/>
        <v>1.2000000000000028</v>
      </c>
      <c r="Q31" s="269"/>
      <c r="R31" s="271">
        <f t="shared" si="1"/>
        <v>-1.8774703557312309</v>
      </c>
      <c r="S31" s="269"/>
      <c r="T31" s="265"/>
      <c r="U31" s="265"/>
      <c r="W31" s="239" t="s">
        <v>309</v>
      </c>
      <c r="X31" s="239"/>
    </row>
    <row r="32" spans="1:24" s="272" customFormat="1" ht="15.6" customHeight="1" x14ac:dyDescent="0.45">
      <c r="A32" s="263"/>
      <c r="B32" s="279"/>
      <c r="C32" s="263" t="s">
        <v>308</v>
      </c>
      <c r="D32" s="263"/>
      <c r="E32" s="263"/>
      <c r="F32" s="274">
        <v>100</v>
      </c>
      <c r="G32" s="275"/>
      <c r="H32" s="276">
        <v>100</v>
      </c>
      <c r="I32" s="275"/>
      <c r="J32" s="276">
        <v>102.2</v>
      </c>
      <c r="K32" s="275"/>
      <c r="L32" s="277" t="s">
        <v>360</v>
      </c>
      <c r="M32" s="268"/>
      <c r="N32" s="273">
        <f>(H32-F32)*100/F32</f>
        <v>0</v>
      </c>
      <c r="O32" s="265"/>
      <c r="P32" s="273">
        <f t="shared" si="0"/>
        <v>2.2000000000000028</v>
      </c>
      <c r="Q32" s="269"/>
      <c r="R32" s="271">
        <f t="shared" si="1"/>
        <v>-0.97847358121330719</v>
      </c>
      <c r="S32" s="269"/>
      <c r="U32" s="280"/>
      <c r="W32" s="239" t="s">
        <v>307</v>
      </c>
      <c r="X32" s="239"/>
    </row>
    <row r="33" spans="1:25" ht="5.45" customHeight="1" x14ac:dyDescent="0.45">
      <c r="A33" s="181"/>
      <c r="B33" s="180"/>
      <c r="C33" s="180"/>
      <c r="D33" s="180"/>
      <c r="E33" s="180"/>
      <c r="F33" s="243"/>
      <c r="G33" s="242"/>
      <c r="H33" s="178"/>
      <c r="I33" s="178"/>
      <c r="J33" s="179"/>
      <c r="K33" s="178"/>
      <c r="L33" s="179"/>
      <c r="M33" s="176"/>
      <c r="N33" s="179"/>
      <c r="O33" s="178"/>
      <c r="P33" s="179"/>
      <c r="Q33" s="176"/>
      <c r="R33" s="178"/>
      <c r="S33" s="176"/>
      <c r="T33" s="178"/>
      <c r="U33" s="178"/>
      <c r="V33" s="241"/>
      <c r="W33" s="241"/>
      <c r="X33" s="171"/>
    </row>
    <row r="34" spans="1:25" ht="3.6" customHeight="1" x14ac:dyDescent="0.45">
      <c r="H34" s="171"/>
      <c r="I34" s="171"/>
      <c r="J34" s="171"/>
      <c r="K34" s="171"/>
      <c r="L34" s="171"/>
      <c r="M34" s="171"/>
      <c r="N34" s="171"/>
      <c r="O34" s="171"/>
    </row>
    <row r="35" spans="1:25" ht="16.899999999999999" customHeight="1" x14ac:dyDescent="0.45">
      <c r="B35" s="173" t="s">
        <v>306</v>
      </c>
      <c r="J35" s="240"/>
    </row>
    <row r="36" spans="1:25" ht="16.899999999999999" customHeight="1" x14ac:dyDescent="0.45">
      <c r="C36" s="240" t="s">
        <v>305</v>
      </c>
      <c r="E36" s="240"/>
      <c r="F36" s="240"/>
      <c r="G36" s="240"/>
      <c r="H36" s="240"/>
      <c r="I36" s="240"/>
      <c r="L36" s="239"/>
      <c r="M36" s="171"/>
      <c r="N36" s="171"/>
      <c r="O36" s="171"/>
    </row>
    <row r="37" spans="1:25" s="229" customFormat="1" ht="17.25" x14ac:dyDescent="0.4">
      <c r="P37" s="231"/>
      <c r="Q37" s="231"/>
      <c r="R37" s="231"/>
      <c r="S37" s="231"/>
      <c r="T37" s="231"/>
      <c r="U37" s="231"/>
      <c r="V37" s="172"/>
      <c r="W37" s="172"/>
      <c r="X37" s="172"/>
      <c r="Y37" s="231"/>
    </row>
    <row r="38" spans="1:25" x14ac:dyDescent="0.45">
      <c r="V38" s="172"/>
      <c r="W38" s="172"/>
      <c r="X38" s="172"/>
    </row>
    <row r="39" spans="1:25" x14ac:dyDescent="0.45">
      <c r="V39" s="172"/>
      <c r="W39" s="172"/>
      <c r="X39" s="172"/>
    </row>
    <row r="40" spans="1:25" x14ac:dyDescent="0.45">
      <c r="V40" s="172"/>
      <c r="W40" s="172"/>
      <c r="X40" s="172"/>
    </row>
  </sheetData>
  <mergeCells count="6">
    <mergeCell ref="A5:E8"/>
    <mergeCell ref="F5:M5"/>
    <mergeCell ref="N5:S5"/>
    <mergeCell ref="V5:W8"/>
    <mergeCell ref="F6:M6"/>
    <mergeCell ref="N6:S6"/>
  </mergeCells>
  <pageMargins left="0.55118110236220474" right="0" top="0.78740157480314965" bottom="0" header="0.51181102362204722" footer="0.13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T-14.1พ.ศ.2560</vt:lpstr>
      <vt:lpstr>T-14.2 พ.ศ.2560</vt:lpstr>
      <vt:lpstr>T-14.3พ.ศ.2559</vt:lpstr>
      <vt:lpstr>T-14.4พ.ศ.2560</vt:lpstr>
      <vt:lpstr>T-14.5พ.ศ.2559</vt:lpstr>
      <vt:lpstr>T-14.6 พ.ศ.2560</vt:lpstr>
      <vt:lpstr>T-14.7พ.ศ.2560ปีฐาน2558</vt:lpstr>
      <vt:lpstr>T-14.8ปีฐาน2558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3</cp:lastModifiedBy>
  <cp:lastPrinted>2018-08-15T09:23:04Z</cp:lastPrinted>
  <dcterms:created xsi:type="dcterms:W3CDTF">2018-05-03T09:17:49Z</dcterms:created>
  <dcterms:modified xsi:type="dcterms:W3CDTF">2018-08-15T09:54:59Z</dcterms:modified>
</cp:coreProperties>
</file>