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7\"/>
    </mc:Choice>
  </mc:AlternateContent>
  <xr:revisionPtr revIDLastSave="0" documentId="8_{7DE749A0-3FD0-4131-8BFA-01F051D890A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7.1" sheetId="29" r:id="rId1"/>
    <sheet name="T-7.2" sheetId="22" r:id="rId2"/>
    <sheet name="T-7.3" sheetId="27" r:id="rId3"/>
    <sheet name="T-7.4" sheetId="24" r:id="rId4"/>
    <sheet name="T-7.5" sheetId="30" r:id="rId5"/>
  </sheets>
  <definedNames>
    <definedName name="_xlnm.Print_Area" localSheetId="0">'T-7.1'!$A$1:$AD$31</definedName>
    <definedName name="_xlnm.Print_Area" localSheetId="1">'T-7.2'!$A$1:$S$22</definedName>
    <definedName name="_xlnm.Print_Area" localSheetId="2">'T-7.3'!$A$1:$AC$26</definedName>
    <definedName name="_xlnm.Print_Area" localSheetId="3">'T-7.4'!$A$1:$V$23</definedName>
    <definedName name="_xlnm.Print_Area" localSheetId="4">'T-7.5'!$A$1:$S$31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1" i="29" l="1"/>
  <c r="K13" i="30" l="1"/>
  <c r="K27" i="30"/>
  <c r="K26" i="30"/>
  <c r="K25" i="30"/>
  <c r="K24" i="30"/>
  <c r="K23" i="30"/>
  <c r="K22" i="30"/>
  <c r="K20" i="30"/>
  <c r="K19" i="30"/>
  <c r="K18" i="30"/>
  <c r="K17" i="30"/>
  <c r="K16" i="30"/>
  <c r="K14" i="30"/>
  <c r="K12" i="30"/>
  <c r="K11" i="30"/>
  <c r="G14" i="27"/>
  <c r="U15" i="27"/>
  <c r="T15" i="27"/>
  <c r="R15" i="27"/>
  <c r="Q15" i="27"/>
  <c r="O15" i="27"/>
  <c r="N15" i="27"/>
  <c r="H15" i="27"/>
  <c r="I15" i="27"/>
  <c r="L15" i="27"/>
  <c r="K15" i="27"/>
  <c r="J13" i="27"/>
  <c r="S18" i="27"/>
  <c r="S17" i="27"/>
  <c r="S16" i="27"/>
  <c r="S14" i="27"/>
  <c r="S13" i="27"/>
  <c r="S12" i="27"/>
  <c r="U11" i="27"/>
  <c r="U10" i="27" s="1"/>
  <c r="T11" i="27"/>
  <c r="T10" i="27" s="1"/>
  <c r="P18" i="27"/>
  <c r="P17" i="27"/>
  <c r="P16" i="27"/>
  <c r="P14" i="27"/>
  <c r="P13" i="27"/>
  <c r="P12" i="27"/>
  <c r="R11" i="27"/>
  <c r="R10" i="27" s="1"/>
  <c r="Q11" i="27"/>
  <c r="Q10" i="27"/>
  <c r="M18" i="27"/>
  <c r="M17" i="27"/>
  <c r="M16" i="27"/>
  <c r="M14" i="27"/>
  <c r="M13" i="27"/>
  <c r="M12" i="27"/>
  <c r="O11" i="27"/>
  <c r="O10" i="27" s="1"/>
  <c r="N11" i="27"/>
  <c r="N10" i="27" s="1"/>
  <c r="J14" i="27"/>
  <c r="J18" i="27"/>
  <c r="J17" i="27"/>
  <c r="J16" i="27"/>
  <c r="J15" i="27" s="1"/>
  <c r="J12" i="27"/>
  <c r="L11" i="27"/>
  <c r="L10" i="27" s="1"/>
  <c r="K11" i="27"/>
  <c r="K10" i="27" s="1"/>
  <c r="T9" i="27" l="1"/>
  <c r="S15" i="27"/>
  <c r="S11" i="27"/>
  <c r="S10" i="27" s="1"/>
  <c r="Q9" i="27"/>
  <c r="P15" i="27"/>
  <c r="P11" i="27"/>
  <c r="P10" i="27" s="1"/>
  <c r="M15" i="27"/>
  <c r="M11" i="27"/>
  <c r="M10" i="27" s="1"/>
  <c r="O9" i="27"/>
  <c r="U9" i="27"/>
  <c r="R9" i="27"/>
  <c r="N9" i="27"/>
  <c r="J11" i="27"/>
  <c r="J10" i="27" s="1"/>
  <c r="K9" i="27"/>
  <c r="L9" i="27"/>
  <c r="M9" i="27" l="1"/>
  <c r="S9" i="27"/>
  <c r="P9" i="27"/>
  <c r="J9" i="27"/>
  <c r="K9" i="30" l="1"/>
  <c r="L9" i="30"/>
  <c r="M9" i="30"/>
  <c r="H27" i="30" l="1"/>
  <c r="H26" i="30"/>
  <c r="H25" i="30"/>
  <c r="H24" i="30"/>
  <c r="H23" i="30"/>
  <c r="H22" i="30"/>
  <c r="H20" i="30"/>
  <c r="H19" i="30"/>
  <c r="H18" i="30"/>
  <c r="H17" i="30"/>
  <c r="H16" i="30"/>
  <c r="H14" i="30"/>
  <c r="H12" i="30"/>
  <c r="H11" i="30"/>
  <c r="J9" i="30"/>
  <c r="I9" i="30"/>
  <c r="G9" i="30"/>
  <c r="F9" i="30"/>
  <c r="E9" i="30"/>
  <c r="N18" i="24"/>
  <c r="K18" i="24"/>
  <c r="H18" i="24"/>
  <c r="E18" i="24"/>
  <c r="N17" i="24"/>
  <c r="K17" i="24"/>
  <c r="H17" i="24"/>
  <c r="E17" i="24"/>
  <c r="N16" i="24"/>
  <c r="K16" i="24"/>
  <c r="H16" i="24"/>
  <c r="E16" i="24"/>
  <c r="N15" i="24"/>
  <c r="N14" i="24" s="1"/>
  <c r="K15" i="24"/>
  <c r="K14" i="24" s="1"/>
  <c r="H15" i="24"/>
  <c r="E15" i="24"/>
  <c r="E14" i="24" s="1"/>
  <c r="P14" i="24"/>
  <c r="O14" i="24"/>
  <c r="M14" i="24"/>
  <c r="L14" i="24"/>
  <c r="J14" i="24"/>
  <c r="I14" i="24"/>
  <c r="H14" i="24"/>
  <c r="G14" i="24"/>
  <c r="F14" i="24"/>
  <c r="N11" i="24"/>
  <c r="K11" i="24"/>
  <c r="H11" i="24"/>
  <c r="E11" i="24"/>
  <c r="N10" i="24"/>
  <c r="K10" i="24"/>
  <c r="H10" i="24"/>
  <c r="E10" i="24"/>
  <c r="N9" i="24"/>
  <c r="N8" i="24" s="1"/>
  <c r="K9" i="24"/>
  <c r="K8" i="24" s="1"/>
  <c r="H9" i="24"/>
  <c r="H8" i="24" s="1"/>
  <c r="E9" i="24"/>
  <c r="P8" i="24"/>
  <c r="O8" i="24"/>
  <c r="M8" i="24"/>
  <c r="L8" i="24"/>
  <c r="J8" i="24"/>
  <c r="I8" i="24"/>
  <c r="G8" i="24"/>
  <c r="F8" i="24"/>
  <c r="G18" i="27"/>
  <c r="G17" i="27"/>
  <c r="G16" i="27"/>
  <c r="H9" i="27"/>
  <c r="G13" i="27"/>
  <c r="G12" i="27"/>
  <c r="I11" i="27"/>
  <c r="I10" i="27" s="1"/>
  <c r="I9" i="27" s="1"/>
  <c r="H11" i="27"/>
  <c r="K17" i="22"/>
  <c r="E17" i="22"/>
  <c r="K16" i="22"/>
  <c r="E16" i="22"/>
  <c r="K15" i="22"/>
  <c r="E15" i="22"/>
  <c r="E14" i="22"/>
  <c r="E13" i="22"/>
  <c r="E12" i="22"/>
  <c r="E11" i="22"/>
  <c r="K10" i="22"/>
  <c r="E10" i="22"/>
  <c r="K9" i="22"/>
  <c r="E9" i="22"/>
  <c r="G15" i="27" l="1"/>
  <c r="G9" i="27" s="1"/>
  <c r="G11" i="27"/>
  <c r="G10" i="27" s="1"/>
  <c r="E8" i="24"/>
  <c r="H9" i="30"/>
</calcChain>
</file>

<file path=xl/sharedStrings.xml><?xml version="1.0" encoding="utf-8"?>
<sst xmlns="http://schemas.openxmlformats.org/spreadsheetml/2006/main" count="392" uniqueCount="195">
  <si>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</si>
  <si>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</si>
  <si>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</si>
  <si>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</si>
  <si>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</si>
  <si>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</si>
  <si>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</si>
  <si>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</si>
  <si>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</si>
  <si>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</si>
  <si>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</si>
  <si>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</si>
  <si>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</si>
  <si>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</si>
  <si>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</si>
  <si>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</si>
  <si>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</si>
  <si>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</si>
  <si>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</si>
  <si>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</si>
  <si>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</si>
  <si>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</si>
  <si>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</si>
  <si>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</si>
  <si>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</si>
  <si>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</si>
  <si>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</si>
  <si>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</si>
  <si>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</si>
  <si>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</si>
  <si>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</si>
  <si>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</si>
  <si>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</si>
  <si>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</si>
  <si>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</si>
  <si>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</si>
  <si>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</si>
  <si>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</si>
  <si>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</si>
  <si>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</si>
  <si>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</si>
  <si>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</si>
  <si>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</si>
  <si>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</si>
  <si>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</si>
  <si>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</si>
  <si>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</si>
  <si>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</si>
  <si>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</si>
  <si>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</si>
  <si>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</si>
  <si>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</si>
  <si>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</si>
  <si>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</si>
  <si>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</si>
  <si>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</si>
  <si>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</si>
  <si>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</si>
  <si>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</si>
  <si>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</si>
  <si>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</si>
  <si>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</si>
  <si>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</si>
  <si>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</si>
  <si>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</si>
  <si>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</si>
  <si>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</si>
  <si>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</si>
  <si>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</si>
  <si>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</si>
  <si>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</si>
  <si>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</si>
  <si>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</si>
  <si>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</si>
  <si>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</si>
  <si>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</si>
  <si>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</si>
  <si>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</si>
  <si>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</si>
  <si>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</si>
  <si>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</si>
  <si>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</si>
  <si>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</si>
  <si>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</si>
  <si>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</si>
  <si>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</si>
  <si>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</si>
  <si>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</si>
  <si>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</si>
  <si>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</si>
  <si>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</si>
  <si>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</si>
  <si>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</si>
  <si>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</si>
  <si>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</si>
  <si>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</si>
  <si>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</si>
  <si>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</si>
  <si>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</si>
  <si>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</si>
  <si>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</si>
  <si>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</si>
  <si>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</si>
  <si>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</si>
  <si>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</si>
  <si>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</si>
  <si>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</si>
  <si>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</si>
  <si>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</si>
  <si>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</si>
  <si>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</si>
  <si>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</si>
  <si>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</si>
  <si>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</si>
  <si>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</si>
  <si>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</si>
  <si>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</si>
  <si>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</si>
  <si>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</si>
  <si>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</si>
  <si>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</si>
  <si>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</si>
  <si>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</si>
  <si>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</si>
  <si>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</si>
  <si>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</si>
  <si>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</si>
  <si>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</si>
  <si>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</si>
  <si>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</si>
  <si>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</si>
  <si>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</si>
  <si>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</si>
  <si>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</si>
  <si>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</si>
  <si>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</si>
  <si>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การเกิดมีชีพ  Livebirth</t>
  </si>
  <si>
    <t>การตาย Death</t>
  </si>
  <si>
    <t>2560 (2017)</t>
  </si>
  <si>
    <t>3. อื่นๆ</t>
  </si>
  <si>
    <t>3. Others</t>
  </si>
  <si>
    <t>2561 (2018)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</si>
  <si>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</si>
  <si>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</si>
  <si>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</si>
  <si>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</si>
  <si>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</si>
  <si>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</si>
  <si>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</si>
  <si>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</si>
  <si>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</si>
  <si>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</si>
  <si>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</si>
  <si>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</si>
  <si>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</si>
  <si>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 xml:space="preserve">   Male</t>
  </si>
  <si>
    <t xml:space="preserve"> Mueang Narathiwat District</t>
  </si>
  <si>
    <t xml:space="preserve"> Tak Bai District</t>
  </si>
  <si>
    <t xml:space="preserve"> Bacho District</t>
  </si>
  <si>
    <t xml:space="preserve"> Yi-ngo District</t>
  </si>
  <si>
    <t xml:space="preserve"> Rangae District</t>
  </si>
  <si>
    <t xml:space="preserve"> Ruso District</t>
  </si>
  <si>
    <t xml:space="preserve"> Si Sakhon District</t>
  </si>
  <si>
    <t xml:space="preserve"> Waeng   District</t>
  </si>
  <si>
    <t xml:space="preserve"> Sukhirin  District</t>
  </si>
  <si>
    <t xml:space="preserve"> Sungai Kolok  District</t>
  </si>
  <si>
    <t xml:space="preserve"> Sungai Padi  District</t>
  </si>
  <si>
    <t xml:space="preserve"> Chanae  District</t>
  </si>
  <si>
    <t xml:space="preserve"> Cho-ai-rong  District</t>
  </si>
  <si>
    <t xml:space="preserve">     ที่มา:   สำนักงานสาธารณสุขจังหวัดนราธิวาส</t>
  </si>
  <si>
    <t xml:space="preserve"> Source:   Narathiwat Provincial Health Office </t>
  </si>
  <si>
    <t>การเกิดมีชีพ การตาย จำแนกตามเพศ พ.ศ. 2551 - 2560</t>
  </si>
  <si>
    <t>Livebirth and Death by Sex: 2008 - 2017</t>
  </si>
  <si>
    <t>ประชากรอายุ 15 ปีขึ้นไป จำแนกตามเพศ และสถานภาพแรงงาน เป็นรายไตรมาส พ.ศ. 2560 - 2561</t>
  </si>
  <si>
    <t>Population Aged 15 Years and Over by Sex, Labour Force Status and Quarterly: 2017 - 2018</t>
  </si>
  <si>
    <t xml:space="preserve"> สำรวจภาวะการทำงานของประชากร พ.ศ. 2560 - 2561 ระดับจังหวัด  สำนักงานสถิติแห่งชาติ</t>
  </si>
  <si>
    <t>Labour Force Survey: 2017 - 2018, Provincial level,  National Statistical Office</t>
  </si>
  <si>
    <t>-</t>
  </si>
  <si>
    <t>2556 (2013)</t>
  </si>
  <si>
    <t>2557 (2014)</t>
  </si>
  <si>
    <t>2558 (2015)</t>
  </si>
  <si>
    <t>2559 (2016)</t>
  </si>
  <si>
    <t xml:space="preserve">     ที่มา:   สำนักงานเขตพื้นที่การศึกษาประถมศึกษานราธิวาส เขต 1,2 และ 3</t>
  </si>
  <si>
    <t xml:space="preserve"> Source:    Narathiwat  Primary Educational Service Area Office,Area 1,2 and 3</t>
  </si>
  <si>
    <t xml:space="preserve">              สำนักงานเขตพื้นที่การศึกษามัธยมศึกษาเขต15 (จังหวัดนราธิวาส)</t>
  </si>
  <si>
    <t xml:space="preserve">                Narathiwat  Secondary Educational Service Area Office,Area 15</t>
  </si>
  <si>
    <t>ครู จำแนกตามเพศและวุฒิการศึกษา และนักเรียน จำแนกตามเพศและระดับการศึกษา พ.ศ. 2556 - 2560_</t>
  </si>
  <si>
    <t>Teacher by Sex and Qualification and Student by Sex and Level of Education:2013 - 2017</t>
  </si>
  <si>
    <t>2560 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</si>
  <si>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</si>
  <si>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</si>
  <si>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 xml:space="preserve">     ที่มา:   การสำรวจความต้องการพัฒนาขีดความสามารถของประชากร พ.ศ. 2558 - 2560  จังหวัดนราธิวาส สำนักงานสถิติแห่งชาติ</t>
  </si>
  <si>
    <t>Source:  The 2015 - 2017  Skill Development Survey: Narathiwat , Provincial,  National Statistical Office.</t>
  </si>
  <si>
    <t>ประชากรจากการทะเบียน จำแนกตามเพศ และหมวดอายุ เป็นรายอำเภอ พ.ศ. 2560</t>
  </si>
  <si>
    <t>Population from Registration Record by Sex, Age Group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</si>
</sst>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-* #,##0.0_-;\-* #,##0.0_-;_-* &quot;-&quot;?_-;_-@_-"/>
  </numFmts>
  <fonts count="1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/>
    </xf>
    <xf numFmtId="187" fontId="12" fillId="0" borderId="3" xfId="1" applyNumberFormat="1" applyFont="1" applyBorder="1" applyAlignment="1"/>
    <xf numFmtId="187" fontId="12" fillId="0" borderId="2" xfId="1" applyNumberFormat="1" applyFont="1" applyBorder="1" applyAlignment="1"/>
    <xf numFmtId="187" fontId="12" fillId="0" borderId="4" xfId="1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vertical="center"/>
    </xf>
    <xf numFmtId="187" fontId="12" fillId="0" borderId="2" xfId="1" applyNumberFormat="1" applyFont="1" applyBorder="1" applyAlignment="1">
      <alignment vertical="center"/>
    </xf>
    <xf numFmtId="187" fontId="12" fillId="0" borderId="3" xfId="1" applyNumberFormat="1" applyFont="1" applyBorder="1" applyAlignment="1">
      <alignment vertical="center"/>
    </xf>
    <xf numFmtId="187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0" applyFont="1"/>
    <xf numFmtId="0" fontId="15" fillId="0" borderId="0" xfId="0" applyFont="1"/>
    <xf numFmtId="0" fontId="5" fillId="0" borderId="0" xfId="0" applyFont="1" applyBorder="1"/>
    <xf numFmtId="0" fontId="6" fillId="0" borderId="0" xfId="0" applyFont="1" applyBorder="1"/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Border="1"/>
    <xf numFmtId="0" fontId="16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0" borderId="3" xfId="0" applyFont="1" applyBorder="1"/>
    <xf numFmtId="0" fontId="6" fillId="0" borderId="9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10" xfId="0" applyFont="1" applyBorder="1"/>
    <xf numFmtId="0" fontId="8" fillId="0" borderId="0" xfId="2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6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4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9" fillId="0" borderId="2" xfId="0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7" xfId="0" quotePrefix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4" fillId="0" borderId="7" xfId="0" applyFont="1" applyBorder="1"/>
    <xf numFmtId="41" fontId="7" fillId="0" borderId="3" xfId="0" applyNumberFormat="1" applyFont="1" applyBorder="1" applyAlignment="1"/>
    <xf numFmtId="188" fontId="7" fillId="0" borderId="2" xfId="0" applyNumberFormat="1" applyFont="1" applyBorder="1" applyAlignment="1"/>
    <xf numFmtId="188" fontId="7" fillId="0" borderId="3" xfId="0" applyNumberFormat="1" applyFont="1" applyBorder="1" applyAlignment="1"/>
    <xf numFmtId="41" fontId="7" fillId="0" borderId="0" xfId="0" applyNumberFormat="1" applyFont="1" applyAlignment="1"/>
    <xf numFmtId="41" fontId="7" fillId="0" borderId="2" xfId="0" applyNumberFormat="1" applyFont="1" applyBorder="1" applyAlignment="1"/>
    <xf numFmtId="0" fontId="7" fillId="0" borderId="2" xfId="0" applyFont="1" applyBorder="1" applyAlignment="1">
      <alignment horizontal="center"/>
    </xf>
    <xf numFmtId="187" fontId="7" fillId="0" borderId="3" xfId="3" applyNumberFormat="1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187" fontId="7" fillId="0" borderId="0" xfId="3" applyNumberFormat="1" applyFont="1" applyAlignment="1"/>
    <xf numFmtId="187" fontId="7" fillId="0" borderId="2" xfId="3" applyNumberFormat="1" applyFont="1" applyBorder="1" applyAlignment="1"/>
    <xf numFmtId="189" fontId="7" fillId="0" borderId="2" xfId="0" applyNumberFormat="1" applyFont="1" applyBorder="1" applyAlignment="1"/>
    <xf numFmtId="41" fontId="7" fillId="0" borderId="3" xfId="3" applyNumberFormat="1" applyFont="1" applyBorder="1" applyAlignment="1">
      <alignment horizontal="center"/>
    </xf>
    <xf numFmtId="188" fontId="7" fillId="0" borderId="2" xfId="3" applyNumberFormat="1" applyFont="1" applyBorder="1" applyAlignment="1">
      <alignment horizontal="center"/>
    </xf>
    <xf numFmtId="188" fontId="7" fillId="0" borderId="3" xfId="3" applyNumberFormat="1" applyFont="1" applyBorder="1" applyAlignment="1">
      <alignment horizontal="center"/>
    </xf>
    <xf numFmtId="41" fontId="7" fillId="0" borderId="0" xfId="3" applyNumberFormat="1" applyFont="1" applyAlignment="1">
      <alignment horizontal="center"/>
    </xf>
    <xf numFmtId="41" fontId="7" fillId="0" borderId="2" xfId="3" applyNumberFormat="1" applyFont="1" applyBorder="1" applyAlignment="1">
      <alignment horizontal="center"/>
    </xf>
    <xf numFmtId="189" fontId="6" fillId="0" borderId="2" xfId="2" applyNumberFormat="1" applyFont="1" applyBorder="1" applyAlignment="1">
      <alignment horizontal="right"/>
    </xf>
    <xf numFmtId="189" fontId="6" fillId="0" borderId="4" xfId="2" applyNumberFormat="1" applyFont="1" applyBorder="1" applyAlignment="1">
      <alignment horizontal="right"/>
    </xf>
    <xf numFmtId="189" fontId="6" fillId="0" borderId="3" xfId="2" applyNumberFormat="1" applyFont="1" applyBorder="1" applyAlignment="1">
      <alignment horizontal="right"/>
    </xf>
    <xf numFmtId="189" fontId="6" fillId="0" borderId="9" xfId="2" applyNumberFormat="1" applyFont="1" applyBorder="1" applyAlignment="1">
      <alignment horizontal="right"/>
    </xf>
    <xf numFmtId="189" fontId="16" fillId="0" borderId="3" xfId="2" applyNumberFormat="1" applyFont="1" applyBorder="1" applyAlignment="1">
      <alignment horizontal="right"/>
    </xf>
    <xf numFmtId="189" fontId="16" fillId="0" borderId="9" xfId="2" applyNumberFormat="1" applyFont="1" applyBorder="1" applyAlignment="1">
      <alignment horizontal="right"/>
    </xf>
    <xf numFmtId="187" fontId="11" fillId="0" borderId="3" xfId="3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41" fontId="6" fillId="0" borderId="3" xfId="3" applyNumberFormat="1" applyFont="1" applyBorder="1" applyAlignment="1">
      <alignment horizontal="right"/>
    </xf>
    <xf numFmtId="41" fontId="6" fillId="0" borderId="3" xfId="0" applyNumberFormat="1" applyFont="1" applyBorder="1"/>
    <xf numFmtId="41" fontId="6" fillId="0" borderId="9" xfId="3" applyNumberFormat="1" applyFont="1" applyBorder="1" applyAlignment="1">
      <alignment horizontal="right"/>
    </xf>
    <xf numFmtId="41" fontId="6" fillId="0" borderId="9" xfId="0" applyNumberFormat="1" applyFont="1" applyBorder="1"/>
    <xf numFmtId="41" fontId="16" fillId="0" borderId="3" xfId="3" applyNumberFormat="1" applyFont="1" applyFill="1" applyBorder="1" applyAlignment="1">
      <alignment horizontal="right" vertical="center"/>
    </xf>
    <xf numFmtId="41" fontId="16" fillId="0" borderId="3" xfId="0" applyNumberFormat="1" applyFont="1" applyBorder="1" applyAlignment="1">
      <alignment horizontal="right"/>
    </xf>
    <xf numFmtId="41" fontId="16" fillId="0" borderId="3" xfId="3" applyNumberFormat="1" applyFont="1" applyFill="1" applyBorder="1" applyAlignment="1">
      <alignment horizontal="right"/>
    </xf>
    <xf numFmtId="41" fontId="6" fillId="0" borderId="3" xfId="3" applyNumberFormat="1" applyFont="1" applyFill="1" applyBorder="1" applyAlignment="1">
      <alignment horizontal="right"/>
    </xf>
    <xf numFmtId="41" fontId="16" fillId="0" borderId="0" xfId="3" applyNumberFormat="1" applyFont="1" applyFill="1" applyBorder="1" applyAlignment="1">
      <alignment horizontal="right"/>
    </xf>
    <xf numFmtId="41" fontId="16" fillId="0" borderId="0" xfId="0" applyNumberFormat="1" applyFont="1" applyAlignment="1">
      <alignment horizontal="right"/>
    </xf>
    <xf numFmtId="41" fontId="16" fillId="0" borderId="9" xfId="3" applyNumberFormat="1" applyFont="1" applyFill="1" applyBorder="1" applyAlignment="1">
      <alignment horizontal="right"/>
    </xf>
    <xf numFmtId="41" fontId="6" fillId="0" borderId="3" xfId="3" applyNumberFormat="1" applyFont="1" applyFill="1" applyBorder="1" applyAlignment="1">
      <alignment horizontal="right" vertical="center"/>
    </xf>
    <xf numFmtId="41" fontId="18" fillId="0" borderId="3" xfId="3" applyNumberFormat="1" applyFont="1" applyFill="1" applyBorder="1" applyAlignment="1">
      <alignment horizontal="right" vertical="center"/>
    </xf>
    <xf numFmtId="3" fontId="16" fillId="0" borderId="3" xfId="0" applyNumberFormat="1" applyFont="1" applyBorder="1"/>
    <xf numFmtId="189" fontId="16" fillId="0" borderId="3" xfId="2" quotePrefix="1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4" fillId="0" borderId="7" xfId="2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3" fontId="12" fillId="0" borderId="9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187" fontId="9" fillId="0" borderId="2" xfId="3" applyNumberFormat="1" applyFont="1" applyBorder="1" applyAlignment="1">
      <alignment vertical="center"/>
    </xf>
    <xf numFmtId="187" fontId="9" fillId="0" borderId="3" xfId="3" applyNumberFormat="1" applyFont="1" applyBorder="1" applyAlignment="1">
      <alignment vertical="center"/>
    </xf>
    <xf numFmtId="187" fontId="9" fillId="0" borderId="9" xfId="3" applyNumberFormat="1" applyFont="1" applyBorder="1" applyAlignment="1">
      <alignment vertical="center"/>
    </xf>
    <xf numFmtId="187" fontId="9" fillId="0" borderId="0" xfId="3" applyNumberFormat="1" applyFont="1" applyAlignment="1">
      <alignment vertical="center"/>
    </xf>
    <xf numFmtId="187" fontId="9" fillId="0" borderId="0" xfId="3" applyNumberFormat="1" applyFont="1" applyBorder="1" applyAlignment="1">
      <alignment vertical="center"/>
    </xf>
    <xf numFmtId="187" fontId="12" fillId="0" borderId="2" xfId="3" applyNumberFormat="1" applyFont="1" applyBorder="1" applyAlignment="1">
      <alignment vertical="center"/>
    </xf>
    <xf numFmtId="187" fontId="12" fillId="0" borderId="3" xfId="3" applyNumberFormat="1" applyFont="1" applyBorder="1" applyAlignment="1">
      <alignment vertical="center"/>
    </xf>
    <xf numFmtId="187" fontId="12" fillId="0" borderId="9" xfId="3" applyNumberFormat="1" applyFont="1" applyBorder="1" applyAlignment="1">
      <alignment vertical="center"/>
    </xf>
    <xf numFmtId="187" fontId="12" fillId="0" borderId="0" xfId="3" applyNumberFormat="1" applyFont="1" applyBorder="1" applyAlignment="1">
      <alignment vertical="center"/>
    </xf>
    <xf numFmtId="187" fontId="12" fillId="0" borderId="0" xfId="3" applyNumberFormat="1" applyFont="1" applyAlignment="1">
      <alignment vertical="center"/>
    </xf>
    <xf numFmtId="187" fontId="9" fillId="0" borderId="3" xfId="3" applyNumberFormat="1" applyFont="1" applyBorder="1"/>
    <xf numFmtId="187" fontId="9" fillId="0" borderId="2" xfId="3" applyNumberFormat="1" applyFont="1" applyBorder="1"/>
    <xf numFmtId="187" fontId="10" fillId="0" borderId="3" xfId="3" applyNumberFormat="1" applyFont="1" applyBorder="1"/>
    <xf numFmtId="187" fontId="10" fillId="0" borderId="2" xfId="3" applyNumberFormat="1" applyFont="1" applyBorder="1"/>
    <xf numFmtId="187" fontId="8" fillId="0" borderId="3" xfId="3" applyNumberFormat="1" applyFont="1" applyBorder="1"/>
    <xf numFmtId="187" fontId="8" fillId="0" borderId="2" xfId="3" applyNumberFormat="1" applyFont="1" applyBorder="1"/>
    <xf numFmtId="187" fontId="7" fillId="0" borderId="3" xfId="3" applyNumberFormat="1" applyFont="1" applyBorder="1"/>
    <xf numFmtId="187" fontId="7" fillId="0" borderId="2" xfId="3" applyNumberFormat="1" applyFont="1" applyBorder="1"/>
    <xf numFmtId="187" fontId="7" fillId="0" borderId="6" xfId="3" applyNumberFormat="1" applyFont="1" applyBorder="1"/>
    <xf numFmtId="187" fontId="7" fillId="0" borderId="5" xfId="3" applyNumberFormat="1" applyFont="1" applyBorder="1"/>
    <xf numFmtId="187" fontId="9" fillId="0" borderId="6" xfId="3" applyNumberFormat="1" applyFont="1" applyBorder="1" applyAlignment="1">
      <alignment vertical="center"/>
    </xf>
  </cellXfs>
  <cellStyles count="4">
    <cellStyle name="Comma 2" xfId="1" xr:uid="{00000000-0005-0000-0000-000001000000}"/>
    <cellStyle name="Normal 2" xfId="2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28</xdr:row>
      <xdr:rowOff>142875</xdr:rowOff>
    </xdr:from>
    <xdr:to>
      <xdr:col>29</xdr:col>
      <xdr:colOff>257175</xdr:colOff>
      <xdr:row>39</xdr:row>
      <xdr:rowOff>114300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3211175" y="5857875"/>
          <a:ext cx="371475" cy="2181225"/>
          <a:chOff x="9610725" y="4381500"/>
          <a:chExt cx="371475" cy="220980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65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57150</xdr:rowOff>
    </xdr:from>
    <xdr:to>
      <xdr:col>18</xdr:col>
      <xdr:colOff>314325</xdr:colOff>
      <xdr:row>8</xdr:row>
      <xdr:rowOff>66675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9648825" y="57150"/>
          <a:ext cx="342900" cy="1714500"/>
          <a:chOff x="9648825" y="57150"/>
          <a:chExt cx="342900" cy="1714500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123825</xdr:colOff>
      <xdr:row>15</xdr:row>
      <xdr:rowOff>95250</xdr:rowOff>
    </xdr:from>
    <xdr:to>
      <xdr:col>28</xdr:col>
      <xdr:colOff>342900</xdr:colOff>
      <xdr:row>25</xdr:row>
      <xdr:rowOff>114300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9772650" y="4286250"/>
          <a:ext cx="371475" cy="2200275"/>
          <a:chOff x="9772650" y="4229100"/>
          <a:chExt cx="371475" cy="22002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pSpPr/>
        </xdr:nvGrpSpPr>
        <xdr:grpSpPr>
          <a:xfrm>
            <a:off x="9801225" y="6019800"/>
            <a:ext cx="342900" cy="409575"/>
            <a:chOff x="9544050" y="6057900"/>
            <a:chExt cx="342900" cy="409575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72650" y="42291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57150</xdr:rowOff>
    </xdr:from>
    <xdr:to>
      <xdr:col>21</xdr:col>
      <xdr:colOff>333375</xdr:colOff>
      <xdr:row>7</xdr:row>
      <xdr:rowOff>19050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782175" y="57150"/>
          <a:ext cx="342900" cy="1704975"/>
          <a:chOff x="9629775" y="57150"/>
          <a:chExt cx="342900" cy="1704975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3" name="Flowchart: Delay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19</xdr:row>
      <xdr:rowOff>180975</xdr:rowOff>
    </xdr:from>
    <xdr:to>
      <xdr:col>18</xdr:col>
      <xdr:colOff>238125</xdr:colOff>
      <xdr:row>30</xdr:row>
      <xdr:rowOff>171450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9534525" y="4448175"/>
          <a:ext cx="381000" cy="2200275"/>
          <a:chOff x="9534525" y="4448175"/>
          <a:chExt cx="381000" cy="220027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40"/>
  <sheetViews>
    <sheetView showGridLines="0" tabSelected="1" workbookViewId="0">
      <pane ySplit="8" topLeftCell="A30" activePane="bottomLeft" state="frozen"/>
      <selection pane="bottomLeft" activeCell="H39" sqref="H39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21" width="7.5703125" style="7" customWidth="1"/>
    <col min="22" max="22" width="6.5703125" style="7" customWidth="1"/>
    <col min="23" max="23" width="7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3.710937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11</v>
      </c>
      <c r="C1" s="2">
        <v>7.1</v>
      </c>
      <c r="D1" s="1" t="s">
        <v>193</v>
      </c>
    </row>
    <row r="2" spans="1:28" s="3" customFormat="1" x14ac:dyDescent="0.3">
      <c r="B2" s="4" t="s">
        <v>115</v>
      </c>
      <c r="C2" s="2">
        <v>7.1</v>
      </c>
      <c r="D2" s="5" t="s">
        <v>194</v>
      </c>
      <c r="E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9" customFormat="1" ht="21.75" customHeight="1" x14ac:dyDescent="0.25">
      <c r="A4" s="157" t="s">
        <v>62</v>
      </c>
      <c r="B4" s="157"/>
      <c r="C4" s="157"/>
      <c r="D4" s="158"/>
      <c r="E4" s="8"/>
      <c r="F4" s="163" t="s">
        <v>128</v>
      </c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5"/>
      <c r="AA4" s="166" t="s">
        <v>63</v>
      </c>
      <c r="AB4" s="167"/>
    </row>
    <row r="5" spans="1:28" s="9" customFormat="1" ht="13.5" x14ac:dyDescent="0.25">
      <c r="A5" s="159"/>
      <c r="B5" s="159"/>
      <c r="C5" s="159"/>
      <c r="D5" s="16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1" t="s">
        <v>64</v>
      </c>
      <c r="W5" s="14"/>
      <c r="X5" s="14" t="s">
        <v>65</v>
      </c>
      <c r="Y5" s="14" t="s">
        <v>116</v>
      </c>
      <c r="Z5" s="14" t="s">
        <v>117</v>
      </c>
      <c r="AA5" s="168"/>
      <c r="AB5" s="169"/>
    </row>
    <row r="6" spans="1:28" s="9" customFormat="1" ht="13.5" x14ac:dyDescent="0.25">
      <c r="A6" s="159"/>
      <c r="B6" s="159"/>
      <c r="C6" s="159"/>
      <c r="D6" s="160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52" t="s">
        <v>66</v>
      </c>
      <c r="W6" s="17"/>
      <c r="X6" s="17" t="s">
        <v>68</v>
      </c>
      <c r="Y6" s="17" t="s">
        <v>118</v>
      </c>
      <c r="Z6" s="17" t="s">
        <v>119</v>
      </c>
      <c r="AA6" s="168"/>
      <c r="AB6" s="169"/>
    </row>
    <row r="7" spans="1:28" s="9" customFormat="1" ht="13.5" x14ac:dyDescent="0.25">
      <c r="A7" s="159"/>
      <c r="B7" s="159"/>
      <c r="C7" s="159"/>
      <c r="D7" s="160"/>
      <c r="E7" s="101" t="s">
        <v>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53" t="s">
        <v>85</v>
      </c>
      <c r="W7" s="17" t="s">
        <v>67</v>
      </c>
      <c r="X7" s="17" t="s">
        <v>120</v>
      </c>
      <c r="Y7" s="17" t="s">
        <v>126</v>
      </c>
      <c r="Z7" s="17" t="s">
        <v>121</v>
      </c>
      <c r="AA7" s="168"/>
      <c r="AB7" s="169"/>
    </row>
    <row r="8" spans="1:28" s="9" customFormat="1" ht="13.5" x14ac:dyDescent="0.25">
      <c r="A8" s="161"/>
      <c r="B8" s="161"/>
      <c r="C8" s="161"/>
      <c r="D8" s="162"/>
      <c r="E8" s="18" t="s">
        <v>0</v>
      </c>
      <c r="F8" s="102" t="s">
        <v>69</v>
      </c>
      <c r="G8" s="103" t="s">
        <v>70</v>
      </c>
      <c r="H8" s="104" t="s">
        <v>71</v>
      </c>
      <c r="I8" s="103" t="s">
        <v>72</v>
      </c>
      <c r="J8" s="104" t="s">
        <v>73</v>
      </c>
      <c r="K8" s="103" t="s">
        <v>74</v>
      </c>
      <c r="L8" s="104" t="s">
        <v>75</v>
      </c>
      <c r="M8" s="103" t="s">
        <v>76</v>
      </c>
      <c r="N8" s="104" t="s">
        <v>77</v>
      </c>
      <c r="O8" s="103" t="s">
        <v>78</v>
      </c>
      <c r="P8" s="104" t="s">
        <v>79</v>
      </c>
      <c r="Q8" s="103" t="s">
        <v>80</v>
      </c>
      <c r="R8" s="104" t="s">
        <v>81</v>
      </c>
      <c r="S8" s="103" t="s">
        <v>82</v>
      </c>
      <c r="T8" s="104" t="s">
        <v>83</v>
      </c>
      <c r="U8" s="103" t="s">
        <v>84</v>
      </c>
      <c r="V8" s="154" t="s">
        <v>87</v>
      </c>
      <c r="W8" s="19" t="s">
        <v>86</v>
      </c>
      <c r="X8" s="19" t="s">
        <v>122</v>
      </c>
      <c r="Y8" s="19" t="s">
        <v>123</v>
      </c>
      <c r="Z8" s="19" t="s">
        <v>124</v>
      </c>
      <c r="AA8" s="170"/>
      <c r="AB8" s="171"/>
    </row>
    <row r="9" spans="1:28" s="23" customFormat="1" ht="17.25" customHeight="1" x14ac:dyDescent="0.25">
      <c r="A9" s="155" t="s">
        <v>10</v>
      </c>
      <c r="B9" s="155"/>
      <c r="C9" s="155"/>
      <c r="D9" s="155"/>
      <c r="E9" s="20">
        <v>796239</v>
      </c>
      <c r="F9" s="20">
        <v>65524</v>
      </c>
      <c r="G9" s="20">
        <v>69284</v>
      </c>
      <c r="H9" s="20">
        <v>66563</v>
      </c>
      <c r="I9" s="20">
        <v>66475</v>
      </c>
      <c r="J9" s="20">
        <v>68332</v>
      </c>
      <c r="K9" s="20">
        <v>65827</v>
      </c>
      <c r="L9" s="20">
        <v>62367</v>
      </c>
      <c r="M9" s="20">
        <v>54410</v>
      </c>
      <c r="N9" s="20">
        <v>50008</v>
      </c>
      <c r="O9" s="20">
        <v>49399</v>
      </c>
      <c r="P9" s="20">
        <v>44936</v>
      </c>
      <c r="Q9" s="20">
        <v>34637</v>
      </c>
      <c r="R9" s="20">
        <v>24735</v>
      </c>
      <c r="S9" s="20">
        <v>21873</v>
      </c>
      <c r="T9" s="20">
        <v>13041</v>
      </c>
      <c r="U9" s="20">
        <v>10737</v>
      </c>
      <c r="V9" s="21">
        <v>15024</v>
      </c>
      <c r="W9" s="20">
        <v>1</v>
      </c>
      <c r="X9" s="22">
        <v>911</v>
      </c>
      <c r="Y9" s="22">
        <v>1880</v>
      </c>
      <c r="Z9" s="22">
        <v>10275</v>
      </c>
      <c r="AA9" s="156" t="s">
        <v>0</v>
      </c>
      <c r="AB9" s="156"/>
    </row>
    <row r="10" spans="1:28" s="24" customFormat="1" ht="16.5" customHeight="1" x14ac:dyDescent="0.5">
      <c r="B10" s="24" t="s">
        <v>2</v>
      </c>
      <c r="E10" s="25">
        <v>393837</v>
      </c>
      <c r="F10" s="26">
        <v>33355</v>
      </c>
      <c r="G10" s="228">
        <v>35679</v>
      </c>
      <c r="H10" s="229">
        <v>34333</v>
      </c>
      <c r="I10" s="230">
        <v>34028</v>
      </c>
      <c r="J10" s="229">
        <v>34944</v>
      </c>
      <c r="K10" s="26">
        <v>33340</v>
      </c>
      <c r="L10" s="27">
        <v>31418</v>
      </c>
      <c r="M10" s="26">
        <v>27180</v>
      </c>
      <c r="N10" s="27">
        <v>23958</v>
      </c>
      <c r="O10" s="26">
        <v>23566</v>
      </c>
      <c r="P10" s="27">
        <v>20996</v>
      </c>
      <c r="Q10" s="26">
        <v>16151</v>
      </c>
      <c r="R10" s="27">
        <v>11413</v>
      </c>
      <c r="S10" s="26">
        <v>10108</v>
      </c>
      <c r="T10" s="27">
        <v>5913</v>
      </c>
      <c r="U10" s="26">
        <v>4253</v>
      </c>
      <c r="V10" s="27">
        <v>5872</v>
      </c>
      <c r="W10" s="26">
        <v>1</v>
      </c>
      <c r="X10" s="26">
        <v>480</v>
      </c>
      <c r="Y10" s="26">
        <v>1248</v>
      </c>
      <c r="Z10" s="26">
        <v>5325</v>
      </c>
      <c r="AA10" s="105" t="s">
        <v>155</v>
      </c>
    </row>
    <row r="11" spans="1:28" s="29" customFormat="1" ht="16.5" customHeight="1" x14ac:dyDescent="0.25">
      <c r="A11" s="30" t="s">
        <v>142</v>
      </c>
      <c r="E11" s="231">
        <v>62478</v>
      </c>
      <c r="F11" s="232">
        <v>5043</v>
      </c>
      <c r="G11" s="233">
        <v>5284</v>
      </c>
      <c r="H11" s="231">
        <v>5050</v>
      </c>
      <c r="I11" s="232">
        <v>5052</v>
      </c>
      <c r="J11" s="233">
        <v>6245</v>
      </c>
      <c r="K11" s="234">
        <v>5168</v>
      </c>
      <c r="L11" s="232">
        <v>4318</v>
      </c>
      <c r="M11" s="234">
        <v>4313</v>
      </c>
      <c r="N11" s="231">
        <v>3828</v>
      </c>
      <c r="O11" s="232">
        <v>3591</v>
      </c>
      <c r="P11" s="233">
        <v>3231</v>
      </c>
      <c r="Q11" s="232">
        <v>2745</v>
      </c>
      <c r="R11" s="234">
        <v>1899</v>
      </c>
      <c r="S11" s="232">
        <v>1581</v>
      </c>
      <c r="T11" s="234">
        <v>887</v>
      </c>
      <c r="U11" s="232">
        <v>664</v>
      </c>
      <c r="V11" s="234">
        <v>826</v>
      </c>
      <c r="W11" s="232">
        <f>-X1199</f>
        <v>0</v>
      </c>
      <c r="X11" s="232">
        <v>99</v>
      </c>
      <c r="Y11" s="232">
        <v>586</v>
      </c>
      <c r="Z11" s="232">
        <v>1468</v>
      </c>
      <c r="AA11" s="106" t="s">
        <v>156</v>
      </c>
    </row>
    <row r="12" spans="1:28" s="29" customFormat="1" ht="16.5" customHeight="1" x14ac:dyDescent="0.25">
      <c r="A12" s="30" t="s">
        <v>143</v>
      </c>
      <c r="E12" s="231">
        <v>35555</v>
      </c>
      <c r="F12" s="232">
        <v>3003</v>
      </c>
      <c r="G12" s="233">
        <v>3245</v>
      </c>
      <c r="H12" s="231">
        <v>308</v>
      </c>
      <c r="I12" s="232">
        <v>3117</v>
      </c>
      <c r="J12" s="233">
        <v>2986</v>
      </c>
      <c r="K12" s="234">
        <v>2861</v>
      </c>
      <c r="L12" s="232">
        <v>2896</v>
      </c>
      <c r="M12" s="234">
        <v>2561</v>
      </c>
      <c r="N12" s="231">
        <v>2349</v>
      </c>
      <c r="O12" s="232">
        <v>2244</v>
      </c>
      <c r="P12" s="233">
        <v>1947</v>
      </c>
      <c r="Q12" s="232">
        <v>1415</v>
      </c>
      <c r="R12" s="234">
        <v>1022</v>
      </c>
      <c r="S12" s="232">
        <v>952</v>
      </c>
      <c r="T12" s="234">
        <v>648</v>
      </c>
      <c r="U12" s="232">
        <v>492</v>
      </c>
      <c r="V12" s="234">
        <v>574</v>
      </c>
      <c r="W12" s="232" t="s">
        <v>177</v>
      </c>
      <c r="X12" s="232">
        <v>33</v>
      </c>
      <c r="Y12" s="232">
        <v>23</v>
      </c>
      <c r="Z12" s="232">
        <v>103</v>
      </c>
      <c r="AA12" s="106" t="s">
        <v>157</v>
      </c>
    </row>
    <row r="13" spans="1:28" s="29" customFormat="1" ht="16.5" customHeight="1" x14ac:dyDescent="0.25">
      <c r="A13" s="30" t="s">
        <v>144</v>
      </c>
      <c r="E13" s="231">
        <v>26666</v>
      </c>
      <c r="F13" s="232">
        <v>2506</v>
      </c>
      <c r="G13" s="233">
        <v>2564</v>
      </c>
      <c r="H13" s="231">
        <v>2425</v>
      </c>
      <c r="I13" s="232">
        <v>2370</v>
      </c>
      <c r="J13" s="233">
        <v>2213</v>
      </c>
      <c r="K13" s="234">
        <v>2344</v>
      </c>
      <c r="L13" s="232">
        <v>2028</v>
      </c>
      <c r="M13" s="234">
        <v>1823</v>
      </c>
      <c r="N13" s="231">
        <v>1619</v>
      </c>
      <c r="O13" s="232">
        <v>1545</v>
      </c>
      <c r="P13" s="233">
        <v>1348</v>
      </c>
      <c r="Q13" s="232">
        <v>994</v>
      </c>
      <c r="R13" s="234">
        <v>773</v>
      </c>
      <c r="S13" s="232">
        <v>6950</v>
      </c>
      <c r="T13" s="234">
        <v>434</v>
      </c>
      <c r="U13" s="232">
        <v>361</v>
      </c>
      <c r="V13" s="234">
        <v>428</v>
      </c>
      <c r="W13" s="232">
        <v>1</v>
      </c>
      <c r="X13" s="232">
        <v>18</v>
      </c>
      <c r="Y13" s="232">
        <v>17</v>
      </c>
      <c r="Z13" s="232">
        <v>160</v>
      </c>
      <c r="AA13" s="106" t="s">
        <v>158</v>
      </c>
    </row>
    <row r="14" spans="1:28" s="29" customFormat="1" ht="16.5" customHeight="1" x14ac:dyDescent="0.25">
      <c r="A14" s="30" t="s">
        <v>145</v>
      </c>
      <c r="E14" s="231">
        <v>22646</v>
      </c>
      <c r="F14" s="232">
        <v>1946</v>
      </c>
      <c r="G14" s="233">
        <v>2101</v>
      </c>
      <c r="H14" s="231">
        <v>2018</v>
      </c>
      <c r="I14" s="232">
        <v>1880</v>
      </c>
      <c r="J14" s="233">
        <v>1867</v>
      </c>
      <c r="K14" s="234">
        <v>1867</v>
      </c>
      <c r="L14" s="232">
        <v>1921</v>
      </c>
      <c r="M14" s="234">
        <v>1599</v>
      </c>
      <c r="N14" s="231">
        <v>1441</v>
      </c>
      <c r="O14" s="232">
        <v>1533</v>
      </c>
      <c r="P14" s="233">
        <v>1239</v>
      </c>
      <c r="Q14" s="232">
        <v>885</v>
      </c>
      <c r="R14" s="234">
        <v>564</v>
      </c>
      <c r="S14" s="232">
        <v>646</v>
      </c>
      <c r="T14" s="234">
        <v>378</v>
      </c>
      <c r="U14" s="232">
        <v>314</v>
      </c>
      <c r="V14" s="234">
        <v>349</v>
      </c>
      <c r="W14" s="232" t="s">
        <v>177</v>
      </c>
      <c r="X14" s="232">
        <v>10</v>
      </c>
      <c r="Y14" s="232">
        <v>13</v>
      </c>
      <c r="Z14" s="232">
        <v>43</v>
      </c>
      <c r="AA14" s="106" t="s">
        <v>159</v>
      </c>
    </row>
    <row r="15" spans="1:28" s="29" customFormat="1" ht="16.5" customHeight="1" x14ac:dyDescent="0.25">
      <c r="A15" s="30" t="s">
        <v>146</v>
      </c>
      <c r="E15" s="231">
        <v>45403</v>
      </c>
      <c r="F15" s="232">
        <v>3874</v>
      </c>
      <c r="G15" s="233">
        <v>4070</v>
      </c>
      <c r="H15" s="231">
        <v>3880</v>
      </c>
      <c r="I15" s="232">
        <v>3943</v>
      </c>
      <c r="J15" s="233">
        <v>3978</v>
      </c>
      <c r="K15" s="234">
        <v>3905</v>
      </c>
      <c r="L15" s="232">
        <v>3656</v>
      </c>
      <c r="M15" s="234">
        <v>3067</v>
      </c>
      <c r="N15" s="231">
        <v>2635</v>
      </c>
      <c r="O15" s="232">
        <v>2664</v>
      </c>
      <c r="P15" s="233">
        <v>2405</v>
      </c>
      <c r="Q15" s="232">
        <v>1975</v>
      </c>
      <c r="R15" s="234">
        <v>1375</v>
      </c>
      <c r="S15" s="232">
        <v>1250</v>
      </c>
      <c r="T15" s="234">
        <v>701</v>
      </c>
      <c r="U15" s="232">
        <v>578</v>
      </c>
      <c r="V15" s="234">
        <v>943</v>
      </c>
      <c r="W15" s="232" t="s">
        <v>177</v>
      </c>
      <c r="X15" s="232">
        <v>45</v>
      </c>
      <c r="Y15" s="232">
        <v>30</v>
      </c>
      <c r="Z15" s="232">
        <v>428</v>
      </c>
      <c r="AA15" s="106" t="s">
        <v>160</v>
      </c>
    </row>
    <row r="16" spans="1:28" s="29" customFormat="1" ht="16.5" customHeight="1" x14ac:dyDescent="0.25">
      <c r="A16" s="30" t="s">
        <v>147</v>
      </c>
      <c r="E16" s="231">
        <v>35826</v>
      </c>
      <c r="F16" s="232">
        <v>3205</v>
      </c>
      <c r="G16" s="233">
        <v>3458</v>
      </c>
      <c r="H16" s="231">
        <v>3470</v>
      </c>
      <c r="I16" s="232">
        <v>3360</v>
      </c>
      <c r="J16" s="233">
        <v>3227</v>
      </c>
      <c r="K16" s="234">
        <v>3266</v>
      </c>
      <c r="L16" s="232">
        <v>2931</v>
      </c>
      <c r="M16" s="234">
        <v>2419</v>
      </c>
      <c r="N16" s="231">
        <v>2088</v>
      </c>
      <c r="O16" s="232">
        <v>2117</v>
      </c>
      <c r="P16" s="233">
        <v>1793</v>
      </c>
      <c r="Q16" s="232">
        <v>1258</v>
      </c>
      <c r="R16" s="234">
        <v>862</v>
      </c>
      <c r="S16" s="232">
        <v>851</v>
      </c>
      <c r="T16" s="234">
        <v>487</v>
      </c>
      <c r="U16" s="232">
        <v>348</v>
      </c>
      <c r="V16" s="234">
        <v>447</v>
      </c>
      <c r="W16" s="232" t="s">
        <v>177</v>
      </c>
      <c r="X16" s="232">
        <v>19</v>
      </c>
      <c r="Y16" s="232">
        <v>47</v>
      </c>
      <c r="Z16" s="232">
        <v>173</v>
      </c>
      <c r="AA16" s="106" t="s">
        <v>161</v>
      </c>
    </row>
    <row r="17" spans="1:28" s="29" customFormat="1" ht="16.5" customHeight="1" x14ac:dyDescent="0.25">
      <c r="A17" s="30" t="s">
        <v>148</v>
      </c>
      <c r="E17" s="231">
        <v>20178</v>
      </c>
      <c r="F17" s="232">
        <v>1880</v>
      </c>
      <c r="G17" s="233">
        <v>2015</v>
      </c>
      <c r="H17" s="235">
        <v>1995</v>
      </c>
      <c r="I17" s="232">
        <v>1923</v>
      </c>
      <c r="J17" s="235">
        <v>1864</v>
      </c>
      <c r="K17" s="232">
        <v>1913</v>
      </c>
      <c r="L17" s="232">
        <v>1496</v>
      </c>
      <c r="M17" s="232">
        <v>1415</v>
      </c>
      <c r="N17" s="232">
        <v>1153</v>
      </c>
      <c r="O17" s="232">
        <v>1131</v>
      </c>
      <c r="P17" s="235">
        <v>960</v>
      </c>
      <c r="Q17" s="232">
        <v>751</v>
      </c>
      <c r="R17" s="234">
        <v>445</v>
      </c>
      <c r="S17" s="232">
        <v>430</v>
      </c>
      <c r="T17" s="234">
        <v>263</v>
      </c>
      <c r="U17" s="232">
        <v>200</v>
      </c>
      <c r="V17" s="234">
        <v>274</v>
      </c>
      <c r="W17" s="232" t="s">
        <v>177</v>
      </c>
      <c r="X17" s="232">
        <v>20</v>
      </c>
      <c r="Y17" s="232">
        <v>26</v>
      </c>
      <c r="Z17" s="232">
        <v>24</v>
      </c>
      <c r="AA17" s="106" t="s">
        <v>162</v>
      </c>
    </row>
    <row r="18" spans="1:28" s="29" customFormat="1" ht="16.5" customHeight="1" x14ac:dyDescent="0.25">
      <c r="A18" s="30" t="s">
        <v>149</v>
      </c>
      <c r="E18" s="231">
        <v>26526</v>
      </c>
      <c r="F18" s="232">
        <v>2094</v>
      </c>
      <c r="G18" s="233">
        <v>2250</v>
      </c>
      <c r="H18" s="235">
        <v>2232</v>
      </c>
      <c r="I18" s="232">
        <v>2277</v>
      </c>
      <c r="J18" s="235">
        <v>2174</v>
      </c>
      <c r="K18" s="232">
        <v>2127</v>
      </c>
      <c r="L18" s="234">
        <v>2109</v>
      </c>
      <c r="M18" s="232">
        <v>1966</v>
      </c>
      <c r="N18" s="234">
        <v>1795</v>
      </c>
      <c r="O18" s="232">
        <v>1669</v>
      </c>
      <c r="P18" s="234">
        <v>1516</v>
      </c>
      <c r="Q18" s="232">
        <v>1166</v>
      </c>
      <c r="R18" s="234">
        <v>891</v>
      </c>
      <c r="S18" s="232">
        <v>667</v>
      </c>
      <c r="T18" s="234">
        <v>380</v>
      </c>
      <c r="U18" s="232">
        <v>288</v>
      </c>
      <c r="V18" s="234">
        <v>342</v>
      </c>
      <c r="W18" s="232" t="s">
        <v>177</v>
      </c>
      <c r="X18" s="232">
        <v>30</v>
      </c>
      <c r="Y18" s="232">
        <v>17</v>
      </c>
      <c r="Z18" s="232">
        <v>539</v>
      </c>
      <c r="AA18" s="106" t="s">
        <v>163</v>
      </c>
      <c r="AB18" s="24"/>
    </row>
    <row r="19" spans="1:28" s="24" customFormat="1" ht="16.5" customHeight="1" x14ac:dyDescent="0.25">
      <c r="A19" s="30" t="s">
        <v>150</v>
      </c>
      <c r="B19" s="29"/>
      <c r="C19" s="29"/>
      <c r="D19" s="29"/>
      <c r="E19" s="236">
        <v>13412</v>
      </c>
      <c r="F19" s="237">
        <v>1117</v>
      </c>
      <c r="G19" s="238">
        <v>1175</v>
      </c>
      <c r="H19" s="239">
        <v>1136</v>
      </c>
      <c r="I19" s="237">
        <v>1112</v>
      </c>
      <c r="J19" s="239">
        <v>1106</v>
      </c>
      <c r="K19" s="237">
        <v>1082</v>
      </c>
      <c r="L19" s="240">
        <v>1133</v>
      </c>
      <c r="M19" s="237">
        <v>933</v>
      </c>
      <c r="N19" s="240">
        <v>811</v>
      </c>
      <c r="O19" s="237">
        <v>857</v>
      </c>
      <c r="P19" s="240">
        <v>797</v>
      </c>
      <c r="Q19" s="237">
        <v>609</v>
      </c>
      <c r="R19" s="240">
        <v>385</v>
      </c>
      <c r="S19" s="237">
        <v>350</v>
      </c>
      <c r="T19" s="240">
        <v>210</v>
      </c>
      <c r="U19" s="237">
        <v>185</v>
      </c>
      <c r="V19" s="240">
        <v>199</v>
      </c>
      <c r="W19" s="237" t="s">
        <v>177</v>
      </c>
      <c r="X19" s="237">
        <v>17</v>
      </c>
      <c r="Y19" s="237">
        <v>15</v>
      </c>
      <c r="Z19" s="237">
        <v>183</v>
      </c>
      <c r="AA19" s="106" t="s">
        <v>164</v>
      </c>
      <c r="AB19" s="29"/>
    </row>
    <row r="20" spans="1:28" s="29" customFormat="1" ht="16.5" customHeight="1" x14ac:dyDescent="0.25">
      <c r="A20" s="30" t="s">
        <v>151</v>
      </c>
      <c r="E20" s="231">
        <v>37557</v>
      </c>
      <c r="F20" s="232">
        <v>2986</v>
      </c>
      <c r="G20" s="233">
        <v>3344</v>
      </c>
      <c r="H20" s="231">
        <v>3304</v>
      </c>
      <c r="I20" s="232">
        <v>175</v>
      </c>
      <c r="J20" s="233">
        <v>3130</v>
      </c>
      <c r="K20" s="234">
        <v>2989</v>
      </c>
      <c r="L20" s="232">
        <v>2930</v>
      </c>
      <c r="M20" s="234">
        <v>2597</v>
      </c>
      <c r="N20" s="231">
        <v>2391</v>
      </c>
      <c r="O20" s="232">
        <v>2322</v>
      </c>
      <c r="P20" s="233">
        <v>2128</v>
      </c>
      <c r="Q20" s="232">
        <v>1771</v>
      </c>
      <c r="R20" s="234">
        <v>1285</v>
      </c>
      <c r="S20" s="232">
        <v>970</v>
      </c>
      <c r="T20" s="234">
        <v>555</v>
      </c>
      <c r="U20" s="232">
        <v>341</v>
      </c>
      <c r="V20" s="234">
        <v>387</v>
      </c>
      <c r="W20" s="232" t="s">
        <v>177</v>
      </c>
      <c r="X20" s="232">
        <v>116</v>
      </c>
      <c r="Y20" s="232">
        <v>154</v>
      </c>
      <c r="Z20" s="232">
        <v>682</v>
      </c>
      <c r="AA20" s="106" t="s">
        <v>165</v>
      </c>
    </row>
    <row r="21" spans="1:28" s="29" customFormat="1" ht="16.5" customHeight="1" x14ac:dyDescent="0.25">
      <c r="A21" s="30" t="s">
        <v>152</v>
      </c>
      <c r="E21" s="231">
        <v>27913</v>
      </c>
      <c r="F21" s="232">
        <v>2158</v>
      </c>
      <c r="G21" s="233">
        <v>2371</v>
      </c>
      <c r="H21" s="231">
        <v>2200</v>
      </c>
      <c r="I21" s="232">
        <v>2301</v>
      </c>
      <c r="J21" s="233">
        <v>2248</v>
      </c>
      <c r="K21" s="234">
        <v>2215</v>
      </c>
      <c r="L21" s="232">
        <v>2227</v>
      </c>
      <c r="M21" s="234">
        <v>1997</v>
      </c>
      <c r="N21" s="231">
        <v>1636</v>
      </c>
      <c r="O21" s="232">
        <v>1641</v>
      </c>
      <c r="P21" s="233">
        <v>1566</v>
      </c>
      <c r="Q21" s="232">
        <v>1209</v>
      </c>
      <c r="R21" s="234">
        <v>830</v>
      </c>
      <c r="S21" s="232">
        <v>732</v>
      </c>
      <c r="T21" s="234">
        <v>454</v>
      </c>
      <c r="U21" s="232">
        <v>297</v>
      </c>
      <c r="V21" s="234">
        <v>397</v>
      </c>
      <c r="W21" s="232" t="s">
        <v>177</v>
      </c>
      <c r="X21" s="232">
        <v>45</v>
      </c>
      <c r="Y21" s="232">
        <v>1137</v>
      </c>
      <c r="Z21" s="232"/>
      <c r="AA21" s="106" t="s">
        <v>166</v>
      </c>
    </row>
    <row r="22" spans="1:28" s="29" customFormat="1" ht="16.5" customHeight="1" x14ac:dyDescent="0.25">
      <c r="A22" s="30" t="s">
        <v>153</v>
      </c>
      <c r="E22" s="231">
        <v>19490</v>
      </c>
      <c r="F22" s="232">
        <v>1814</v>
      </c>
      <c r="G22" s="233">
        <v>1882</v>
      </c>
      <c r="H22" s="231">
        <v>1767</v>
      </c>
      <c r="I22" s="232">
        <v>1770</v>
      </c>
      <c r="J22" s="233">
        <v>1800</v>
      </c>
      <c r="K22" s="234">
        <v>1723</v>
      </c>
      <c r="L22" s="232">
        <v>1547</v>
      </c>
      <c r="M22" s="234">
        <v>1243</v>
      </c>
      <c r="N22" s="231">
        <v>1072</v>
      </c>
      <c r="O22" s="232">
        <v>1068</v>
      </c>
      <c r="P22" s="233">
        <v>942</v>
      </c>
      <c r="Q22" s="232">
        <v>653</v>
      </c>
      <c r="R22" s="234">
        <v>539</v>
      </c>
      <c r="S22" s="232">
        <v>496</v>
      </c>
      <c r="T22" s="234">
        <v>267</v>
      </c>
      <c r="U22" s="232">
        <v>231</v>
      </c>
      <c r="V22" s="234">
        <v>406</v>
      </c>
      <c r="W22" s="232" t="s">
        <v>177</v>
      </c>
      <c r="X22" s="232">
        <v>19</v>
      </c>
      <c r="Y22" s="232">
        <v>16</v>
      </c>
      <c r="Z22" s="232">
        <v>235</v>
      </c>
      <c r="AA22" s="106" t="s">
        <v>167</v>
      </c>
    </row>
    <row r="23" spans="1:28" s="29" customFormat="1" ht="16.5" customHeight="1" x14ac:dyDescent="0.25">
      <c r="A23" s="30" t="s">
        <v>154</v>
      </c>
      <c r="E23" s="231">
        <v>20184</v>
      </c>
      <c r="F23" s="232">
        <v>1729</v>
      </c>
      <c r="G23" s="233">
        <v>1920</v>
      </c>
      <c r="H23" s="231">
        <v>1772</v>
      </c>
      <c r="I23" s="232">
        <v>1748</v>
      </c>
      <c r="J23" s="233">
        <v>2074</v>
      </c>
      <c r="K23" s="234">
        <v>1880</v>
      </c>
      <c r="L23" s="232">
        <v>1626</v>
      </c>
      <c r="M23" s="234">
        <v>1247</v>
      </c>
      <c r="N23" s="231">
        <v>1140</v>
      </c>
      <c r="O23" s="232">
        <v>1184</v>
      </c>
      <c r="P23" s="233">
        <v>1124</v>
      </c>
      <c r="Q23" s="232">
        <v>720</v>
      </c>
      <c r="R23" s="234">
        <v>542</v>
      </c>
      <c r="S23" s="232">
        <v>488</v>
      </c>
      <c r="T23" s="234">
        <v>249</v>
      </c>
      <c r="U23" s="232">
        <v>230</v>
      </c>
      <c r="V23" s="234">
        <v>300</v>
      </c>
      <c r="W23" s="232" t="s">
        <v>177</v>
      </c>
      <c r="X23" s="232">
        <v>9</v>
      </c>
      <c r="Y23" s="232">
        <v>52</v>
      </c>
      <c r="Z23" s="232">
        <v>150</v>
      </c>
      <c r="AA23" s="106" t="s">
        <v>168</v>
      </c>
    </row>
    <row r="24" spans="1:28" s="29" customFormat="1" ht="16.5" customHeight="1" x14ac:dyDescent="0.5">
      <c r="A24" s="24"/>
      <c r="B24" s="24" t="s">
        <v>3</v>
      </c>
      <c r="C24" s="24"/>
      <c r="D24" s="24"/>
      <c r="E24" s="231">
        <v>402402</v>
      </c>
      <c r="F24" s="232">
        <v>32169</v>
      </c>
      <c r="G24" s="233">
        <v>33605</v>
      </c>
      <c r="H24" s="231">
        <v>32230</v>
      </c>
      <c r="I24" s="232">
        <v>32447</v>
      </c>
      <c r="J24" s="233">
        <v>33388</v>
      </c>
      <c r="K24" s="234">
        <v>32487</v>
      </c>
      <c r="L24" s="232">
        <v>30949</v>
      </c>
      <c r="M24" s="234">
        <v>27230</v>
      </c>
      <c r="N24" s="231">
        <v>26050</v>
      </c>
      <c r="O24" s="232">
        <v>25833</v>
      </c>
      <c r="P24" s="233">
        <v>23940</v>
      </c>
      <c r="Q24" s="232">
        <v>18486</v>
      </c>
      <c r="R24" s="234">
        <v>13322</v>
      </c>
      <c r="S24" s="232">
        <v>11765</v>
      </c>
      <c r="T24" s="234">
        <v>7128</v>
      </c>
      <c r="U24" s="232">
        <v>6208</v>
      </c>
      <c r="V24" s="234">
        <v>9152</v>
      </c>
      <c r="W24" s="232" t="s">
        <v>177</v>
      </c>
      <c r="X24" s="232">
        <v>431</v>
      </c>
      <c r="Y24" s="232">
        <v>632</v>
      </c>
      <c r="Z24" s="232">
        <v>4950</v>
      </c>
      <c r="AA24" s="28"/>
      <c r="AB24" s="28" t="s">
        <v>5</v>
      </c>
    </row>
    <row r="25" spans="1:28" s="29" customFormat="1" ht="16.5" customHeight="1" x14ac:dyDescent="0.25">
      <c r="A25" s="30" t="s">
        <v>142</v>
      </c>
      <c r="E25" s="231">
        <v>62754</v>
      </c>
      <c r="F25" s="232">
        <v>4898</v>
      </c>
      <c r="G25" s="233">
        <v>4955</v>
      </c>
      <c r="H25" s="231">
        <v>4632</v>
      </c>
      <c r="I25" s="232">
        <v>4758</v>
      </c>
      <c r="J25" s="233">
        <v>5078</v>
      </c>
      <c r="K25" s="234">
        <v>4901</v>
      </c>
      <c r="L25" s="232">
        <v>4793</v>
      </c>
      <c r="M25" s="234">
        <v>4386</v>
      </c>
      <c r="N25" s="231">
        <v>4088</v>
      </c>
      <c r="O25" s="232">
        <v>4050</v>
      </c>
      <c r="P25" s="233">
        <v>3881</v>
      </c>
      <c r="Q25" s="232">
        <v>3093</v>
      </c>
      <c r="R25" s="234">
        <v>2245</v>
      </c>
      <c r="S25" s="232">
        <v>1867</v>
      </c>
      <c r="T25" s="234">
        <v>1151</v>
      </c>
      <c r="U25" s="232">
        <v>916</v>
      </c>
      <c r="V25" s="234">
        <v>1309</v>
      </c>
      <c r="W25" s="232" t="s">
        <v>177</v>
      </c>
      <c r="X25" s="232">
        <v>80</v>
      </c>
      <c r="Y25" s="232">
        <v>208</v>
      </c>
      <c r="Z25" s="232">
        <v>1465</v>
      </c>
      <c r="AA25" s="106" t="s">
        <v>156</v>
      </c>
    </row>
    <row r="26" spans="1:28" s="29" customFormat="1" ht="16.5" customHeight="1" x14ac:dyDescent="0.25">
      <c r="A26" s="30" t="s">
        <v>143</v>
      </c>
      <c r="E26" s="232">
        <v>36852</v>
      </c>
      <c r="F26" s="232">
        <v>2961</v>
      </c>
      <c r="G26" s="232">
        <v>2986</v>
      </c>
      <c r="H26" s="232">
        <v>2911</v>
      </c>
      <c r="I26" s="232">
        <v>3121</v>
      </c>
      <c r="J26" s="232">
        <v>3006</v>
      </c>
      <c r="K26" s="232">
        <v>2831</v>
      </c>
      <c r="L26" s="232">
        <v>2338</v>
      </c>
      <c r="M26" s="232">
        <v>2537</v>
      </c>
      <c r="N26" s="232">
        <v>2549</v>
      </c>
      <c r="O26" s="232">
        <v>2357</v>
      </c>
      <c r="P26" s="232">
        <v>2265</v>
      </c>
      <c r="Q26" s="232">
        <v>1731</v>
      </c>
      <c r="R26" s="232">
        <v>1247</v>
      </c>
      <c r="S26" s="232">
        <v>1039</v>
      </c>
      <c r="T26" s="232">
        <v>742</v>
      </c>
      <c r="U26" s="232">
        <v>651</v>
      </c>
      <c r="V26" s="231">
        <v>649</v>
      </c>
      <c r="W26" s="232" t="s">
        <v>177</v>
      </c>
      <c r="X26" s="232">
        <v>24</v>
      </c>
      <c r="Y26" s="232">
        <v>10</v>
      </c>
      <c r="Z26" s="232">
        <v>97</v>
      </c>
      <c r="AA26" s="106" t="s">
        <v>157</v>
      </c>
    </row>
    <row r="27" spans="1:28" s="9" customFormat="1" ht="16.5" customHeight="1" x14ac:dyDescent="0.25">
      <c r="A27" s="30" t="s">
        <v>144</v>
      </c>
      <c r="B27" s="29"/>
      <c r="C27" s="29"/>
      <c r="D27" s="29"/>
      <c r="E27" s="241">
        <v>27603</v>
      </c>
      <c r="F27" s="241">
        <v>2421</v>
      </c>
      <c r="G27" s="241">
        <v>2335</v>
      </c>
      <c r="H27" s="241">
        <v>2361</v>
      </c>
      <c r="I27" s="241">
        <v>2244</v>
      </c>
      <c r="J27" s="241">
        <v>2309</v>
      </c>
      <c r="K27" s="241">
        <v>2227</v>
      </c>
      <c r="L27" s="241">
        <v>2161</v>
      </c>
      <c r="M27" s="241">
        <v>1784</v>
      </c>
      <c r="N27" s="241">
        <v>1654</v>
      </c>
      <c r="O27" s="241">
        <v>1656</v>
      </c>
      <c r="P27" s="241">
        <v>1576</v>
      </c>
      <c r="Q27" s="241">
        <v>1138</v>
      </c>
      <c r="R27" s="241">
        <v>938</v>
      </c>
      <c r="S27" s="241">
        <v>819</v>
      </c>
      <c r="T27" s="241">
        <v>563</v>
      </c>
      <c r="U27" s="241">
        <v>522</v>
      </c>
      <c r="V27" s="242">
        <v>723</v>
      </c>
      <c r="W27" s="232" t="s">
        <v>177</v>
      </c>
      <c r="X27" s="241">
        <v>9</v>
      </c>
      <c r="Y27" s="241">
        <v>8</v>
      </c>
      <c r="Z27" s="241">
        <v>155</v>
      </c>
      <c r="AA27" s="106" t="s">
        <v>158</v>
      </c>
      <c r="AB27" s="29"/>
    </row>
    <row r="28" spans="1:28" s="9" customFormat="1" ht="16.5" customHeight="1" x14ac:dyDescent="0.25">
      <c r="A28" s="30" t="s">
        <v>145</v>
      </c>
      <c r="B28" s="29"/>
      <c r="C28" s="29"/>
      <c r="D28" s="29"/>
      <c r="E28" s="243">
        <v>2337</v>
      </c>
      <c r="F28" s="243">
        <v>1945</v>
      </c>
      <c r="G28" s="243">
        <v>2006</v>
      </c>
      <c r="H28" s="243">
        <v>1815</v>
      </c>
      <c r="I28" s="243">
        <v>1915</v>
      </c>
      <c r="J28" s="243">
        <v>1888</v>
      </c>
      <c r="K28" s="243">
        <v>1862</v>
      </c>
      <c r="L28" s="243">
        <v>1779</v>
      </c>
      <c r="M28" s="243">
        <v>1526</v>
      </c>
      <c r="N28" s="243">
        <v>1559</v>
      </c>
      <c r="O28" s="243">
        <v>1568</v>
      </c>
      <c r="P28" s="243">
        <v>1364</v>
      </c>
      <c r="Q28" s="243">
        <v>1012</v>
      </c>
      <c r="R28" s="243">
        <v>765</v>
      </c>
      <c r="S28" s="243">
        <v>780</v>
      </c>
      <c r="T28" s="243">
        <v>503</v>
      </c>
      <c r="U28" s="243">
        <v>414</v>
      </c>
      <c r="V28" s="244">
        <v>614</v>
      </c>
      <c r="W28" s="232" t="s">
        <v>177</v>
      </c>
      <c r="X28" s="243">
        <v>11</v>
      </c>
      <c r="Y28" s="243" t="s">
        <v>177</v>
      </c>
      <c r="Z28" s="243">
        <v>59</v>
      </c>
      <c r="AA28" s="106" t="s">
        <v>159</v>
      </c>
      <c r="AB28" s="29"/>
    </row>
    <row r="29" spans="1:28" s="31" customFormat="1" ht="16.5" customHeight="1" x14ac:dyDescent="0.25">
      <c r="A29" s="30" t="s">
        <v>146</v>
      </c>
      <c r="B29" s="29"/>
      <c r="C29" s="29"/>
      <c r="D29" s="29"/>
      <c r="E29" s="245">
        <v>46963</v>
      </c>
      <c r="F29" s="245">
        <v>3695</v>
      </c>
      <c r="G29" s="245">
        <v>3791</v>
      </c>
      <c r="H29" s="245">
        <v>3627</v>
      </c>
      <c r="I29" s="245">
        <v>3771</v>
      </c>
      <c r="J29" s="245">
        <v>4067</v>
      </c>
      <c r="K29" s="245">
        <v>3912</v>
      </c>
      <c r="L29" s="245">
        <v>3574</v>
      </c>
      <c r="M29" s="245">
        <v>3106</v>
      </c>
      <c r="N29" s="245">
        <v>2943</v>
      </c>
      <c r="O29" s="245">
        <v>2979</v>
      </c>
      <c r="P29" s="245">
        <v>2737</v>
      </c>
      <c r="Q29" s="245">
        <v>2181</v>
      </c>
      <c r="R29" s="245">
        <v>1535</v>
      </c>
      <c r="S29" s="245">
        <v>1471</v>
      </c>
      <c r="T29" s="245">
        <v>882</v>
      </c>
      <c r="U29" s="245">
        <v>243</v>
      </c>
      <c r="V29" s="246">
        <v>1449</v>
      </c>
      <c r="W29" s="232" t="s">
        <v>177</v>
      </c>
      <c r="X29" s="245">
        <v>29</v>
      </c>
      <c r="Y29" s="245">
        <v>17</v>
      </c>
      <c r="Z29" s="245">
        <v>354</v>
      </c>
      <c r="AA29" s="106" t="s">
        <v>160</v>
      </c>
      <c r="AB29" s="29"/>
    </row>
    <row r="30" spans="1:28" s="31" customFormat="1" ht="16.5" customHeight="1" x14ac:dyDescent="0.25">
      <c r="A30" s="30" t="s">
        <v>147</v>
      </c>
      <c r="B30" s="29"/>
      <c r="C30" s="29"/>
      <c r="D30" s="29"/>
      <c r="E30" s="245">
        <v>36290</v>
      </c>
      <c r="F30" s="245">
        <v>3012</v>
      </c>
      <c r="G30" s="245">
        <v>2361</v>
      </c>
      <c r="H30" s="245">
        <v>3168</v>
      </c>
      <c r="I30" s="245">
        <v>3143</v>
      </c>
      <c r="J30" s="245">
        <v>3188</v>
      </c>
      <c r="K30" s="245">
        <v>3259</v>
      </c>
      <c r="L30" s="245">
        <v>2864</v>
      </c>
      <c r="M30" s="245">
        <v>2342</v>
      </c>
      <c r="N30" s="245">
        <v>2248</v>
      </c>
      <c r="O30" s="245">
        <v>2208</v>
      </c>
      <c r="P30" s="245">
        <v>2048</v>
      </c>
      <c r="Q30" s="245">
        <v>1469</v>
      </c>
      <c r="R30" s="245">
        <v>1040</v>
      </c>
      <c r="S30" s="245">
        <v>1026</v>
      </c>
      <c r="T30" s="245">
        <v>590</v>
      </c>
      <c r="U30" s="245">
        <v>506</v>
      </c>
      <c r="V30" s="246">
        <v>757</v>
      </c>
      <c r="W30" s="232" t="s">
        <v>177</v>
      </c>
      <c r="X30" s="245">
        <v>8</v>
      </c>
      <c r="Y30" s="245">
        <v>25</v>
      </c>
      <c r="Z30" s="245">
        <v>128</v>
      </c>
      <c r="AA30" s="106" t="s">
        <v>161</v>
      </c>
      <c r="AB30" s="29"/>
    </row>
    <row r="31" spans="1:28" s="9" customFormat="1" ht="16.5" customHeight="1" x14ac:dyDescent="0.25">
      <c r="A31" s="30" t="s">
        <v>148</v>
      </c>
      <c r="B31" s="29"/>
      <c r="C31" s="29"/>
      <c r="D31" s="29"/>
      <c r="E31" s="243">
        <v>19649</v>
      </c>
      <c r="F31" s="243">
        <v>1800</v>
      </c>
      <c r="G31" s="243">
        <v>2006</v>
      </c>
      <c r="H31" s="243">
        <v>1923</v>
      </c>
      <c r="I31" s="243">
        <v>138</v>
      </c>
      <c r="J31" s="243">
        <v>1773</v>
      </c>
      <c r="K31" s="243">
        <v>1710</v>
      </c>
      <c r="L31" s="243">
        <v>1482</v>
      </c>
      <c r="M31" s="243">
        <v>1286</v>
      </c>
      <c r="N31" s="243">
        <v>1161</v>
      </c>
      <c r="O31" s="243">
        <v>1183</v>
      </c>
      <c r="P31" s="243">
        <v>940</v>
      </c>
      <c r="Q31" s="243">
        <v>750</v>
      </c>
      <c r="R31" s="243">
        <v>450</v>
      </c>
      <c r="S31" s="243">
        <v>482</v>
      </c>
      <c r="T31" s="243">
        <v>251</v>
      </c>
      <c r="U31" s="243">
        <v>225</v>
      </c>
      <c r="V31" s="244">
        <v>345</v>
      </c>
      <c r="W31" s="232" t="s">
        <v>177</v>
      </c>
      <c r="X31" s="243">
        <v>17</v>
      </c>
      <c r="Y31" s="243">
        <v>3</v>
      </c>
      <c r="Z31" s="243">
        <v>24</v>
      </c>
      <c r="AA31" s="106" t="s">
        <v>162</v>
      </c>
      <c r="AB31" s="29"/>
    </row>
    <row r="32" spans="1:28" ht="16.5" customHeight="1" x14ac:dyDescent="0.3">
      <c r="A32" s="30" t="s">
        <v>149</v>
      </c>
      <c r="B32" s="29"/>
      <c r="C32" s="29"/>
      <c r="D32" s="29"/>
      <c r="E32" s="247">
        <v>27314</v>
      </c>
      <c r="F32" s="247">
        <v>2092</v>
      </c>
      <c r="G32" s="247">
        <v>2109</v>
      </c>
      <c r="H32" s="247">
        <v>2125</v>
      </c>
      <c r="I32" s="247">
        <v>2181</v>
      </c>
      <c r="J32" s="247">
        <v>2173</v>
      </c>
      <c r="K32" s="247">
        <v>2047</v>
      </c>
      <c r="L32" s="247">
        <v>2102</v>
      </c>
      <c r="M32" s="247">
        <v>1984</v>
      </c>
      <c r="N32" s="247">
        <v>1892</v>
      </c>
      <c r="O32" s="247">
        <v>1789</v>
      </c>
      <c r="P32" s="247">
        <v>1719</v>
      </c>
      <c r="Q32" s="247">
        <v>1439</v>
      </c>
      <c r="R32" s="247">
        <v>931</v>
      </c>
      <c r="S32" s="247">
        <v>803</v>
      </c>
      <c r="T32" s="247">
        <v>423</v>
      </c>
      <c r="U32" s="247">
        <v>380</v>
      </c>
      <c r="V32" s="248">
        <v>559</v>
      </c>
      <c r="W32" s="232" t="s">
        <v>177</v>
      </c>
      <c r="X32" s="247">
        <v>38</v>
      </c>
      <c r="Y32" s="247">
        <v>7</v>
      </c>
      <c r="Z32" s="247">
        <v>521</v>
      </c>
      <c r="AA32" s="106" t="s">
        <v>163</v>
      </c>
      <c r="AB32" s="24"/>
    </row>
    <row r="33" spans="1:28" ht="16.5" customHeight="1" x14ac:dyDescent="0.3">
      <c r="A33" s="30" t="s">
        <v>150</v>
      </c>
      <c r="B33" s="29"/>
      <c r="C33" s="29"/>
      <c r="D33" s="29"/>
      <c r="E33" s="247">
        <v>12846</v>
      </c>
      <c r="F33" s="247">
        <v>1075</v>
      </c>
      <c r="G33" s="247">
        <v>1171</v>
      </c>
      <c r="H33" s="247">
        <v>1114</v>
      </c>
      <c r="I33" s="247">
        <v>996</v>
      </c>
      <c r="J33" s="247">
        <v>1085</v>
      </c>
      <c r="K33" s="247">
        <v>1048</v>
      </c>
      <c r="L33" s="247">
        <v>941</v>
      </c>
      <c r="M33" s="247">
        <v>862</v>
      </c>
      <c r="N33" s="247">
        <v>846</v>
      </c>
      <c r="O33" s="247">
        <v>837</v>
      </c>
      <c r="P33" s="247">
        <v>751</v>
      </c>
      <c r="Q33" s="247">
        <v>560</v>
      </c>
      <c r="R33" s="247">
        <v>387</v>
      </c>
      <c r="S33" s="247">
        <v>349</v>
      </c>
      <c r="T33" s="247">
        <v>223</v>
      </c>
      <c r="U33" s="247">
        <v>201</v>
      </c>
      <c r="V33" s="248">
        <v>225</v>
      </c>
      <c r="W33" s="232" t="s">
        <v>177</v>
      </c>
      <c r="X33" s="247">
        <v>31</v>
      </c>
      <c r="Y33" s="247">
        <v>5</v>
      </c>
      <c r="Z33" s="247">
        <v>139</v>
      </c>
      <c r="AA33" s="106" t="s">
        <v>164</v>
      </c>
      <c r="AB33" s="29"/>
    </row>
    <row r="34" spans="1:28" ht="16.5" customHeight="1" x14ac:dyDescent="0.3">
      <c r="A34" s="30" t="s">
        <v>151</v>
      </c>
      <c r="B34" s="29"/>
      <c r="C34" s="29"/>
      <c r="D34" s="29"/>
      <c r="E34" s="247">
        <v>41019</v>
      </c>
      <c r="F34" s="247">
        <v>2765</v>
      </c>
      <c r="G34" s="247">
        <v>3290</v>
      </c>
      <c r="H34" s="247">
        <v>3133</v>
      </c>
      <c r="I34" s="247">
        <v>3150</v>
      </c>
      <c r="J34" s="247">
        <v>3232</v>
      </c>
      <c r="K34" s="247">
        <v>3117</v>
      </c>
      <c r="L34" s="247">
        <v>3290</v>
      </c>
      <c r="M34" s="247">
        <v>2917</v>
      </c>
      <c r="N34" s="247">
        <v>2972</v>
      </c>
      <c r="O34" s="247">
        <v>2817</v>
      </c>
      <c r="P34" s="247">
        <v>2678</v>
      </c>
      <c r="Q34" s="247">
        <v>2220</v>
      </c>
      <c r="R34" s="247">
        <v>1550</v>
      </c>
      <c r="S34" s="247">
        <v>1192</v>
      </c>
      <c r="T34" s="247">
        <v>645</v>
      </c>
      <c r="U34" s="247">
        <v>54</v>
      </c>
      <c r="V34" s="248">
        <v>631</v>
      </c>
      <c r="W34" s="232" t="s">
        <v>177</v>
      </c>
      <c r="X34" s="247">
        <v>126</v>
      </c>
      <c r="Y34" s="247">
        <v>120</v>
      </c>
      <c r="Z34" s="247">
        <v>632</v>
      </c>
      <c r="AA34" s="106" t="s">
        <v>165</v>
      </c>
      <c r="AB34" s="29"/>
    </row>
    <row r="35" spans="1:28" ht="16.5" customHeight="1" x14ac:dyDescent="0.3">
      <c r="A35" s="30" t="s">
        <v>152</v>
      </c>
      <c r="B35" s="29"/>
      <c r="C35" s="29"/>
      <c r="D35" s="29"/>
      <c r="E35" s="247">
        <v>28779</v>
      </c>
      <c r="F35" s="247">
        <v>2194</v>
      </c>
      <c r="G35" s="247">
        <v>2174</v>
      </c>
      <c r="H35" s="247">
        <v>2048</v>
      </c>
      <c r="I35" s="247">
        <v>2069</v>
      </c>
      <c r="J35" s="247">
        <v>2169</v>
      </c>
      <c r="K35" s="247">
        <v>2177</v>
      </c>
      <c r="L35" s="247">
        <v>2107</v>
      </c>
      <c r="M35" s="247">
        <v>1962</v>
      </c>
      <c r="N35" s="247">
        <v>1809</v>
      </c>
      <c r="O35" s="247">
        <v>1941</v>
      </c>
      <c r="P35" s="247">
        <v>1813</v>
      </c>
      <c r="Q35" s="247">
        <v>1418</v>
      </c>
      <c r="R35" s="247">
        <v>1018</v>
      </c>
      <c r="S35" s="247">
        <v>904</v>
      </c>
      <c r="T35" s="247">
        <v>546</v>
      </c>
      <c r="U35" s="247">
        <v>476</v>
      </c>
      <c r="V35" s="248">
        <v>625</v>
      </c>
      <c r="W35" s="232" t="s">
        <v>177</v>
      </c>
      <c r="X35" s="247">
        <v>41</v>
      </c>
      <c r="Y35" s="247">
        <v>223</v>
      </c>
      <c r="Z35" s="247">
        <v>1065</v>
      </c>
      <c r="AA35" s="106" t="s">
        <v>166</v>
      </c>
      <c r="AB35" s="29"/>
    </row>
    <row r="36" spans="1:28" ht="16.5" customHeight="1" x14ac:dyDescent="0.3">
      <c r="A36" s="30" t="s">
        <v>153</v>
      </c>
      <c r="B36" s="29"/>
      <c r="C36" s="29"/>
      <c r="D36" s="29"/>
      <c r="E36" s="247">
        <v>18852</v>
      </c>
      <c r="F36" s="247">
        <v>1647</v>
      </c>
      <c r="G36" s="247">
        <v>1746</v>
      </c>
      <c r="H36" s="247">
        <v>1729</v>
      </c>
      <c r="I36" s="247">
        <v>1638</v>
      </c>
      <c r="J36" s="247">
        <v>1679</v>
      </c>
      <c r="K36" s="247">
        <v>1618</v>
      </c>
      <c r="L36" s="247">
        <v>1456</v>
      </c>
      <c r="M36" s="247">
        <v>1248</v>
      </c>
      <c r="N36" s="247">
        <v>1108</v>
      </c>
      <c r="O36" s="247">
        <v>1107</v>
      </c>
      <c r="P36" s="247">
        <v>950</v>
      </c>
      <c r="Q36" s="247">
        <v>687</v>
      </c>
      <c r="R36" s="247">
        <v>585</v>
      </c>
      <c r="S36" s="247">
        <v>483</v>
      </c>
      <c r="T36" s="247">
        <v>256</v>
      </c>
      <c r="U36" s="247">
        <v>226</v>
      </c>
      <c r="V36" s="248">
        <v>496</v>
      </c>
      <c r="W36" s="232" t="s">
        <v>177</v>
      </c>
      <c r="X36" s="247">
        <v>11</v>
      </c>
      <c r="Y36" s="247">
        <v>4</v>
      </c>
      <c r="Z36" s="247">
        <v>178</v>
      </c>
      <c r="AA36" s="106" t="s">
        <v>167</v>
      </c>
      <c r="AB36" s="29"/>
    </row>
    <row r="37" spans="1:28" ht="16.5" customHeight="1" x14ac:dyDescent="0.3">
      <c r="A37" s="107" t="s">
        <v>154</v>
      </c>
      <c r="B37" s="108"/>
      <c r="C37" s="108"/>
      <c r="D37" s="108"/>
      <c r="E37" s="249">
        <v>20111</v>
      </c>
      <c r="F37" s="249">
        <v>1664</v>
      </c>
      <c r="G37" s="249">
        <v>1775</v>
      </c>
      <c r="H37" s="249">
        <v>1644</v>
      </c>
      <c r="I37" s="249">
        <v>1638</v>
      </c>
      <c r="J37" s="249">
        <v>1741</v>
      </c>
      <c r="K37" s="249">
        <v>1778</v>
      </c>
      <c r="L37" s="249">
        <v>1562</v>
      </c>
      <c r="M37" s="249">
        <v>1290</v>
      </c>
      <c r="N37" s="249">
        <v>1221</v>
      </c>
      <c r="O37" s="249">
        <v>1341</v>
      </c>
      <c r="P37" s="249">
        <v>1218</v>
      </c>
      <c r="Q37" s="249">
        <v>788</v>
      </c>
      <c r="R37" s="249">
        <v>631</v>
      </c>
      <c r="S37" s="249">
        <v>550</v>
      </c>
      <c r="T37" s="249">
        <v>353</v>
      </c>
      <c r="U37" s="249">
        <v>306</v>
      </c>
      <c r="V37" s="250">
        <v>471</v>
      </c>
      <c r="W37" s="251" t="s">
        <v>177</v>
      </c>
      <c r="X37" s="249">
        <v>6</v>
      </c>
      <c r="Y37" s="249">
        <v>2</v>
      </c>
      <c r="Z37" s="249">
        <v>133</v>
      </c>
      <c r="AA37" s="109" t="s">
        <v>168</v>
      </c>
      <c r="AB37" s="108"/>
    </row>
    <row r="38" spans="1:28" ht="6.75" customHeight="1" x14ac:dyDescent="0.3"/>
    <row r="39" spans="1:28" x14ac:dyDescent="0.3">
      <c r="B39" s="31" t="s">
        <v>127</v>
      </c>
      <c r="P39" s="31" t="s">
        <v>125</v>
      </c>
    </row>
    <row r="40" spans="1:28" x14ac:dyDescent="0.3">
      <c r="B40" s="31" t="s">
        <v>88</v>
      </c>
      <c r="P40" s="31" t="s">
        <v>89</v>
      </c>
    </row>
  </sheetData>
  <mergeCells count="5">
    <mergeCell ref="A9:D9"/>
    <mergeCell ref="AA9:AB9"/>
    <mergeCell ref="A4:D8"/>
    <mergeCell ref="F4:Z4"/>
    <mergeCell ref="AA4:AB8"/>
  </mergeCells>
  <phoneticPr fontId="3" type="noConversion"/>
  <printOptions horizontalCentered="1"/>
  <pageMargins left="0.55118110236220474" right="0.35433070866141736" top="0.59055118110236227" bottom="0.31496062992125984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29"/>
  <sheetViews>
    <sheetView showGridLines="0" topLeftCell="A4" workbookViewId="0">
      <selection activeCell="P25" sqref="P25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3">
      <c r="B1" s="1" t="s">
        <v>11</v>
      </c>
      <c r="C1" s="2">
        <v>7.2</v>
      </c>
      <c r="D1" s="1" t="s">
        <v>171</v>
      </c>
      <c r="Q1" s="33"/>
    </row>
    <row r="2" spans="1:17" s="3" customFormat="1" x14ac:dyDescent="0.3">
      <c r="B2" s="1" t="s">
        <v>115</v>
      </c>
      <c r="C2" s="2">
        <v>7.2</v>
      </c>
      <c r="D2" s="1" t="s">
        <v>172</v>
      </c>
      <c r="E2" s="1"/>
      <c r="Q2" s="34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31" customFormat="1" ht="15.75" x14ac:dyDescent="0.25">
      <c r="A4" s="60"/>
      <c r="B4" s="60"/>
      <c r="C4" s="60"/>
      <c r="D4" s="60"/>
      <c r="E4" s="174" t="s">
        <v>136</v>
      </c>
      <c r="F4" s="175"/>
      <c r="G4" s="175"/>
      <c r="H4" s="175"/>
      <c r="I4" s="175"/>
      <c r="J4" s="176"/>
      <c r="K4" s="174" t="s">
        <v>137</v>
      </c>
      <c r="L4" s="175"/>
      <c r="M4" s="175"/>
      <c r="N4" s="175"/>
      <c r="O4" s="175"/>
      <c r="P4" s="175"/>
      <c r="Q4" s="166" t="s">
        <v>27</v>
      </c>
    </row>
    <row r="5" spans="1:17" s="31" customFormat="1" ht="21.75" customHeight="1" x14ac:dyDescent="0.25">
      <c r="A5" s="100"/>
      <c r="B5" s="100"/>
      <c r="C5" s="100"/>
      <c r="D5" s="100"/>
      <c r="E5" s="179" t="s">
        <v>28</v>
      </c>
      <c r="F5" s="180"/>
      <c r="G5" s="181"/>
      <c r="H5" s="185" t="s">
        <v>29</v>
      </c>
      <c r="I5" s="186"/>
      <c r="J5" s="187"/>
      <c r="K5" s="179" t="s">
        <v>28</v>
      </c>
      <c r="L5" s="180"/>
      <c r="M5" s="181"/>
      <c r="N5" s="185" t="s">
        <v>29</v>
      </c>
      <c r="O5" s="186"/>
      <c r="P5" s="187"/>
      <c r="Q5" s="168"/>
    </row>
    <row r="6" spans="1:17" s="31" customFormat="1" ht="21.75" customHeight="1" x14ac:dyDescent="0.25">
      <c r="A6" s="177" t="s">
        <v>30</v>
      </c>
      <c r="B6" s="177"/>
      <c r="C6" s="177"/>
      <c r="D6" s="177"/>
      <c r="E6" s="182" t="s">
        <v>31</v>
      </c>
      <c r="F6" s="183"/>
      <c r="G6" s="184"/>
      <c r="H6" s="170" t="s">
        <v>32</v>
      </c>
      <c r="I6" s="171"/>
      <c r="J6" s="188"/>
      <c r="K6" s="182" t="s">
        <v>31</v>
      </c>
      <c r="L6" s="183"/>
      <c r="M6" s="184"/>
      <c r="N6" s="170" t="s">
        <v>32</v>
      </c>
      <c r="O6" s="171"/>
      <c r="P6" s="188"/>
      <c r="Q6" s="168"/>
    </row>
    <row r="7" spans="1:17" s="31" customFormat="1" ht="15.75" x14ac:dyDescent="0.25">
      <c r="A7" s="177"/>
      <c r="B7" s="177"/>
      <c r="C7" s="177"/>
      <c r="D7" s="178"/>
      <c r="E7" s="61" t="s">
        <v>1</v>
      </c>
      <c r="F7" s="61" t="s">
        <v>2</v>
      </c>
      <c r="G7" s="62" t="s">
        <v>3</v>
      </c>
      <c r="H7" s="61" t="s">
        <v>1</v>
      </c>
      <c r="I7" s="61" t="s">
        <v>2</v>
      </c>
      <c r="J7" s="62" t="s">
        <v>3</v>
      </c>
      <c r="K7" s="61" t="s">
        <v>1</v>
      </c>
      <c r="L7" s="61" t="s">
        <v>2</v>
      </c>
      <c r="M7" s="62" t="s">
        <v>3</v>
      </c>
      <c r="N7" s="61" t="s">
        <v>1</v>
      </c>
      <c r="O7" s="61" t="s">
        <v>2</v>
      </c>
      <c r="P7" s="61" t="s">
        <v>3</v>
      </c>
      <c r="Q7" s="168"/>
    </row>
    <row r="8" spans="1:17" s="31" customFormat="1" ht="15.75" x14ac:dyDescent="0.25">
      <c r="A8" s="63"/>
      <c r="B8" s="63"/>
      <c r="C8" s="63"/>
      <c r="D8" s="63"/>
      <c r="E8" s="64" t="s">
        <v>0</v>
      </c>
      <c r="F8" s="64" t="s">
        <v>4</v>
      </c>
      <c r="G8" s="65" t="s">
        <v>5</v>
      </c>
      <c r="H8" s="64" t="s">
        <v>0</v>
      </c>
      <c r="I8" s="64" t="s">
        <v>4</v>
      </c>
      <c r="J8" s="65" t="s">
        <v>5</v>
      </c>
      <c r="K8" s="64" t="s">
        <v>0</v>
      </c>
      <c r="L8" s="64" t="s">
        <v>4</v>
      </c>
      <c r="M8" s="65" t="s">
        <v>5</v>
      </c>
      <c r="N8" s="64" t="s">
        <v>0</v>
      </c>
      <c r="O8" s="64" t="s">
        <v>4</v>
      </c>
      <c r="P8" s="64" t="s">
        <v>5</v>
      </c>
      <c r="Q8" s="170"/>
    </row>
    <row r="9" spans="1:17" s="39" customFormat="1" ht="28.5" customHeight="1" x14ac:dyDescent="0.3">
      <c r="A9" s="172">
        <v>2551</v>
      </c>
      <c r="B9" s="172"/>
      <c r="C9" s="172"/>
      <c r="D9" s="173"/>
      <c r="E9" s="110">
        <f>SUM(F9:G9)</f>
        <v>13978</v>
      </c>
      <c r="F9" s="110">
        <v>7200</v>
      </c>
      <c r="G9" s="110">
        <v>6778</v>
      </c>
      <c r="H9" s="111">
        <v>19.399999999999999</v>
      </c>
      <c r="I9" s="111">
        <v>20.2</v>
      </c>
      <c r="J9" s="112">
        <v>18.600000000000001</v>
      </c>
      <c r="K9" s="113">
        <f>SUM(L9:M9)</f>
        <v>4305</v>
      </c>
      <c r="L9" s="114">
        <v>2555</v>
      </c>
      <c r="M9" s="110">
        <v>1750</v>
      </c>
      <c r="N9" s="111">
        <v>6</v>
      </c>
      <c r="O9" s="111">
        <v>7.2</v>
      </c>
      <c r="P9" s="111">
        <v>4.8</v>
      </c>
      <c r="Q9" s="115">
        <v>2008</v>
      </c>
    </row>
    <row r="10" spans="1:17" s="39" customFormat="1" ht="28.5" customHeight="1" x14ac:dyDescent="0.3">
      <c r="A10" s="172">
        <v>2552</v>
      </c>
      <c r="B10" s="172"/>
      <c r="C10" s="172"/>
      <c r="D10" s="173"/>
      <c r="E10" s="116">
        <f>SUM(F10:G10)</f>
        <v>12765</v>
      </c>
      <c r="F10" s="116">
        <v>6524</v>
      </c>
      <c r="G10" s="116">
        <v>6241</v>
      </c>
      <c r="H10" s="117">
        <v>17.600000000000001</v>
      </c>
      <c r="I10" s="117">
        <v>18.2</v>
      </c>
      <c r="J10" s="118">
        <v>17.8</v>
      </c>
      <c r="K10" s="119">
        <f>SUM(L10:M10)</f>
        <v>4327</v>
      </c>
      <c r="L10" s="120">
        <v>2549</v>
      </c>
      <c r="M10" s="116">
        <v>1778</v>
      </c>
      <c r="N10" s="121">
        <v>6</v>
      </c>
      <c r="O10" s="121">
        <v>7.1</v>
      </c>
      <c r="P10" s="121">
        <v>4.9000000000000004</v>
      </c>
      <c r="Q10" s="115">
        <v>2009</v>
      </c>
    </row>
    <row r="11" spans="1:17" s="39" customFormat="1" ht="28.5" customHeight="1" x14ac:dyDescent="0.3">
      <c r="A11" s="172">
        <v>2553</v>
      </c>
      <c r="B11" s="172"/>
      <c r="C11" s="172"/>
      <c r="D11" s="173"/>
      <c r="E11" s="122">
        <f>SUM(F11:G11)</f>
        <v>11110</v>
      </c>
      <c r="F11" s="122">
        <v>5781</v>
      </c>
      <c r="G11" s="122">
        <v>5329</v>
      </c>
      <c r="H11" s="123">
        <v>15.1</v>
      </c>
      <c r="I11" s="123">
        <v>16</v>
      </c>
      <c r="J11" s="124">
        <v>14.4</v>
      </c>
      <c r="K11" s="125">
        <v>4088</v>
      </c>
      <c r="L11" s="126">
        <v>2383</v>
      </c>
      <c r="M11" s="122">
        <v>1705</v>
      </c>
      <c r="N11" s="123">
        <v>5.6</v>
      </c>
      <c r="O11" s="123">
        <v>6.6</v>
      </c>
      <c r="P11" s="123">
        <v>4.5999999999999996</v>
      </c>
      <c r="Q11" s="115">
        <v>2010</v>
      </c>
    </row>
    <row r="12" spans="1:17" s="39" customFormat="1" ht="28.5" customHeight="1" x14ac:dyDescent="0.3">
      <c r="A12" s="172">
        <v>2554</v>
      </c>
      <c r="B12" s="172"/>
      <c r="C12" s="172"/>
      <c r="D12" s="173"/>
      <c r="E12" s="122">
        <f t="shared" ref="E12:E16" si="0">SUM(F12:G12)</f>
        <v>14588</v>
      </c>
      <c r="F12" s="122">
        <v>7577</v>
      </c>
      <c r="G12" s="122">
        <v>7011</v>
      </c>
      <c r="H12" s="123">
        <v>20</v>
      </c>
      <c r="I12" s="123">
        <v>21</v>
      </c>
      <c r="J12" s="124">
        <v>19</v>
      </c>
      <c r="K12" s="125">
        <v>4597</v>
      </c>
      <c r="L12" s="126">
        <v>2633</v>
      </c>
      <c r="M12" s="122">
        <v>1964</v>
      </c>
      <c r="N12" s="123">
        <v>6.3</v>
      </c>
      <c r="O12" s="123">
        <v>7.3</v>
      </c>
      <c r="P12" s="123">
        <v>5.3</v>
      </c>
      <c r="Q12" s="115">
        <v>2011</v>
      </c>
    </row>
    <row r="13" spans="1:17" s="39" customFormat="1" ht="28.5" customHeight="1" x14ac:dyDescent="0.3">
      <c r="A13" s="172">
        <v>2555</v>
      </c>
      <c r="B13" s="172"/>
      <c r="C13" s="172"/>
      <c r="D13" s="173"/>
      <c r="E13" s="122">
        <f t="shared" si="0"/>
        <v>14137</v>
      </c>
      <c r="F13" s="122">
        <v>7401</v>
      </c>
      <c r="G13" s="122">
        <v>6736</v>
      </c>
      <c r="H13" s="123">
        <v>19.100000000000001</v>
      </c>
      <c r="I13" s="123">
        <v>20.2</v>
      </c>
      <c r="J13" s="124">
        <v>18.100000000000001</v>
      </c>
      <c r="K13" s="125">
        <v>4068</v>
      </c>
      <c r="L13" s="126">
        <v>2351</v>
      </c>
      <c r="M13" s="122">
        <v>1717</v>
      </c>
      <c r="N13" s="123">
        <v>5.5</v>
      </c>
      <c r="O13" s="123">
        <v>6.4</v>
      </c>
      <c r="P13" s="123">
        <v>4.5999999999999996</v>
      </c>
      <c r="Q13" s="115">
        <v>2012</v>
      </c>
    </row>
    <row r="14" spans="1:17" s="39" customFormat="1" ht="28.5" customHeight="1" x14ac:dyDescent="0.3">
      <c r="A14" s="172">
        <v>2556</v>
      </c>
      <c r="B14" s="172"/>
      <c r="C14" s="172"/>
      <c r="D14" s="173"/>
      <c r="E14" s="122">
        <f t="shared" si="0"/>
        <v>12797</v>
      </c>
      <c r="F14" s="122">
        <v>6372</v>
      </c>
      <c r="G14" s="122">
        <v>6425</v>
      </c>
      <c r="H14" s="123">
        <v>16.8</v>
      </c>
      <c r="I14" s="123">
        <v>16.899999999999999</v>
      </c>
      <c r="J14" s="124">
        <v>16.7</v>
      </c>
      <c r="K14" s="125">
        <v>4194</v>
      </c>
      <c r="L14" s="126">
        <v>2423</v>
      </c>
      <c r="M14" s="122">
        <v>1771</v>
      </c>
      <c r="N14" s="123">
        <v>5.5</v>
      </c>
      <c r="O14" s="123">
        <v>6.4</v>
      </c>
      <c r="P14" s="123">
        <v>4.5999999999999996</v>
      </c>
      <c r="Q14" s="115">
        <v>2013</v>
      </c>
    </row>
    <row r="15" spans="1:17" s="39" customFormat="1" ht="28.5" customHeight="1" x14ac:dyDescent="0.3">
      <c r="A15" s="172">
        <v>2557</v>
      </c>
      <c r="B15" s="172"/>
      <c r="C15" s="172"/>
      <c r="D15" s="173"/>
      <c r="E15" s="122">
        <f t="shared" si="0"/>
        <v>12633</v>
      </c>
      <c r="F15" s="122">
        <v>6542</v>
      </c>
      <c r="G15" s="122">
        <v>6091</v>
      </c>
      <c r="H15" s="123">
        <v>16.41</v>
      </c>
      <c r="I15" s="123">
        <v>17.149999999999999</v>
      </c>
      <c r="J15" s="124">
        <v>15.69</v>
      </c>
      <c r="K15" s="125">
        <f t="shared" ref="K15:K16" si="1">SUM(L15:M15)</f>
        <v>4349</v>
      </c>
      <c r="L15" s="126">
        <v>2474</v>
      </c>
      <c r="M15" s="122">
        <v>1875</v>
      </c>
      <c r="N15" s="123">
        <v>5.65</v>
      </c>
      <c r="O15" s="123">
        <v>6.49</v>
      </c>
      <c r="P15" s="123">
        <v>4.83</v>
      </c>
      <c r="Q15" s="115">
        <v>2014</v>
      </c>
    </row>
    <row r="16" spans="1:17" s="39" customFormat="1" ht="28.5" customHeight="1" x14ac:dyDescent="0.3">
      <c r="A16" s="172">
        <v>2558</v>
      </c>
      <c r="B16" s="172"/>
      <c r="C16" s="172"/>
      <c r="D16" s="173"/>
      <c r="E16" s="122">
        <f t="shared" si="0"/>
        <v>12061</v>
      </c>
      <c r="F16" s="122">
        <v>6106</v>
      </c>
      <c r="G16" s="122">
        <v>5955</v>
      </c>
      <c r="H16" s="123">
        <v>15.51</v>
      </c>
      <c r="I16" s="123">
        <v>15.85</v>
      </c>
      <c r="J16" s="124">
        <v>15.17</v>
      </c>
      <c r="K16" s="125">
        <f t="shared" si="1"/>
        <v>4299</v>
      </c>
      <c r="L16" s="126">
        <v>2437</v>
      </c>
      <c r="M16" s="122">
        <v>1862</v>
      </c>
      <c r="N16" s="123">
        <v>5.53</v>
      </c>
      <c r="O16" s="123">
        <v>6.33</v>
      </c>
      <c r="P16" s="123">
        <v>4.74</v>
      </c>
      <c r="Q16" s="115">
        <v>2015</v>
      </c>
    </row>
    <row r="17" spans="1:17" s="39" customFormat="1" ht="28.5" customHeight="1" x14ac:dyDescent="0.3">
      <c r="A17" s="172">
        <v>2559</v>
      </c>
      <c r="B17" s="172"/>
      <c r="C17" s="172"/>
      <c r="D17" s="173"/>
      <c r="E17" s="122">
        <f>SUM(F17:G17)</f>
        <v>12287</v>
      </c>
      <c r="F17" s="110">
        <v>6278</v>
      </c>
      <c r="G17" s="110">
        <v>6009</v>
      </c>
      <c r="H17" s="111">
        <v>15.64</v>
      </c>
      <c r="I17" s="111">
        <v>16.149999999999999</v>
      </c>
      <c r="J17" s="112">
        <v>15.15</v>
      </c>
      <c r="K17" s="125">
        <f>SUM(L17:M17)</f>
        <v>4415</v>
      </c>
      <c r="L17" s="114">
        <v>2489</v>
      </c>
      <c r="M17" s="110">
        <v>1926</v>
      </c>
      <c r="N17" s="111">
        <v>5.82</v>
      </c>
      <c r="O17" s="111">
        <v>6.4</v>
      </c>
      <c r="P17" s="111">
        <v>4.8499999999999996</v>
      </c>
      <c r="Q17" s="115">
        <v>2016</v>
      </c>
    </row>
    <row r="18" spans="1:17" s="39" customFormat="1" ht="28.5" customHeight="1" x14ac:dyDescent="0.3">
      <c r="A18" s="172">
        <v>2560</v>
      </c>
      <c r="B18" s="172"/>
      <c r="C18" s="172"/>
      <c r="D18" s="173"/>
      <c r="E18" s="149">
        <v>12156</v>
      </c>
      <c r="F18" s="149">
        <v>6244</v>
      </c>
      <c r="G18" s="149">
        <v>5912</v>
      </c>
      <c r="H18" s="53">
        <v>15.5</v>
      </c>
      <c r="I18" s="53">
        <v>16.100000000000001</v>
      </c>
      <c r="J18" s="53">
        <v>14.9</v>
      </c>
      <c r="K18" s="149">
        <v>4602</v>
      </c>
      <c r="L18" s="149">
        <v>2589</v>
      </c>
      <c r="M18" s="149">
        <v>2013</v>
      </c>
      <c r="N18" s="53">
        <v>5.9</v>
      </c>
      <c r="O18" s="53">
        <v>6.7</v>
      </c>
      <c r="P18" s="39">
        <v>5.0999999999999996</v>
      </c>
      <c r="Q18" s="115">
        <v>2017</v>
      </c>
    </row>
    <row r="19" spans="1:17" ht="6" customHeight="1" x14ac:dyDescent="0.3">
      <c r="E19" s="69"/>
      <c r="F19" s="69"/>
      <c r="G19" s="69"/>
      <c r="H19" s="70"/>
      <c r="I19" s="70"/>
      <c r="J19" s="69"/>
      <c r="L19" s="70"/>
      <c r="M19" s="69"/>
      <c r="N19" s="70"/>
      <c r="O19" s="70"/>
      <c r="P19" s="70"/>
      <c r="Q19" s="71"/>
    </row>
    <row r="20" spans="1:17" ht="6" customHeigh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</row>
    <row r="21" spans="1:17" s="39" customFormat="1" ht="17.25" x14ac:dyDescent="0.3">
      <c r="B21" s="73" t="s">
        <v>169</v>
      </c>
      <c r="Q21" s="38"/>
    </row>
    <row r="22" spans="1:17" s="39" customFormat="1" ht="17.25" x14ac:dyDescent="0.3">
      <c r="B22" s="31" t="s">
        <v>170</v>
      </c>
      <c r="Q22" s="38"/>
    </row>
    <row r="29" spans="1:17" x14ac:dyDescent="0.3">
      <c r="I29" s="7" t="s">
        <v>90</v>
      </c>
    </row>
  </sheetData>
  <mergeCells count="23">
    <mergeCell ref="A10:D10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9:D9"/>
    <mergeCell ref="A16:D16"/>
    <mergeCell ref="A17:D17"/>
    <mergeCell ref="A18:D18"/>
    <mergeCell ref="A11:D11"/>
    <mergeCell ref="A12:D12"/>
    <mergeCell ref="A13:D13"/>
    <mergeCell ref="A14:D14"/>
    <mergeCell ref="A15:D1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A26"/>
  <sheetViews>
    <sheetView showGridLines="0" workbookViewId="0">
      <selection activeCell="P26" sqref="P26"/>
    </sheetView>
  </sheetViews>
  <sheetFormatPr defaultRowHeight="18.75" x14ac:dyDescent="0.3"/>
  <cols>
    <col min="1" max="1" width="1.5703125" style="78" customWidth="1"/>
    <col min="2" max="2" width="1.42578125" style="78" customWidth="1"/>
    <col min="3" max="3" width="2.5703125" style="78" customWidth="1"/>
    <col min="4" max="4" width="1.7109375" style="78" customWidth="1"/>
    <col min="5" max="5" width="4.140625" style="78" customWidth="1"/>
    <col min="6" max="6" width="10.140625" style="78" customWidth="1"/>
    <col min="7" max="21" width="6.42578125" style="78" customWidth="1"/>
    <col min="22" max="22" width="1" style="78" customWidth="1"/>
    <col min="23" max="23" width="1.5703125" style="78" customWidth="1"/>
    <col min="24" max="24" width="1.28515625" style="78" customWidth="1"/>
    <col min="25" max="25" width="1.140625" style="78" customWidth="1"/>
    <col min="26" max="26" width="9.140625" style="78"/>
    <col min="27" max="27" width="12.5703125" style="78" customWidth="1"/>
    <col min="28" max="28" width="2.28515625" style="78" customWidth="1"/>
    <col min="29" max="29" width="5.7109375" style="78" customWidth="1"/>
    <col min="30" max="16384" width="9.140625" style="78"/>
  </cols>
  <sheetData>
    <row r="1" spans="1:27" s="74" customFormat="1" ht="23.25" customHeight="1" x14ac:dyDescent="0.3">
      <c r="B1" s="75" t="s">
        <v>11</v>
      </c>
      <c r="C1" s="75"/>
      <c r="D1" s="75"/>
      <c r="E1" s="76">
        <v>7.3</v>
      </c>
      <c r="F1" s="75" t="s">
        <v>173</v>
      </c>
    </row>
    <row r="2" spans="1:27" s="74" customFormat="1" ht="19.5" customHeight="1" x14ac:dyDescent="0.3">
      <c r="B2" s="75" t="s">
        <v>115</v>
      </c>
      <c r="C2" s="75"/>
      <c r="D2" s="75"/>
      <c r="E2" s="76">
        <v>7.3</v>
      </c>
      <c r="F2" s="75" t="s">
        <v>174</v>
      </c>
    </row>
    <row r="3" spans="1:27" ht="13.5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189"/>
      <c r="X3" s="189"/>
      <c r="Y3" s="189"/>
      <c r="Z3" s="189"/>
      <c r="AA3" s="189"/>
    </row>
    <row r="4" spans="1:27" ht="20.25" customHeight="1" x14ac:dyDescent="0.3">
      <c r="A4" s="79"/>
      <c r="B4" s="79"/>
      <c r="C4" s="79"/>
      <c r="D4" s="79"/>
      <c r="E4" s="79"/>
      <c r="F4" s="80"/>
      <c r="G4" s="202" t="s">
        <v>138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4"/>
      <c r="S4" s="202" t="s">
        <v>141</v>
      </c>
      <c r="T4" s="203"/>
      <c r="U4" s="204"/>
      <c r="V4" s="81"/>
      <c r="W4" s="82"/>
      <c r="X4" s="82"/>
      <c r="Y4" s="82"/>
      <c r="Z4" s="82"/>
      <c r="AA4" s="82"/>
    </row>
    <row r="5" spans="1:27" s="84" customFormat="1" ht="20.25" customHeight="1" x14ac:dyDescent="0.25">
      <c r="A5" s="190" t="s">
        <v>12</v>
      </c>
      <c r="B5" s="190"/>
      <c r="C5" s="190"/>
      <c r="D5" s="190"/>
      <c r="E5" s="190"/>
      <c r="F5" s="191"/>
      <c r="G5" s="194" t="s">
        <v>43</v>
      </c>
      <c r="H5" s="194"/>
      <c r="I5" s="195"/>
      <c r="J5" s="194" t="s">
        <v>46</v>
      </c>
      <c r="K5" s="194"/>
      <c r="L5" s="195"/>
      <c r="M5" s="196" t="s">
        <v>45</v>
      </c>
      <c r="N5" s="194"/>
      <c r="O5" s="195"/>
      <c r="P5" s="196" t="s">
        <v>44</v>
      </c>
      <c r="Q5" s="194"/>
      <c r="R5" s="195"/>
      <c r="S5" s="194" t="s">
        <v>43</v>
      </c>
      <c r="T5" s="194"/>
      <c r="U5" s="195"/>
      <c r="V5" s="83"/>
      <c r="W5" s="190" t="s">
        <v>13</v>
      </c>
      <c r="X5" s="190"/>
      <c r="Y5" s="190"/>
      <c r="Z5" s="190"/>
      <c r="AA5" s="190"/>
    </row>
    <row r="6" spans="1:27" s="84" customFormat="1" ht="20.25" customHeight="1" x14ac:dyDescent="0.25">
      <c r="A6" s="190"/>
      <c r="B6" s="190"/>
      <c r="C6" s="190"/>
      <c r="D6" s="190"/>
      <c r="E6" s="190"/>
      <c r="F6" s="191"/>
      <c r="G6" s="197" t="s">
        <v>39</v>
      </c>
      <c r="H6" s="198"/>
      <c r="I6" s="199"/>
      <c r="J6" s="197" t="s">
        <v>42</v>
      </c>
      <c r="K6" s="198"/>
      <c r="L6" s="199"/>
      <c r="M6" s="197" t="s">
        <v>41</v>
      </c>
      <c r="N6" s="198"/>
      <c r="O6" s="199"/>
      <c r="P6" s="197" t="s">
        <v>40</v>
      </c>
      <c r="Q6" s="198"/>
      <c r="R6" s="199"/>
      <c r="S6" s="197" t="s">
        <v>39</v>
      </c>
      <c r="T6" s="198"/>
      <c r="U6" s="199"/>
      <c r="V6" s="83"/>
      <c r="W6" s="190"/>
      <c r="X6" s="190"/>
      <c r="Y6" s="190"/>
      <c r="Z6" s="190"/>
      <c r="AA6" s="190"/>
    </row>
    <row r="7" spans="1:27" s="84" customFormat="1" ht="20.25" customHeight="1" x14ac:dyDescent="0.25">
      <c r="A7" s="190"/>
      <c r="B7" s="190"/>
      <c r="C7" s="190"/>
      <c r="D7" s="190"/>
      <c r="E7" s="190"/>
      <c r="F7" s="191"/>
      <c r="G7" s="85" t="s">
        <v>1</v>
      </c>
      <c r="H7" s="86" t="s">
        <v>2</v>
      </c>
      <c r="I7" s="87" t="s">
        <v>3</v>
      </c>
      <c r="J7" s="85" t="s">
        <v>1</v>
      </c>
      <c r="K7" s="86" t="s">
        <v>2</v>
      </c>
      <c r="L7" s="87" t="s">
        <v>3</v>
      </c>
      <c r="M7" s="85" t="s">
        <v>1</v>
      </c>
      <c r="N7" s="86" t="s">
        <v>2</v>
      </c>
      <c r="O7" s="87" t="s">
        <v>3</v>
      </c>
      <c r="P7" s="85" t="s">
        <v>1</v>
      </c>
      <c r="Q7" s="86" t="s">
        <v>2</v>
      </c>
      <c r="R7" s="87" t="s">
        <v>3</v>
      </c>
      <c r="S7" s="86" t="s">
        <v>1</v>
      </c>
      <c r="T7" s="86" t="s">
        <v>2</v>
      </c>
      <c r="U7" s="87" t="s">
        <v>3</v>
      </c>
      <c r="V7" s="88"/>
      <c r="W7" s="190"/>
      <c r="X7" s="190"/>
      <c r="Y7" s="190"/>
      <c r="Z7" s="190"/>
      <c r="AA7" s="190"/>
    </row>
    <row r="8" spans="1:27" s="84" customFormat="1" ht="20.25" customHeight="1" x14ac:dyDescent="0.25">
      <c r="A8" s="192"/>
      <c r="B8" s="192"/>
      <c r="C8" s="192"/>
      <c r="D8" s="192"/>
      <c r="E8" s="192"/>
      <c r="F8" s="193"/>
      <c r="G8" s="89" t="s">
        <v>0</v>
      </c>
      <c r="H8" s="90" t="s">
        <v>4</v>
      </c>
      <c r="I8" s="91" t="s">
        <v>5</v>
      </c>
      <c r="J8" s="89" t="s">
        <v>0</v>
      </c>
      <c r="K8" s="90" t="s">
        <v>4</v>
      </c>
      <c r="L8" s="91" t="s">
        <v>5</v>
      </c>
      <c r="M8" s="89" t="s">
        <v>0</v>
      </c>
      <c r="N8" s="90" t="s">
        <v>4</v>
      </c>
      <c r="O8" s="91" t="s">
        <v>5</v>
      </c>
      <c r="P8" s="89" t="s">
        <v>0</v>
      </c>
      <c r="Q8" s="90" t="s">
        <v>4</v>
      </c>
      <c r="R8" s="91" t="s">
        <v>5</v>
      </c>
      <c r="S8" s="90" t="s">
        <v>0</v>
      </c>
      <c r="T8" s="90" t="s">
        <v>4</v>
      </c>
      <c r="U8" s="91" t="s">
        <v>5</v>
      </c>
      <c r="V8" s="92"/>
      <c r="W8" s="192"/>
      <c r="X8" s="192"/>
      <c r="Y8" s="192"/>
      <c r="Z8" s="192"/>
      <c r="AA8" s="192"/>
    </row>
    <row r="9" spans="1:27" s="93" customFormat="1" ht="28.5" customHeight="1" x14ac:dyDescent="0.3">
      <c r="A9" s="200" t="s">
        <v>10</v>
      </c>
      <c r="B9" s="200"/>
      <c r="C9" s="200"/>
      <c r="D9" s="200"/>
      <c r="E9" s="200"/>
      <c r="F9" s="201"/>
      <c r="G9" s="127">
        <f t="shared" ref="G9:I9" si="0">SUM(G10+G15)</f>
        <v>507.49999999999994</v>
      </c>
      <c r="H9" s="127">
        <f t="shared" si="0"/>
        <v>248.3</v>
      </c>
      <c r="I9" s="128">
        <f t="shared" si="0"/>
        <v>259.2</v>
      </c>
      <c r="J9" s="127">
        <f t="shared" ref="J9:L9" si="1">SUM(J10+J15)</f>
        <v>508.40000000000003</v>
      </c>
      <c r="K9" s="127">
        <f t="shared" si="1"/>
        <v>248.8</v>
      </c>
      <c r="L9" s="128">
        <f t="shared" si="1"/>
        <v>259.60000000000002</v>
      </c>
      <c r="M9" s="127">
        <f t="shared" ref="M9:U9" si="2">SUM(M10+M15)</f>
        <v>509.4</v>
      </c>
      <c r="N9" s="127">
        <f t="shared" si="2"/>
        <v>249.3</v>
      </c>
      <c r="O9" s="128">
        <f t="shared" si="2"/>
        <v>260.10000000000002</v>
      </c>
      <c r="P9" s="127">
        <f t="shared" si="2"/>
        <v>510.20000000000005</v>
      </c>
      <c r="Q9" s="127">
        <f t="shared" si="2"/>
        <v>249.7</v>
      </c>
      <c r="R9" s="128">
        <f t="shared" si="2"/>
        <v>260.5</v>
      </c>
      <c r="S9" s="127">
        <f t="shared" si="2"/>
        <v>511</v>
      </c>
      <c r="T9" s="127">
        <f t="shared" si="2"/>
        <v>250.09999999999997</v>
      </c>
      <c r="U9" s="128">
        <f t="shared" si="2"/>
        <v>260.89999999999998</v>
      </c>
      <c r="V9" s="94"/>
      <c r="W9" s="200" t="s">
        <v>0</v>
      </c>
      <c r="X9" s="200"/>
      <c r="Y9" s="200"/>
      <c r="Z9" s="200"/>
      <c r="AA9" s="200"/>
    </row>
    <row r="10" spans="1:27" s="93" customFormat="1" ht="24" customHeight="1" x14ac:dyDescent="0.3">
      <c r="A10" s="93" t="s">
        <v>7</v>
      </c>
      <c r="G10" s="129">
        <f>SUM(G11+G14)</f>
        <v>345.09999999999997</v>
      </c>
      <c r="H10" s="130">
        <v>198</v>
      </c>
      <c r="I10" s="130">
        <f t="shared" ref="I10:U10" si="3">SUM(I11+I14)</f>
        <v>147.1</v>
      </c>
      <c r="J10" s="129">
        <f t="shared" si="3"/>
        <v>335.90000000000003</v>
      </c>
      <c r="K10" s="130">
        <f t="shared" si="3"/>
        <v>191.9</v>
      </c>
      <c r="L10" s="130">
        <f t="shared" si="3"/>
        <v>144</v>
      </c>
      <c r="M10" s="129">
        <f t="shared" si="3"/>
        <v>315.7</v>
      </c>
      <c r="N10" s="130">
        <f t="shared" si="3"/>
        <v>188.70000000000002</v>
      </c>
      <c r="O10" s="130">
        <f t="shared" si="3"/>
        <v>127</v>
      </c>
      <c r="P10" s="129">
        <f t="shared" si="3"/>
        <v>315.90000000000003</v>
      </c>
      <c r="Q10" s="130">
        <f t="shared" si="3"/>
        <v>187.9</v>
      </c>
      <c r="R10" s="130">
        <f t="shared" si="3"/>
        <v>128</v>
      </c>
      <c r="S10" s="129">
        <f t="shared" si="3"/>
        <v>334.8</v>
      </c>
      <c r="T10" s="130">
        <f t="shared" si="3"/>
        <v>197.89999999999998</v>
      </c>
      <c r="U10" s="130">
        <f t="shared" si="3"/>
        <v>136.9</v>
      </c>
      <c r="V10" s="94"/>
      <c r="W10" s="94" t="s">
        <v>9</v>
      </c>
      <c r="X10" s="94"/>
      <c r="Y10" s="94"/>
      <c r="Z10" s="94"/>
      <c r="AA10" s="94"/>
    </row>
    <row r="11" spans="1:27" s="84" customFormat="1" ht="24" customHeight="1" x14ac:dyDescent="0.3">
      <c r="B11" s="84" t="s">
        <v>14</v>
      </c>
      <c r="G11" s="131">
        <f>SUM(G12:G13)</f>
        <v>344.7</v>
      </c>
      <c r="H11" s="131">
        <f t="shared" ref="H11:I11" si="4">SUM(H12:H13)</f>
        <v>198</v>
      </c>
      <c r="I11" s="131">
        <f t="shared" si="4"/>
        <v>146.69999999999999</v>
      </c>
      <c r="J11" s="131">
        <f>SUM(J12:J13)</f>
        <v>335.90000000000003</v>
      </c>
      <c r="K11" s="131">
        <f t="shared" ref="K11:L11" si="5">SUM(K12:K13)</f>
        <v>191.9</v>
      </c>
      <c r="L11" s="131">
        <f t="shared" si="5"/>
        <v>144</v>
      </c>
      <c r="M11" s="131">
        <f>SUM(M12:M13)</f>
        <v>315.7</v>
      </c>
      <c r="N11" s="131">
        <f t="shared" ref="N11:O11" si="6">SUM(N12:N13)</f>
        <v>188.70000000000002</v>
      </c>
      <c r="O11" s="131">
        <f t="shared" si="6"/>
        <v>127</v>
      </c>
      <c r="P11" s="131">
        <f>SUM(P12:P13)</f>
        <v>315.90000000000003</v>
      </c>
      <c r="Q11" s="131">
        <f t="shared" ref="Q11:R11" si="7">SUM(Q12:Q13)</f>
        <v>187.9</v>
      </c>
      <c r="R11" s="131">
        <f t="shared" si="7"/>
        <v>128</v>
      </c>
      <c r="S11" s="131">
        <f>SUM(S12:S13)</f>
        <v>334.6</v>
      </c>
      <c r="T11" s="131">
        <f t="shared" ref="T11:U11" si="8">SUM(T12:T13)</f>
        <v>197.7</v>
      </c>
      <c r="U11" s="131">
        <f t="shared" si="8"/>
        <v>136.9</v>
      </c>
      <c r="V11" s="95"/>
      <c r="W11" s="95"/>
      <c r="X11" s="95" t="s">
        <v>38</v>
      </c>
      <c r="Y11" s="95"/>
      <c r="Z11" s="95"/>
      <c r="AA11" s="95"/>
    </row>
    <row r="12" spans="1:27" s="84" customFormat="1" ht="24" customHeight="1" x14ac:dyDescent="0.3">
      <c r="C12" s="84" t="s">
        <v>15</v>
      </c>
      <c r="G12" s="131">
        <f t="shared" ref="G12:G14" si="9">SUM(H12:I12)</f>
        <v>335.2</v>
      </c>
      <c r="H12" s="132">
        <v>193.1</v>
      </c>
      <c r="I12" s="132">
        <v>142.1</v>
      </c>
      <c r="J12" s="131">
        <f t="shared" ref="J12:J14" si="10">SUM(K12:L12)</f>
        <v>319.10000000000002</v>
      </c>
      <c r="K12" s="132">
        <v>180.6</v>
      </c>
      <c r="L12" s="132">
        <v>138.5</v>
      </c>
      <c r="M12" s="131">
        <f t="shared" ref="M12:M14" si="11">SUM(N12:O12)</f>
        <v>299.39999999999998</v>
      </c>
      <c r="N12" s="132">
        <v>177.8</v>
      </c>
      <c r="O12" s="132">
        <v>121.6</v>
      </c>
      <c r="P12" s="131">
        <f t="shared" ref="P12:P14" si="12">SUM(Q12:R12)</f>
        <v>292.70000000000005</v>
      </c>
      <c r="Q12" s="132">
        <v>172.8</v>
      </c>
      <c r="R12" s="132">
        <v>119.9</v>
      </c>
      <c r="S12" s="131">
        <f t="shared" ref="S12:S14" si="13">SUM(T12:U12)</f>
        <v>318</v>
      </c>
      <c r="T12" s="132">
        <v>185.1</v>
      </c>
      <c r="U12" s="132">
        <v>132.9</v>
      </c>
      <c r="V12" s="95"/>
      <c r="W12" s="95"/>
      <c r="X12" s="95"/>
      <c r="Y12" s="95" t="s">
        <v>37</v>
      </c>
      <c r="Z12" s="95"/>
      <c r="AA12" s="95"/>
    </row>
    <row r="13" spans="1:27" s="84" customFormat="1" ht="24" customHeight="1" x14ac:dyDescent="0.3">
      <c r="C13" s="84" t="s">
        <v>16</v>
      </c>
      <c r="G13" s="131">
        <f t="shared" si="9"/>
        <v>9.5</v>
      </c>
      <c r="H13" s="132">
        <v>4.9000000000000004</v>
      </c>
      <c r="I13" s="132">
        <v>4.5999999999999996</v>
      </c>
      <c r="J13" s="131">
        <f t="shared" si="10"/>
        <v>16.8</v>
      </c>
      <c r="K13" s="132">
        <v>11.3</v>
      </c>
      <c r="L13" s="132">
        <v>5.5</v>
      </c>
      <c r="M13" s="131">
        <f t="shared" si="11"/>
        <v>16.3</v>
      </c>
      <c r="N13" s="132">
        <v>10.9</v>
      </c>
      <c r="O13" s="132">
        <v>5.4</v>
      </c>
      <c r="P13" s="131">
        <f t="shared" si="12"/>
        <v>23.2</v>
      </c>
      <c r="Q13" s="132">
        <v>15.1</v>
      </c>
      <c r="R13" s="132">
        <v>8.1</v>
      </c>
      <c r="S13" s="131">
        <f t="shared" si="13"/>
        <v>16.600000000000001</v>
      </c>
      <c r="T13" s="132">
        <v>12.6</v>
      </c>
      <c r="U13" s="132">
        <v>4</v>
      </c>
      <c r="V13" s="95"/>
      <c r="W13" s="95"/>
      <c r="X13" s="95"/>
      <c r="Y13" s="95" t="s">
        <v>36</v>
      </c>
      <c r="Z13" s="95"/>
      <c r="AA13" s="95"/>
    </row>
    <row r="14" spans="1:27" s="84" customFormat="1" ht="24" customHeight="1" x14ac:dyDescent="0.3">
      <c r="B14" s="84" t="s">
        <v>17</v>
      </c>
      <c r="G14" s="131">
        <f t="shared" si="9"/>
        <v>0.4</v>
      </c>
      <c r="H14" s="131" t="s">
        <v>177</v>
      </c>
      <c r="I14" s="132">
        <v>0.4</v>
      </c>
      <c r="J14" s="131">
        <f t="shared" si="10"/>
        <v>0</v>
      </c>
      <c r="K14" s="150"/>
      <c r="L14" s="131"/>
      <c r="M14" s="131">
        <f t="shared" si="11"/>
        <v>0</v>
      </c>
      <c r="N14" s="131"/>
      <c r="O14" s="132"/>
      <c r="P14" s="131">
        <f t="shared" si="12"/>
        <v>0</v>
      </c>
      <c r="Q14" s="131"/>
      <c r="R14" s="132"/>
      <c r="S14" s="131">
        <f t="shared" si="13"/>
        <v>0.2</v>
      </c>
      <c r="T14" s="131">
        <v>0.2</v>
      </c>
      <c r="U14" s="132"/>
      <c r="V14" s="95"/>
      <c r="W14" s="95"/>
      <c r="X14" s="95" t="s">
        <v>35</v>
      </c>
      <c r="Y14" s="95"/>
      <c r="Z14" s="95"/>
      <c r="AA14" s="95"/>
    </row>
    <row r="15" spans="1:27" s="93" customFormat="1" ht="24" customHeight="1" x14ac:dyDescent="0.3">
      <c r="A15" s="93" t="s">
        <v>8</v>
      </c>
      <c r="G15" s="127">
        <f t="shared" ref="G15:U15" si="14">SUM(G16+G17+G18)</f>
        <v>162.39999999999998</v>
      </c>
      <c r="H15" s="127">
        <f t="shared" si="14"/>
        <v>50.3</v>
      </c>
      <c r="I15" s="129">
        <f t="shared" si="14"/>
        <v>112.1</v>
      </c>
      <c r="J15" s="127">
        <f t="shared" si="14"/>
        <v>172.5</v>
      </c>
      <c r="K15" s="127">
        <f t="shared" si="14"/>
        <v>56.900000000000006</v>
      </c>
      <c r="L15" s="129">
        <f t="shared" si="14"/>
        <v>115.6</v>
      </c>
      <c r="M15" s="127">
        <f t="shared" si="14"/>
        <v>193.70000000000002</v>
      </c>
      <c r="N15" s="127">
        <f t="shared" si="14"/>
        <v>60.6</v>
      </c>
      <c r="O15" s="129">
        <f t="shared" si="14"/>
        <v>133.1</v>
      </c>
      <c r="P15" s="127">
        <f t="shared" si="14"/>
        <v>194.3</v>
      </c>
      <c r="Q15" s="127">
        <f t="shared" si="14"/>
        <v>61.8</v>
      </c>
      <c r="R15" s="129">
        <f t="shared" si="14"/>
        <v>132.5</v>
      </c>
      <c r="S15" s="127">
        <f t="shared" si="14"/>
        <v>176.20000000000002</v>
      </c>
      <c r="T15" s="127">
        <f t="shared" si="14"/>
        <v>52.2</v>
      </c>
      <c r="U15" s="129">
        <f t="shared" si="14"/>
        <v>124</v>
      </c>
      <c r="V15" s="94"/>
      <c r="W15" s="94" t="s">
        <v>18</v>
      </c>
      <c r="X15" s="94"/>
      <c r="Y15" s="94"/>
      <c r="Z15" s="94"/>
      <c r="AA15" s="94"/>
    </row>
    <row r="16" spans="1:27" s="84" customFormat="1" ht="24" customHeight="1" x14ac:dyDescent="0.3">
      <c r="B16" s="84" t="s">
        <v>19</v>
      </c>
      <c r="G16" s="131">
        <f t="shared" ref="G16" si="15">SUM(H16:I16)</f>
        <v>54.3</v>
      </c>
      <c r="H16" s="132">
        <v>0.4</v>
      </c>
      <c r="I16" s="132">
        <v>53.9</v>
      </c>
      <c r="J16" s="131">
        <f t="shared" ref="J16" si="16">SUM(K16:L16)</f>
        <v>55.7</v>
      </c>
      <c r="K16" s="132">
        <v>0.1</v>
      </c>
      <c r="L16" s="132">
        <v>55.6</v>
      </c>
      <c r="M16" s="131">
        <f t="shared" ref="M16" si="17">SUM(N16:O16)</f>
        <v>67.7</v>
      </c>
      <c r="N16" s="132">
        <v>0.2</v>
      </c>
      <c r="O16" s="132">
        <v>67.5</v>
      </c>
      <c r="P16" s="131">
        <f t="shared" ref="P16" si="18">SUM(Q16:R16)</f>
        <v>67</v>
      </c>
      <c r="Q16" s="132"/>
      <c r="R16" s="132">
        <v>67</v>
      </c>
      <c r="S16" s="131">
        <f t="shared" ref="S16" si="19">SUM(T16:U16)</f>
        <v>59.9</v>
      </c>
      <c r="T16" s="132"/>
      <c r="U16" s="132">
        <v>59.9</v>
      </c>
      <c r="V16" s="95"/>
      <c r="W16" s="95"/>
      <c r="X16" s="95" t="s">
        <v>34</v>
      </c>
      <c r="Y16" s="95"/>
      <c r="Z16" s="95"/>
      <c r="AA16" s="95"/>
    </row>
    <row r="17" spans="1:27" s="84" customFormat="1" ht="24" customHeight="1" x14ac:dyDescent="0.3">
      <c r="B17" s="84" t="s">
        <v>20</v>
      </c>
      <c r="G17" s="131">
        <f>SUM(H17:I17)</f>
        <v>40.799999999999997</v>
      </c>
      <c r="H17" s="132">
        <v>17</v>
      </c>
      <c r="I17" s="132">
        <v>23.8</v>
      </c>
      <c r="J17" s="131">
        <f>SUM(K17:L17)</f>
        <v>42.8</v>
      </c>
      <c r="K17" s="132">
        <v>18.2</v>
      </c>
      <c r="L17" s="132">
        <v>24.6</v>
      </c>
      <c r="M17" s="131">
        <f>SUM(N17:O17)</f>
        <v>41.1</v>
      </c>
      <c r="N17" s="132">
        <v>18.3</v>
      </c>
      <c r="O17" s="132">
        <v>22.8</v>
      </c>
      <c r="P17" s="131">
        <f>SUM(Q17:R17)</f>
        <v>42.900000000000006</v>
      </c>
      <c r="Q17" s="132">
        <v>19.8</v>
      </c>
      <c r="R17" s="132">
        <v>23.1</v>
      </c>
      <c r="S17" s="131">
        <f>SUM(T17:U17)</f>
        <v>45.900000000000006</v>
      </c>
      <c r="T17" s="132">
        <v>17.3</v>
      </c>
      <c r="U17" s="132">
        <v>28.6</v>
      </c>
      <c r="V17" s="95"/>
      <c r="W17" s="95"/>
      <c r="X17" s="95" t="s">
        <v>33</v>
      </c>
      <c r="Y17" s="95"/>
      <c r="Z17" s="95"/>
      <c r="AA17" s="95"/>
    </row>
    <row r="18" spans="1:27" s="84" customFormat="1" ht="24" customHeight="1" x14ac:dyDescent="0.3">
      <c r="B18" s="84" t="s">
        <v>139</v>
      </c>
      <c r="G18" s="131">
        <f t="shared" ref="G18" si="20">SUM(H18:I18)</f>
        <v>67.3</v>
      </c>
      <c r="H18" s="132">
        <v>32.9</v>
      </c>
      <c r="I18" s="132">
        <v>34.4</v>
      </c>
      <c r="J18" s="131">
        <f t="shared" ref="J18" si="21">SUM(K18:L18)</f>
        <v>74</v>
      </c>
      <c r="K18" s="132">
        <v>38.6</v>
      </c>
      <c r="L18" s="132">
        <v>35.4</v>
      </c>
      <c r="M18" s="131">
        <f t="shared" ref="M18" si="22">SUM(N18:O18)</f>
        <v>84.9</v>
      </c>
      <c r="N18" s="132">
        <v>42.1</v>
      </c>
      <c r="O18" s="132">
        <v>42.8</v>
      </c>
      <c r="P18" s="131">
        <f t="shared" ref="P18" si="23">SUM(Q18:R18)</f>
        <v>84.4</v>
      </c>
      <c r="Q18" s="132">
        <v>42</v>
      </c>
      <c r="R18" s="132">
        <v>42.4</v>
      </c>
      <c r="S18" s="131">
        <f t="shared" ref="S18" si="24">SUM(T18:U18)</f>
        <v>70.400000000000006</v>
      </c>
      <c r="T18" s="132">
        <v>34.9</v>
      </c>
      <c r="U18" s="132">
        <v>35.5</v>
      </c>
      <c r="V18" s="95"/>
      <c r="W18" s="95"/>
      <c r="X18" s="95" t="s">
        <v>140</v>
      </c>
      <c r="Y18" s="95"/>
      <c r="Z18" s="95"/>
      <c r="AA18" s="95"/>
    </row>
    <row r="19" spans="1:27" ht="6" customHeight="1" x14ac:dyDescent="0.3">
      <c r="A19" s="77"/>
      <c r="B19" s="77"/>
      <c r="C19" s="77"/>
      <c r="D19" s="77"/>
      <c r="E19" s="77"/>
      <c r="F19" s="77"/>
      <c r="G19" s="96"/>
      <c r="H19" s="97"/>
      <c r="I19" s="98"/>
      <c r="J19" s="96"/>
      <c r="K19" s="97"/>
      <c r="L19" s="98"/>
      <c r="M19" s="77"/>
      <c r="N19" s="97"/>
      <c r="O19" s="77"/>
      <c r="P19" s="96"/>
      <c r="Q19" s="97"/>
      <c r="R19" s="98"/>
      <c r="S19" s="98"/>
      <c r="T19" s="98"/>
      <c r="U19" s="98"/>
      <c r="V19" s="77"/>
      <c r="W19" s="77"/>
      <c r="X19" s="77"/>
      <c r="Y19" s="77"/>
      <c r="Z19" s="77"/>
      <c r="AA19" s="77"/>
    </row>
    <row r="20" spans="1:27" ht="6" customHeight="1" x14ac:dyDescent="0.3"/>
    <row r="21" spans="1:27" s="57" customFormat="1" ht="18.75" customHeight="1" x14ac:dyDescent="0.5">
      <c r="D21" s="99" t="s">
        <v>21</v>
      </c>
      <c r="E21" s="57" t="s">
        <v>175</v>
      </c>
    </row>
    <row r="22" spans="1:27" s="57" customFormat="1" ht="18.75" customHeight="1" x14ac:dyDescent="0.5">
      <c r="D22" s="99" t="s">
        <v>22</v>
      </c>
      <c r="E22" s="57" t="s">
        <v>176</v>
      </c>
    </row>
    <row r="23" spans="1:27" s="84" customFormat="1" ht="17.25" customHeight="1" x14ac:dyDescent="0.25"/>
    <row r="24" spans="1:27" s="84" customFormat="1" ht="15.75" customHeight="1" x14ac:dyDescent="0.25"/>
    <row r="25" spans="1:27" s="84" customFormat="1" ht="17.25" customHeight="1" x14ac:dyDescent="0.25"/>
    <row r="26" spans="1:27" s="84" customFormat="1" ht="15.75" customHeight="1" x14ac:dyDescent="0.25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honeticPr fontId="3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22"/>
  <sheetViews>
    <sheetView showGridLines="0" workbookViewId="0">
      <selection activeCell="Y12" sqref="Y12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5" width="7.7109375" style="7" bestFit="1" customWidth="1"/>
    <col min="6" max="7" width="7" style="7" customWidth="1"/>
    <col min="8" max="8" width="7.7109375" style="7" bestFit="1" customWidth="1"/>
    <col min="9" max="10" width="7" style="7" customWidth="1"/>
    <col min="11" max="11" width="7.42578125" style="7" customWidth="1"/>
    <col min="12" max="13" width="7" style="7" customWidth="1"/>
    <col min="14" max="14" width="7.42578125" style="7" customWidth="1"/>
    <col min="1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 x14ac:dyDescent="0.3">
      <c r="B1" s="1" t="s">
        <v>11</v>
      </c>
      <c r="C1" s="2">
        <v>7.4</v>
      </c>
      <c r="D1" s="1" t="s">
        <v>186</v>
      </c>
      <c r="T1" s="33"/>
    </row>
    <row r="2" spans="1:20" s="3" customFormat="1" x14ac:dyDescent="0.3">
      <c r="B2" s="1" t="s">
        <v>115</v>
      </c>
      <c r="C2" s="2">
        <v>7.4</v>
      </c>
      <c r="D2" s="1" t="s">
        <v>187</v>
      </c>
      <c r="E2" s="1"/>
      <c r="T2" s="34"/>
    </row>
    <row r="3" spans="1:20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31" customFormat="1" ht="21" customHeight="1" x14ac:dyDescent="0.25">
      <c r="A4" s="60"/>
      <c r="B4" s="60"/>
      <c r="C4" s="60"/>
      <c r="D4" s="60"/>
      <c r="E4" s="210" t="s">
        <v>178</v>
      </c>
      <c r="F4" s="211"/>
      <c r="G4" s="211"/>
      <c r="H4" s="210" t="s">
        <v>179</v>
      </c>
      <c r="I4" s="211"/>
      <c r="J4" s="211"/>
      <c r="K4" s="210" t="s">
        <v>180</v>
      </c>
      <c r="L4" s="211"/>
      <c r="M4" s="211"/>
      <c r="N4" s="210" t="s">
        <v>181</v>
      </c>
      <c r="O4" s="211"/>
      <c r="P4" s="211"/>
      <c r="Q4" s="174" t="s">
        <v>138</v>
      </c>
      <c r="R4" s="175"/>
      <c r="S4" s="175"/>
      <c r="T4" s="166" t="s">
        <v>57</v>
      </c>
    </row>
    <row r="5" spans="1:20" s="31" customFormat="1" ht="21" customHeight="1" x14ac:dyDescent="0.25">
      <c r="A5" s="177" t="s">
        <v>23</v>
      </c>
      <c r="B5" s="177"/>
      <c r="C5" s="177"/>
      <c r="D5" s="178"/>
      <c r="E5" s="61" t="s">
        <v>1</v>
      </c>
      <c r="F5" s="61" t="s">
        <v>2</v>
      </c>
      <c r="G5" s="62" t="s">
        <v>3</v>
      </c>
      <c r="H5" s="61" t="s">
        <v>1</v>
      </c>
      <c r="I5" s="61" t="s">
        <v>2</v>
      </c>
      <c r="J5" s="62" t="s">
        <v>3</v>
      </c>
      <c r="K5" s="61" t="s">
        <v>1</v>
      </c>
      <c r="L5" s="61" t="s">
        <v>2</v>
      </c>
      <c r="M5" s="62" t="s">
        <v>3</v>
      </c>
      <c r="N5" s="61" t="s">
        <v>1</v>
      </c>
      <c r="O5" s="61" t="s">
        <v>2</v>
      </c>
      <c r="P5" s="62" t="s">
        <v>3</v>
      </c>
      <c r="Q5" s="61" t="s">
        <v>1</v>
      </c>
      <c r="R5" s="61" t="s">
        <v>2</v>
      </c>
      <c r="S5" s="62" t="s">
        <v>3</v>
      </c>
      <c r="T5" s="168"/>
    </row>
    <row r="6" spans="1:20" s="31" customFormat="1" ht="21" customHeight="1" x14ac:dyDescent="0.25">
      <c r="A6" s="63"/>
      <c r="B6" s="63"/>
      <c r="C6" s="63"/>
      <c r="D6" s="63"/>
      <c r="E6" s="64" t="s">
        <v>0</v>
      </c>
      <c r="F6" s="64" t="s">
        <v>4</v>
      </c>
      <c r="G6" s="65" t="s">
        <v>5</v>
      </c>
      <c r="H6" s="64" t="s">
        <v>0</v>
      </c>
      <c r="I6" s="64" t="s">
        <v>4</v>
      </c>
      <c r="J6" s="65" t="s">
        <v>5</v>
      </c>
      <c r="K6" s="64" t="s">
        <v>0</v>
      </c>
      <c r="L6" s="64" t="s">
        <v>4</v>
      </c>
      <c r="M6" s="65" t="s">
        <v>5</v>
      </c>
      <c r="N6" s="64" t="s">
        <v>0</v>
      </c>
      <c r="O6" s="64" t="s">
        <v>4</v>
      </c>
      <c r="P6" s="65" t="s">
        <v>5</v>
      </c>
      <c r="Q6" s="64" t="s">
        <v>0</v>
      </c>
      <c r="R6" s="64" t="s">
        <v>4</v>
      </c>
      <c r="S6" s="65" t="s">
        <v>5</v>
      </c>
      <c r="T6" s="170"/>
    </row>
    <row r="7" spans="1:20" s="39" customFormat="1" ht="30.75" customHeight="1" x14ac:dyDescent="0.3">
      <c r="E7" s="207" t="s">
        <v>132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9"/>
      <c r="T7" s="66"/>
    </row>
    <row r="8" spans="1:20" s="39" customFormat="1" ht="28.5" customHeight="1" x14ac:dyDescent="0.3">
      <c r="A8" s="205" t="s">
        <v>47</v>
      </c>
      <c r="B8" s="205"/>
      <c r="C8" s="205"/>
      <c r="D8" s="206"/>
      <c r="E8" s="133">
        <f t="shared" ref="E8:P8" si="0">SUM(E9:E12)</f>
        <v>6357</v>
      </c>
      <c r="F8" s="133">
        <f t="shared" si="0"/>
        <v>2298</v>
      </c>
      <c r="G8" s="133">
        <f t="shared" si="0"/>
        <v>4059</v>
      </c>
      <c r="H8" s="133">
        <f t="shared" si="0"/>
        <v>8998</v>
      </c>
      <c r="I8" s="133">
        <f t="shared" si="0"/>
        <v>2426</v>
      </c>
      <c r="J8" s="133">
        <f t="shared" si="0"/>
        <v>6572</v>
      </c>
      <c r="K8" s="133">
        <f t="shared" si="0"/>
        <v>9196</v>
      </c>
      <c r="L8" s="133">
        <f t="shared" si="0"/>
        <v>2888</v>
      </c>
      <c r="M8" s="133">
        <f t="shared" si="0"/>
        <v>6308</v>
      </c>
      <c r="N8" s="133">
        <f t="shared" si="0"/>
        <v>9729</v>
      </c>
      <c r="O8" s="133">
        <f t="shared" si="0"/>
        <v>2877</v>
      </c>
      <c r="P8" s="133">
        <f t="shared" si="0"/>
        <v>6852</v>
      </c>
      <c r="R8" s="52"/>
      <c r="S8" s="53"/>
      <c r="T8" s="67" t="s">
        <v>53</v>
      </c>
    </row>
    <row r="9" spans="1:20" s="39" customFormat="1" ht="27" customHeight="1" x14ac:dyDescent="0.3">
      <c r="A9" s="58"/>
      <c r="B9" s="58" t="s">
        <v>48</v>
      </c>
      <c r="C9" s="58"/>
      <c r="D9" s="58"/>
      <c r="E9" s="134">
        <f>SUM(F9:G9)</f>
        <v>589</v>
      </c>
      <c r="F9" s="134">
        <v>249</v>
      </c>
      <c r="G9" s="134">
        <v>340</v>
      </c>
      <c r="H9" s="134">
        <f>SUM(I9:J9)</f>
        <v>964</v>
      </c>
      <c r="I9" s="134">
        <v>396</v>
      </c>
      <c r="J9" s="134">
        <v>568</v>
      </c>
      <c r="K9" s="134">
        <f>SUM(L9:M9)</f>
        <v>932</v>
      </c>
      <c r="L9" s="134">
        <v>403</v>
      </c>
      <c r="M9" s="134">
        <v>529</v>
      </c>
      <c r="N9" s="134">
        <f>SUM(O9:P9)</f>
        <v>1019</v>
      </c>
      <c r="O9" s="134">
        <v>454</v>
      </c>
      <c r="P9" s="134">
        <v>565</v>
      </c>
      <c r="Q9" s="53"/>
      <c r="R9" s="53"/>
      <c r="S9" s="53"/>
      <c r="T9" s="66" t="s">
        <v>54</v>
      </c>
    </row>
    <row r="10" spans="1:20" s="39" customFormat="1" ht="27" customHeight="1" x14ac:dyDescent="0.3">
      <c r="A10" s="59"/>
      <c r="B10" s="59" t="s">
        <v>49</v>
      </c>
      <c r="C10" s="59"/>
      <c r="D10" s="68"/>
      <c r="E10" s="134">
        <f t="shared" ref="E10:E11" si="1">SUM(F10:G10)</f>
        <v>5210</v>
      </c>
      <c r="F10" s="135">
        <v>1836</v>
      </c>
      <c r="G10" s="134">
        <v>3374</v>
      </c>
      <c r="H10" s="134">
        <f t="shared" ref="H10:H11" si="2">SUM(I10:J10)</f>
        <v>7509</v>
      </c>
      <c r="I10" s="135">
        <v>1812</v>
      </c>
      <c r="J10" s="134">
        <v>5697</v>
      </c>
      <c r="K10" s="134">
        <f t="shared" ref="K10:K11" si="3">SUM(L10:M10)</f>
        <v>7321</v>
      </c>
      <c r="L10" s="135">
        <v>2012</v>
      </c>
      <c r="M10" s="134">
        <v>5309</v>
      </c>
      <c r="N10" s="134">
        <f t="shared" ref="N10:N11" si="4">SUM(O10:P10)</f>
        <v>7926</v>
      </c>
      <c r="O10" s="135">
        <v>2011</v>
      </c>
      <c r="P10" s="134">
        <v>5915</v>
      </c>
      <c r="R10" s="52"/>
      <c r="S10" s="53"/>
      <c r="T10" s="66" t="s">
        <v>55</v>
      </c>
    </row>
    <row r="11" spans="1:20" s="39" customFormat="1" ht="27" customHeight="1" x14ac:dyDescent="0.3">
      <c r="A11" s="58"/>
      <c r="B11" s="58" t="s">
        <v>50</v>
      </c>
      <c r="C11" s="58"/>
      <c r="D11" s="58"/>
      <c r="E11" s="134">
        <f t="shared" si="1"/>
        <v>538</v>
      </c>
      <c r="F11" s="135">
        <v>205</v>
      </c>
      <c r="G11" s="134">
        <v>333</v>
      </c>
      <c r="H11" s="134">
        <f t="shared" si="2"/>
        <v>493</v>
      </c>
      <c r="I11" s="135">
        <v>202</v>
      </c>
      <c r="J11" s="134">
        <v>291</v>
      </c>
      <c r="K11" s="134">
        <f t="shared" si="3"/>
        <v>937</v>
      </c>
      <c r="L11" s="135">
        <v>468</v>
      </c>
      <c r="M11" s="134">
        <v>469</v>
      </c>
      <c r="N11" s="134">
        <f t="shared" si="4"/>
        <v>774</v>
      </c>
      <c r="O11" s="135">
        <v>403</v>
      </c>
      <c r="P11" s="134">
        <v>371</v>
      </c>
      <c r="R11" s="52"/>
      <c r="S11" s="53"/>
      <c r="T11" s="66" t="s">
        <v>135</v>
      </c>
    </row>
    <row r="12" spans="1:20" s="39" customFormat="1" ht="27" customHeight="1" x14ac:dyDescent="0.3">
      <c r="A12" s="58"/>
      <c r="B12" s="58" t="s">
        <v>51</v>
      </c>
      <c r="C12" s="58"/>
      <c r="D12" s="58"/>
      <c r="E12" s="134">
        <v>20</v>
      </c>
      <c r="F12" s="135">
        <v>8</v>
      </c>
      <c r="G12" s="134">
        <v>12</v>
      </c>
      <c r="H12" s="134">
        <v>32</v>
      </c>
      <c r="I12" s="135">
        <v>16</v>
      </c>
      <c r="J12" s="134">
        <v>16</v>
      </c>
      <c r="K12" s="134">
        <v>6</v>
      </c>
      <c r="L12" s="135">
        <v>5</v>
      </c>
      <c r="M12" s="134">
        <v>1</v>
      </c>
      <c r="N12" s="134">
        <v>10</v>
      </c>
      <c r="O12" s="135">
        <v>9</v>
      </c>
      <c r="P12" s="134">
        <v>1</v>
      </c>
      <c r="R12" s="52"/>
      <c r="S12" s="53"/>
      <c r="T12" s="66" t="s">
        <v>56</v>
      </c>
    </row>
    <row r="13" spans="1:20" s="39" customFormat="1" ht="30.75" customHeight="1" x14ac:dyDescent="0.3">
      <c r="E13" s="212" t="s">
        <v>131</v>
      </c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4"/>
      <c r="T13" s="66"/>
    </row>
    <row r="14" spans="1:20" s="39" customFormat="1" ht="28.5" customHeight="1" x14ac:dyDescent="0.3">
      <c r="A14" s="205" t="s">
        <v>23</v>
      </c>
      <c r="B14" s="205"/>
      <c r="C14" s="205"/>
      <c r="D14" s="206"/>
      <c r="E14" s="133">
        <f t="shared" ref="E14:P14" si="5">SUM(E15:E18)</f>
        <v>163765</v>
      </c>
      <c r="F14" s="133">
        <f t="shared" si="5"/>
        <v>80833</v>
      </c>
      <c r="G14" s="133">
        <f t="shared" si="5"/>
        <v>82932</v>
      </c>
      <c r="H14" s="133">
        <f t="shared" si="5"/>
        <v>162399</v>
      </c>
      <c r="I14" s="133">
        <f t="shared" si="5"/>
        <v>80928</v>
      </c>
      <c r="J14" s="133">
        <f t="shared" si="5"/>
        <v>81471</v>
      </c>
      <c r="K14" s="133">
        <f t="shared" si="5"/>
        <v>162979</v>
      </c>
      <c r="L14" s="133">
        <f t="shared" si="5"/>
        <v>81532</v>
      </c>
      <c r="M14" s="133">
        <f t="shared" si="5"/>
        <v>81447</v>
      </c>
      <c r="N14" s="133">
        <f t="shared" si="5"/>
        <v>161645</v>
      </c>
      <c r="O14" s="133">
        <f t="shared" si="5"/>
        <v>79963</v>
      </c>
      <c r="P14" s="133">
        <f t="shared" si="5"/>
        <v>81682</v>
      </c>
      <c r="R14" s="52"/>
      <c r="S14" s="53"/>
      <c r="T14" s="67" t="s">
        <v>57</v>
      </c>
    </row>
    <row r="15" spans="1:20" s="39" customFormat="1" ht="27" customHeight="1" x14ac:dyDescent="0.3">
      <c r="B15" s="39" t="s">
        <v>26</v>
      </c>
      <c r="E15" s="134">
        <f>SUM(F15:G15)</f>
        <v>18660</v>
      </c>
      <c r="F15" s="135">
        <v>6657</v>
      </c>
      <c r="G15" s="134">
        <v>12003</v>
      </c>
      <c r="H15" s="134">
        <f>SUM(I15:J15)</f>
        <v>19067</v>
      </c>
      <c r="I15" s="135">
        <v>7036</v>
      </c>
      <c r="J15" s="134">
        <v>12031</v>
      </c>
      <c r="K15" s="134">
        <f>SUM(L15:M15)</f>
        <v>18750</v>
      </c>
      <c r="L15" s="135">
        <v>6940</v>
      </c>
      <c r="M15" s="134">
        <v>11810</v>
      </c>
      <c r="N15" s="134">
        <f>SUM(O15:P15)</f>
        <v>18926</v>
      </c>
      <c r="O15" s="135">
        <v>6978</v>
      </c>
      <c r="P15" s="134">
        <v>11948</v>
      </c>
      <c r="R15" s="52"/>
      <c r="S15" s="53"/>
      <c r="T15" s="66" t="s">
        <v>58</v>
      </c>
    </row>
    <row r="16" spans="1:20" s="39" customFormat="1" ht="27" customHeight="1" x14ac:dyDescent="0.3">
      <c r="B16" s="39" t="s">
        <v>25</v>
      </c>
      <c r="E16" s="134">
        <f t="shared" ref="E16:E18" si="6">SUM(F16:G16)</f>
        <v>31473</v>
      </c>
      <c r="F16" s="135">
        <v>15003</v>
      </c>
      <c r="G16" s="134">
        <v>16470</v>
      </c>
      <c r="H16" s="134">
        <f t="shared" ref="H16:H18" si="7">SUM(I16:J16)</f>
        <v>30526</v>
      </c>
      <c r="I16" s="135">
        <v>14620</v>
      </c>
      <c r="J16" s="134">
        <v>15906</v>
      </c>
      <c r="K16" s="134">
        <f t="shared" ref="K16:K18" si="8">SUM(L16:M16)</f>
        <v>30784</v>
      </c>
      <c r="L16" s="135">
        <v>14886</v>
      </c>
      <c r="M16" s="134">
        <v>15898</v>
      </c>
      <c r="N16" s="134">
        <f t="shared" ref="N16:N18" si="9">SUM(O16:P16)</f>
        <v>30127</v>
      </c>
      <c r="O16" s="135">
        <v>14352</v>
      </c>
      <c r="P16" s="134">
        <v>15775</v>
      </c>
      <c r="R16" s="52"/>
      <c r="S16" s="53"/>
      <c r="T16" s="52" t="s">
        <v>59</v>
      </c>
    </row>
    <row r="17" spans="1:20" s="39" customFormat="1" ht="27" customHeight="1" x14ac:dyDescent="0.3">
      <c r="B17" s="39" t="s">
        <v>24</v>
      </c>
      <c r="E17" s="134">
        <f t="shared" si="6"/>
        <v>82477</v>
      </c>
      <c r="F17" s="135">
        <v>43238</v>
      </c>
      <c r="G17" s="134">
        <v>39239</v>
      </c>
      <c r="H17" s="134">
        <f t="shared" si="7"/>
        <v>83306</v>
      </c>
      <c r="I17" s="135">
        <v>43826</v>
      </c>
      <c r="J17" s="134">
        <v>39480</v>
      </c>
      <c r="K17" s="134">
        <f t="shared" si="8"/>
        <v>82454</v>
      </c>
      <c r="L17" s="135">
        <v>43644</v>
      </c>
      <c r="M17" s="134">
        <v>38810</v>
      </c>
      <c r="N17" s="134">
        <f t="shared" si="9"/>
        <v>80781</v>
      </c>
      <c r="O17" s="135">
        <v>42387</v>
      </c>
      <c r="P17" s="134">
        <v>38394</v>
      </c>
      <c r="R17" s="52"/>
      <c r="S17" s="53"/>
      <c r="T17" s="52" t="s">
        <v>60</v>
      </c>
    </row>
    <row r="18" spans="1:20" s="39" customFormat="1" ht="27" customHeight="1" x14ac:dyDescent="0.3">
      <c r="B18" s="39" t="s">
        <v>52</v>
      </c>
      <c r="E18" s="134">
        <f t="shared" si="6"/>
        <v>31155</v>
      </c>
      <c r="F18" s="135">
        <v>15935</v>
      </c>
      <c r="G18" s="134">
        <v>15220</v>
      </c>
      <c r="H18" s="134">
        <f t="shared" si="7"/>
        <v>29500</v>
      </c>
      <c r="I18" s="135">
        <v>15446</v>
      </c>
      <c r="J18" s="134">
        <v>14054</v>
      </c>
      <c r="K18" s="134">
        <f t="shared" si="8"/>
        <v>30991</v>
      </c>
      <c r="L18" s="135">
        <v>16062</v>
      </c>
      <c r="M18" s="134">
        <v>14929</v>
      </c>
      <c r="N18" s="134">
        <f t="shared" si="9"/>
        <v>31811</v>
      </c>
      <c r="O18" s="135">
        <v>16246</v>
      </c>
      <c r="P18" s="134">
        <v>15565</v>
      </c>
      <c r="R18" s="52"/>
      <c r="S18" s="53"/>
      <c r="T18" s="52" t="s">
        <v>61</v>
      </c>
    </row>
    <row r="19" spans="1:20" ht="6" customHeight="1" x14ac:dyDescent="0.3">
      <c r="E19" s="69"/>
      <c r="F19" s="69"/>
      <c r="G19" s="69"/>
      <c r="H19" s="70"/>
      <c r="I19" s="70"/>
      <c r="J19" s="69"/>
      <c r="L19" s="70"/>
      <c r="M19" s="69"/>
      <c r="O19" s="70"/>
      <c r="P19" s="69"/>
      <c r="R19" s="70"/>
      <c r="S19" s="69"/>
      <c r="T19" s="71"/>
    </row>
    <row r="20" spans="1:20" ht="6" customHeight="1" x14ac:dyDescent="0.3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s="39" customFormat="1" ht="21" customHeight="1" x14ac:dyDescent="0.3">
      <c r="B21" s="73" t="s">
        <v>182</v>
      </c>
      <c r="K21" s="31" t="s">
        <v>183</v>
      </c>
      <c r="T21" s="38"/>
    </row>
    <row r="22" spans="1:20" s="39" customFormat="1" ht="21" customHeight="1" x14ac:dyDescent="0.3">
      <c r="B22" s="73" t="s">
        <v>184</v>
      </c>
      <c r="K22" s="31" t="s">
        <v>185</v>
      </c>
      <c r="T22" s="38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155"/>
  <sheetViews>
    <sheetView showGridLines="0" topLeftCell="A4" workbookViewId="0">
      <selection activeCell="I33" sqref="I33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5703125" style="7" customWidth="1"/>
    <col min="4" max="4" width="10.5703125" style="7" customWidth="1"/>
    <col min="5" max="13" width="10.28515625" style="7" customWidth="1"/>
    <col min="14" max="14" width="1" style="7" customWidth="1"/>
    <col min="15" max="15" width="1.5703125" style="7" customWidth="1"/>
    <col min="16" max="16" width="24.7109375" style="7" customWidth="1"/>
    <col min="17" max="17" width="9.140625" style="7" hidden="1" customWidth="1"/>
    <col min="18" max="18" width="2.28515625" style="7" customWidth="1"/>
    <col min="19" max="19" width="4.140625" style="7" customWidth="1"/>
    <col min="20" max="16384" width="9.140625" style="7"/>
  </cols>
  <sheetData>
    <row r="1" spans="1:18" s="1" customFormat="1" x14ac:dyDescent="0.3">
      <c r="B1" s="1" t="s">
        <v>6</v>
      </c>
      <c r="C1" s="2">
        <v>7.5</v>
      </c>
      <c r="D1" s="1" t="s">
        <v>189</v>
      </c>
      <c r="G1" s="32"/>
      <c r="J1" s="32"/>
      <c r="O1" s="33"/>
    </row>
    <row r="2" spans="1:18" s="3" customFormat="1" x14ac:dyDescent="0.3">
      <c r="A2" s="1"/>
      <c r="B2" s="1" t="s">
        <v>115</v>
      </c>
      <c r="C2" s="2">
        <v>7.5</v>
      </c>
      <c r="D2" s="1" t="s">
        <v>129</v>
      </c>
      <c r="O2" s="34"/>
      <c r="P2" s="35"/>
    </row>
    <row r="3" spans="1:18" s="3" customFormat="1" x14ac:dyDescent="0.3">
      <c r="A3" s="1"/>
      <c r="B3" s="1"/>
      <c r="C3" s="2"/>
      <c r="D3" s="1" t="s">
        <v>190</v>
      </c>
      <c r="O3" s="34"/>
      <c r="P3" s="35"/>
    </row>
    <row r="4" spans="1:18" s="6" customFormat="1" ht="6.75" customHeight="1" x14ac:dyDescent="0.3">
      <c r="P4" s="35"/>
    </row>
    <row r="5" spans="1:18" s="39" customFormat="1" ht="20.25" customHeight="1" x14ac:dyDescent="0.3">
      <c r="A5" s="215" t="s">
        <v>91</v>
      </c>
      <c r="B5" s="215"/>
      <c r="C5" s="215"/>
      <c r="D5" s="219"/>
      <c r="E5" s="222" t="s">
        <v>180</v>
      </c>
      <c r="F5" s="223"/>
      <c r="G5" s="224"/>
      <c r="H5" s="222" t="s">
        <v>181</v>
      </c>
      <c r="I5" s="223"/>
      <c r="J5" s="224"/>
      <c r="K5" s="225" t="s">
        <v>188</v>
      </c>
      <c r="L5" s="226"/>
      <c r="M5" s="227"/>
      <c r="N5" s="36"/>
      <c r="O5" s="215" t="s">
        <v>92</v>
      </c>
      <c r="P5" s="215"/>
      <c r="Q5" s="37"/>
      <c r="R5" s="38"/>
    </row>
    <row r="6" spans="1:18" s="39" customFormat="1" ht="20.25" customHeight="1" x14ac:dyDescent="0.3">
      <c r="A6" s="216"/>
      <c r="B6" s="216"/>
      <c r="C6" s="216"/>
      <c r="D6" s="220"/>
      <c r="E6" s="41" t="s">
        <v>1</v>
      </c>
      <c r="F6" s="41" t="s">
        <v>2</v>
      </c>
      <c r="G6" s="41" t="s">
        <v>3</v>
      </c>
      <c r="H6" s="41" t="s">
        <v>1</v>
      </c>
      <c r="I6" s="41" t="s">
        <v>2</v>
      </c>
      <c r="J6" s="41" t="s">
        <v>3</v>
      </c>
      <c r="K6" s="41" t="s">
        <v>1</v>
      </c>
      <c r="L6" s="41" t="s">
        <v>2</v>
      </c>
      <c r="M6" s="42" t="s">
        <v>3</v>
      </c>
      <c r="N6" s="43"/>
      <c r="O6" s="216"/>
      <c r="P6" s="216"/>
      <c r="Q6" s="44"/>
    </row>
    <row r="7" spans="1:18" s="39" customFormat="1" ht="20.25" customHeight="1" x14ac:dyDescent="0.3">
      <c r="A7" s="217"/>
      <c r="B7" s="217"/>
      <c r="C7" s="217"/>
      <c r="D7" s="221"/>
      <c r="E7" s="45" t="s">
        <v>0</v>
      </c>
      <c r="F7" s="45" t="s">
        <v>4</v>
      </c>
      <c r="G7" s="45" t="s">
        <v>5</v>
      </c>
      <c r="H7" s="45" t="s">
        <v>0</v>
      </c>
      <c r="I7" s="45" t="s">
        <v>4</v>
      </c>
      <c r="J7" s="45" t="s">
        <v>5</v>
      </c>
      <c r="K7" s="45" t="s">
        <v>0</v>
      </c>
      <c r="L7" s="45" t="s">
        <v>4</v>
      </c>
      <c r="M7" s="46" t="s">
        <v>5</v>
      </c>
      <c r="N7" s="47"/>
      <c r="O7" s="217"/>
      <c r="P7" s="217"/>
      <c r="Q7" s="44"/>
    </row>
    <row r="8" spans="1:18" s="38" customFormat="1" ht="6" customHeight="1" x14ac:dyDescent="0.3">
      <c r="A8" s="40"/>
      <c r="B8" s="40"/>
      <c r="C8" s="40"/>
      <c r="D8" s="40"/>
      <c r="E8" s="48"/>
      <c r="F8" s="48"/>
      <c r="G8" s="48"/>
      <c r="H8" s="48"/>
      <c r="I8" s="48"/>
      <c r="J8" s="48"/>
      <c r="K8" s="48"/>
      <c r="L8" s="42"/>
      <c r="M8" s="49"/>
      <c r="N8" s="43"/>
      <c r="O8" s="40"/>
      <c r="P8" s="40"/>
      <c r="Q8" s="44"/>
    </row>
    <row r="9" spans="1:18" s="3" customFormat="1" ht="18" customHeight="1" x14ac:dyDescent="0.3">
      <c r="A9" s="218" t="s">
        <v>10</v>
      </c>
      <c r="B9" s="218"/>
      <c r="C9" s="218"/>
      <c r="D9" s="218"/>
      <c r="E9" s="136">
        <f t="shared" ref="E9:G9" si="0">SUM(E11:E14)</f>
        <v>52505</v>
      </c>
      <c r="F9" s="136">
        <f t="shared" si="0"/>
        <v>19560</v>
      </c>
      <c r="G9" s="136">
        <f t="shared" si="0"/>
        <v>32945</v>
      </c>
      <c r="H9" s="137">
        <f>SUM(H11:H14)</f>
        <v>71023</v>
      </c>
      <c r="I9" s="137">
        <f t="shared" ref="I9:M9" si="1">SUM(I11:I14)</f>
        <v>30223</v>
      </c>
      <c r="J9" s="137">
        <f t="shared" si="1"/>
        <v>40800</v>
      </c>
      <c r="K9" s="137">
        <f t="shared" si="1"/>
        <v>71387</v>
      </c>
      <c r="L9" s="137">
        <f t="shared" si="1"/>
        <v>30223</v>
      </c>
      <c r="M9" s="137">
        <f t="shared" si="1"/>
        <v>41164</v>
      </c>
      <c r="N9" s="34"/>
      <c r="O9" s="218" t="s">
        <v>0</v>
      </c>
      <c r="P9" s="218"/>
      <c r="Q9" s="218"/>
      <c r="R9" s="39"/>
    </row>
    <row r="10" spans="1:18" s="3" customFormat="1" ht="18.75" customHeight="1" x14ac:dyDescent="0.3">
      <c r="A10" s="3" t="s">
        <v>12</v>
      </c>
      <c r="E10" s="136"/>
      <c r="F10" s="138"/>
      <c r="G10" s="138"/>
      <c r="H10" s="137"/>
      <c r="I10" s="139"/>
      <c r="J10" s="139"/>
      <c r="K10" s="50"/>
      <c r="L10" s="51"/>
      <c r="M10" s="51"/>
      <c r="N10" s="34"/>
      <c r="O10" s="34" t="s">
        <v>13</v>
      </c>
      <c r="P10" s="34"/>
      <c r="Q10" s="34"/>
      <c r="R10" s="34"/>
    </row>
    <row r="11" spans="1:18" s="39" customFormat="1" ht="18.75" customHeight="1" x14ac:dyDescent="0.3">
      <c r="A11" s="39" t="s">
        <v>90</v>
      </c>
      <c r="B11" s="39" t="s">
        <v>130</v>
      </c>
      <c r="E11" s="140">
        <v>30593</v>
      </c>
      <c r="F11" s="140">
        <v>17979</v>
      </c>
      <c r="G11" s="140">
        <v>12614</v>
      </c>
      <c r="H11" s="141">
        <f>SUM(I11:J11)</f>
        <v>46944</v>
      </c>
      <c r="I11" s="142">
        <v>26326</v>
      </c>
      <c r="J11" s="142">
        <v>20618</v>
      </c>
      <c r="K11" s="141">
        <f>SUM(L11:M11)</f>
        <v>46944</v>
      </c>
      <c r="L11" s="142">
        <v>26326</v>
      </c>
      <c r="M11" s="142">
        <v>20618</v>
      </c>
      <c r="N11" s="38"/>
      <c r="O11" s="38"/>
      <c r="P11" s="38" t="s">
        <v>104</v>
      </c>
      <c r="Q11" s="38"/>
      <c r="R11" s="38"/>
    </row>
    <row r="12" spans="1:18" s="39" customFormat="1" ht="18.75" customHeight="1" x14ac:dyDescent="0.3">
      <c r="B12" s="39" t="s">
        <v>93</v>
      </c>
      <c r="E12" s="140">
        <v>3614</v>
      </c>
      <c r="F12" s="140">
        <v>468</v>
      </c>
      <c r="G12" s="140">
        <v>3146</v>
      </c>
      <c r="H12" s="141">
        <f>SUM(I12:J12)</f>
        <v>3031</v>
      </c>
      <c r="I12" s="142">
        <v>896</v>
      </c>
      <c r="J12" s="142">
        <v>2135</v>
      </c>
      <c r="K12" s="141">
        <f>SUM(L12:M12)</f>
        <v>3031</v>
      </c>
      <c r="L12" s="142">
        <v>896</v>
      </c>
      <c r="M12" s="142">
        <v>2135</v>
      </c>
      <c r="N12" s="38"/>
      <c r="O12" s="38"/>
      <c r="P12" s="38" t="s">
        <v>105</v>
      </c>
      <c r="Q12" s="38"/>
      <c r="R12" s="38"/>
    </row>
    <row r="13" spans="1:18" s="39" customFormat="1" ht="18.75" customHeight="1" x14ac:dyDescent="0.3">
      <c r="B13" s="39" t="s">
        <v>113</v>
      </c>
      <c r="E13" s="140" t="s">
        <v>177</v>
      </c>
      <c r="F13" s="140" t="s">
        <v>177</v>
      </c>
      <c r="G13" s="140" t="s">
        <v>177</v>
      </c>
      <c r="H13" s="141" t="s">
        <v>177</v>
      </c>
      <c r="I13" s="142" t="s">
        <v>177</v>
      </c>
      <c r="J13" s="142" t="s">
        <v>177</v>
      </c>
      <c r="K13" s="141">
        <f>SUM(L13:M13)</f>
        <v>364</v>
      </c>
      <c r="L13" s="142" t="s">
        <v>177</v>
      </c>
      <c r="M13" s="142">
        <v>364</v>
      </c>
      <c r="N13" s="38"/>
      <c r="O13" s="38"/>
      <c r="P13" s="38" t="s">
        <v>114</v>
      </c>
      <c r="Q13" s="38"/>
      <c r="R13" s="38"/>
    </row>
    <row r="14" spans="1:18" s="39" customFormat="1" ht="18.75" customHeight="1" x14ac:dyDescent="0.3">
      <c r="B14" s="39" t="s">
        <v>8</v>
      </c>
      <c r="E14" s="142">
        <v>18298</v>
      </c>
      <c r="F14" s="142">
        <v>1113</v>
      </c>
      <c r="G14" s="142">
        <v>17185</v>
      </c>
      <c r="H14" s="141">
        <f>SUM(I14:J14)</f>
        <v>21048</v>
      </c>
      <c r="I14" s="142">
        <v>3001</v>
      </c>
      <c r="J14" s="142">
        <v>18047</v>
      </c>
      <c r="K14" s="141">
        <f>SUM(L14:M14)</f>
        <v>21048</v>
      </c>
      <c r="L14" s="142">
        <v>3001</v>
      </c>
      <c r="M14" s="142">
        <v>18047</v>
      </c>
      <c r="N14" s="38"/>
      <c r="O14" s="38"/>
      <c r="P14" s="38" t="s">
        <v>18</v>
      </c>
      <c r="Q14" s="38"/>
      <c r="R14" s="38"/>
    </row>
    <row r="15" spans="1:18" s="3" customFormat="1" ht="19.5" customHeight="1" x14ac:dyDescent="0.3">
      <c r="A15" s="3" t="s">
        <v>94</v>
      </c>
      <c r="E15" s="143"/>
      <c r="F15" s="143"/>
      <c r="G15" s="143"/>
      <c r="H15" s="137"/>
      <c r="I15" s="139"/>
      <c r="J15" s="139"/>
      <c r="K15" s="137"/>
      <c r="L15" s="139"/>
      <c r="M15" s="139"/>
      <c r="N15" s="34"/>
      <c r="O15" s="34" t="s">
        <v>106</v>
      </c>
      <c r="P15" s="34"/>
      <c r="Q15" s="34"/>
      <c r="R15" s="34"/>
    </row>
    <row r="16" spans="1:18" s="39" customFormat="1" ht="18.75" customHeight="1" x14ac:dyDescent="0.3">
      <c r="B16" s="39" t="s">
        <v>95</v>
      </c>
      <c r="E16" s="140">
        <v>2685</v>
      </c>
      <c r="F16" s="144">
        <v>1687</v>
      </c>
      <c r="G16" s="142">
        <v>998</v>
      </c>
      <c r="H16" s="145">
        <f t="shared" ref="H16:H20" si="2">SUM(I16:J16)</f>
        <v>2629</v>
      </c>
      <c r="I16" s="142">
        <v>915</v>
      </c>
      <c r="J16" s="146">
        <v>1714</v>
      </c>
      <c r="K16" s="145">
        <f t="shared" ref="K16:K20" si="3">SUM(L16:M16)</f>
        <v>2629</v>
      </c>
      <c r="L16" s="142">
        <v>915</v>
      </c>
      <c r="M16" s="146">
        <v>1714</v>
      </c>
      <c r="N16" s="38"/>
      <c r="O16" s="38"/>
      <c r="P16" s="38" t="s">
        <v>107</v>
      </c>
      <c r="Q16" s="38"/>
      <c r="R16" s="38"/>
    </row>
    <row r="17" spans="1:18" s="39" customFormat="1" ht="18.75" customHeight="1" x14ac:dyDescent="0.3">
      <c r="B17" s="39" t="s">
        <v>96</v>
      </c>
      <c r="E17" s="140">
        <v>760</v>
      </c>
      <c r="F17" s="144">
        <v>304</v>
      </c>
      <c r="G17" s="142">
        <v>457</v>
      </c>
      <c r="H17" s="145">
        <f t="shared" si="2"/>
        <v>1762</v>
      </c>
      <c r="I17" s="142">
        <v>854</v>
      </c>
      <c r="J17" s="146">
        <v>908</v>
      </c>
      <c r="K17" s="145">
        <f t="shared" si="3"/>
        <v>1762</v>
      </c>
      <c r="L17" s="142">
        <v>854</v>
      </c>
      <c r="M17" s="146">
        <v>908</v>
      </c>
      <c r="N17" s="38"/>
      <c r="O17" s="38"/>
      <c r="P17" s="38" t="s">
        <v>108</v>
      </c>
      <c r="Q17" s="38"/>
      <c r="R17" s="38"/>
    </row>
    <row r="18" spans="1:18" s="3" customFormat="1" ht="18.75" customHeight="1" x14ac:dyDescent="0.3">
      <c r="A18" s="39"/>
      <c r="B18" s="39" t="s">
        <v>24</v>
      </c>
      <c r="C18" s="39"/>
      <c r="D18" s="39"/>
      <c r="E18" s="140">
        <v>27350</v>
      </c>
      <c r="F18" s="144">
        <v>11635</v>
      </c>
      <c r="G18" s="142">
        <v>15716</v>
      </c>
      <c r="H18" s="145">
        <f t="shared" si="2"/>
        <v>32273</v>
      </c>
      <c r="I18" s="142">
        <v>16487</v>
      </c>
      <c r="J18" s="146">
        <v>15786</v>
      </c>
      <c r="K18" s="145">
        <f t="shared" si="3"/>
        <v>32273</v>
      </c>
      <c r="L18" s="142">
        <v>16487</v>
      </c>
      <c r="M18" s="146">
        <v>15786</v>
      </c>
      <c r="N18" s="38"/>
      <c r="O18" s="34"/>
      <c r="P18" s="38" t="s">
        <v>109</v>
      </c>
      <c r="Q18" s="34"/>
      <c r="R18" s="34"/>
    </row>
    <row r="19" spans="1:18" s="3" customFormat="1" ht="18.75" customHeight="1" x14ac:dyDescent="0.3">
      <c r="A19" s="39"/>
      <c r="B19" s="39" t="s">
        <v>97</v>
      </c>
      <c r="C19" s="39"/>
      <c r="D19" s="39"/>
      <c r="E19" s="140">
        <v>21856</v>
      </c>
      <c r="F19" s="144">
        <v>8728</v>
      </c>
      <c r="G19" s="142">
        <v>13128</v>
      </c>
      <c r="H19" s="145">
        <f t="shared" si="2"/>
        <v>26543</v>
      </c>
      <c r="I19" s="142">
        <v>9843</v>
      </c>
      <c r="J19" s="146">
        <v>16700</v>
      </c>
      <c r="K19" s="145">
        <f t="shared" si="3"/>
        <v>26543</v>
      </c>
      <c r="L19" s="142">
        <v>9843</v>
      </c>
      <c r="M19" s="146">
        <v>16700</v>
      </c>
      <c r="N19" s="38"/>
      <c r="O19" s="34"/>
      <c r="P19" s="38" t="s">
        <v>111</v>
      </c>
      <c r="Q19" s="34"/>
      <c r="R19" s="34"/>
    </row>
    <row r="20" spans="1:18" s="3" customFormat="1" ht="18.75" customHeight="1" x14ac:dyDescent="0.3">
      <c r="A20" s="39"/>
      <c r="B20" s="39" t="s">
        <v>98</v>
      </c>
      <c r="C20" s="39"/>
      <c r="D20" s="39"/>
      <c r="E20" s="140">
        <v>6388</v>
      </c>
      <c r="F20" s="144">
        <v>2406</v>
      </c>
      <c r="G20" s="142">
        <v>3983</v>
      </c>
      <c r="H20" s="145">
        <f t="shared" si="2"/>
        <v>8180</v>
      </c>
      <c r="I20" s="142">
        <v>2125</v>
      </c>
      <c r="J20" s="146">
        <v>6055</v>
      </c>
      <c r="K20" s="145">
        <f t="shared" si="3"/>
        <v>8180</v>
      </c>
      <c r="L20" s="142">
        <v>2125</v>
      </c>
      <c r="M20" s="146">
        <v>6055</v>
      </c>
      <c r="N20" s="38"/>
      <c r="O20" s="34"/>
      <c r="P20" s="38" t="s">
        <v>110</v>
      </c>
      <c r="Q20" s="34"/>
      <c r="R20" s="34"/>
    </row>
    <row r="21" spans="1:18" s="3" customFormat="1" ht="19.5" customHeight="1" x14ac:dyDescent="0.3">
      <c r="A21" s="3" t="s">
        <v>133</v>
      </c>
      <c r="E21" s="147"/>
      <c r="F21" s="148"/>
      <c r="G21" s="148"/>
      <c r="H21" s="145"/>
      <c r="I21" s="142"/>
      <c r="J21" s="142"/>
      <c r="K21" s="145"/>
      <c r="L21" s="142"/>
      <c r="M21" s="142"/>
      <c r="N21" s="34"/>
      <c r="O21" s="34" t="s">
        <v>134</v>
      </c>
      <c r="P21" s="34"/>
      <c r="Q21" s="34"/>
      <c r="R21" s="34"/>
    </row>
    <row r="22" spans="1:18" s="39" customFormat="1" ht="18" customHeight="1" x14ac:dyDescent="0.3">
      <c r="B22" s="39" t="s">
        <v>99</v>
      </c>
      <c r="E22" s="140">
        <v>19599</v>
      </c>
      <c r="F22" s="140">
        <v>7051</v>
      </c>
      <c r="G22" s="140">
        <v>12548</v>
      </c>
      <c r="H22" s="141">
        <f t="shared" ref="H22:H26" si="4">SUM(I22:J22)</f>
        <v>20394</v>
      </c>
      <c r="I22" s="140">
        <v>10184</v>
      </c>
      <c r="J22" s="140">
        <v>10210</v>
      </c>
      <c r="K22" s="141">
        <f t="shared" ref="K22:K26" si="5">SUM(L22:M22)</f>
        <v>20394</v>
      </c>
      <c r="L22" s="140">
        <v>10184</v>
      </c>
      <c r="M22" s="140">
        <v>10210</v>
      </c>
      <c r="N22" s="38"/>
      <c r="O22" s="38"/>
      <c r="P22" s="38" t="s">
        <v>99</v>
      </c>
      <c r="Q22" s="38"/>
      <c r="R22" s="38"/>
    </row>
    <row r="23" spans="1:18" s="39" customFormat="1" ht="18" customHeight="1" x14ac:dyDescent="0.3">
      <c r="B23" s="39" t="s">
        <v>100</v>
      </c>
      <c r="E23" s="140">
        <v>14933</v>
      </c>
      <c r="F23" s="140">
        <v>8095</v>
      </c>
      <c r="G23" s="140">
        <v>6838</v>
      </c>
      <c r="H23" s="141">
        <f t="shared" si="4"/>
        <v>19066</v>
      </c>
      <c r="I23" s="140">
        <v>5990</v>
      </c>
      <c r="J23" s="140">
        <v>13076</v>
      </c>
      <c r="K23" s="141">
        <f t="shared" si="5"/>
        <v>19066</v>
      </c>
      <c r="L23" s="140">
        <v>5990</v>
      </c>
      <c r="M23" s="140">
        <v>13076</v>
      </c>
      <c r="N23" s="38"/>
      <c r="O23" s="38"/>
      <c r="P23" s="38" t="s">
        <v>100</v>
      </c>
      <c r="Q23" s="38"/>
      <c r="R23" s="38"/>
    </row>
    <row r="24" spans="1:18" s="39" customFormat="1" ht="18" customHeight="1" x14ac:dyDescent="0.3">
      <c r="B24" s="39" t="s">
        <v>101</v>
      </c>
      <c r="E24" s="140">
        <v>15185</v>
      </c>
      <c r="F24" s="140">
        <v>5888</v>
      </c>
      <c r="G24" s="140">
        <v>9296</v>
      </c>
      <c r="H24" s="141">
        <f t="shared" si="4"/>
        <v>17146</v>
      </c>
      <c r="I24" s="140">
        <v>6242</v>
      </c>
      <c r="J24" s="140">
        <v>10904</v>
      </c>
      <c r="K24" s="141">
        <f t="shared" si="5"/>
        <v>17146</v>
      </c>
      <c r="L24" s="140">
        <v>6242</v>
      </c>
      <c r="M24" s="140">
        <v>10904</v>
      </c>
      <c r="N24" s="38"/>
      <c r="O24" s="38"/>
      <c r="P24" s="38" t="s">
        <v>101</v>
      </c>
      <c r="Q24" s="38"/>
      <c r="R24" s="38"/>
    </row>
    <row r="25" spans="1:18" s="39" customFormat="1" ht="18" customHeight="1" x14ac:dyDescent="0.3">
      <c r="B25" s="39" t="s">
        <v>102</v>
      </c>
      <c r="E25" s="140">
        <v>7259</v>
      </c>
      <c r="F25" s="140">
        <v>2461</v>
      </c>
      <c r="G25" s="140">
        <v>4798</v>
      </c>
      <c r="H25" s="141">
        <f t="shared" si="4"/>
        <v>12670</v>
      </c>
      <c r="I25" s="140">
        <v>5791</v>
      </c>
      <c r="J25" s="140">
        <v>6879</v>
      </c>
      <c r="K25" s="141">
        <f t="shared" si="5"/>
        <v>12670</v>
      </c>
      <c r="L25" s="140">
        <v>5791</v>
      </c>
      <c r="M25" s="140">
        <v>6879</v>
      </c>
      <c r="N25" s="38"/>
      <c r="O25" s="38"/>
      <c r="P25" s="38" t="s">
        <v>102</v>
      </c>
      <c r="Q25" s="38"/>
      <c r="R25" s="38"/>
    </row>
    <row r="26" spans="1:18" s="39" customFormat="1" ht="18" customHeight="1" x14ac:dyDescent="0.3">
      <c r="B26" s="39" t="s">
        <v>80</v>
      </c>
      <c r="E26" s="140">
        <v>1472</v>
      </c>
      <c r="F26" s="140">
        <v>960</v>
      </c>
      <c r="G26" s="140">
        <v>511</v>
      </c>
      <c r="H26" s="141">
        <f t="shared" si="4"/>
        <v>913</v>
      </c>
      <c r="I26" s="140">
        <v>818</v>
      </c>
      <c r="J26" s="140">
        <v>95</v>
      </c>
      <c r="K26" s="141">
        <f t="shared" si="5"/>
        <v>913</v>
      </c>
      <c r="L26" s="140">
        <v>818</v>
      </c>
      <c r="M26" s="140">
        <v>95</v>
      </c>
      <c r="N26" s="38"/>
      <c r="O26" s="38"/>
      <c r="P26" s="38" t="s">
        <v>80</v>
      </c>
      <c r="Q26" s="38"/>
      <c r="R26" s="38"/>
    </row>
    <row r="27" spans="1:18" s="39" customFormat="1" ht="19.5" customHeight="1" x14ac:dyDescent="0.3">
      <c r="B27" s="39" t="s">
        <v>103</v>
      </c>
      <c r="E27" s="140">
        <v>592</v>
      </c>
      <c r="F27" s="140">
        <v>303</v>
      </c>
      <c r="G27" s="140">
        <v>289</v>
      </c>
      <c r="H27" s="141">
        <f>SUM(I27)</f>
        <v>1198</v>
      </c>
      <c r="I27" s="140">
        <v>1198</v>
      </c>
      <c r="J27" s="140" t="s">
        <v>177</v>
      </c>
      <c r="K27" s="141">
        <f>SUM(L27)</f>
        <v>1198</v>
      </c>
      <c r="L27" s="140">
        <v>1198</v>
      </c>
      <c r="M27" s="140" t="s">
        <v>177</v>
      </c>
      <c r="N27" s="38"/>
      <c r="O27" s="38"/>
      <c r="P27" s="38" t="s">
        <v>112</v>
      </c>
      <c r="Q27" s="38"/>
      <c r="R27" s="38"/>
    </row>
    <row r="28" spans="1:18" s="39" customFormat="1" ht="3" customHeight="1" x14ac:dyDescent="0.3">
      <c r="A28" s="54"/>
      <c r="B28" s="54"/>
      <c r="C28" s="54"/>
      <c r="D28" s="54"/>
      <c r="E28" s="55"/>
      <c r="F28" s="56"/>
      <c r="G28" s="54"/>
      <c r="H28" s="55"/>
      <c r="I28" s="56"/>
      <c r="J28" s="54"/>
      <c r="K28" s="55"/>
      <c r="L28" s="56"/>
      <c r="M28" s="55"/>
      <c r="N28" s="54"/>
      <c r="O28" s="54"/>
      <c r="P28" s="54"/>
      <c r="Q28" s="54"/>
      <c r="R28" s="38"/>
    </row>
    <row r="29" spans="1:18" s="39" customFormat="1" ht="6" customHeight="1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9" customFormat="1" ht="17.25" customHeight="1" x14ac:dyDescent="0.3">
      <c r="B30" s="31" t="s">
        <v>191</v>
      </c>
      <c r="C30" s="57"/>
      <c r="D30" s="35"/>
    </row>
    <row r="31" spans="1:18" s="39" customFormat="1" ht="17.25" customHeight="1" x14ac:dyDescent="0.3">
      <c r="B31" s="58" t="s">
        <v>192</v>
      </c>
      <c r="C31" s="57"/>
      <c r="D31" s="59"/>
      <c r="E31" s="59"/>
      <c r="F31" s="59"/>
      <c r="H31" s="59"/>
      <c r="I31" s="59"/>
    </row>
    <row r="32" spans="1:18" s="31" customFormat="1" ht="17.25" customHeight="1" x14ac:dyDescent="0.25"/>
    <row r="33" s="31" customFormat="1" ht="15.75" customHeight="1" x14ac:dyDescent="0.25"/>
    <row r="34" s="31" customFormat="1" ht="17.25" customHeight="1" x14ac:dyDescent="0.25"/>
    <row r="35" s="6" customFormat="1" x14ac:dyDescent="0.3"/>
    <row r="36" s="6" customForma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2018-02-23T07:56:56Z</cp:lastPrinted>
  <dcterms:created xsi:type="dcterms:W3CDTF">2004-08-16T17:13:42Z</dcterms:created>
  <dcterms:modified xsi:type="dcterms:W3CDTF">2019-11-11T06:58:34Z</dcterms:modified>
</cp:coreProperties>
</file>