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/>
  </bookViews>
  <sheets>
    <sheet name="T-1.1" sheetId="3" r:id="rId1"/>
  </sheets>
  <definedNames>
    <definedName name="_xlnm.Print_Area" localSheetId="0">'T-1.1'!$A$1:$P$27</definedName>
  </definedNames>
  <calcPr calcId="162913"/>
</workbook>
</file>

<file path=xl/calcChain.xml><?xml version="1.0" encoding="utf-8"?>
<calcChain xmlns="http://schemas.openxmlformats.org/spreadsheetml/2006/main">
  <c r="N9" i="3"/>
  <c r="N10"/>
  <c r="N18"/>
  <c r="N17"/>
  <c r="N16"/>
  <c r="N15"/>
  <c r="N14"/>
  <c r="N13"/>
  <c r="N12"/>
  <c r="N11"/>
  <c r="M9"/>
  <c r="L9"/>
  <c r="M11"/>
  <c r="M12"/>
  <c r="M13"/>
  <c r="M14"/>
  <c r="M15"/>
  <c r="M16"/>
  <c r="M17"/>
  <c r="M18"/>
  <c r="M10"/>
  <c r="L10"/>
  <c r="I9"/>
  <c r="J11" l="1"/>
  <c r="K11"/>
  <c r="H9" l="1"/>
  <c r="L11" l="1"/>
  <c r="L12"/>
  <c r="L13"/>
  <c r="L14"/>
  <c r="L15"/>
  <c r="L16"/>
  <c r="L17"/>
  <c r="L18"/>
  <c r="K10"/>
  <c r="K12"/>
  <c r="K13"/>
  <c r="K15"/>
  <c r="K16"/>
  <c r="K17"/>
  <c r="K18"/>
  <c r="J12"/>
  <c r="J13"/>
  <c r="J15"/>
  <c r="J16"/>
  <c r="J17"/>
  <c r="J18"/>
  <c r="J10"/>
  <c r="E9"/>
  <c r="F9"/>
  <c r="K9" s="1"/>
</calcChain>
</file>

<file path=xl/sharedStrings.xml><?xml version="1.0" encoding="utf-8"?>
<sst xmlns="http://schemas.openxmlformats.org/spreadsheetml/2006/main" count="50" uniqueCount="44">
  <si>
    <t>ตาราง</t>
  </si>
  <si>
    <t>Total</t>
  </si>
  <si>
    <t>Population density</t>
  </si>
  <si>
    <t>(Per sq. km.)</t>
  </si>
  <si>
    <t>(ต่อ ตร. กม.)</t>
  </si>
  <si>
    <t>ความหนาแน่น</t>
  </si>
  <si>
    <t>ของประชากร</t>
  </si>
  <si>
    <t>รวมยอด</t>
  </si>
  <si>
    <t>District</t>
  </si>
  <si>
    <t>อำเภอ</t>
  </si>
  <si>
    <t>Table</t>
  </si>
  <si>
    <t>ประชากร</t>
  </si>
  <si>
    <t>Population</t>
  </si>
  <si>
    <t>Ban Dan Lan Hoi District</t>
  </si>
  <si>
    <t>Khiri Mat District</t>
  </si>
  <si>
    <t>Kong Krailat District</t>
  </si>
  <si>
    <t>Si Satchanalai District</t>
  </si>
  <si>
    <t>Sawankhalok District</t>
  </si>
  <si>
    <t>Si Nakhon District</t>
  </si>
  <si>
    <t>Thung Saliam District</t>
  </si>
  <si>
    <t>(2013)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</si>
  <si>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</si>
  <si>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</si>
  <si>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</si>
  <si>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</si>
  <si>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</si>
  <si>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</si>
  <si>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</si>
  <si>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</si>
  <si>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</si>
  <si>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 xml:space="preserve">Si Samrong District </t>
  </si>
  <si>
    <t>(2014)</t>
  </si>
  <si>
    <t>Source</t>
  </si>
  <si>
    <t>ที่มา</t>
  </si>
  <si>
    <t>:  Department of Provincial Administration,  Ministry of Interior</t>
  </si>
  <si>
    <t>:  กรมการปกครอง  กระทรวงมหาดไทย</t>
  </si>
  <si>
    <t>Mueang District</t>
  </si>
  <si>
    <t>(2015)</t>
  </si>
  <si>
    <t>(2016)</t>
  </si>
  <si>
    <t>Demographic, Population and Housing Statistics</t>
  </si>
  <si>
    <t xml:space="preserve"> --</t>
  </si>
  <si>
    <t>(2017)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</si>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</sst>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#,##0.0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3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8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7" fillId="0" borderId="8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right"/>
    </xf>
    <xf numFmtId="191" fontId="7" fillId="0" borderId="7" xfId="0" applyNumberFormat="1" applyFont="1" applyBorder="1" applyAlignment="1">
      <alignment horizontal="right" indent="1"/>
    </xf>
    <xf numFmtId="3" fontId="7" fillId="0" borderId="7" xfId="0" applyNumberFormat="1" applyFont="1" applyBorder="1" applyAlignment="1">
      <alignment horizontal="right" indent="1"/>
    </xf>
    <xf numFmtId="191" fontId="7" fillId="0" borderId="6" xfId="0" applyNumberFormat="1" applyFont="1" applyBorder="1" applyAlignment="1">
      <alignment horizontal="right" indent="1"/>
    </xf>
    <xf numFmtId="191" fontId="4" fillId="0" borderId="6" xfId="0" applyNumberFormat="1" applyFont="1" applyBorder="1" applyAlignment="1">
      <alignment horizontal="right" indent="1"/>
    </xf>
    <xf numFmtId="191" fontId="4" fillId="0" borderId="2" xfId="0" applyNumberFormat="1" applyFont="1" applyBorder="1" applyAlignment="1">
      <alignment horizontal="right" indent="1"/>
    </xf>
    <xf numFmtId="191" fontId="7" fillId="0" borderId="9" xfId="0" applyNumberFormat="1" applyFont="1" applyBorder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indent="1"/>
    </xf>
    <xf numFmtId="0" fontId="4" fillId="0" borderId="4" xfId="0" applyFont="1" applyBorder="1" applyAlignment="1">
      <alignment horizontal="center"/>
    </xf>
    <xf numFmtId="0" fontId="7" fillId="0" borderId="7" xfId="0" applyFont="1" applyBorder="1"/>
    <xf numFmtId="0" fontId="9" fillId="0" borderId="0" xfId="0" applyFont="1" applyAlignment="1">
      <alignment horizontal="left" indent="1"/>
    </xf>
    <xf numFmtId="0" fontId="7" fillId="0" borderId="0" xfId="13" applyFont="1" applyAlignment="1">
      <alignment horizontal="left" indent="1"/>
    </xf>
    <xf numFmtId="0" fontId="7" fillId="0" borderId="10" xfId="0" applyFont="1" applyBorder="1"/>
    <xf numFmtId="3" fontId="4" fillId="0" borderId="1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12" xfId="1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191" fontId="4" fillId="0" borderId="7" xfId="0" applyNumberFormat="1" applyFont="1" applyBorder="1" applyAlignment="1">
      <alignment horizontal="right" indent="1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 vertical="center" readingOrder="2"/>
    </xf>
    <xf numFmtId="191" fontId="7" fillId="0" borderId="2" xfId="0" applyNumberFormat="1" applyFont="1" applyBorder="1" applyAlignment="1">
      <alignment horizontal="right" indent="1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91" fontId="4" fillId="0" borderId="9" xfId="0" applyNumberFormat="1" applyFont="1" applyBorder="1" applyAlignment="1">
      <alignment horizontal="right" indent="1"/>
    </xf>
    <xf numFmtId="0" fontId="7" fillId="0" borderId="5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/>
    </xf>
    <xf numFmtId="3" fontId="7" fillId="0" borderId="6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4">
    <cellStyle name="เครื่องหมายจุลภาค" xfId="1" builtinId="3"/>
    <cellStyle name="ปกติ" xfId="0" builtinId="0"/>
    <cellStyle name="ปกติ 2" xfId="2"/>
    <cellStyle name="ปกติ 2 2" xfId="3"/>
    <cellStyle name="ปกติ 2 3" xfId="4"/>
    <cellStyle name="ปกติ 3 2" xfId="5"/>
    <cellStyle name="ปกติ 3 3" xfId="6"/>
    <cellStyle name="ปกติ 3 4" xfId="7"/>
    <cellStyle name="ปกติ 3 5" xfId="8"/>
    <cellStyle name="ปกติ 3 6" xfId="9"/>
    <cellStyle name="ปกติ 3 7" xfId="10"/>
    <cellStyle name="ปกติ 7" xfId="11"/>
    <cellStyle name="ปกติ 8" xfId="12"/>
    <cellStyle name="ปกติ_ตาราง 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5</xdr:row>
      <xdr:rowOff>209550</xdr:rowOff>
    </xdr:from>
    <xdr:to>
      <xdr:col>15</xdr:col>
      <xdr:colOff>558801</xdr:colOff>
      <xdr:row>27</xdr:row>
      <xdr:rowOff>25401</xdr:rowOff>
    </xdr:to>
    <xdr:grpSp>
      <xdr:nvGrpSpPr>
        <xdr:cNvPr id="11" name="Group 10"/>
        <xdr:cNvGrpSpPr/>
      </xdr:nvGrpSpPr>
      <xdr:grpSpPr>
        <a:xfrm>
          <a:off x="9286875" y="1209675"/>
          <a:ext cx="558801" cy="5454651"/>
          <a:chOff x="9439275" y="1771650"/>
          <a:chExt cx="542926" cy="4875794"/>
        </a:xfrm>
      </xdr:grpSpPr>
      <xdr:grpSp>
        <xdr:nvGrpSpPr>
          <xdr:cNvPr id="12" name="Group 11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Demographic,</a:t>
            </a:r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Population and Housing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0"/>
  <sheetViews>
    <sheetView showGridLines="0" tabSelected="1" view="pageLayout" zoomScaleSheetLayoutView="115" workbookViewId="0">
      <selection activeCell="H10" sqref="H10"/>
    </sheetView>
  </sheetViews>
  <sheetFormatPr defaultColWidth="9.140625" defaultRowHeight="21.75"/>
  <cols>
    <col min="1" max="1" width="1.5703125" style="5" customWidth="1"/>
    <col min="2" max="2" width="5.85546875" style="5" customWidth="1"/>
    <col min="3" max="3" width="4.28515625" style="5" customWidth="1"/>
    <col min="4" max="4" width="8" style="5" customWidth="1"/>
    <col min="5" max="13" width="9.42578125" style="5" customWidth="1"/>
    <col min="14" max="14" width="15.85546875" style="5" customWidth="1"/>
    <col min="15" max="15" width="21.28515625" style="5" customWidth="1"/>
    <col min="16" max="16" width="9" style="5" customWidth="1"/>
    <col min="17" max="17" width="2.85546875" style="5" customWidth="1"/>
    <col min="18" max="16384" width="9.140625" style="5"/>
  </cols>
  <sheetData>
    <row r="1" spans="1:15" s="1" customFormat="1" ht="18.600000000000001" customHeight="1">
      <c r="B1" s="1" t="s">
        <v>0</v>
      </c>
      <c r="C1" s="2">
        <v>1.1000000000000001</v>
      </c>
      <c r="D1" s="1" t="s">
        <v>42</v>
      </c>
    </row>
    <row r="2" spans="1:15" s="3" customFormat="1" ht="18.600000000000001" customHeight="1">
      <c r="B2" s="1" t="s">
        <v>10</v>
      </c>
      <c r="C2" s="2">
        <v>1.1000000000000001</v>
      </c>
      <c r="D2" s="1" t="s">
        <v>43</v>
      </c>
    </row>
    <row r="3" spans="1:15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s="7" customFormat="1" ht="18.600000000000001" customHeight="1">
      <c r="A4" s="46" t="s">
        <v>9</v>
      </c>
      <c r="B4" s="46"/>
      <c r="C4" s="46"/>
      <c r="D4" s="47"/>
      <c r="E4" s="52" t="s">
        <v>11</v>
      </c>
      <c r="F4" s="57"/>
      <c r="G4" s="57"/>
      <c r="H4" s="57"/>
      <c r="I4" s="58"/>
      <c r="J4" s="55"/>
      <c r="K4" s="55"/>
      <c r="L4" s="55"/>
      <c r="M4" s="39"/>
      <c r="N4" s="23" t="s">
        <v>5</v>
      </c>
      <c r="O4" s="52" t="s">
        <v>8</v>
      </c>
    </row>
    <row r="5" spans="1:15" s="7" customFormat="1" ht="18.600000000000001" customHeight="1">
      <c r="A5" s="48"/>
      <c r="B5" s="48"/>
      <c r="C5" s="48"/>
      <c r="D5" s="49"/>
      <c r="E5" s="54" t="s">
        <v>12</v>
      </c>
      <c r="F5" s="59"/>
      <c r="G5" s="59"/>
      <c r="H5" s="59"/>
      <c r="I5" s="60"/>
      <c r="J5" s="56"/>
      <c r="K5" s="56"/>
      <c r="L5" s="56"/>
      <c r="M5" s="40"/>
      <c r="N5" s="22" t="s">
        <v>6</v>
      </c>
      <c r="O5" s="53"/>
    </row>
    <row r="6" spans="1:15" s="7" customFormat="1" ht="18.600000000000001" customHeight="1">
      <c r="A6" s="48"/>
      <c r="B6" s="48"/>
      <c r="C6" s="48"/>
      <c r="D6" s="49"/>
      <c r="E6" s="12">
        <v>2556</v>
      </c>
      <c r="F6" s="12">
        <v>2557</v>
      </c>
      <c r="G6" s="12">
        <v>2558</v>
      </c>
      <c r="H6" s="34">
        <v>2559</v>
      </c>
      <c r="I6" s="42">
        <v>2560</v>
      </c>
      <c r="J6" s="34">
        <v>2557</v>
      </c>
      <c r="K6" s="34">
        <v>2558</v>
      </c>
      <c r="L6" s="34">
        <v>2559</v>
      </c>
      <c r="M6" s="42">
        <v>2560</v>
      </c>
      <c r="N6" s="22" t="s">
        <v>4</v>
      </c>
      <c r="O6" s="53"/>
    </row>
    <row r="7" spans="1:15" s="7" customFormat="1" ht="18.600000000000001" customHeight="1">
      <c r="A7" s="48"/>
      <c r="B7" s="48"/>
      <c r="C7" s="48"/>
      <c r="D7" s="49"/>
      <c r="E7" s="13" t="s">
        <v>20</v>
      </c>
      <c r="F7" s="13" t="s">
        <v>31</v>
      </c>
      <c r="G7" s="13" t="s">
        <v>37</v>
      </c>
      <c r="H7" s="13" t="s">
        <v>38</v>
      </c>
      <c r="I7" s="13" t="s">
        <v>41</v>
      </c>
      <c r="J7" s="13" t="s">
        <v>31</v>
      </c>
      <c r="K7" s="13" t="s">
        <v>37</v>
      </c>
      <c r="L7" s="13" t="s">
        <v>38</v>
      </c>
      <c r="M7" s="13" t="s">
        <v>41</v>
      </c>
      <c r="N7" s="22" t="s">
        <v>2</v>
      </c>
      <c r="O7" s="53"/>
    </row>
    <row r="8" spans="1:15" s="7" customFormat="1" ht="18.600000000000001" customHeight="1">
      <c r="A8" s="50"/>
      <c r="B8" s="50"/>
      <c r="C8" s="50"/>
      <c r="D8" s="51"/>
      <c r="E8" s="14"/>
      <c r="F8" s="14"/>
      <c r="G8" s="14"/>
      <c r="H8" s="30"/>
      <c r="I8" s="27"/>
      <c r="J8" s="14"/>
      <c r="K8" s="14"/>
      <c r="L8" s="27"/>
      <c r="M8" s="27"/>
      <c r="N8" s="24" t="s">
        <v>3</v>
      </c>
      <c r="O8" s="54"/>
    </row>
    <row r="9" spans="1:15" s="3" customFormat="1" ht="24.6" customHeight="1">
      <c r="A9" s="45" t="s">
        <v>7</v>
      </c>
      <c r="B9" s="45"/>
      <c r="C9" s="45"/>
      <c r="D9" s="45"/>
      <c r="E9" s="31">
        <f>SUM(E10:E18)</f>
        <v>602713</v>
      </c>
      <c r="F9" s="31">
        <f>SUM(F10:F18)</f>
        <v>602460</v>
      </c>
      <c r="G9" s="31">
        <v>601712</v>
      </c>
      <c r="H9" s="31">
        <f>SUM(H10:H18)</f>
        <v>600231</v>
      </c>
      <c r="I9" s="43">
        <f>SUM(I10:I18)</f>
        <v>599319</v>
      </c>
      <c r="J9" s="18" t="s">
        <v>40</v>
      </c>
      <c r="K9" s="18">
        <f>(G9-F9)/F9*100</f>
        <v>-0.12415762042293264</v>
      </c>
      <c r="L9" s="18">
        <f>(H9-G9)/G9*100</f>
        <v>-0.24613103943414791</v>
      </c>
      <c r="M9" s="18">
        <f>(I9-H9)/H9*100</f>
        <v>-0.15194150252152921</v>
      </c>
      <c r="N9" s="19">
        <f>I9/6715</f>
        <v>89.250781831720033</v>
      </c>
      <c r="O9" s="26" t="s">
        <v>1</v>
      </c>
    </row>
    <row r="10" spans="1:15" s="7" customFormat="1" ht="24.6" customHeight="1">
      <c r="A10" s="25" t="s">
        <v>21</v>
      </c>
      <c r="B10" s="25"/>
      <c r="C10" s="11"/>
      <c r="D10" s="11"/>
      <c r="E10" s="32">
        <v>105671</v>
      </c>
      <c r="F10" s="33">
        <v>105435</v>
      </c>
      <c r="G10" s="33">
        <v>105131</v>
      </c>
      <c r="H10" s="33">
        <v>104779</v>
      </c>
      <c r="I10" s="44">
        <v>104712</v>
      </c>
      <c r="J10" s="17">
        <f>(F10-E10)/E10*100</f>
        <v>-0.22333468974458462</v>
      </c>
      <c r="K10" s="17">
        <f t="shared" ref="K10:K18" si="0">(G10-F10)/F10*100</f>
        <v>-0.28832930241380944</v>
      </c>
      <c r="L10" s="17">
        <f>(H10-G10)/G10*100</f>
        <v>-0.33482036697073175</v>
      </c>
      <c r="M10" s="17">
        <f>(I10-H10)/H10*100</f>
        <v>-6.3944110938260537E-2</v>
      </c>
      <c r="N10" s="38">
        <f>I10/581</f>
        <v>180.22719449225474</v>
      </c>
      <c r="O10" s="28" t="s">
        <v>36</v>
      </c>
    </row>
    <row r="11" spans="1:15" s="7" customFormat="1" ht="24.6" customHeight="1">
      <c r="A11" s="25" t="s">
        <v>22</v>
      </c>
      <c r="B11" s="25"/>
      <c r="C11" s="8"/>
      <c r="D11" s="10"/>
      <c r="E11" s="32">
        <v>47457</v>
      </c>
      <c r="F11" s="33">
        <v>47773</v>
      </c>
      <c r="G11" s="33">
        <v>47948</v>
      </c>
      <c r="H11" s="33">
        <v>48067</v>
      </c>
      <c r="I11" s="44">
        <v>48123</v>
      </c>
      <c r="J11" s="17">
        <f>(F11-E11)/E11*100</f>
        <v>0.66586594179994518</v>
      </c>
      <c r="K11" s="17">
        <f>(G11-F11)/F11*100</f>
        <v>0.36631570133757563</v>
      </c>
      <c r="L11" s="17">
        <f t="shared" ref="L11:L18" si="1">(H11-G11)/G11*100</f>
        <v>0.24818553432885629</v>
      </c>
      <c r="M11" s="17">
        <f t="shared" ref="M11:M18" si="2">(I11-H11)/H11*100</f>
        <v>0.11650404643518421</v>
      </c>
      <c r="N11" s="38">
        <f>I11/1108</f>
        <v>43.432310469314082</v>
      </c>
      <c r="O11" s="29" t="s">
        <v>13</v>
      </c>
    </row>
    <row r="12" spans="1:15" s="7" customFormat="1" ht="24.6" customHeight="1">
      <c r="A12" s="25" t="s">
        <v>23</v>
      </c>
      <c r="B12" s="25"/>
      <c r="C12" s="8"/>
      <c r="D12" s="10"/>
      <c r="E12" s="32">
        <v>56695</v>
      </c>
      <c r="F12" s="33">
        <v>56800</v>
      </c>
      <c r="G12" s="33">
        <v>56899</v>
      </c>
      <c r="H12" s="33">
        <v>56962</v>
      </c>
      <c r="I12" s="44">
        <v>56977</v>
      </c>
      <c r="J12" s="17">
        <f t="shared" ref="J12:J18" si="3">(F12-E12)/E12*100</f>
        <v>0.18520151688861453</v>
      </c>
      <c r="K12" s="17">
        <f t="shared" si="0"/>
        <v>0.17429577464788734</v>
      </c>
      <c r="L12" s="17">
        <f t="shared" si="1"/>
        <v>0.11072250830418812</v>
      </c>
      <c r="M12" s="17">
        <f t="shared" si="2"/>
        <v>2.6333345037042235E-2</v>
      </c>
      <c r="N12" s="38">
        <f>I12/521</f>
        <v>109.36084452975048</v>
      </c>
      <c r="O12" s="29" t="s">
        <v>14</v>
      </c>
    </row>
    <row r="13" spans="1:15" s="7" customFormat="1" ht="24.6" customHeight="1">
      <c r="A13" s="25" t="s">
        <v>24</v>
      </c>
      <c r="B13" s="25"/>
      <c r="C13" s="8"/>
      <c r="D13" s="10"/>
      <c r="E13" s="32">
        <v>64767</v>
      </c>
      <c r="F13" s="33">
        <v>64891</v>
      </c>
      <c r="G13" s="33">
        <v>64805</v>
      </c>
      <c r="H13" s="33">
        <v>64727</v>
      </c>
      <c r="I13" s="44">
        <v>64592</v>
      </c>
      <c r="J13" s="17">
        <f t="shared" si="3"/>
        <v>0.19145552519029754</v>
      </c>
      <c r="K13" s="17">
        <f t="shared" si="0"/>
        <v>-0.13252993481376463</v>
      </c>
      <c r="L13" s="17">
        <f t="shared" si="1"/>
        <v>-0.12036108324974926</v>
      </c>
      <c r="M13" s="17">
        <f t="shared" si="2"/>
        <v>-0.20856829452933087</v>
      </c>
      <c r="N13" s="38">
        <f>I13/502</f>
        <v>128.66932270916334</v>
      </c>
      <c r="O13" s="29" t="s">
        <v>15</v>
      </c>
    </row>
    <row r="14" spans="1:15" s="7" customFormat="1" ht="24.6" customHeight="1">
      <c r="A14" s="25" t="s">
        <v>25</v>
      </c>
      <c r="B14" s="25"/>
      <c r="C14" s="8"/>
      <c r="D14" s="10"/>
      <c r="E14" s="32">
        <v>93759</v>
      </c>
      <c r="F14" s="33">
        <v>93718</v>
      </c>
      <c r="G14" s="33">
        <v>93718</v>
      </c>
      <c r="H14" s="33">
        <v>93364</v>
      </c>
      <c r="I14" s="44">
        <v>93223</v>
      </c>
      <c r="J14" s="17" t="s">
        <v>40</v>
      </c>
      <c r="K14" s="17" t="s">
        <v>40</v>
      </c>
      <c r="L14" s="17">
        <f t="shared" si="1"/>
        <v>-0.37772893147527692</v>
      </c>
      <c r="M14" s="17">
        <f t="shared" si="2"/>
        <v>-0.15102180712051755</v>
      </c>
      <c r="N14" s="38">
        <f>I14/2113</f>
        <v>44.118788452437293</v>
      </c>
      <c r="O14" s="29" t="s">
        <v>16</v>
      </c>
    </row>
    <row r="15" spans="1:15" s="7" customFormat="1" ht="24.6" customHeight="1">
      <c r="A15" s="25" t="s">
        <v>26</v>
      </c>
      <c r="B15" s="25"/>
      <c r="C15" s="11"/>
      <c r="D15" s="11"/>
      <c r="E15" s="32">
        <v>71873</v>
      </c>
      <c r="F15" s="33">
        <v>71755</v>
      </c>
      <c r="G15" s="33">
        <v>71472</v>
      </c>
      <c r="H15" s="33">
        <v>71419</v>
      </c>
      <c r="I15" s="44">
        <v>71286</v>
      </c>
      <c r="J15" s="17">
        <f t="shared" si="3"/>
        <v>-0.16417848148818054</v>
      </c>
      <c r="K15" s="17">
        <f t="shared" si="0"/>
        <v>-0.39439760295449794</v>
      </c>
      <c r="L15" s="17">
        <f t="shared" si="1"/>
        <v>-7.4154913812402051E-2</v>
      </c>
      <c r="M15" s="17">
        <f t="shared" si="2"/>
        <v>-0.18622495414385526</v>
      </c>
      <c r="N15" s="38">
        <f>I15/566</f>
        <v>125.9469964664311</v>
      </c>
      <c r="O15" s="29" t="s">
        <v>30</v>
      </c>
    </row>
    <row r="16" spans="1:15" s="7" customFormat="1" ht="24.6" customHeight="1">
      <c r="A16" s="25" t="s">
        <v>27</v>
      </c>
      <c r="B16" s="25"/>
      <c r="C16" s="8"/>
      <c r="D16" s="10"/>
      <c r="E16" s="32">
        <v>85843</v>
      </c>
      <c r="F16" s="33">
        <v>85520</v>
      </c>
      <c r="G16" s="33">
        <v>85311</v>
      </c>
      <c r="H16" s="33">
        <v>84711</v>
      </c>
      <c r="I16" s="44">
        <v>84414</v>
      </c>
      <c r="J16" s="17">
        <f t="shared" si="3"/>
        <v>-0.37626830376384796</v>
      </c>
      <c r="K16" s="17">
        <f t="shared" si="0"/>
        <v>-0.24438727782974742</v>
      </c>
      <c r="L16" s="17">
        <f t="shared" si="1"/>
        <v>-0.70330906917044689</v>
      </c>
      <c r="M16" s="17">
        <f t="shared" si="2"/>
        <v>-0.35060381768601478</v>
      </c>
      <c r="N16" s="38">
        <f>I16/586</f>
        <v>144.05119453924914</v>
      </c>
      <c r="O16" s="29" t="s">
        <v>17</v>
      </c>
    </row>
    <row r="17" spans="1:15" s="7" customFormat="1" ht="24.6" customHeight="1">
      <c r="A17" s="25" t="s">
        <v>28</v>
      </c>
      <c r="B17" s="25"/>
      <c r="C17" s="11"/>
      <c r="D17" s="11"/>
      <c r="E17" s="32">
        <v>26589</v>
      </c>
      <c r="F17" s="33">
        <v>26551</v>
      </c>
      <c r="G17" s="33">
        <v>26451</v>
      </c>
      <c r="H17" s="33">
        <v>26364</v>
      </c>
      <c r="I17" s="44">
        <v>26277</v>
      </c>
      <c r="J17" s="17">
        <f t="shared" si="3"/>
        <v>-0.14291624355936666</v>
      </c>
      <c r="K17" s="17">
        <f t="shared" si="0"/>
        <v>-0.37663364845015251</v>
      </c>
      <c r="L17" s="17">
        <f t="shared" si="1"/>
        <v>-0.32891006011114893</v>
      </c>
      <c r="M17" s="17">
        <f t="shared" si="2"/>
        <v>-0.32999544833864364</v>
      </c>
      <c r="N17" s="38">
        <f>I17/168</f>
        <v>156.41071428571428</v>
      </c>
      <c r="O17" s="29" t="s">
        <v>18</v>
      </c>
    </row>
    <row r="18" spans="1:15" s="7" customFormat="1" ht="24.6" customHeight="1">
      <c r="A18" s="25" t="s">
        <v>29</v>
      </c>
      <c r="B18" s="25"/>
      <c r="C18" s="11"/>
      <c r="D18" s="11"/>
      <c r="E18" s="32">
        <v>50059</v>
      </c>
      <c r="F18" s="33">
        <v>50017</v>
      </c>
      <c r="G18" s="33">
        <v>49977</v>
      </c>
      <c r="H18" s="33">
        <v>49838</v>
      </c>
      <c r="I18" s="44">
        <v>49715</v>
      </c>
      <c r="J18" s="17">
        <f t="shared" si="3"/>
        <v>-8.3900996823747978E-2</v>
      </c>
      <c r="K18" s="17">
        <f t="shared" si="0"/>
        <v>-7.9972809244856752E-2</v>
      </c>
      <c r="L18" s="17">
        <f t="shared" si="1"/>
        <v>-0.27812793885187187</v>
      </c>
      <c r="M18" s="17">
        <f t="shared" si="2"/>
        <v>-0.24679963080380429</v>
      </c>
      <c r="N18" s="38">
        <f>I18/570</f>
        <v>87.219298245614041</v>
      </c>
      <c r="O18" s="29" t="s">
        <v>19</v>
      </c>
    </row>
    <row r="19" spans="1:15" s="7" customFormat="1" ht="6.75" customHeight="1">
      <c r="A19" s="9"/>
      <c r="B19" s="9"/>
      <c r="C19" s="9"/>
      <c r="D19" s="9"/>
      <c r="E19" s="21"/>
      <c r="F19" s="16"/>
      <c r="G19" s="21"/>
      <c r="H19" s="30"/>
      <c r="I19" s="27"/>
      <c r="J19" s="15"/>
      <c r="K19" s="15"/>
      <c r="L19" s="35"/>
      <c r="M19" s="41"/>
      <c r="N19" s="20"/>
      <c r="O19" s="9"/>
    </row>
    <row r="20" spans="1:15" s="6" customFormat="1" ht="6.7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s="6" customFormat="1" ht="18.600000000000001" customHeight="1">
      <c r="A21" s="25"/>
      <c r="B21" s="36" t="s">
        <v>33</v>
      </c>
      <c r="C21" s="6" t="s">
        <v>35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s="6" customFormat="1" ht="18.600000000000001" customHeight="1">
      <c r="A22" s="25"/>
      <c r="B22" s="36" t="s">
        <v>32</v>
      </c>
      <c r="C22" s="6" t="s">
        <v>34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s="6" customFormat="1" ht="19.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s="6" customFormat="1" ht="18.75" customHeight="1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s="6" customFormat="1" ht="18.75" customHeight="1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30" spans="1:15">
      <c r="G30" s="37" t="s">
        <v>39</v>
      </c>
    </row>
  </sheetData>
  <mergeCells count="7">
    <mergeCell ref="A9:D9"/>
    <mergeCell ref="A4:D8"/>
    <mergeCell ref="O4:O8"/>
    <mergeCell ref="J4:L4"/>
    <mergeCell ref="J5:L5"/>
    <mergeCell ref="E4:I4"/>
    <mergeCell ref="E5:I5"/>
  </mergeCells>
  <phoneticPr fontId="2" type="noConversion"/>
  <pageMargins left="0.55118110236220474" right="0.22" top="0.82" bottom="0.44" header="0.51181102362204722" footer="0.2800000000000000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2018-08-16T08:23:06Z</cp:lastPrinted>
  <dcterms:created xsi:type="dcterms:W3CDTF">2004-08-16T17:13:42Z</dcterms:created>
  <dcterms:modified xsi:type="dcterms:W3CDTF">2018-09-18T02:44:21Z</dcterms:modified>
</cp:coreProperties>
</file>