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G:\รายงานสถิติ 64\ปทุมธานี\ส่วนหน้าปทุมธานี\"/>
    </mc:Choice>
  </mc:AlternateContent>
  <xr:revisionPtr revIDLastSave="0" documentId="13_ncr:1_{09C41759-6FAE-4694-9E49-45940892DA05}" xr6:coauthVersionLast="46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ตัวชี้วัด" sheetId="3" r:id="rId1"/>
  </sheets>
  <externalReferences>
    <externalReference r:id="rId2"/>
  </externalReferences>
  <definedNames>
    <definedName name="_xlnm.Print_Area" localSheetId="0">ตัวชี้วัด!$A$1:$H$83</definedName>
  </definedNames>
  <calcPr calcId="191029"/>
</workbook>
</file>

<file path=xl/calcChain.xml><?xml version="1.0" encoding="utf-8"?>
<calcChain xmlns="http://schemas.openxmlformats.org/spreadsheetml/2006/main">
  <c r="E10" i="3" l="1"/>
  <c r="F54" i="3" l="1"/>
  <c r="F40" i="3"/>
  <c r="F16" i="3"/>
  <c r="F9" i="3" l="1"/>
  <c r="E40" i="3"/>
  <c r="E25" i="3"/>
  <c r="E21" i="3" l="1"/>
  <c r="E18" i="3" l="1"/>
  <c r="E9" i="3" l="1"/>
  <c r="E8" i="3"/>
  <c r="D25" i="3" l="1"/>
  <c r="D21" i="3" l="1"/>
</calcChain>
</file>

<file path=xl/sharedStrings.xml><?xml version="1.0" encoding="utf-8"?>
<sst xmlns="http://schemas.openxmlformats.org/spreadsheetml/2006/main" count="164" uniqueCount="124">
  <si>
    <t>ตัวชี้วัดที่สำคัญของจังหวัด</t>
  </si>
  <si>
    <t>ตัวชี้วัด</t>
  </si>
  <si>
    <t>อัตราส่วนนักเรียนต่อครู</t>
  </si>
  <si>
    <r>
      <t>อัตราเพิ่มของประชากร</t>
    </r>
    <r>
      <rPr>
        <vertAlign val="superscript"/>
        <sz val="14"/>
        <rFont val="TH SarabunPSK"/>
        <family val="2"/>
      </rPr>
      <t xml:space="preserve"> (1)</t>
    </r>
  </si>
  <si>
    <r>
      <t>Population growth rate</t>
    </r>
    <r>
      <rPr>
        <vertAlign val="superscript"/>
        <sz val="14"/>
        <rFont val="TH SarabunPSK"/>
        <family val="2"/>
      </rPr>
      <t xml:space="preserve"> (1)</t>
    </r>
  </si>
  <si>
    <t>Indicator</t>
  </si>
  <si>
    <t>Ratio of student per teacher</t>
  </si>
  <si>
    <t>ตัวชี้วัดที่สำคัญของจังหวัด (ต่อ)</t>
  </si>
  <si>
    <t>Provincial Key Indicators</t>
  </si>
  <si>
    <t>Provincial Key Indicators (Cont.)</t>
  </si>
  <si>
    <t>(2016)</t>
  </si>
  <si>
    <r>
      <t>ความหนาแน่นของประชากรต่อ ตร.กม.</t>
    </r>
    <r>
      <rPr>
        <vertAlign val="superscript"/>
        <sz val="14"/>
        <rFont val="TH SarabunPSK"/>
        <family val="2"/>
      </rPr>
      <t>(1)</t>
    </r>
  </si>
  <si>
    <r>
      <t>อัตราส่วนเพศ</t>
    </r>
    <r>
      <rPr>
        <vertAlign val="superscript"/>
        <sz val="14"/>
        <rFont val="TH SarabunPSK"/>
        <family val="2"/>
      </rPr>
      <t>(1)</t>
    </r>
  </si>
  <si>
    <r>
      <t xml:space="preserve">อัตราการเป็นภาระรวม </t>
    </r>
    <r>
      <rPr>
        <vertAlign val="superscript"/>
        <sz val="14"/>
        <rFont val="TH SarabunPSK"/>
        <family val="2"/>
      </rPr>
      <t>(1)</t>
    </r>
  </si>
  <si>
    <t xml:space="preserve">     (1)   กรมการปกครอง</t>
  </si>
  <si>
    <t>ที่มา:</t>
  </si>
  <si>
    <t>Source:</t>
  </si>
  <si>
    <t xml:space="preserve">     (1)   Department of Provincial Administration</t>
  </si>
  <si>
    <r>
      <t xml:space="preserve">อัตราเกิดต่อประชากร 1,000 คน </t>
    </r>
    <r>
      <rPr>
        <vertAlign val="superscript"/>
        <sz val="14"/>
        <rFont val="TH SarabunPSK"/>
        <family val="2"/>
      </rPr>
      <t>(2)</t>
    </r>
  </si>
  <si>
    <r>
      <t>อัตราตายต่อประชากร 1,000 คน</t>
    </r>
    <r>
      <rPr>
        <vertAlign val="superscript"/>
        <sz val="14"/>
        <rFont val="TH SarabunPSK"/>
        <family val="2"/>
      </rPr>
      <t xml:space="preserve"> (2)</t>
    </r>
  </si>
  <si>
    <r>
      <t xml:space="preserve">อัตราการตายของทารกต่อการเกิดมีชีพ 1,000 คน </t>
    </r>
    <r>
      <rPr>
        <vertAlign val="superscript"/>
        <sz val="14"/>
        <rFont val="TH SarabunPSK"/>
        <family val="2"/>
      </rPr>
      <t>(2)</t>
    </r>
  </si>
  <si>
    <r>
      <t xml:space="preserve">อัตราการตายของมารดาต่อการเกิดมีชีพ 100,000 คน </t>
    </r>
    <r>
      <rPr>
        <vertAlign val="superscript"/>
        <sz val="14"/>
        <rFont val="TH SarabunPSK"/>
        <family val="2"/>
      </rPr>
      <t>(2)</t>
    </r>
  </si>
  <si>
    <r>
      <t xml:space="preserve">อัตราการว่างงาน </t>
    </r>
    <r>
      <rPr>
        <vertAlign val="superscript"/>
        <sz val="14"/>
        <rFont val="TH SarabunPSK"/>
        <family val="2"/>
      </rPr>
      <t>(3)</t>
    </r>
  </si>
  <si>
    <r>
      <t xml:space="preserve">อัตราค่าจ้างรายวัน </t>
    </r>
    <r>
      <rPr>
        <vertAlign val="superscript"/>
        <sz val="14"/>
        <rFont val="TH SarabunPSK"/>
        <family val="2"/>
      </rPr>
      <t>(4)</t>
    </r>
  </si>
  <si>
    <r>
      <t xml:space="preserve">อัตราการเข้าเรียนระดับมัธยมศึกษาปีที่ 1 </t>
    </r>
    <r>
      <rPr>
        <vertAlign val="superscript"/>
        <sz val="14"/>
        <rFont val="TH SarabunPSK"/>
        <family val="2"/>
      </rPr>
      <t>(5)</t>
    </r>
  </si>
  <si>
    <r>
      <t xml:space="preserve">   - ระดับประถมศึกษา </t>
    </r>
    <r>
      <rPr>
        <vertAlign val="superscript"/>
        <sz val="14"/>
        <rFont val="TH SarabunPSK"/>
        <family val="2"/>
      </rPr>
      <t>(5)</t>
    </r>
  </si>
  <si>
    <r>
      <t xml:space="preserve">   - ระดับมัธยมศึกษา </t>
    </r>
    <r>
      <rPr>
        <vertAlign val="superscript"/>
        <sz val="14"/>
        <rFont val="TH SarabunPSK"/>
        <family val="2"/>
      </rPr>
      <t>(5)</t>
    </r>
  </si>
  <si>
    <r>
      <t>อัตราส่วนของนักเรียนต่อประชากรในวัยเรียน</t>
    </r>
    <r>
      <rPr>
        <vertAlign val="superscript"/>
        <sz val="14"/>
        <rFont val="TH SarabunPSK"/>
        <family val="2"/>
      </rPr>
      <t xml:space="preserve"> (5)</t>
    </r>
  </si>
  <si>
    <r>
      <t xml:space="preserve">อัตราส่วนประชากรต่อแพทย์ 1 คน </t>
    </r>
    <r>
      <rPr>
        <vertAlign val="superscript"/>
        <sz val="14"/>
        <rFont val="TH SarabunPSK"/>
        <family val="2"/>
      </rPr>
      <t>(2)</t>
    </r>
  </si>
  <si>
    <r>
      <t xml:space="preserve">สัดส่วนพื้นที่ป่าไม้ต่อพื้นที่จังหวัด </t>
    </r>
    <r>
      <rPr>
        <vertAlign val="superscript"/>
        <sz val="14"/>
        <rFont val="TH SarabunPSK"/>
        <family val="2"/>
      </rPr>
      <t>(13)</t>
    </r>
  </si>
  <si>
    <r>
      <t xml:space="preserve">อัตราการขยายตัวของผู้จดทะเบียนนิติบุคคลที่คงอยู่ </t>
    </r>
    <r>
      <rPr>
        <vertAlign val="superscript"/>
        <sz val="14"/>
        <rFont val="TH SarabunPSK"/>
        <family val="2"/>
      </rPr>
      <t>(12)</t>
    </r>
  </si>
  <si>
    <r>
      <t xml:space="preserve">อัตราการขยายตัวของนักท่องเที่ยวไทยที่เดินทางมายังจังหวัด </t>
    </r>
    <r>
      <rPr>
        <vertAlign val="superscript"/>
        <sz val="14"/>
        <rFont val="TH SarabunPSK"/>
        <family val="2"/>
      </rPr>
      <t>(11)</t>
    </r>
  </si>
  <si>
    <r>
      <t xml:space="preserve">สัดส่วนของครัวเรือนที่มีโทรศัพท์พื้นฐาน </t>
    </r>
    <r>
      <rPr>
        <vertAlign val="superscript"/>
        <sz val="14"/>
        <rFont val="TH SarabunPSK"/>
        <family val="2"/>
      </rPr>
      <t xml:space="preserve">(10) </t>
    </r>
  </si>
  <si>
    <r>
      <t xml:space="preserve">สัดส่วนของครัวเรือนที่มีคอมพิวเตอร์ </t>
    </r>
    <r>
      <rPr>
        <vertAlign val="superscript"/>
        <sz val="14"/>
        <rFont val="TH SarabunPSK"/>
        <family val="2"/>
      </rPr>
      <t>(10)</t>
    </r>
  </si>
  <si>
    <r>
      <t xml:space="preserve">อัตราเพิ่มของรถจักรยานยนต์ที่จดทะเบียน </t>
    </r>
    <r>
      <rPr>
        <vertAlign val="superscript"/>
        <sz val="14"/>
        <rFont val="TH SarabunPSK"/>
        <family val="2"/>
      </rPr>
      <t>(9)</t>
    </r>
  </si>
  <si>
    <r>
      <t>ร้อยละของครัวเรือนเกษตรต่อครัวเรือนทั้งสิ้น</t>
    </r>
    <r>
      <rPr>
        <vertAlign val="superscript"/>
        <sz val="14"/>
        <rFont val="TH SarabunPSK"/>
        <family val="2"/>
      </rPr>
      <t xml:space="preserve"> (8)</t>
    </r>
  </si>
  <si>
    <r>
      <t xml:space="preserve">สัดส่วนของเนื้อที่ถือครองทำการเกษตรต่อเนื้อที่ทั้งหมด </t>
    </r>
    <r>
      <rPr>
        <vertAlign val="superscript"/>
        <sz val="14"/>
        <rFont val="TH SarabunPSK"/>
        <family val="2"/>
      </rPr>
      <t>(8)</t>
    </r>
  </si>
  <si>
    <r>
      <t xml:space="preserve">ค่าใช้จ่ายเฉลี่ยต่อคนต่อเดือน </t>
    </r>
    <r>
      <rPr>
        <vertAlign val="superscript"/>
        <sz val="14"/>
        <rFont val="TH SarabunPSK"/>
        <family val="2"/>
      </rPr>
      <t>(6)</t>
    </r>
  </si>
  <si>
    <r>
      <t xml:space="preserve">รายได้เฉลี่ยต่อคนต่อเดือน </t>
    </r>
    <r>
      <rPr>
        <vertAlign val="superscript"/>
        <sz val="14"/>
        <rFont val="TH SarabunPSK"/>
        <family val="2"/>
      </rPr>
      <t>(6)</t>
    </r>
  </si>
  <si>
    <r>
      <t>Population density per Sq.Km.</t>
    </r>
    <r>
      <rPr>
        <vertAlign val="superscript"/>
        <sz val="14"/>
        <rFont val="TH SarabunPSK"/>
        <family val="2"/>
      </rPr>
      <t xml:space="preserve"> (1)</t>
    </r>
  </si>
  <si>
    <r>
      <t xml:space="preserve">Sex ratio </t>
    </r>
    <r>
      <rPr>
        <vertAlign val="superscript"/>
        <sz val="14"/>
        <rFont val="TH SarabunPSK"/>
        <family val="2"/>
      </rPr>
      <t>(1)</t>
    </r>
  </si>
  <si>
    <r>
      <t>Dependency ratio</t>
    </r>
    <r>
      <rPr>
        <vertAlign val="superscript"/>
        <sz val="14"/>
        <rFont val="TH SarabunPSK"/>
        <family val="2"/>
      </rPr>
      <t xml:space="preserve"> (1)</t>
    </r>
  </si>
  <si>
    <r>
      <t>Crude birth rate per 1,000 population</t>
    </r>
    <r>
      <rPr>
        <vertAlign val="superscript"/>
        <sz val="14"/>
        <rFont val="TH SarabunPSK"/>
        <family val="2"/>
      </rPr>
      <t xml:space="preserve"> (2)</t>
    </r>
  </si>
  <si>
    <r>
      <t xml:space="preserve">Crude death rate per 1,000 population </t>
    </r>
    <r>
      <rPr>
        <vertAlign val="superscript"/>
        <sz val="14"/>
        <rFont val="TH SarabunPSK"/>
        <family val="2"/>
      </rPr>
      <t>(2)</t>
    </r>
  </si>
  <si>
    <r>
      <t xml:space="preserve">Infant mortality rate per 1,000 livebirths </t>
    </r>
    <r>
      <rPr>
        <vertAlign val="superscript"/>
        <sz val="14"/>
        <rFont val="TH SarabunPSK"/>
        <family val="2"/>
      </rPr>
      <t>(2)</t>
    </r>
  </si>
  <si>
    <r>
      <t xml:space="preserve">Maternal mortality rate per 100,000 livebirths </t>
    </r>
    <r>
      <rPr>
        <vertAlign val="superscript"/>
        <sz val="14"/>
        <rFont val="TH SarabunPSK"/>
        <family val="2"/>
      </rPr>
      <t>(2)</t>
    </r>
  </si>
  <si>
    <r>
      <t>Ratio of population per physician</t>
    </r>
    <r>
      <rPr>
        <vertAlign val="superscript"/>
        <sz val="14"/>
        <rFont val="TH SarabunPSK"/>
        <family val="2"/>
      </rPr>
      <t xml:space="preserve"> (2)</t>
    </r>
  </si>
  <si>
    <r>
      <t xml:space="preserve">Unemployment rate </t>
    </r>
    <r>
      <rPr>
        <vertAlign val="superscript"/>
        <sz val="14"/>
        <rFont val="TH SarabunPSK"/>
        <family val="2"/>
      </rPr>
      <t>(3)</t>
    </r>
  </si>
  <si>
    <r>
      <t xml:space="preserve">Wage rate per day </t>
    </r>
    <r>
      <rPr>
        <vertAlign val="superscript"/>
        <sz val="14"/>
        <rFont val="TH SarabunPSK"/>
        <family val="2"/>
      </rPr>
      <t>(4)</t>
    </r>
  </si>
  <si>
    <r>
      <t xml:space="preserve">Transition rate of grade 7 </t>
    </r>
    <r>
      <rPr>
        <vertAlign val="superscript"/>
        <sz val="14"/>
        <rFont val="TH SarabunPSK"/>
        <family val="2"/>
      </rPr>
      <t>(5)</t>
    </r>
  </si>
  <si>
    <r>
      <t xml:space="preserve">   - Elementary level </t>
    </r>
    <r>
      <rPr>
        <vertAlign val="superscript"/>
        <sz val="14"/>
        <rFont val="TH SarabunPSK"/>
        <family val="2"/>
      </rPr>
      <t>(5)</t>
    </r>
  </si>
  <si>
    <r>
      <t xml:space="preserve">   - Secondary level </t>
    </r>
    <r>
      <rPr>
        <vertAlign val="superscript"/>
        <sz val="14"/>
        <rFont val="TH SarabunPSK"/>
        <family val="2"/>
      </rPr>
      <t>(5)</t>
    </r>
  </si>
  <si>
    <r>
      <t>Ratio of student to school - age population</t>
    </r>
    <r>
      <rPr>
        <vertAlign val="superscript"/>
        <sz val="14"/>
        <rFont val="TH SarabunPSK"/>
        <family val="2"/>
      </rPr>
      <t xml:space="preserve"> (5)</t>
    </r>
  </si>
  <si>
    <r>
      <t xml:space="preserve">Average monthly income per capita </t>
    </r>
    <r>
      <rPr>
        <vertAlign val="superscript"/>
        <sz val="14"/>
        <rFont val="TH SarabunPSK"/>
        <family val="2"/>
      </rPr>
      <t>(6)</t>
    </r>
  </si>
  <si>
    <r>
      <t>Average monthly expenditures per capita</t>
    </r>
    <r>
      <rPr>
        <vertAlign val="superscript"/>
        <sz val="14"/>
        <rFont val="TH SarabunPSK"/>
        <family val="2"/>
      </rPr>
      <t xml:space="preserve"> (6)</t>
    </r>
  </si>
  <si>
    <r>
      <t>Proportion of farm holding land per total land</t>
    </r>
    <r>
      <rPr>
        <vertAlign val="superscript"/>
        <sz val="14"/>
        <rFont val="TH SarabunPSK"/>
        <family val="2"/>
      </rPr>
      <t xml:space="preserve"> (8)</t>
    </r>
  </si>
  <si>
    <r>
      <t>Percentage of farming household per total household</t>
    </r>
    <r>
      <rPr>
        <vertAlign val="superscript"/>
        <sz val="14"/>
        <rFont val="TH SarabunPSK"/>
        <family val="2"/>
      </rPr>
      <t xml:space="preserve"> (9)</t>
    </r>
  </si>
  <si>
    <r>
      <t xml:space="preserve">Growth rate of motorcycle registered </t>
    </r>
    <r>
      <rPr>
        <vertAlign val="superscript"/>
        <sz val="14"/>
        <rFont val="TH SarabunPSK"/>
        <family val="2"/>
      </rPr>
      <t>(9)</t>
    </r>
  </si>
  <si>
    <r>
      <t xml:space="preserve">Proportion of household accessing to computer </t>
    </r>
    <r>
      <rPr>
        <vertAlign val="superscript"/>
        <sz val="14"/>
        <rFont val="TH SarabunPSK"/>
        <family val="2"/>
      </rPr>
      <t>(10)</t>
    </r>
  </si>
  <si>
    <r>
      <t xml:space="preserve">Proportion of household accessing to internet </t>
    </r>
    <r>
      <rPr>
        <vertAlign val="superscript"/>
        <sz val="14"/>
        <rFont val="TH SarabunPSK"/>
        <family val="2"/>
      </rPr>
      <t>(10)</t>
    </r>
  </si>
  <si>
    <r>
      <t xml:space="preserve">Proportion of household accessing to telephone </t>
    </r>
    <r>
      <rPr>
        <vertAlign val="superscript"/>
        <sz val="14"/>
        <rFont val="TH SarabunPSK"/>
        <family val="2"/>
      </rPr>
      <t>(10)</t>
    </r>
  </si>
  <si>
    <t xml:space="preserve">     (3)   สำรวจภาวะการทำงานชองประชากร สำนักงานสถิติแห่งชาติ</t>
  </si>
  <si>
    <t>อัตราการขยายตัวของนักท่องเที่ยวต่างประเทศ</t>
  </si>
  <si>
    <t>Growth rate of international tourist arrivals</t>
  </si>
  <si>
    <t xml:space="preserve">     (5)   กระทรวงศึกษาธิการ</t>
  </si>
  <si>
    <t xml:space="preserve">     (7)   สำนักงานคณะกรรมการพัฒนาการเศรษฐกิจและสังคมแห่งชาติ</t>
  </si>
  <si>
    <t xml:space="preserve">     (7)   Office of the National Economic and Social Development Board</t>
  </si>
  <si>
    <t xml:space="preserve">     (8)   สำนักงานเศรษฐกิจการเกษตร</t>
  </si>
  <si>
    <t xml:space="preserve">     (8)   Office of Agricultural Economics</t>
  </si>
  <si>
    <r>
      <t xml:space="preserve">   to mobile phone</t>
    </r>
    <r>
      <rPr>
        <vertAlign val="superscript"/>
        <sz val="14"/>
        <rFont val="TH SarabunPSK"/>
        <family val="2"/>
      </rPr>
      <t xml:space="preserve"> (10)</t>
    </r>
  </si>
  <si>
    <r>
      <t>Number of hotel and resort</t>
    </r>
    <r>
      <rPr>
        <vertAlign val="superscript"/>
        <sz val="14"/>
        <rFont val="TH SarabunPSK"/>
        <family val="2"/>
      </rPr>
      <t xml:space="preserve"> (11)</t>
    </r>
  </si>
  <si>
    <r>
      <t>Growth rate of domestic tourist arrivals in province</t>
    </r>
    <r>
      <rPr>
        <vertAlign val="superscript"/>
        <sz val="14"/>
        <rFont val="TH SarabunPSK"/>
        <family val="2"/>
      </rPr>
      <t xml:space="preserve"> (11)</t>
    </r>
  </si>
  <si>
    <r>
      <t>Growth rate of registered of juristic person</t>
    </r>
    <r>
      <rPr>
        <vertAlign val="superscript"/>
        <sz val="14"/>
        <rFont val="TH SarabunPSK"/>
        <family val="2"/>
      </rPr>
      <t xml:space="preserve"> (12)</t>
    </r>
  </si>
  <si>
    <r>
      <t xml:space="preserve">Proportion area of forest land per area province </t>
    </r>
    <r>
      <rPr>
        <vertAlign val="superscript"/>
        <sz val="14"/>
        <rFont val="TH SarabunPSK"/>
        <family val="2"/>
      </rPr>
      <t>(13)</t>
    </r>
  </si>
  <si>
    <t xml:space="preserve">     (10)   The Information and Communication Technology Survey on Household,</t>
  </si>
  <si>
    <t xml:space="preserve">     (11)   กรมการท่องเที่ยว</t>
  </si>
  <si>
    <t xml:space="preserve">     (11)   Department of Tourism</t>
  </si>
  <si>
    <t xml:space="preserve">     (13)   กรมป่าไม้</t>
  </si>
  <si>
    <t xml:space="preserve">     (13)   Royal Forest Development</t>
  </si>
  <si>
    <t xml:space="preserve">     (3)   The Labour Force Survey, Provincial level, National Statistics Office</t>
  </si>
  <si>
    <t xml:space="preserve">            National Statistics Office</t>
  </si>
  <si>
    <t xml:space="preserve">     (5)   Ministry of Education</t>
  </si>
  <si>
    <r>
      <t xml:space="preserve">จำนวนโรงแรมและรีสอร์ท </t>
    </r>
    <r>
      <rPr>
        <vertAlign val="superscript"/>
        <sz val="14"/>
        <rFont val="TH SarabunPSK"/>
        <family val="2"/>
      </rPr>
      <t>(11)</t>
    </r>
  </si>
  <si>
    <r>
      <t xml:space="preserve">อัตราการขยายตัวของผลิตภัณฑ์มวลรวมจังหวัด ณ ราคาประจำปี </t>
    </r>
    <r>
      <rPr>
        <vertAlign val="superscript"/>
        <sz val="14"/>
        <rFont val="TH SarabunPSK"/>
        <family val="2"/>
      </rPr>
      <t>(7)</t>
    </r>
  </si>
  <si>
    <r>
      <t xml:space="preserve">Growth rate of GPP at current market prices </t>
    </r>
    <r>
      <rPr>
        <vertAlign val="superscript"/>
        <sz val="14"/>
        <rFont val="TH SarabunPSK"/>
        <family val="2"/>
      </rPr>
      <t>(7)</t>
    </r>
  </si>
  <si>
    <t>Indicators</t>
  </si>
  <si>
    <r>
      <t xml:space="preserve">ผลิตภัณฑ์มวลรวมจังหวัดต่อหัว (ณ ราคาประจำปี) </t>
    </r>
    <r>
      <rPr>
        <vertAlign val="superscript"/>
        <sz val="14"/>
        <rFont val="TH SarabunPSK"/>
        <family val="2"/>
      </rPr>
      <t>(7)</t>
    </r>
  </si>
  <si>
    <r>
      <t xml:space="preserve">GPP per capita (at current market prices) </t>
    </r>
    <r>
      <rPr>
        <vertAlign val="superscript"/>
        <sz val="14"/>
        <rFont val="TH SarabunPSK"/>
        <family val="2"/>
      </rPr>
      <t>(7)</t>
    </r>
  </si>
  <si>
    <r>
      <t xml:space="preserve">สัดส่วนของครัวเรือนที่เข้าถึงอินเทอร์เน็ต </t>
    </r>
    <r>
      <rPr>
        <vertAlign val="superscript"/>
        <sz val="14"/>
        <rFont val="TH SarabunPSK"/>
        <family val="2"/>
      </rPr>
      <t>(10)</t>
    </r>
  </si>
  <si>
    <t>ร้อยละของประชากรอายุ 6 ปีขึ้นไปที่ใช้อินเทอร์เน็ต</t>
  </si>
  <si>
    <r>
      <t xml:space="preserve">   ต่อประชากร 100 คน </t>
    </r>
    <r>
      <rPr>
        <vertAlign val="superscript"/>
        <sz val="14"/>
        <rFont val="TH SarabunPSK"/>
        <family val="2"/>
      </rPr>
      <t>(10)</t>
    </r>
  </si>
  <si>
    <t>ร้อยละของประชากรอายุ 6 ปีขึ้นไปที่ใช้คอมพิวเตอร์</t>
  </si>
  <si>
    <t xml:space="preserve">Percentage of population 6 years and over accessing </t>
  </si>
  <si>
    <r>
      <t xml:space="preserve">   per 100 population</t>
    </r>
    <r>
      <rPr>
        <vertAlign val="superscript"/>
        <sz val="14"/>
        <rFont val="TH SarabunPSK"/>
        <family val="2"/>
      </rPr>
      <t xml:space="preserve"> (10)</t>
    </r>
  </si>
  <si>
    <t>Percentage of population 6 years of using computer</t>
  </si>
  <si>
    <t>Percentage of population 6 years of internet user</t>
  </si>
  <si>
    <t>ร้อยละของประชากรอายุ 6 ปีขึ้นไปที่มีโทรศัพท์มือถือ</t>
  </si>
  <si>
    <t xml:space="preserve">     (2)   สำนักงานสาธารณสุขจังหวัดปทุมธานี</t>
  </si>
  <si>
    <t xml:space="preserve">     (4)   สำนักงานสวัสดิการและคุ้มครองแรงงานจังหวัดปทุมธานี</t>
  </si>
  <si>
    <t xml:space="preserve">     (6)   สำรวจภาวะเศรษฐกิจและสังคมของครัวเรือนจังหวัดปทุมธานี สำนักงานสถิติแห่งชาติ</t>
  </si>
  <si>
    <t xml:space="preserve">     (9)   สำนักงานขนส่งจังหวัดปทุมธานี</t>
  </si>
  <si>
    <t xml:space="preserve">     (12)   สำนักงานพัฒนาธุรกิจการค้าจังหวัดปทุมธานี</t>
  </si>
  <si>
    <t xml:space="preserve">     (2)   Pathum Thani Provincial Health Office</t>
  </si>
  <si>
    <t xml:space="preserve">     (4)   Pathum Thani Provincial Labour Protection and Welfare Office</t>
  </si>
  <si>
    <t xml:space="preserve">     (6)   The Household Socio-Economic Survey, Pathum Thani Province, </t>
  </si>
  <si>
    <t xml:space="preserve">     (9)   Pathum Thani Provincial Transport Office</t>
  </si>
  <si>
    <t xml:space="preserve">     (12)   Pathum Thani Provincial Business Development Office</t>
  </si>
  <si>
    <t>(2017)</t>
  </si>
  <si>
    <t>-</t>
  </si>
  <si>
    <t>(2018)</t>
  </si>
  <si>
    <t>(2019)</t>
  </si>
  <si>
    <t>(2020)</t>
  </si>
  <si>
    <r>
      <t xml:space="preserve">   ที่เดินทางมายังจังหวัด </t>
    </r>
    <r>
      <rPr>
        <vertAlign val="superscript"/>
        <sz val="14"/>
        <color theme="1"/>
        <rFont val="TH SarabunPSK"/>
        <family val="2"/>
      </rPr>
      <t>(11)</t>
    </r>
  </si>
  <si>
    <r>
      <t xml:space="preserve">   in province </t>
    </r>
    <r>
      <rPr>
        <vertAlign val="superscript"/>
        <sz val="14"/>
        <color theme="1"/>
        <rFont val="TH SarabunPSK"/>
        <family val="2"/>
      </rPr>
      <t>(11)</t>
    </r>
  </si>
  <si>
    <r>
      <t xml:space="preserve">อัตราเจริญพันธุ์ </t>
    </r>
    <r>
      <rPr>
        <vertAlign val="superscript"/>
        <sz val="14"/>
        <rFont val="TH SarabunPSK"/>
        <family val="2"/>
      </rPr>
      <t>(2)</t>
    </r>
  </si>
  <si>
    <r>
      <t xml:space="preserve">Fertility rate </t>
    </r>
    <r>
      <rPr>
        <vertAlign val="superscript"/>
        <sz val="14"/>
        <rFont val="TH SarabunPSK"/>
        <family val="2"/>
      </rPr>
      <t>(2)</t>
    </r>
  </si>
  <si>
    <t>Naional Statistical Office.</t>
  </si>
  <si>
    <t>(10)   สำรวจการมีการใช้เทคโนโลยีสารสนเทศและการสื่อสารในครัวเรือน สำนักงานสถิติแห่งชาติ</t>
  </si>
  <si>
    <r>
      <t xml:space="preserve">อัตราการมีงานทำ </t>
    </r>
    <r>
      <rPr>
        <vertAlign val="superscript"/>
        <sz val="14"/>
        <color theme="1"/>
        <rFont val="TH SarabunPSK"/>
        <family val="2"/>
      </rPr>
      <t>(3)</t>
    </r>
  </si>
  <si>
    <r>
      <t xml:space="preserve">Employment rate </t>
    </r>
    <r>
      <rPr>
        <vertAlign val="superscript"/>
        <sz val="14"/>
        <color theme="1"/>
        <rFont val="TH SarabunPSK"/>
        <family val="2"/>
      </rPr>
      <t>(3)</t>
    </r>
  </si>
  <si>
    <r>
      <t xml:space="preserve">อัตราเพิ่มของผู้มีงานทำ </t>
    </r>
    <r>
      <rPr>
        <vertAlign val="superscript"/>
        <sz val="14"/>
        <color theme="1"/>
        <rFont val="TH SarabunPSK"/>
        <family val="2"/>
      </rPr>
      <t>(3)</t>
    </r>
  </si>
  <si>
    <r>
      <t xml:space="preserve">Growth rate of employed person </t>
    </r>
    <r>
      <rPr>
        <vertAlign val="superscript"/>
        <sz val="14"/>
        <color theme="1"/>
        <rFont val="TH SarabunPSK"/>
        <family val="2"/>
      </rPr>
      <t>(3)</t>
    </r>
  </si>
  <si>
    <r>
      <t xml:space="preserve">อัตราการมีส่วนร่วมในกำลังแรงงาน </t>
    </r>
    <r>
      <rPr>
        <vertAlign val="superscript"/>
        <sz val="14"/>
        <color theme="1"/>
        <rFont val="TH SarabunPSK"/>
        <family val="2"/>
      </rPr>
      <t>(3)</t>
    </r>
  </si>
  <si>
    <r>
      <t xml:space="preserve">Labour force participation rate </t>
    </r>
    <r>
      <rPr>
        <vertAlign val="superscript"/>
        <sz val="14"/>
        <color theme="1"/>
        <rFont val="TH SarabunPSK"/>
        <family val="2"/>
      </rPr>
      <t>(3)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</si>
</sst>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(* #,##0_);_(* \(#,##0\);_(* &quot;-&quot;_);_(@_)"/>
    <numFmt numFmtId="165" formatCode="_(* #,##0.00_);_(* \(#,##0.00\);_(* &quot;-&quot;_);_(@_)"/>
    <numFmt numFmtId="166" formatCode="#,##0.0"/>
    <numFmt numFmtId="167" formatCode="0.0"/>
    <numFmt numFmtId="168" formatCode="_-* #,##0_-;\-* #,##0_-;_-* &quot;-&quot;??_-;_-@_-"/>
  </numFmts>
  <fonts count="12" x14ac:knownFonts="1"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6"/>
      <name val="TH SarabunPSK"/>
      <family val="2"/>
    </font>
    <font>
      <vertAlign val="superscript"/>
      <sz val="14"/>
      <name val="TH SarabunPSK"/>
      <family val="2"/>
    </font>
    <font>
      <sz val="13"/>
      <name val="TH SarabunPSK"/>
      <family val="2"/>
    </font>
    <font>
      <sz val="13"/>
      <color theme="1"/>
      <name val="TH SarabunPSK"/>
      <family val="2"/>
    </font>
    <font>
      <sz val="14"/>
      <name val="Cordia New"/>
      <family val="2"/>
    </font>
    <font>
      <sz val="13"/>
      <color rgb="FF000000"/>
      <name val="TH SarabunPSK"/>
      <family val="2"/>
    </font>
    <font>
      <sz val="14"/>
      <color theme="1"/>
      <name val="TH SarabunPSK"/>
      <family val="2"/>
    </font>
    <font>
      <vertAlign val="superscript"/>
      <sz val="14"/>
      <color theme="1"/>
      <name val="TH SarabunPSK"/>
      <family val="2"/>
    </font>
    <font>
      <sz val="14"/>
      <color rgb="FFFF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88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2" xfId="0" quotePrefix="1" applyFont="1" applyBorder="1" applyAlignment="1">
      <alignment horizontal="center" vertical="center"/>
    </xf>
    <xf numFmtId="0" fontId="2" fillId="0" borderId="3" xfId="0" applyFont="1" applyFill="1" applyBorder="1"/>
    <xf numFmtId="0" fontId="2" fillId="0" borderId="4" xfId="0" applyFont="1" applyFill="1" applyBorder="1"/>
    <xf numFmtId="0" fontId="2" fillId="0" borderId="4" xfId="0" applyFont="1" applyBorder="1"/>
    <xf numFmtId="0" fontId="2" fillId="0" borderId="4" xfId="0" applyFont="1" applyFill="1" applyBorder="1" applyAlignment="1">
      <alignment shrinkToFit="1"/>
    </xf>
    <xf numFmtId="0" fontId="2" fillId="0" borderId="5" xfId="0" applyFont="1" applyFill="1" applyBorder="1"/>
    <xf numFmtId="0" fontId="2" fillId="0" borderId="5" xfId="0" applyFont="1" applyFill="1" applyBorder="1" applyAlignment="1">
      <alignment shrinkToFit="1"/>
    </xf>
    <xf numFmtId="0" fontId="2" fillId="0" borderId="16" xfId="0" applyFont="1" applyFill="1" applyBorder="1" applyAlignment="1"/>
    <xf numFmtId="165" fontId="5" fillId="0" borderId="3" xfId="0" applyNumberFormat="1" applyFont="1" applyBorder="1" applyAlignment="1">
      <alignment horizontal="right"/>
    </xf>
    <xf numFmtId="165" fontId="5" fillId="0" borderId="4" xfId="0" applyNumberFormat="1" applyFont="1" applyBorder="1" applyAlignment="1">
      <alignment horizontal="right"/>
    </xf>
    <xf numFmtId="164" fontId="5" fillId="0" borderId="4" xfId="0" applyNumberFormat="1" applyFont="1" applyBorder="1" applyAlignment="1">
      <alignment horizontal="right"/>
    </xf>
    <xf numFmtId="0" fontId="2" fillId="2" borderId="4" xfId="0" applyFont="1" applyFill="1" applyBorder="1"/>
    <xf numFmtId="0" fontId="2" fillId="2" borderId="4" xfId="0" applyFont="1" applyFill="1" applyBorder="1" applyAlignment="1">
      <alignment shrinkToFit="1"/>
    </xf>
    <xf numFmtId="0" fontId="2" fillId="2" borderId="0" xfId="0" applyFont="1" applyFill="1"/>
    <xf numFmtId="167" fontId="5" fillId="2" borderId="4" xfId="0" applyNumberFormat="1" applyFont="1" applyFill="1" applyBorder="1" applyAlignment="1">
      <alignment horizontal="right"/>
    </xf>
    <xf numFmtId="166" fontId="5" fillId="0" borderId="4" xfId="0" applyNumberFormat="1" applyFont="1" applyBorder="1" applyAlignment="1">
      <alignment horizontal="right"/>
    </xf>
    <xf numFmtId="166" fontId="5" fillId="2" borderId="4" xfId="0" applyNumberFormat="1" applyFont="1" applyFill="1" applyBorder="1" applyAlignment="1">
      <alignment horizontal="right"/>
    </xf>
    <xf numFmtId="0" fontId="2" fillId="0" borderId="4" xfId="0" applyFont="1" applyBorder="1" applyAlignment="1">
      <alignment horizontal="right"/>
    </xf>
    <xf numFmtId="167" fontId="6" fillId="2" borderId="0" xfId="0" applyNumberFormat="1" applyFont="1" applyFill="1" applyAlignment="1">
      <alignment horizontal="right"/>
    </xf>
    <xf numFmtId="167" fontId="2" fillId="2" borderId="4" xfId="0" applyNumberFormat="1" applyFont="1" applyFill="1" applyBorder="1" applyAlignment="1">
      <alignment horizontal="right"/>
    </xf>
    <xf numFmtId="166" fontId="5" fillId="0" borderId="4" xfId="0" applyNumberFormat="1" applyFont="1" applyFill="1" applyBorder="1" applyAlignment="1">
      <alignment horizontal="right"/>
    </xf>
    <xf numFmtId="2" fontId="5" fillId="0" borderId="3" xfId="0" applyNumberFormat="1" applyFont="1" applyBorder="1" applyAlignment="1">
      <alignment horizontal="right"/>
    </xf>
    <xf numFmtId="2" fontId="5" fillId="0" borderId="4" xfId="0" applyNumberFormat="1" applyFont="1" applyBorder="1" applyAlignment="1">
      <alignment horizontal="right"/>
    </xf>
    <xf numFmtId="3" fontId="5" fillId="2" borderId="4" xfId="0" applyNumberFormat="1" applyFont="1" applyFill="1" applyBorder="1" applyAlignment="1">
      <alignment horizontal="right"/>
    </xf>
    <xf numFmtId="2" fontId="5" fillId="2" borderId="4" xfId="0" applyNumberFormat="1" applyFont="1" applyFill="1" applyBorder="1" applyAlignment="1">
      <alignment horizontal="right"/>
    </xf>
    <xf numFmtId="0" fontId="5" fillId="2" borderId="4" xfId="0" applyFont="1" applyFill="1" applyBorder="1" applyAlignment="1">
      <alignment horizontal="right"/>
    </xf>
    <xf numFmtId="0" fontId="5" fillId="0" borderId="4" xfId="0" applyFont="1" applyBorder="1" applyAlignment="1">
      <alignment horizontal="right"/>
    </xf>
    <xf numFmtId="168" fontId="5" fillId="2" borderId="4" xfId="1" applyNumberFormat="1" applyFont="1" applyFill="1" applyBorder="1" applyAlignment="1">
      <alignment horizontal="right"/>
    </xf>
    <xf numFmtId="0" fontId="5" fillId="0" borderId="5" xfId="0" applyFont="1" applyBorder="1" applyAlignment="1">
      <alignment horizontal="right"/>
    </xf>
    <xf numFmtId="0" fontId="2" fillId="0" borderId="4" xfId="0" applyFont="1" applyFill="1" applyBorder="1" applyAlignment="1">
      <alignment vertical="center"/>
    </xf>
    <xf numFmtId="3" fontId="8" fillId="0" borderId="0" xfId="0" applyNumberFormat="1" applyFont="1"/>
    <xf numFmtId="165" fontId="5" fillId="2" borderId="4" xfId="0" applyNumberFormat="1" applyFont="1" applyFill="1" applyBorder="1" applyAlignment="1">
      <alignment horizontal="right"/>
    </xf>
    <xf numFmtId="0" fontId="2" fillId="0" borderId="4" xfId="0" applyFont="1" applyFill="1" applyBorder="1" applyAlignment="1">
      <alignment horizontal="right"/>
    </xf>
    <xf numFmtId="0" fontId="2" fillId="0" borderId="0" xfId="0" applyFont="1" applyFill="1" applyBorder="1"/>
    <xf numFmtId="0" fontId="2" fillId="0" borderId="0" xfId="0" applyFont="1" applyBorder="1"/>
    <xf numFmtId="0" fontId="5" fillId="0" borderId="0" xfId="0" applyFont="1" applyBorder="1" applyAlignment="1">
      <alignment horizontal="right"/>
    </xf>
    <xf numFmtId="0" fontId="2" fillId="0" borderId="0" xfId="0" applyFont="1" applyFill="1" applyBorder="1" applyAlignment="1">
      <alignment shrinkToFit="1"/>
    </xf>
    <xf numFmtId="4" fontId="5" fillId="0" borderId="4" xfId="0" applyNumberFormat="1" applyFont="1" applyBorder="1" applyAlignment="1">
      <alignment horizontal="right"/>
    </xf>
    <xf numFmtId="0" fontId="2" fillId="0" borderId="16" xfId="0" applyFont="1" applyFill="1" applyBorder="1" applyAlignment="1">
      <alignment horizontal="center"/>
    </xf>
    <xf numFmtId="0" fontId="2" fillId="0" borderId="19" xfId="0" applyFont="1" applyFill="1" applyBorder="1" applyAlignment="1">
      <alignment horizontal="center"/>
    </xf>
    <xf numFmtId="0" fontId="2" fillId="0" borderId="16" xfId="0" applyFont="1" applyFill="1" applyBorder="1" applyAlignment="1"/>
    <xf numFmtId="0" fontId="2" fillId="0" borderId="16" xfId="0" applyFont="1" applyFill="1" applyBorder="1" applyAlignment="1">
      <alignment horizontal="left"/>
    </xf>
    <xf numFmtId="0" fontId="1" fillId="0" borderId="13" xfId="0" applyFont="1" applyBorder="1" applyAlignment="1">
      <alignment horizontal="left"/>
    </xf>
    <xf numFmtId="167" fontId="5" fillId="0" borderId="4" xfId="0" applyNumberFormat="1" applyFont="1" applyFill="1" applyBorder="1" applyAlignment="1">
      <alignment horizontal="right"/>
    </xf>
    <xf numFmtId="0" fontId="2" fillId="0" borderId="0" xfId="0" applyFont="1" applyFill="1"/>
    <xf numFmtId="164" fontId="5" fillId="0" borderId="4" xfId="0" applyNumberFormat="1" applyFont="1" applyFill="1" applyBorder="1" applyAlignment="1">
      <alignment horizontal="right"/>
    </xf>
    <xf numFmtId="165" fontId="5" fillId="0" borderId="4" xfId="0" applyNumberFormat="1" applyFont="1" applyFill="1" applyBorder="1" applyAlignment="1">
      <alignment horizontal="right"/>
    </xf>
    <xf numFmtId="3" fontId="5" fillId="0" borderId="4" xfId="0" applyNumberFormat="1" applyFont="1" applyFill="1" applyBorder="1" applyAlignment="1">
      <alignment horizontal="right"/>
    </xf>
    <xf numFmtId="2" fontId="2" fillId="0" borderId="4" xfId="0" applyNumberFormat="1" applyFont="1" applyFill="1" applyBorder="1" applyAlignment="1">
      <alignment horizontal="right"/>
    </xf>
    <xf numFmtId="4" fontId="5" fillId="0" borderId="4" xfId="0" applyNumberFormat="1" applyFont="1" applyFill="1" applyBorder="1" applyAlignment="1">
      <alignment horizontal="right"/>
    </xf>
    <xf numFmtId="0" fontId="9" fillId="0" borderId="4" xfId="0" applyFont="1" applyFill="1" applyBorder="1"/>
    <xf numFmtId="0" fontId="9" fillId="0" borderId="4" xfId="0" applyFont="1" applyFill="1" applyBorder="1" applyAlignment="1">
      <alignment horizontal="right"/>
    </xf>
    <xf numFmtId="0" fontId="6" fillId="0" borderId="4" xfId="0" applyFont="1" applyFill="1" applyBorder="1" applyAlignment="1">
      <alignment horizontal="right"/>
    </xf>
    <xf numFmtId="0" fontId="9" fillId="0" borderId="0" xfId="0" applyFont="1" applyFill="1"/>
    <xf numFmtId="166" fontId="6" fillId="0" borderId="4" xfId="0" applyNumberFormat="1" applyFont="1" applyFill="1" applyBorder="1" applyAlignment="1">
      <alignment horizontal="right"/>
    </xf>
    <xf numFmtId="167" fontId="6" fillId="0" borderId="4" xfId="0" applyNumberFormat="1" applyFont="1" applyFill="1" applyBorder="1" applyAlignment="1">
      <alignment horizontal="right"/>
    </xf>
    <xf numFmtId="4" fontId="6" fillId="0" borderId="0" xfId="0" applyNumberFormat="1" applyFont="1" applyFill="1"/>
    <xf numFmtId="0" fontId="2" fillId="0" borderId="17" xfId="0" applyFont="1" applyFill="1" applyBorder="1" applyAlignment="1"/>
    <xf numFmtId="0" fontId="2" fillId="0" borderId="18" xfId="0" applyFont="1" applyFill="1" applyBorder="1" applyAlignment="1"/>
    <xf numFmtId="166" fontId="2" fillId="0" borderId="4" xfId="0" applyNumberFormat="1" applyFont="1" applyBorder="1" applyAlignment="1">
      <alignment horizontal="right"/>
    </xf>
    <xf numFmtId="166" fontId="11" fillId="0" borderId="4" xfId="0" applyNumberFormat="1" applyFont="1" applyFill="1" applyBorder="1" applyAlignment="1">
      <alignment horizontal="right"/>
    </xf>
    <xf numFmtId="2" fontId="5" fillId="0" borderId="4" xfId="0" applyNumberFormat="1" applyFont="1" applyFill="1" applyBorder="1" applyAlignment="1">
      <alignment horizontal="right"/>
    </xf>
    <xf numFmtId="0" fontId="1" fillId="0" borderId="14" xfId="0" applyFont="1" applyBorder="1" applyAlignment="1"/>
    <xf numFmtId="0" fontId="1" fillId="0" borderId="15" xfId="0" applyFont="1" applyBorder="1" applyAlignment="1"/>
    <xf numFmtId="0" fontId="2" fillId="0" borderId="17" xfId="0" applyFont="1" applyFill="1" applyBorder="1" applyAlignment="1">
      <alignment horizontal="left" indent="2"/>
    </xf>
    <xf numFmtId="0" fontId="1" fillId="0" borderId="14" xfId="0" applyFont="1" applyBorder="1" applyAlignment="1">
      <alignment horizontal="left" indent="4"/>
    </xf>
    <xf numFmtId="0" fontId="2" fillId="0" borderId="17" xfId="0" applyFont="1" applyFill="1" applyBorder="1" applyAlignment="1">
      <alignment horizontal="left" indent="4"/>
    </xf>
    <xf numFmtId="0" fontId="2" fillId="0" borderId="16" xfId="0" applyFont="1" applyFill="1" applyBorder="1" applyAlignment="1">
      <alignment horizontal="left" indent="2"/>
    </xf>
    <xf numFmtId="0" fontId="2" fillId="0" borderId="17" xfId="0" applyFont="1" applyFill="1" applyBorder="1" applyAlignment="1">
      <alignment horizontal="left" indent="2"/>
    </xf>
    <xf numFmtId="0" fontId="1" fillId="0" borderId="7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" fillId="0" borderId="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11" fillId="0" borderId="0" xfId="0" applyFont="1"/>
    <xf numFmtId="165" fontId="6" fillId="0" borderId="4" xfId="0" applyNumberFormat="1" applyFont="1" applyBorder="1" applyAlignment="1">
      <alignment horizontal="right"/>
    </xf>
    <xf numFmtId="2" fontId="6" fillId="2" borderId="4" xfId="0" applyNumberFormat="1" applyFont="1" applyFill="1" applyBorder="1" applyAlignment="1">
      <alignment horizontal="right"/>
    </xf>
    <xf numFmtId="2" fontId="6" fillId="2" borderId="0" xfId="0" applyNumberFormat="1" applyFont="1" applyFill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249116</xdr:colOff>
      <xdr:row>80</xdr:row>
      <xdr:rowOff>87924</xdr:rowOff>
    </xdr:from>
    <xdr:to>
      <xdr:col>7</xdr:col>
      <xdr:colOff>703988</xdr:colOff>
      <xdr:row>82</xdr:row>
      <xdr:rowOff>117232</xdr:rowOff>
    </xdr:to>
    <xdr:sp macro="" textlink="">
      <xdr:nvSpPr>
        <xdr:cNvPr id="2" name="ลูกศรขวาท้ายบาก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 bwMode="auto">
        <a:xfrm rot="5400000">
          <a:off x="10301955" y="21071931"/>
          <a:ext cx="512885" cy="454872"/>
        </a:xfrm>
        <a:prstGeom prst="notchedRightArrow">
          <a:avLst/>
        </a:prstGeom>
        <a:solidFill>
          <a:schemeClr val="bg1">
            <a:lumMod val="65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197287</xdr:colOff>
      <xdr:row>80</xdr:row>
      <xdr:rowOff>141112</xdr:rowOff>
    </xdr:from>
    <xdr:to>
      <xdr:col>7</xdr:col>
      <xdr:colOff>577727</xdr:colOff>
      <xdr:row>83</xdr:row>
      <xdr:rowOff>16369</xdr:rowOff>
    </xdr:to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 rot="5400000">
          <a:off x="10244754" y="21375333"/>
          <a:ext cx="589632" cy="3804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th-TH" sz="1200" b="1">
              <a:latin typeface="TH SarabunPSK" panose="020B0500040200020003" pitchFamily="34" charset="-34"/>
              <a:cs typeface="TH SarabunPSK" panose="020B0500040200020003" pitchFamily="34" charset="-34"/>
            </a:rPr>
            <a:t>205</a:t>
          </a:r>
        </a:p>
      </xdr:txBody>
    </xdr:sp>
    <xdr:clientData/>
  </xdr:twoCellAnchor>
  <xdr:twoCellAnchor>
    <xdr:from>
      <xdr:col>7</xdr:col>
      <xdr:colOff>249119</xdr:colOff>
      <xdr:row>28</xdr:row>
      <xdr:rowOff>172182</xdr:rowOff>
    </xdr:from>
    <xdr:to>
      <xdr:col>7</xdr:col>
      <xdr:colOff>644772</xdr:colOff>
      <xdr:row>30</xdr:row>
      <xdr:rowOff>21172</xdr:rowOff>
    </xdr:to>
    <xdr:sp macro="" textlink="">
      <xdr:nvSpPr>
        <xdr:cNvPr id="3" name="ลูกศรขวาท้ายบาก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 bwMode="auto">
        <a:xfrm rot="16200000">
          <a:off x="10296566" y="7474889"/>
          <a:ext cx="464451" cy="395653"/>
        </a:xfrm>
        <a:prstGeom prst="notchedRightArrow">
          <a:avLst/>
        </a:prstGeom>
        <a:solidFill>
          <a:schemeClr val="bg1">
            <a:lumMod val="65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232626</xdr:colOff>
      <xdr:row>28</xdr:row>
      <xdr:rowOff>223254</xdr:rowOff>
    </xdr:from>
    <xdr:to>
      <xdr:col>7</xdr:col>
      <xdr:colOff>573738</xdr:colOff>
      <xdr:row>30</xdr:row>
      <xdr:rowOff>14654</xdr:rowOff>
    </xdr:to>
    <xdr:sp macro="" textlink="">
      <xdr:nvSpPr>
        <xdr:cNvPr id="34" name="TextBox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 rot="5400000">
          <a:off x="10357920" y="7655711"/>
          <a:ext cx="394650" cy="3411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th-TH" sz="1200" b="1">
              <a:latin typeface="TH SarabunPSK" panose="020B0500040200020003" pitchFamily="34" charset="-34"/>
              <a:cs typeface="TH SarabunPSK" panose="020B0500040200020003" pitchFamily="34" charset="-34"/>
            </a:rPr>
            <a:t>204</a:t>
          </a:r>
        </a:p>
      </xdr:txBody>
    </xdr:sp>
    <xdr:clientData/>
  </xdr:twoCellAnchor>
  <xdr:twoCellAnchor>
    <xdr:from>
      <xdr:col>7</xdr:col>
      <xdr:colOff>219807</xdr:colOff>
      <xdr:row>25</xdr:row>
      <xdr:rowOff>131886</xdr:rowOff>
    </xdr:from>
    <xdr:to>
      <xdr:col>7</xdr:col>
      <xdr:colOff>622787</xdr:colOff>
      <xdr:row>27</xdr:row>
      <xdr:rowOff>80600</xdr:rowOff>
    </xdr:to>
    <xdr:sp macro="" textlink="">
      <xdr:nvSpPr>
        <xdr:cNvPr id="4" name="ลูกศรขวาท้ายบาก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 bwMode="auto">
        <a:xfrm rot="5400000">
          <a:off x="10265017" y="6645522"/>
          <a:ext cx="476252" cy="402980"/>
        </a:xfrm>
        <a:prstGeom prst="notchedRightArrow">
          <a:avLst/>
        </a:prstGeom>
        <a:solidFill>
          <a:schemeClr val="bg1">
            <a:lumMod val="65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285722</xdr:colOff>
      <xdr:row>25</xdr:row>
      <xdr:rowOff>207673</xdr:rowOff>
    </xdr:from>
    <xdr:to>
      <xdr:col>7</xdr:col>
      <xdr:colOff>565063</xdr:colOff>
      <xdr:row>27</xdr:row>
      <xdr:rowOff>175855</xdr:rowOff>
    </xdr:to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 rot="5400000">
          <a:off x="10259379" y="6792862"/>
          <a:ext cx="495720" cy="27934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th-TH" sz="1200" b="1">
              <a:latin typeface="TH SarabunPSK" panose="020B0500040200020003" pitchFamily="34" charset="-34"/>
              <a:cs typeface="TH SarabunPSK" panose="020B0500040200020003" pitchFamily="34" charset="-34"/>
            </a:rPr>
            <a:t>203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648;&#3626;&#3634;&#3623;&#3619;&#3633;&#3605;&#3609;&#3660;%20&#3611;&#3607;&#3640;&#3617;&#3608;&#3634;&#3609;&#3637;\&#3619;&#3634;&#3618;&#3591;&#3634;&#3609;&#3626;&#3606;&#3636;&#3605;&#3636;%2062\&#3588;&#3636;&#3604;&#3629;&#3633;&#3605;&#3619;&#3634;&#3614;&#3638;&#3656;&#3591;&#3614;&#3636;&#359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560"/>
      <sheetName val="2561"/>
      <sheetName val="Sheet3"/>
      <sheetName val="2561 (2)"/>
    </sheetNames>
    <sheetDataSet>
      <sheetData sheetId="0"/>
      <sheetData sheetId="1"/>
      <sheetData sheetId="2"/>
      <sheetData sheetId="3">
        <row r="27">
          <cell r="J27">
            <v>260560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83"/>
  <sheetViews>
    <sheetView tabSelected="1" zoomScale="120" zoomScaleNormal="120" workbookViewId="0">
      <selection activeCell="A15" sqref="A15"/>
    </sheetView>
  </sheetViews>
  <sheetFormatPr defaultRowHeight="18.75" x14ac:dyDescent="0.3"/>
  <cols>
    <col min="1" max="1" width="46.85546875" style="1" customWidth="1"/>
    <col min="2" max="2" width="11.140625" style="1" customWidth="1"/>
    <col min="3" max="3" width="13" style="1" customWidth="1"/>
    <col min="4" max="6" width="11.140625" style="1" customWidth="1"/>
    <col min="7" max="7" width="47.5703125" style="1" customWidth="1"/>
    <col min="8" max="8" width="9" style="1" customWidth="1"/>
    <col min="9" max="10" width="9.28515625" style="1" customWidth="1"/>
    <col min="11" max="16384" width="9.140625" style="1"/>
  </cols>
  <sheetData>
    <row r="1" spans="1:7" ht="24" customHeight="1" x14ac:dyDescent="0.35">
      <c r="A1" s="78" t="s">
        <v>0</v>
      </c>
      <c r="B1" s="78"/>
      <c r="C1" s="78"/>
      <c r="D1" s="78"/>
      <c r="E1" s="78"/>
      <c r="F1" s="78"/>
      <c r="G1" s="78"/>
    </row>
    <row r="2" spans="1:7" ht="24" customHeight="1" x14ac:dyDescent="0.35">
      <c r="A2" s="78" t="s">
        <v>8</v>
      </c>
      <c r="B2" s="78"/>
      <c r="C2" s="78"/>
      <c r="D2" s="78"/>
      <c r="E2" s="78"/>
      <c r="F2" s="78"/>
      <c r="G2" s="78"/>
    </row>
    <row r="3" spans="1:7" ht="4.5" customHeight="1" x14ac:dyDescent="0.3"/>
    <row r="4" spans="1:7" ht="21" customHeight="1" x14ac:dyDescent="0.3">
      <c r="A4" s="79" t="s">
        <v>1</v>
      </c>
      <c r="B4" s="2">
        <v>2559</v>
      </c>
      <c r="C4" s="2">
        <v>2560</v>
      </c>
      <c r="D4" s="2">
        <v>2561</v>
      </c>
      <c r="E4" s="2">
        <v>2562</v>
      </c>
      <c r="F4" s="2">
        <v>2563</v>
      </c>
      <c r="G4" s="79" t="s">
        <v>85</v>
      </c>
    </row>
    <row r="5" spans="1:7" ht="21" customHeight="1" x14ac:dyDescent="0.3">
      <c r="A5" s="79"/>
      <c r="B5" s="3" t="s">
        <v>10</v>
      </c>
      <c r="C5" s="3" t="s">
        <v>107</v>
      </c>
      <c r="D5" s="3" t="s">
        <v>109</v>
      </c>
      <c r="E5" s="3" t="s">
        <v>110</v>
      </c>
      <c r="F5" s="3" t="s">
        <v>111</v>
      </c>
      <c r="G5" s="79"/>
    </row>
    <row r="6" spans="1:7" ht="21" customHeight="1" x14ac:dyDescent="0.3">
      <c r="A6" s="4" t="s">
        <v>3</v>
      </c>
      <c r="B6" s="11">
        <v>1.55</v>
      </c>
      <c r="C6" s="24">
        <v>1.583525278822439</v>
      </c>
      <c r="D6" s="11">
        <v>1.49</v>
      </c>
      <c r="E6" s="11">
        <v>1.52</v>
      </c>
      <c r="F6" s="11">
        <v>1.1000000000000001</v>
      </c>
      <c r="G6" s="4" t="s">
        <v>4</v>
      </c>
    </row>
    <row r="7" spans="1:7" ht="21" customHeight="1" x14ac:dyDescent="0.3">
      <c r="A7" s="5" t="s">
        <v>11</v>
      </c>
      <c r="B7" s="12">
        <v>730.76</v>
      </c>
      <c r="C7" s="25">
        <v>742.44805365597051</v>
      </c>
      <c r="D7" s="12">
        <v>753.61</v>
      </c>
      <c r="E7" s="12">
        <v>762.59</v>
      </c>
      <c r="F7" s="12">
        <v>770.99</v>
      </c>
      <c r="G7" s="5" t="s">
        <v>39</v>
      </c>
    </row>
    <row r="8" spans="1:7" ht="21" customHeight="1" x14ac:dyDescent="0.3">
      <c r="A8" s="5" t="s">
        <v>12</v>
      </c>
      <c r="B8" s="12">
        <v>90.49</v>
      </c>
      <c r="C8" s="25">
        <v>90.380925403232609</v>
      </c>
      <c r="D8" s="12">
        <v>90.24</v>
      </c>
      <c r="E8" s="12">
        <f>(552156*100)/611448</f>
        <v>90.303018408760849</v>
      </c>
      <c r="F8" s="12">
        <v>90.15</v>
      </c>
      <c r="G8" s="5" t="s">
        <v>40</v>
      </c>
    </row>
    <row r="9" spans="1:7" ht="21" customHeight="1" x14ac:dyDescent="0.3">
      <c r="A9" s="5" t="s">
        <v>13</v>
      </c>
      <c r="B9" s="12">
        <v>43.77</v>
      </c>
      <c r="C9" s="25">
        <v>44.402220812842451</v>
      </c>
      <c r="D9" s="12">
        <v>44.96</v>
      </c>
      <c r="E9" s="12">
        <f>((193415+164358)*100)/786636</f>
        <v>45.481391647471</v>
      </c>
      <c r="F9" s="12">
        <f>((55514+66153+69096+61764+44423+29893+18032+21248)/(70254+80794+84225+80760+94566+104453+100477+97248+82257))*100</f>
        <v>46.05123806025906</v>
      </c>
      <c r="G9" s="5" t="s">
        <v>41</v>
      </c>
    </row>
    <row r="10" spans="1:7" s="16" customFormat="1" ht="21" customHeight="1" x14ac:dyDescent="0.3">
      <c r="A10" s="14" t="s">
        <v>114</v>
      </c>
      <c r="B10" s="34">
        <v>32.92</v>
      </c>
      <c r="C10" s="64">
        <v>32.29</v>
      </c>
      <c r="D10" s="34">
        <v>29.93</v>
      </c>
      <c r="E10" s="34">
        <f>0.0286310130688664*1000</f>
        <v>28.631013068866398</v>
      </c>
      <c r="F10" s="34">
        <v>30.04</v>
      </c>
      <c r="G10" s="14" t="s">
        <v>115</v>
      </c>
    </row>
    <row r="11" spans="1:7" ht="21" customHeight="1" x14ac:dyDescent="0.3">
      <c r="A11" s="14" t="s">
        <v>18</v>
      </c>
      <c r="B11" s="12">
        <v>8.9499999999999993</v>
      </c>
      <c r="C11" s="28">
        <v>9.42</v>
      </c>
      <c r="D11" s="12">
        <v>8.6</v>
      </c>
      <c r="E11" s="12">
        <v>8.09</v>
      </c>
      <c r="F11" s="12">
        <v>7.55</v>
      </c>
      <c r="G11" s="5" t="s">
        <v>42</v>
      </c>
    </row>
    <row r="12" spans="1:7" ht="21" customHeight="1" x14ac:dyDescent="0.3">
      <c r="A12" s="14" t="s">
        <v>19</v>
      </c>
      <c r="B12" s="12">
        <v>5.67</v>
      </c>
      <c r="C12" s="27">
        <v>5.4796234719757564</v>
      </c>
      <c r="D12" s="12">
        <v>5.56</v>
      </c>
      <c r="E12" s="12">
        <v>5.86</v>
      </c>
      <c r="F12" s="12">
        <v>5.79</v>
      </c>
      <c r="G12" s="5" t="s">
        <v>43</v>
      </c>
    </row>
    <row r="13" spans="1:7" ht="21" customHeight="1" x14ac:dyDescent="0.3">
      <c r="A13" s="14" t="s">
        <v>20</v>
      </c>
      <c r="B13" s="12">
        <v>7.01</v>
      </c>
      <c r="C13" s="28">
        <v>6.89</v>
      </c>
      <c r="D13" s="12">
        <v>5.4</v>
      </c>
      <c r="E13" s="12">
        <v>6.37</v>
      </c>
      <c r="F13" s="12">
        <v>3.47</v>
      </c>
      <c r="G13" s="5" t="s">
        <v>44</v>
      </c>
    </row>
    <row r="14" spans="1:7" ht="21" customHeight="1" x14ac:dyDescent="0.3">
      <c r="A14" s="14" t="s">
        <v>21</v>
      </c>
      <c r="B14" s="12">
        <v>10.31</v>
      </c>
      <c r="C14" s="28">
        <v>20.88</v>
      </c>
      <c r="D14" s="12">
        <v>20.88</v>
      </c>
      <c r="E14" s="12">
        <v>21.59</v>
      </c>
      <c r="F14" s="12">
        <v>23.1</v>
      </c>
      <c r="G14" s="5" t="s">
        <v>45</v>
      </c>
    </row>
    <row r="15" spans="1:7" ht="21" customHeight="1" x14ac:dyDescent="0.3">
      <c r="A15" s="14" t="s">
        <v>28</v>
      </c>
      <c r="B15" s="13">
        <v>10132</v>
      </c>
      <c r="C15" s="30">
        <v>9425.7521367521367</v>
      </c>
      <c r="D15" s="13">
        <v>10980</v>
      </c>
      <c r="E15" s="13">
        <v>6400</v>
      </c>
      <c r="F15" s="13">
        <v>7072</v>
      </c>
      <c r="G15" s="5" t="s">
        <v>46</v>
      </c>
    </row>
    <row r="16" spans="1:7" ht="21" customHeight="1" x14ac:dyDescent="0.3">
      <c r="A16" s="5" t="s">
        <v>22</v>
      </c>
      <c r="B16" s="12">
        <v>1.61</v>
      </c>
      <c r="C16" s="27">
        <v>1.4612133205958495</v>
      </c>
      <c r="D16" s="12">
        <v>1.65</v>
      </c>
      <c r="E16" s="12">
        <v>1.5</v>
      </c>
      <c r="F16" s="12">
        <f>(26407*100)/981885</f>
        <v>2.6894188219598019</v>
      </c>
      <c r="G16" s="5" t="s">
        <v>47</v>
      </c>
    </row>
    <row r="17" spans="1:7" ht="21" customHeight="1" x14ac:dyDescent="0.3">
      <c r="A17" s="53" t="s">
        <v>118</v>
      </c>
      <c r="B17" s="85">
        <v>72.239999999999995</v>
      </c>
      <c r="C17" s="86">
        <v>68.23</v>
      </c>
      <c r="D17" s="85">
        <v>68.430000000000007</v>
      </c>
      <c r="E17" s="85">
        <v>67.44</v>
      </c>
      <c r="F17" s="85">
        <v>68.52</v>
      </c>
      <c r="G17" s="53" t="s">
        <v>119</v>
      </c>
    </row>
    <row r="18" spans="1:7" s="84" customFormat="1" ht="21" customHeight="1" x14ac:dyDescent="0.3">
      <c r="A18" s="53" t="s">
        <v>120</v>
      </c>
      <c r="B18" s="85">
        <v>1.71</v>
      </c>
      <c r="C18" s="87">
        <v>-0.45</v>
      </c>
      <c r="D18" s="85">
        <v>0.22</v>
      </c>
      <c r="E18" s="85">
        <f>((916802-915096)/915096)*100</f>
        <v>0.18642852771731053</v>
      </c>
      <c r="F18" s="85">
        <v>3.23</v>
      </c>
      <c r="G18" s="53" t="s">
        <v>121</v>
      </c>
    </row>
    <row r="19" spans="1:7" s="84" customFormat="1" ht="21" customHeight="1" x14ac:dyDescent="0.3">
      <c r="A19" s="53" t="s">
        <v>122</v>
      </c>
      <c r="B19" s="85">
        <v>71.92</v>
      </c>
      <c r="C19" s="86">
        <v>69.42</v>
      </c>
      <c r="D19" s="85">
        <v>69.59</v>
      </c>
      <c r="E19" s="85">
        <v>68.469045266575392</v>
      </c>
      <c r="F19" s="85">
        <v>70.72</v>
      </c>
      <c r="G19" s="53" t="s">
        <v>123</v>
      </c>
    </row>
    <row r="20" spans="1:7" ht="21" customHeight="1" x14ac:dyDescent="0.3">
      <c r="A20" s="5" t="s">
        <v>23</v>
      </c>
      <c r="B20" s="13">
        <v>300</v>
      </c>
      <c r="C20" s="28">
        <v>310</v>
      </c>
      <c r="D20" s="13">
        <v>325</v>
      </c>
      <c r="E20" s="13">
        <v>325</v>
      </c>
      <c r="F20" s="13">
        <v>331</v>
      </c>
      <c r="G20" s="5" t="s">
        <v>48</v>
      </c>
    </row>
    <row r="21" spans="1:7" s="16" customFormat="1" ht="21" customHeight="1" x14ac:dyDescent="0.3">
      <c r="A21" s="14" t="s">
        <v>24</v>
      </c>
      <c r="B21" s="34">
        <v>99.32</v>
      </c>
      <c r="C21" s="27">
        <v>104.23478746311508</v>
      </c>
      <c r="D21" s="34">
        <f>(12997*100)/12882</f>
        <v>100.89271852196863</v>
      </c>
      <c r="E21" s="12">
        <f>(13188*100)/12882</f>
        <v>102.3754075454122</v>
      </c>
      <c r="F21" s="12">
        <v>101.4</v>
      </c>
      <c r="G21" s="14" t="s">
        <v>49</v>
      </c>
    </row>
    <row r="22" spans="1:7" ht="21" customHeight="1" x14ac:dyDescent="0.3">
      <c r="A22" s="5" t="s">
        <v>2</v>
      </c>
      <c r="B22" s="12">
        <v>26.3</v>
      </c>
      <c r="C22" s="25">
        <v>20.584724950884087</v>
      </c>
      <c r="D22" s="12">
        <v>23.4</v>
      </c>
      <c r="E22" s="12">
        <v>17.13</v>
      </c>
      <c r="F22" s="12">
        <v>17.57</v>
      </c>
      <c r="G22" s="5" t="s">
        <v>6</v>
      </c>
    </row>
    <row r="23" spans="1:7" ht="21" customHeight="1" x14ac:dyDescent="0.3">
      <c r="A23" s="5" t="s">
        <v>25</v>
      </c>
      <c r="B23" s="12"/>
      <c r="C23" s="25">
        <v>20.396166134185304</v>
      </c>
      <c r="D23" s="12">
        <v>23.2</v>
      </c>
      <c r="E23" s="12">
        <v>19.86</v>
      </c>
      <c r="F23" s="12">
        <v>20.45</v>
      </c>
      <c r="G23" s="5" t="s">
        <v>50</v>
      </c>
    </row>
    <row r="24" spans="1:7" ht="21" customHeight="1" x14ac:dyDescent="0.3">
      <c r="A24" s="5" t="s">
        <v>26</v>
      </c>
      <c r="B24" s="12"/>
      <c r="C24" s="25">
        <v>21.779095626389918</v>
      </c>
      <c r="D24" s="12">
        <v>23.8</v>
      </c>
      <c r="E24" s="12">
        <v>13.83</v>
      </c>
      <c r="F24" s="12">
        <v>14.61</v>
      </c>
      <c r="G24" s="5" t="s">
        <v>51</v>
      </c>
    </row>
    <row r="25" spans="1:7" ht="21" customHeight="1" x14ac:dyDescent="0.3">
      <c r="A25" s="5" t="s">
        <v>27</v>
      </c>
      <c r="B25" s="12">
        <v>76.17</v>
      </c>
      <c r="C25" s="35">
        <v>77.319999999999993</v>
      </c>
      <c r="D25" s="12">
        <f>(169544*100)/'[1]2561 (2)'!$J$27</f>
        <v>65.069081977279708</v>
      </c>
      <c r="E25" s="12">
        <f>(170495*100)/258502</f>
        <v>65.955002282380789</v>
      </c>
      <c r="F25" s="12">
        <v>65.44</v>
      </c>
      <c r="G25" s="5" t="s">
        <v>52</v>
      </c>
    </row>
    <row r="26" spans="1:7" ht="21" customHeight="1" x14ac:dyDescent="0.3">
      <c r="A26" s="5"/>
      <c r="B26" s="20"/>
      <c r="C26" s="20"/>
      <c r="D26" s="20"/>
      <c r="E26" s="20"/>
      <c r="F26" s="20"/>
      <c r="G26" s="5"/>
    </row>
    <row r="27" spans="1:7" ht="21" customHeight="1" x14ac:dyDescent="0.3">
      <c r="A27" s="5"/>
      <c r="B27" s="6"/>
      <c r="C27" s="6"/>
      <c r="D27" s="6"/>
      <c r="E27" s="6"/>
      <c r="F27" s="6"/>
      <c r="G27" s="5"/>
    </row>
    <row r="28" spans="1:7" ht="21" customHeight="1" x14ac:dyDescent="0.3">
      <c r="A28" s="36"/>
      <c r="B28" s="37"/>
      <c r="C28" s="37"/>
      <c r="D28" s="37"/>
      <c r="E28" s="37"/>
      <c r="F28" s="37"/>
      <c r="G28" s="36"/>
    </row>
    <row r="29" spans="1:7" ht="24" customHeight="1" x14ac:dyDescent="0.35">
      <c r="A29" s="78" t="s">
        <v>7</v>
      </c>
      <c r="B29" s="78"/>
      <c r="C29" s="78"/>
      <c r="D29" s="78"/>
      <c r="E29" s="78"/>
      <c r="F29" s="78"/>
      <c r="G29" s="78"/>
    </row>
    <row r="30" spans="1:7" ht="24" customHeight="1" x14ac:dyDescent="0.35">
      <c r="A30" s="78" t="s">
        <v>9</v>
      </c>
      <c r="B30" s="78"/>
      <c r="C30" s="78"/>
      <c r="D30" s="78"/>
      <c r="E30" s="78"/>
      <c r="F30" s="78"/>
      <c r="G30" s="78"/>
    </row>
    <row r="31" spans="1:7" ht="4.5" customHeight="1" x14ac:dyDescent="0.3"/>
    <row r="32" spans="1:7" ht="21" customHeight="1" x14ac:dyDescent="0.3">
      <c r="A32" s="79" t="s">
        <v>1</v>
      </c>
      <c r="B32" s="2">
        <v>2559</v>
      </c>
      <c r="C32" s="2">
        <v>2560</v>
      </c>
      <c r="D32" s="2">
        <v>2561</v>
      </c>
      <c r="E32" s="2">
        <v>2562</v>
      </c>
      <c r="F32" s="2">
        <v>2563</v>
      </c>
      <c r="G32" s="79" t="s">
        <v>5</v>
      </c>
    </row>
    <row r="33" spans="1:7" ht="21" customHeight="1" x14ac:dyDescent="0.3">
      <c r="A33" s="79"/>
      <c r="B33" s="3" t="s">
        <v>10</v>
      </c>
      <c r="C33" s="3" t="s">
        <v>107</v>
      </c>
      <c r="D33" s="3" t="s">
        <v>109</v>
      </c>
      <c r="E33" s="3" t="s">
        <v>110</v>
      </c>
      <c r="F33" s="3" t="s">
        <v>111</v>
      </c>
      <c r="G33" s="79"/>
    </row>
    <row r="34" spans="1:7" s="47" customFormat="1" ht="21" customHeight="1" x14ac:dyDescent="0.3">
      <c r="A34" s="5" t="s">
        <v>38</v>
      </c>
      <c r="B34" s="49" t="s">
        <v>108</v>
      </c>
      <c r="C34" s="50">
        <v>14551</v>
      </c>
      <c r="D34" s="48" t="s">
        <v>108</v>
      </c>
      <c r="E34" s="48">
        <v>46978</v>
      </c>
      <c r="F34" s="48" t="s">
        <v>108</v>
      </c>
      <c r="G34" s="5" t="s">
        <v>53</v>
      </c>
    </row>
    <row r="35" spans="1:7" ht="21" customHeight="1" x14ac:dyDescent="0.3">
      <c r="A35" s="6" t="s">
        <v>37</v>
      </c>
      <c r="B35" s="13">
        <v>11168.214285714286</v>
      </c>
      <c r="C35" s="26">
        <v>11793</v>
      </c>
      <c r="D35" s="13">
        <v>13968</v>
      </c>
      <c r="E35" s="13">
        <v>37086</v>
      </c>
      <c r="F35" s="13" t="s">
        <v>108</v>
      </c>
      <c r="G35" s="6" t="s">
        <v>54</v>
      </c>
    </row>
    <row r="36" spans="1:7" s="47" customFormat="1" ht="21" customHeight="1" x14ac:dyDescent="0.3">
      <c r="A36" s="7" t="s">
        <v>83</v>
      </c>
      <c r="B36" s="49">
        <v>1.08</v>
      </c>
      <c r="C36" s="51">
        <v>1.5</v>
      </c>
      <c r="D36" s="49">
        <v>7.22</v>
      </c>
      <c r="E36" s="49">
        <v>5.99</v>
      </c>
      <c r="F36" s="49" t="s">
        <v>108</v>
      </c>
      <c r="G36" s="7" t="s">
        <v>84</v>
      </c>
    </row>
    <row r="37" spans="1:7" ht="21" customHeight="1" x14ac:dyDescent="0.3">
      <c r="A37" s="7" t="s">
        <v>86</v>
      </c>
      <c r="B37" s="13">
        <v>226173</v>
      </c>
      <c r="C37" s="33">
        <v>235596</v>
      </c>
      <c r="D37" s="13">
        <v>254627</v>
      </c>
      <c r="E37" s="13">
        <v>246897</v>
      </c>
      <c r="F37" s="13" t="s">
        <v>108</v>
      </c>
      <c r="G37" s="7" t="s">
        <v>87</v>
      </c>
    </row>
    <row r="38" spans="1:7" s="16" customFormat="1" ht="21" customHeight="1" x14ac:dyDescent="0.3">
      <c r="A38" s="14" t="s">
        <v>36</v>
      </c>
      <c r="B38" s="19" t="s">
        <v>108</v>
      </c>
      <c r="C38" s="19" t="s">
        <v>108</v>
      </c>
      <c r="D38" s="19" t="s">
        <v>108</v>
      </c>
      <c r="E38" s="19" t="s">
        <v>108</v>
      </c>
      <c r="F38" s="19" t="s">
        <v>108</v>
      </c>
      <c r="G38" s="15" t="s">
        <v>55</v>
      </c>
    </row>
    <row r="39" spans="1:7" s="16" customFormat="1" ht="21" customHeight="1" x14ac:dyDescent="0.3">
      <c r="A39" s="14" t="s">
        <v>35</v>
      </c>
      <c r="B39" s="19" t="s">
        <v>108</v>
      </c>
      <c r="C39" s="19" t="s">
        <v>108</v>
      </c>
      <c r="D39" s="19" t="s">
        <v>108</v>
      </c>
      <c r="E39" s="19" t="s">
        <v>108</v>
      </c>
      <c r="F39" s="19" t="s">
        <v>108</v>
      </c>
      <c r="G39" s="15" t="s">
        <v>56</v>
      </c>
    </row>
    <row r="40" spans="1:7" ht="21" customHeight="1" x14ac:dyDescent="0.3">
      <c r="A40" s="5" t="s">
        <v>34</v>
      </c>
      <c r="B40" s="18">
        <v>5.055810899540381</v>
      </c>
      <c r="C40" s="17">
        <v>-1.9467442380845827</v>
      </c>
      <c r="D40" s="18">
        <v>5.64</v>
      </c>
      <c r="E40" s="18">
        <f>((68015-63947)/63947)*100</f>
        <v>6.3615181322032308</v>
      </c>
      <c r="F40" s="18">
        <f>((71972-68015)/68015)*100</f>
        <v>5.8178343012570757</v>
      </c>
      <c r="G40" s="5" t="s">
        <v>57</v>
      </c>
    </row>
    <row r="41" spans="1:7" s="47" customFormat="1" ht="21" customHeight="1" x14ac:dyDescent="0.3">
      <c r="A41" s="32" t="s">
        <v>33</v>
      </c>
      <c r="B41" s="52">
        <v>0.34</v>
      </c>
      <c r="C41" s="59">
        <v>0.35512043771147506</v>
      </c>
      <c r="D41" s="52">
        <v>0.4</v>
      </c>
      <c r="E41" s="23">
        <v>0.3</v>
      </c>
      <c r="F41" s="52">
        <v>0.3</v>
      </c>
      <c r="G41" s="5" t="s">
        <v>58</v>
      </c>
    </row>
    <row r="42" spans="1:7" s="47" customFormat="1" ht="21" customHeight="1" x14ac:dyDescent="0.3">
      <c r="A42" s="5" t="s">
        <v>88</v>
      </c>
      <c r="B42" s="52">
        <v>0.65</v>
      </c>
      <c r="C42" s="52">
        <v>0.83143794888895739</v>
      </c>
      <c r="D42" s="52">
        <v>0.79</v>
      </c>
      <c r="E42" s="23">
        <v>0.85</v>
      </c>
      <c r="F42" s="52">
        <v>0.9</v>
      </c>
      <c r="G42" s="5" t="s">
        <v>59</v>
      </c>
    </row>
    <row r="43" spans="1:7" s="47" customFormat="1" ht="21" customHeight="1" x14ac:dyDescent="0.3">
      <c r="A43" s="5" t="s">
        <v>32</v>
      </c>
      <c r="B43" s="52">
        <v>0.18</v>
      </c>
      <c r="C43" s="52">
        <v>0.19630714470829808</v>
      </c>
      <c r="D43" s="52">
        <v>0.13</v>
      </c>
      <c r="E43" s="23" t="s">
        <v>108</v>
      </c>
      <c r="F43" s="52">
        <v>0.03</v>
      </c>
      <c r="G43" s="5" t="s">
        <v>60</v>
      </c>
    </row>
    <row r="44" spans="1:7" ht="21" customHeight="1" x14ac:dyDescent="0.3">
      <c r="A44" s="5" t="s">
        <v>91</v>
      </c>
      <c r="B44" s="18"/>
      <c r="C44" s="20"/>
      <c r="D44" s="18"/>
      <c r="E44" s="18"/>
      <c r="F44" s="18"/>
      <c r="G44" s="5" t="s">
        <v>94</v>
      </c>
    </row>
    <row r="45" spans="1:7" ht="21" customHeight="1" x14ac:dyDescent="0.3">
      <c r="A45" s="5" t="s">
        <v>90</v>
      </c>
      <c r="B45" s="18">
        <v>41.492075687111964</v>
      </c>
      <c r="C45" s="17">
        <v>41.146332597578613</v>
      </c>
      <c r="D45" s="18">
        <v>37.9</v>
      </c>
      <c r="E45" s="18">
        <v>31.39</v>
      </c>
      <c r="F45" s="40">
        <v>31.29</v>
      </c>
      <c r="G45" s="5" t="s">
        <v>93</v>
      </c>
    </row>
    <row r="46" spans="1:7" ht="21" customHeight="1" x14ac:dyDescent="0.3">
      <c r="A46" s="5" t="s">
        <v>89</v>
      </c>
      <c r="B46" s="18"/>
      <c r="C46" s="20"/>
      <c r="D46" s="18"/>
      <c r="E46" s="18"/>
      <c r="F46" s="18"/>
      <c r="G46" s="5" t="s">
        <v>95</v>
      </c>
    </row>
    <row r="47" spans="1:7" ht="21.75" x14ac:dyDescent="0.3">
      <c r="A47" s="6" t="s">
        <v>90</v>
      </c>
      <c r="B47" s="18">
        <v>65.195230316742212</v>
      </c>
      <c r="C47" s="21">
        <v>72.970974014771414</v>
      </c>
      <c r="D47" s="18">
        <v>77.8</v>
      </c>
      <c r="E47" s="18">
        <v>85.09</v>
      </c>
      <c r="F47" s="40">
        <v>87.49</v>
      </c>
      <c r="G47" s="5" t="s">
        <v>93</v>
      </c>
    </row>
    <row r="48" spans="1:7" x14ac:dyDescent="0.3">
      <c r="A48" s="5" t="s">
        <v>96</v>
      </c>
      <c r="B48" s="20"/>
      <c r="C48" s="20"/>
      <c r="D48" s="20"/>
      <c r="E48" s="62"/>
      <c r="F48" s="20"/>
      <c r="G48" s="5" t="s">
        <v>92</v>
      </c>
    </row>
    <row r="49" spans="1:7" ht="21.75" x14ac:dyDescent="0.3">
      <c r="A49" s="5" t="s">
        <v>90</v>
      </c>
      <c r="B49" s="18">
        <v>91.415670434597217</v>
      </c>
      <c r="C49" s="22">
        <v>94.075341614774558</v>
      </c>
      <c r="D49" s="18">
        <v>95.2</v>
      </c>
      <c r="E49" s="18" t="s">
        <v>108</v>
      </c>
      <c r="F49" s="40">
        <v>96.06</v>
      </c>
      <c r="G49" s="5" t="s">
        <v>69</v>
      </c>
    </row>
    <row r="50" spans="1:7" ht="21.75" x14ac:dyDescent="0.3">
      <c r="A50" s="5" t="s">
        <v>82</v>
      </c>
      <c r="B50" s="29" t="s">
        <v>108</v>
      </c>
      <c r="C50" s="29" t="s">
        <v>108</v>
      </c>
      <c r="D50" s="29"/>
      <c r="E50" s="18" t="s">
        <v>108</v>
      </c>
      <c r="F50" s="29" t="s">
        <v>108</v>
      </c>
      <c r="G50" s="5" t="s">
        <v>70</v>
      </c>
    </row>
    <row r="51" spans="1:7" s="47" customFormat="1" ht="21.75" x14ac:dyDescent="0.3">
      <c r="A51" s="5" t="s">
        <v>31</v>
      </c>
      <c r="B51" s="23">
        <v>2.69</v>
      </c>
      <c r="C51" s="46">
        <v>3.3994653094223137</v>
      </c>
      <c r="D51" s="23">
        <v>2.2999999999999998</v>
      </c>
      <c r="E51" s="23">
        <v>4.78</v>
      </c>
      <c r="F51" s="52" t="s">
        <v>108</v>
      </c>
      <c r="G51" s="5" t="s">
        <v>71</v>
      </c>
    </row>
    <row r="52" spans="1:7" s="56" customFormat="1" x14ac:dyDescent="0.3">
      <c r="A52" s="53" t="s">
        <v>62</v>
      </c>
      <c r="B52" s="54"/>
      <c r="C52" s="55"/>
      <c r="D52" s="54"/>
      <c r="E52" s="63"/>
      <c r="F52" s="54"/>
      <c r="G52" s="53" t="s">
        <v>63</v>
      </c>
    </row>
    <row r="53" spans="1:7" s="56" customFormat="1" ht="21.75" x14ac:dyDescent="0.3">
      <c r="A53" s="53" t="s">
        <v>112</v>
      </c>
      <c r="B53" s="57">
        <v>1.03</v>
      </c>
      <c r="C53" s="58">
        <v>1.0348531742233282</v>
      </c>
      <c r="D53" s="57">
        <v>1.2</v>
      </c>
      <c r="E53" s="57">
        <v>-0.08</v>
      </c>
      <c r="F53" s="57" t="s">
        <v>108</v>
      </c>
      <c r="G53" s="53" t="s">
        <v>113</v>
      </c>
    </row>
    <row r="54" spans="1:7" s="47" customFormat="1" ht="21.75" x14ac:dyDescent="0.3">
      <c r="A54" s="5" t="s">
        <v>30</v>
      </c>
      <c r="B54" s="23">
        <v>4.5323087093042478</v>
      </c>
      <c r="C54" s="46">
        <v>9.3197897316311611</v>
      </c>
      <c r="D54" s="23">
        <v>12</v>
      </c>
      <c r="E54" s="23">
        <v>11.1</v>
      </c>
      <c r="F54" s="52">
        <f>((37554-34417)*100)/34417</f>
        <v>9.1146816979980816</v>
      </c>
      <c r="G54" s="7" t="s">
        <v>72</v>
      </c>
    </row>
    <row r="55" spans="1:7" ht="21.75" x14ac:dyDescent="0.3">
      <c r="A55" s="8" t="s">
        <v>29</v>
      </c>
      <c r="B55" s="31" t="s">
        <v>108</v>
      </c>
      <c r="C55" s="31" t="s">
        <v>108</v>
      </c>
      <c r="D55" s="31" t="s">
        <v>108</v>
      </c>
      <c r="E55" s="31" t="s">
        <v>108</v>
      </c>
      <c r="F55" s="31" t="s">
        <v>108</v>
      </c>
      <c r="G55" s="9" t="s">
        <v>73</v>
      </c>
    </row>
    <row r="56" spans="1:7" x14ac:dyDescent="0.3">
      <c r="A56" s="36"/>
      <c r="B56" s="38"/>
      <c r="C56" s="38"/>
      <c r="D56" s="38"/>
      <c r="E56" s="38"/>
      <c r="F56" s="38"/>
      <c r="G56" s="39"/>
    </row>
    <row r="57" spans="1:7" ht="24" customHeight="1" x14ac:dyDescent="0.35">
      <c r="A57" s="78" t="s">
        <v>7</v>
      </c>
      <c r="B57" s="78"/>
      <c r="C57" s="78"/>
      <c r="D57" s="78"/>
      <c r="E57" s="78"/>
      <c r="F57" s="78"/>
      <c r="G57" s="78"/>
    </row>
    <row r="58" spans="1:7" ht="24" customHeight="1" x14ac:dyDescent="0.35">
      <c r="A58" s="78" t="s">
        <v>9</v>
      </c>
      <c r="B58" s="78"/>
      <c r="C58" s="78"/>
      <c r="D58" s="78"/>
      <c r="E58" s="78"/>
      <c r="F58" s="78"/>
      <c r="G58" s="78"/>
    </row>
    <row r="59" spans="1:7" ht="4.5" customHeight="1" x14ac:dyDescent="0.3"/>
    <row r="60" spans="1:7" ht="21" customHeight="1" x14ac:dyDescent="0.3">
      <c r="A60" s="72" t="s">
        <v>1</v>
      </c>
      <c r="B60" s="74"/>
      <c r="C60" s="74"/>
      <c r="D60" s="74"/>
      <c r="E60" s="74"/>
      <c r="F60" s="74"/>
      <c r="G60" s="75"/>
    </row>
    <row r="61" spans="1:7" ht="21" customHeight="1" x14ac:dyDescent="0.3">
      <c r="A61" s="73"/>
      <c r="B61" s="76"/>
      <c r="C61" s="76"/>
      <c r="D61" s="76"/>
      <c r="E61" s="76"/>
      <c r="F61" s="76"/>
      <c r="G61" s="77"/>
    </row>
    <row r="62" spans="1:7" ht="21.75" customHeight="1" x14ac:dyDescent="0.3">
      <c r="A62" s="45" t="s">
        <v>15</v>
      </c>
      <c r="B62" s="65"/>
      <c r="C62" s="65"/>
      <c r="D62" s="68" t="s">
        <v>16</v>
      </c>
      <c r="E62" s="65"/>
      <c r="F62" s="65"/>
      <c r="G62" s="66"/>
    </row>
    <row r="63" spans="1:7" ht="21.75" customHeight="1" x14ac:dyDescent="0.3">
      <c r="A63" s="44" t="s">
        <v>14</v>
      </c>
      <c r="B63" s="60"/>
      <c r="C63" s="60"/>
      <c r="D63" s="69" t="s">
        <v>17</v>
      </c>
      <c r="E63" s="60"/>
      <c r="F63" s="60"/>
      <c r="G63" s="61"/>
    </row>
    <row r="64" spans="1:7" ht="21.75" customHeight="1" x14ac:dyDescent="0.3">
      <c r="A64" s="44" t="s">
        <v>97</v>
      </c>
      <c r="B64" s="60"/>
      <c r="C64" s="60"/>
      <c r="D64" s="69" t="s">
        <v>102</v>
      </c>
      <c r="E64" s="60"/>
      <c r="F64" s="60"/>
      <c r="G64" s="61"/>
    </row>
    <row r="65" spans="1:7" ht="21.75" customHeight="1" x14ac:dyDescent="0.3">
      <c r="A65" s="44" t="s">
        <v>61</v>
      </c>
      <c r="B65" s="60"/>
      <c r="C65" s="60"/>
      <c r="D65" s="69" t="s">
        <v>79</v>
      </c>
      <c r="E65" s="60"/>
      <c r="F65" s="60"/>
      <c r="G65" s="61"/>
    </row>
    <row r="66" spans="1:7" ht="21.75" customHeight="1" x14ac:dyDescent="0.3">
      <c r="A66" s="44" t="s">
        <v>98</v>
      </c>
      <c r="B66" s="60"/>
      <c r="C66" s="60"/>
      <c r="D66" s="69" t="s">
        <v>103</v>
      </c>
      <c r="E66" s="60"/>
      <c r="F66" s="60"/>
      <c r="G66" s="61"/>
    </row>
    <row r="67" spans="1:7" ht="21.75" customHeight="1" x14ac:dyDescent="0.3">
      <c r="A67" s="44" t="s">
        <v>64</v>
      </c>
      <c r="B67" s="60"/>
      <c r="C67" s="60"/>
      <c r="D67" s="69" t="s">
        <v>81</v>
      </c>
      <c r="E67" s="60"/>
      <c r="F67" s="60"/>
      <c r="G67" s="61"/>
    </row>
    <row r="68" spans="1:7" ht="21.75" customHeight="1" x14ac:dyDescent="0.3">
      <c r="A68" s="44"/>
      <c r="B68" s="60"/>
      <c r="C68" s="60"/>
      <c r="D68" s="69" t="s">
        <v>104</v>
      </c>
      <c r="E68" s="60"/>
      <c r="F68" s="60"/>
      <c r="G68" s="61"/>
    </row>
    <row r="69" spans="1:7" ht="21.75" customHeight="1" x14ac:dyDescent="0.3">
      <c r="A69" s="43" t="s">
        <v>99</v>
      </c>
      <c r="B69" s="60"/>
      <c r="C69" s="60"/>
      <c r="D69" s="69" t="s">
        <v>80</v>
      </c>
      <c r="E69" s="60"/>
      <c r="F69" s="60"/>
      <c r="G69" s="61"/>
    </row>
    <row r="70" spans="1:7" ht="21.75" customHeight="1" x14ac:dyDescent="0.3">
      <c r="A70" s="43" t="s">
        <v>65</v>
      </c>
      <c r="B70" s="60"/>
      <c r="C70" s="60"/>
      <c r="D70" s="69" t="s">
        <v>66</v>
      </c>
      <c r="E70" s="60"/>
      <c r="F70" s="60"/>
      <c r="G70" s="61"/>
    </row>
    <row r="71" spans="1:7" ht="21.75" customHeight="1" x14ac:dyDescent="0.3">
      <c r="A71" s="43" t="s">
        <v>67</v>
      </c>
      <c r="B71" s="60"/>
      <c r="C71" s="60"/>
      <c r="D71" s="69" t="s">
        <v>68</v>
      </c>
      <c r="E71" s="60"/>
      <c r="F71" s="60"/>
      <c r="G71" s="61"/>
    </row>
    <row r="72" spans="1:7" ht="21.75" customHeight="1" x14ac:dyDescent="0.3">
      <c r="A72" s="43" t="s">
        <v>100</v>
      </c>
      <c r="B72" s="60"/>
      <c r="C72" s="60"/>
      <c r="D72" s="69" t="s">
        <v>105</v>
      </c>
      <c r="E72" s="60"/>
      <c r="F72" s="60"/>
      <c r="G72" s="61"/>
    </row>
    <row r="73" spans="1:7" ht="21.75" customHeight="1" x14ac:dyDescent="0.3">
      <c r="A73" s="10"/>
      <c r="B73" s="60"/>
      <c r="C73" s="60"/>
      <c r="D73" s="69" t="s">
        <v>74</v>
      </c>
      <c r="E73" s="60"/>
      <c r="F73" s="60"/>
      <c r="G73" s="61"/>
    </row>
    <row r="74" spans="1:7" ht="21.75" customHeight="1" x14ac:dyDescent="0.3">
      <c r="A74" s="70" t="s">
        <v>117</v>
      </c>
      <c r="B74" s="71"/>
      <c r="C74" s="71"/>
      <c r="D74" s="71"/>
      <c r="E74" s="67" t="s">
        <v>116</v>
      </c>
      <c r="F74" s="60"/>
      <c r="G74" s="61"/>
    </row>
    <row r="75" spans="1:7" ht="21.75" customHeight="1" x14ac:dyDescent="0.3">
      <c r="A75" s="43" t="s">
        <v>75</v>
      </c>
      <c r="B75" s="60"/>
      <c r="C75" s="60"/>
      <c r="D75" s="69" t="s">
        <v>76</v>
      </c>
      <c r="E75" s="60"/>
      <c r="F75" s="60"/>
      <c r="G75" s="61"/>
    </row>
    <row r="76" spans="1:7" ht="21.75" customHeight="1" x14ac:dyDescent="0.3">
      <c r="A76" s="43" t="s">
        <v>101</v>
      </c>
      <c r="B76" s="60"/>
      <c r="C76" s="60"/>
      <c r="D76" s="69" t="s">
        <v>106</v>
      </c>
      <c r="E76" s="60"/>
      <c r="F76" s="60"/>
      <c r="G76" s="61"/>
    </row>
    <row r="77" spans="1:7" ht="21.75" customHeight="1" x14ac:dyDescent="0.3">
      <c r="A77" s="43" t="s">
        <v>77</v>
      </c>
      <c r="B77" s="60"/>
      <c r="C77" s="60"/>
      <c r="D77" s="69" t="s">
        <v>78</v>
      </c>
      <c r="E77" s="60"/>
      <c r="F77" s="60"/>
      <c r="G77" s="61"/>
    </row>
    <row r="78" spans="1:7" x14ac:dyDescent="0.3">
      <c r="A78" s="41"/>
      <c r="B78" s="80"/>
      <c r="C78" s="80"/>
      <c r="D78" s="80"/>
      <c r="E78" s="80"/>
      <c r="F78" s="80"/>
      <c r="G78" s="81"/>
    </row>
    <row r="79" spans="1:7" x14ac:dyDescent="0.3">
      <c r="A79" s="41"/>
      <c r="B79" s="80"/>
      <c r="C79" s="80"/>
      <c r="D79" s="80"/>
      <c r="E79" s="80"/>
      <c r="F79" s="80"/>
      <c r="G79" s="81"/>
    </row>
    <row r="80" spans="1:7" x14ac:dyDescent="0.3">
      <c r="A80" s="41"/>
      <c r="B80" s="80"/>
      <c r="C80" s="80"/>
      <c r="D80" s="80"/>
      <c r="E80" s="80"/>
      <c r="F80" s="80"/>
      <c r="G80" s="81"/>
    </row>
    <row r="81" spans="1:7" x14ac:dyDescent="0.3">
      <c r="A81" s="41"/>
      <c r="B81" s="80"/>
      <c r="C81" s="80"/>
      <c r="D81" s="80"/>
      <c r="E81" s="80"/>
      <c r="F81" s="80"/>
      <c r="G81" s="81"/>
    </row>
    <row r="82" spans="1:7" x14ac:dyDescent="0.3">
      <c r="A82" s="41"/>
      <c r="B82" s="80"/>
      <c r="C82" s="80"/>
      <c r="D82" s="80"/>
      <c r="E82" s="80"/>
      <c r="F82" s="80"/>
      <c r="G82" s="81"/>
    </row>
    <row r="83" spans="1:7" x14ac:dyDescent="0.3">
      <c r="A83" s="42"/>
      <c r="B83" s="82"/>
      <c r="C83" s="82"/>
      <c r="D83" s="82"/>
      <c r="E83" s="82"/>
      <c r="F83" s="82"/>
      <c r="G83" s="83"/>
    </row>
  </sheetData>
  <mergeCells count="19">
    <mergeCell ref="B82:G82"/>
    <mergeCell ref="B83:G83"/>
    <mergeCell ref="B78:G78"/>
    <mergeCell ref="B79:G79"/>
    <mergeCell ref="B80:G80"/>
    <mergeCell ref="B81:G81"/>
    <mergeCell ref="A74:D74"/>
    <mergeCell ref="A60:A61"/>
    <mergeCell ref="B60:G61"/>
    <mergeCell ref="A1:G1"/>
    <mergeCell ref="A2:G2"/>
    <mergeCell ref="A57:G57"/>
    <mergeCell ref="A58:G58"/>
    <mergeCell ref="A4:A5"/>
    <mergeCell ref="G4:G5"/>
    <mergeCell ref="A29:G29"/>
    <mergeCell ref="A30:G30"/>
    <mergeCell ref="A32:A33"/>
    <mergeCell ref="G32:G33"/>
  </mergeCells>
  <phoneticPr fontId="0" type="noConversion"/>
  <pageMargins left="0.42" right="0.15748031496062992" top="0.52" bottom="0.39370078740157483" header="0.51181102362204722" footer="0.51181102362204722"/>
  <pageSetup paperSize="9" scale="9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ตัวชี้วัด</vt:lpstr>
      <vt:lpstr>ตัวชี้วัด!Print_Area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Lenovo</cp:lastModifiedBy>
  <cp:lastPrinted>2021-10-28T07:51:14Z</cp:lastPrinted>
  <dcterms:created xsi:type="dcterms:W3CDTF">2006-02-23T04:03:34Z</dcterms:created>
  <dcterms:modified xsi:type="dcterms:W3CDTF">2021-10-28T07:51:19Z</dcterms:modified>
</cp:coreProperties>
</file>