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ติ๊ก\โครงการ\47.สมุดสถิติ\64\รายงาน\ส่วนหน้า\"/>
    </mc:Choice>
  </mc:AlternateContent>
  <xr:revisionPtr revIDLastSave="0" documentId="13_ncr:1_{353ECCEF-0CB6-424A-9D83-10DA3F7926E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ตัวชี้วัด63" sheetId="4" r:id="rId1"/>
    <sheet name="ตัวชี้วัด64" sheetId="3" r:id="rId2"/>
    <sheet name="ตัวชี้วัด64(ปริ๊นท์)" sheetId="5" r:id="rId3"/>
  </sheets>
  <definedNames>
    <definedName name="_xlnm.Print_Area" localSheetId="0">ตัวชี้วัด63!$A$1:$G$83</definedName>
    <definedName name="_xlnm.Print_Area" localSheetId="1">ตัวชี้วัด64!$A$1:$G$83</definedName>
    <definedName name="_xlnm.Print_Area" localSheetId="2">'ตัวชี้วัด64(ปริ๊นท์)'!$A$1:$G$83</definedName>
  </definedNames>
  <calcPr calcId="191029"/>
</workbook>
</file>

<file path=xl/calcChain.xml><?xml version="1.0" encoding="utf-8"?>
<calcChain xmlns="http://schemas.openxmlformats.org/spreadsheetml/2006/main">
  <c r="Q12" i="3" l="1"/>
  <c r="Q11" i="3"/>
  <c r="Q59" i="5"/>
  <c r="P59" i="5"/>
  <c r="O59" i="5"/>
  <c r="N59" i="5"/>
  <c r="M59" i="5"/>
  <c r="L59" i="5"/>
  <c r="K59" i="5"/>
  <c r="P56" i="5"/>
  <c r="O56" i="5"/>
  <c r="N56" i="5"/>
  <c r="M56" i="5"/>
  <c r="L56" i="5"/>
  <c r="K56" i="5"/>
  <c r="J56" i="5"/>
  <c r="P54" i="5"/>
  <c r="O54" i="5"/>
  <c r="N54" i="5"/>
  <c r="M54" i="5"/>
  <c r="L54" i="5"/>
  <c r="K54" i="5"/>
  <c r="P51" i="5"/>
  <c r="O51" i="5"/>
  <c r="N51" i="5"/>
  <c r="M51" i="5"/>
  <c r="L51" i="5"/>
  <c r="K51" i="5"/>
  <c r="P49" i="5"/>
  <c r="O49" i="5"/>
  <c r="N49" i="5"/>
  <c r="Q40" i="5"/>
  <c r="P40" i="5"/>
  <c r="O40" i="5"/>
  <c r="N40" i="5"/>
  <c r="M40" i="5"/>
  <c r="L40" i="5"/>
  <c r="P38" i="5"/>
  <c r="O38" i="5"/>
  <c r="N38" i="5"/>
  <c r="M38" i="5"/>
  <c r="L38" i="5"/>
  <c r="K38" i="5"/>
  <c r="O33" i="5"/>
  <c r="I28" i="5"/>
  <c r="O20" i="5"/>
  <c r="N20" i="5"/>
  <c r="M20" i="5"/>
  <c r="L20" i="5"/>
  <c r="K20" i="5"/>
  <c r="J20" i="5"/>
  <c r="R14" i="5"/>
  <c r="O14" i="5"/>
  <c r="L14" i="5"/>
  <c r="M10" i="5"/>
  <c r="L9" i="5"/>
  <c r="K9" i="5"/>
  <c r="P56" i="3"/>
  <c r="O56" i="3"/>
  <c r="Q59" i="3"/>
  <c r="Q40" i="3" l="1"/>
  <c r="P40" i="3"/>
  <c r="O33" i="3"/>
  <c r="P38" i="3"/>
  <c r="R14" i="3"/>
  <c r="O14" i="3"/>
  <c r="L14" i="3"/>
  <c r="N20" i="3"/>
  <c r="O20" i="3"/>
  <c r="M10" i="3"/>
  <c r="L9" i="3"/>
  <c r="K9" i="3"/>
  <c r="P59" i="4"/>
  <c r="O59" i="4"/>
  <c r="N59" i="4"/>
  <c r="M59" i="4"/>
  <c r="L59" i="4"/>
  <c r="K59" i="4"/>
  <c r="N56" i="4"/>
  <c r="M56" i="4"/>
  <c r="L56" i="4"/>
  <c r="K56" i="4"/>
  <c r="J56" i="4"/>
  <c r="P54" i="4"/>
  <c r="O54" i="4"/>
  <c r="N54" i="4"/>
  <c r="M54" i="4"/>
  <c r="L54" i="4"/>
  <c r="K54" i="4"/>
  <c r="P51" i="4"/>
  <c r="O51" i="4"/>
  <c r="N51" i="4"/>
  <c r="M51" i="4"/>
  <c r="L51" i="4"/>
  <c r="K51" i="4"/>
  <c r="P49" i="4"/>
  <c r="O49" i="4"/>
  <c r="N49" i="4"/>
  <c r="O40" i="4"/>
  <c r="N40" i="4"/>
  <c r="M40" i="4"/>
  <c r="L40" i="4"/>
  <c r="O38" i="4"/>
  <c r="N38" i="4"/>
  <c r="M38" i="4"/>
  <c r="L38" i="4"/>
  <c r="K38" i="4"/>
  <c r="I28" i="4"/>
  <c r="N20" i="4"/>
  <c r="M20" i="4"/>
  <c r="L20" i="4"/>
  <c r="K20" i="4"/>
  <c r="J20" i="4"/>
  <c r="I28" i="3"/>
  <c r="P59" i="3"/>
  <c r="P49" i="3"/>
  <c r="P51" i="3"/>
  <c r="P54" i="3"/>
  <c r="J20" i="3" l="1"/>
  <c r="M20" i="3"/>
  <c r="L20" i="3"/>
  <c r="K20" i="3"/>
  <c r="O38" i="3"/>
  <c r="K38" i="3"/>
  <c r="N38" i="3"/>
  <c r="K51" i="3"/>
  <c r="K54" i="3"/>
  <c r="L51" i="3"/>
  <c r="L54" i="3"/>
  <c r="M54" i="3"/>
  <c r="M51" i="3"/>
  <c r="N51" i="3"/>
  <c r="N56" i="3"/>
  <c r="M56" i="3"/>
  <c r="L56" i="3"/>
  <c r="K56" i="3"/>
  <c r="J56" i="3"/>
  <c r="L59" i="3"/>
  <c r="M59" i="3"/>
  <c r="N59" i="3"/>
  <c r="O59" i="3"/>
  <c r="K59" i="3"/>
  <c r="O51" i="3"/>
  <c r="O54" i="3"/>
  <c r="N54" i="3"/>
  <c r="O49" i="3"/>
  <c r="N49" i="3"/>
  <c r="O40" i="3"/>
  <c r="N40" i="3"/>
  <c r="M40" i="3"/>
  <c r="L40" i="3"/>
  <c r="L38" i="3"/>
  <c r="M38" i="3"/>
</calcChain>
</file>

<file path=xl/sharedStrings.xml><?xml version="1.0" encoding="utf-8"?>
<sst xmlns="http://schemas.openxmlformats.org/spreadsheetml/2006/main" count="544" uniqueCount="141">
  <si>
    <t>ตัวชี้วัดที่สำคัญของจังหวัด</t>
  </si>
  <si>
    <t>ตัวชี้วัด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</si>
  <si>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</si>
  <si>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</si>
  <si>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</si>
  <si>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</si>
  <si>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</si>
  <si>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</si>
  <si>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</si>
  <si>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</si>
  <si>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</si>
  <si>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</si>
  <si>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</si>
  <si>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</si>
  <si>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</si>
  <si>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</si>
  <si>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</si>
  <si>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</si>
  <si>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</si>
  <si>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</si>
  <si>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</si>
  <si>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</si>
  <si>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</si>
  <si>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</si>
  <si>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</si>
  <si>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</si>
  <si>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</si>
  <si>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</si>
  <si>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</si>
  <si>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</si>
  <si>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</si>
  <si>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</si>
  <si>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</si>
  <si>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</si>
  <si>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</si>
  <si>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</si>
  <si>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</si>
  <si>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</si>
  <si>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</si>
  <si>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</si>
  <si>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</si>
  <si>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</si>
  <si>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</si>
  <si>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</si>
  <si>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</si>
  <si>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</si>
  <si>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</si>
  <si>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</si>
  <si>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</si>
  <si>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</si>
  <si>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</si>
  <si>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</si>
  <si>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</si>
  <si>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</si>
  <si>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</si>
  <si>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</si>
  <si>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</si>
  <si>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</si>
  <si>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</si>
  <si>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</si>
  <si>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</si>
  <si>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</si>
  <si>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</si>
  <si>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</si>
  <si>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</si>
  <si>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</si>
  <si>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</si>
  <si>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</si>
  <si>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</si>
  <si>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</si>
  <si>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</si>
  <si>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</si>
  <si>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</si>
  <si>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</si>
  <si>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</si>
  <si>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</si>
  <si>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</si>
  <si>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</si>
  <si>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</si>
  <si>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</si>
  <si>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</si>
  <si>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</si>
  <si>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</si>
  <si>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</si>
  <si>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</si>
  <si>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</si>
  <si>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</si>
  <si>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</si>
  <si>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</si>
  <si>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</si>
  <si>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</si>
  <si>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</si>
  <si>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</si>
  <si>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</si>
  <si>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</si>
  <si>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</si>
  <si>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</si>
  <si>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</si>
  <si>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</si>
  <si>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</si>
  <si>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</si>
  <si>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</si>
  <si>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</si>
  <si>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</si>
  <si>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</si>
  <si>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</si>
  <si>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0.26</t>
  </si>
  <si>
    <t>0.08</t>
  </si>
  <si>
    <t>-</t>
  </si>
  <si>
    <t>ใช้ของปี 60</t>
  </si>
  <si>
    <t>*เอารายจ่ายทั้งสิ้น/ประชากร</t>
  </si>
  <si>
    <t>gpp</t>
  </si>
  <si>
    <t>รถสะสม</t>
  </si>
  <si>
    <t>รายได้ท่องเที่ยว</t>
  </si>
  <si>
    <t>ไทย</t>
  </si>
  <si>
    <t>ต่างชาติ</t>
  </si>
  <si>
    <t>ป่าไม้</t>
  </si>
  <si>
    <t xml:space="preserve">     (2)   สำนักงานสาธารณสุขจังหวัดน่าน</t>
  </si>
  <si>
    <t xml:space="preserve">     (4)   สำนักงานสวัสดิการและคุ้มครองแรงงานจังหวัดน่าน</t>
  </si>
  <si>
    <t xml:space="preserve">     (9)   สำนักงานขนส่งจังหวัดน่าน</t>
  </si>
  <si>
    <t xml:space="preserve">     (2)   Nan Provincial Health Office</t>
  </si>
  <si>
    <t xml:space="preserve">     (4)   Nan Provincial Labour Protection and Welfare Office</t>
  </si>
  <si>
    <t xml:space="preserve">     (6)   The Household Socio-Economic Survey, Nan Province, </t>
  </si>
  <si>
    <t xml:space="preserve">     (9)   Nan Provincial Transport Office</t>
  </si>
  <si>
    <t>นิติ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</si>
  <si>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</si>
  <si>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</si>
  <si>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</si>
  <si>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t xml:space="preserve">     (12)   สำนักงานพาณิชย์จังหวัดน่าน</t>
  </si>
  <si>
    <t xml:space="preserve">     (12)  Office of Provincial Commercial Affairs Nan</t>
  </si>
  <si>
    <t>(2019)</t>
  </si>
  <si>
    <t xml:space="preserve">     (6)   สำรวจภาวะเศรษฐกิจและสังคมของครัวเรือนจังหวัดน่าน </t>
  </si>
  <si>
    <t xml:space="preserve">            สำนักงานสถิติแห่งชาติ</t>
  </si>
  <si>
    <r>
      <t>อัตราส่วนเพศ(ชายต่อหญิง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</si>
  <si>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</si>
  <si>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*ใช้ไตรมาส3</t>
  </si>
  <si>
    <t>*ใช้ไตรมาส3/อายุ15ทั้งหมดของไตรมาส3 เพราะจริงๆคืออัตรส่วนผู้มีงานทำต่อประชากรวัยแรงงาน</t>
  </si>
  <si>
    <t>ผู้มีงานทำ</t>
  </si>
  <si>
    <t>นักเรียน63=58126</t>
  </si>
  <si>
    <t>ประชากร0-3ปี62=94862</t>
  </si>
  <si>
    <t>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</si>
</sst>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4"/>
      <color rgb="FF7030A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7">
    <xf numFmtId="0" fontId="0" fillId="0" borderId="0" xfId="0"/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shrinkToFit="1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0" fontId="1" fillId="0" borderId="18" xfId="0" applyFont="1" applyFill="1" applyBorder="1"/>
    <xf numFmtId="0" fontId="2" fillId="0" borderId="13" xfId="0" applyFont="1" applyFill="1" applyBorder="1"/>
    <xf numFmtId="0" fontId="2" fillId="0" borderId="16" xfId="0" applyFont="1" applyFill="1" applyBorder="1"/>
    <xf numFmtId="3" fontId="2" fillId="0" borderId="0" xfId="0" applyNumberFormat="1" applyFont="1" applyFill="1"/>
    <xf numFmtId="2" fontId="2" fillId="0" borderId="0" xfId="0" applyNumberFormat="1" applyFont="1" applyFill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2" fontId="2" fillId="0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3" fontId="2" fillId="0" borderId="4" xfId="0" applyNumberFormat="1" applyFont="1" applyFill="1" applyBorder="1"/>
    <xf numFmtId="0" fontId="8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0" fontId="2" fillId="0" borderId="21" xfId="0" applyFont="1" applyFill="1" applyBorder="1" applyAlignment="1">
      <alignment horizontal="right"/>
    </xf>
    <xf numFmtId="3" fontId="2" fillId="0" borderId="4" xfId="1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/>
    <xf numFmtId="2" fontId="2" fillId="0" borderId="4" xfId="0" applyNumberFormat="1" applyFont="1" applyFill="1" applyBorder="1" applyAlignment="1"/>
    <xf numFmtId="0" fontId="2" fillId="0" borderId="4" xfId="0" applyFont="1" applyFill="1" applyBorder="1" applyAlignment="1"/>
    <xf numFmtId="4" fontId="6" fillId="0" borderId="4" xfId="0" applyNumberFormat="1" applyFont="1" applyFill="1" applyBorder="1" applyAlignment="1">
      <alignment horizontal="right"/>
    </xf>
    <xf numFmtId="0" fontId="7" fillId="0" borderId="4" xfId="0" applyFont="1" applyFill="1" applyBorder="1" applyAlignment="1"/>
    <xf numFmtId="2" fontId="2" fillId="0" borderId="4" xfId="0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2" fontId="2" fillId="0" borderId="4" xfId="0" quotePrefix="1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4" fontId="2" fillId="0" borderId="4" xfId="0" applyNumberFormat="1" applyFont="1" applyFill="1" applyBorder="1"/>
    <xf numFmtId="2" fontId="2" fillId="0" borderId="20" xfId="0" applyNumberFormat="1" applyFont="1" applyFill="1" applyBorder="1" applyAlignment="1"/>
    <xf numFmtId="2" fontId="2" fillId="0" borderId="20" xfId="0" applyNumberFormat="1" applyFont="1" applyFill="1" applyBorder="1" applyAlignment="1">
      <alignment horizontal="right"/>
    </xf>
    <xf numFmtId="0" fontId="9" fillId="0" borderId="0" xfId="0" applyFont="1" applyFill="1"/>
    <xf numFmtId="165" fontId="9" fillId="0" borderId="0" xfId="0" applyNumberFormat="1" applyFont="1" applyFill="1"/>
    <xf numFmtId="0" fontId="1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2789316</xdr:colOff>
      <xdr:row>24</xdr:row>
      <xdr:rowOff>155892</xdr:rowOff>
    </xdr:from>
    <xdr:to>
      <xdr:col>6</xdr:col>
      <xdr:colOff>3246517</xdr:colOff>
      <xdr:row>26</xdr:row>
      <xdr:rowOff>226706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B5A0F0F-F358-4E7B-B0EF-99D44589DF1E}"/>
            </a:ext>
          </a:extLst>
        </xdr:cNvPr>
        <xdr:cNvGrpSpPr/>
      </xdr:nvGrpSpPr>
      <xdr:grpSpPr>
        <a:xfrm>
          <a:off x="8697057" y="6467045"/>
          <a:ext cx="457201" cy="608696"/>
          <a:chOff x="10229850" y="5772151"/>
          <a:chExt cx="457201" cy="600076"/>
        </a:xfrm>
      </xdr:grpSpPr>
      <xdr:sp macro="" textlink="">
        <xdr:nvSpPr>
          <xdr:cNvPr id="3" name="Chevron 22">
            <a:extLst>
              <a:ext uri="{FF2B5EF4-FFF2-40B4-BE49-F238E27FC236}">
                <a16:creationId xmlns:a16="http://schemas.microsoft.com/office/drawing/2014/main" id="{B61047EE-7218-4A82-A01F-D61C600F55C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DD2F6D9-8E2D-4914-9605-3BC3E440E9D4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203</a:t>
            </a:r>
            <a:endParaRPr lang="th-TH" sz="1100"/>
          </a:p>
        </xdr:txBody>
      </xdr:sp>
    </xdr:grpSp>
    <xdr:clientData/>
  </xdr:twoCellAnchor>
  <xdr:twoCellAnchor>
    <xdr:from>
      <xdr:col>6</xdr:col>
      <xdr:colOff>2798937</xdr:colOff>
      <xdr:row>27</xdr:row>
      <xdr:rowOff>53233</xdr:rowOff>
    </xdr:from>
    <xdr:to>
      <xdr:col>6</xdr:col>
      <xdr:colOff>3256137</xdr:colOff>
      <xdr:row>29</xdr:row>
      <xdr:rowOff>33613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7384761-2F22-428A-BB03-FDCEC8C22D7F}"/>
            </a:ext>
          </a:extLst>
        </xdr:cNvPr>
        <xdr:cNvGrpSpPr/>
      </xdr:nvGrpSpPr>
      <xdr:grpSpPr>
        <a:xfrm>
          <a:off x="8706678" y="7171209"/>
          <a:ext cx="457200" cy="589980"/>
          <a:chOff x="9925050" y="1885951"/>
          <a:chExt cx="457200" cy="600076"/>
        </a:xfrm>
      </xdr:grpSpPr>
      <xdr:sp macro="" textlink="">
        <xdr:nvSpPr>
          <xdr:cNvPr id="6" name="Chevron 31">
            <a:extLst>
              <a:ext uri="{FF2B5EF4-FFF2-40B4-BE49-F238E27FC236}">
                <a16:creationId xmlns:a16="http://schemas.microsoft.com/office/drawing/2014/main" id="{39E3EB03-ADE4-4F27-A506-AB5DBEC19B3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5A9B997-E084-4954-84DB-BC06C3556FB9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204</a:t>
            </a:r>
            <a:endParaRPr lang="th-TH" sz="1100"/>
          </a:p>
        </xdr:txBody>
      </xdr:sp>
    </xdr:grpSp>
    <xdr:clientData/>
  </xdr:twoCellAnchor>
  <xdr:twoCellAnchor>
    <xdr:from>
      <xdr:col>6</xdr:col>
      <xdr:colOff>2861694</xdr:colOff>
      <xdr:row>80</xdr:row>
      <xdr:rowOff>69300</xdr:rowOff>
    </xdr:from>
    <xdr:to>
      <xdr:col>6</xdr:col>
      <xdr:colOff>3318895</xdr:colOff>
      <xdr:row>82</xdr:row>
      <xdr:rowOff>197841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C6DF5F6-6B14-47B4-86EB-6E548C5CC782}"/>
            </a:ext>
          </a:extLst>
        </xdr:cNvPr>
        <xdr:cNvGrpSpPr/>
      </xdr:nvGrpSpPr>
      <xdr:grpSpPr>
        <a:xfrm>
          <a:off x="8769435" y="20957065"/>
          <a:ext cx="457201" cy="594705"/>
          <a:chOff x="10229850" y="5772151"/>
          <a:chExt cx="457201" cy="600076"/>
        </a:xfrm>
      </xdr:grpSpPr>
      <xdr:sp macro="" textlink="">
        <xdr:nvSpPr>
          <xdr:cNvPr id="9" name="Chevron 35">
            <a:extLst>
              <a:ext uri="{FF2B5EF4-FFF2-40B4-BE49-F238E27FC236}">
                <a16:creationId xmlns:a16="http://schemas.microsoft.com/office/drawing/2014/main" id="{F0C93DD2-135C-4BC4-853C-943AF7D6CE4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429515B-4DF6-4CE9-A636-BC1EC15615F8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205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2789316</xdr:colOff>
      <xdr:row>24</xdr:row>
      <xdr:rowOff>155892</xdr:rowOff>
    </xdr:from>
    <xdr:to>
      <xdr:col>6</xdr:col>
      <xdr:colOff>3246517</xdr:colOff>
      <xdr:row>26</xdr:row>
      <xdr:rowOff>226706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8697057" y="6467045"/>
          <a:ext cx="457201" cy="608696"/>
          <a:chOff x="10229850" y="5772151"/>
          <a:chExt cx="457201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203</a:t>
            </a:r>
            <a:endParaRPr lang="th-TH" sz="1100"/>
          </a:p>
        </xdr:txBody>
      </xdr:sp>
    </xdr:grpSp>
    <xdr:clientData/>
  </xdr:twoCellAnchor>
  <xdr:twoCellAnchor>
    <xdr:from>
      <xdr:col>6</xdr:col>
      <xdr:colOff>2798937</xdr:colOff>
      <xdr:row>27</xdr:row>
      <xdr:rowOff>53233</xdr:rowOff>
    </xdr:from>
    <xdr:to>
      <xdr:col>6</xdr:col>
      <xdr:colOff>3256137</xdr:colOff>
      <xdr:row>29</xdr:row>
      <xdr:rowOff>33613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8706678" y="7171209"/>
          <a:ext cx="457200" cy="589980"/>
          <a:chOff x="9925050" y="1885951"/>
          <a:chExt cx="457200" cy="600076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204</a:t>
            </a:r>
            <a:endParaRPr lang="th-TH" sz="1100"/>
          </a:p>
        </xdr:txBody>
      </xdr:sp>
    </xdr:grpSp>
    <xdr:clientData/>
  </xdr:twoCellAnchor>
  <xdr:twoCellAnchor>
    <xdr:from>
      <xdr:col>6</xdr:col>
      <xdr:colOff>2861694</xdr:colOff>
      <xdr:row>80</xdr:row>
      <xdr:rowOff>69300</xdr:rowOff>
    </xdr:from>
    <xdr:to>
      <xdr:col>6</xdr:col>
      <xdr:colOff>3318895</xdr:colOff>
      <xdr:row>82</xdr:row>
      <xdr:rowOff>197841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8769435" y="20957065"/>
          <a:ext cx="457201" cy="594705"/>
          <a:chOff x="10229850" y="5772151"/>
          <a:chExt cx="457201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205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2789316</xdr:colOff>
      <xdr:row>24</xdr:row>
      <xdr:rowOff>155892</xdr:rowOff>
    </xdr:from>
    <xdr:to>
      <xdr:col>6</xdr:col>
      <xdr:colOff>3246517</xdr:colOff>
      <xdr:row>26</xdr:row>
      <xdr:rowOff>226706</xdr:rowOff>
    </xdr:to>
    <xdr:grpSp>
      <xdr:nvGrpSpPr>
        <xdr:cNvPr id="2" name="Group 19">
          <a:extLst>
            <a:ext uri="{FF2B5EF4-FFF2-40B4-BE49-F238E27FC236}">
              <a16:creationId xmlns:a16="http://schemas.microsoft.com/office/drawing/2014/main" id="{D0C04B6E-C019-4545-BA6F-6EAE3F26DFEB}"/>
            </a:ext>
          </a:extLst>
        </xdr:cNvPr>
        <xdr:cNvGrpSpPr/>
      </xdr:nvGrpSpPr>
      <xdr:grpSpPr>
        <a:xfrm>
          <a:off x="8697057" y="6467045"/>
          <a:ext cx="457201" cy="608696"/>
          <a:chOff x="10229850" y="5772151"/>
          <a:chExt cx="457201" cy="600076"/>
        </a:xfrm>
      </xdr:grpSpPr>
      <xdr:sp macro="" textlink="">
        <xdr:nvSpPr>
          <xdr:cNvPr id="3" name="Chevron 22">
            <a:extLst>
              <a:ext uri="{FF2B5EF4-FFF2-40B4-BE49-F238E27FC236}">
                <a16:creationId xmlns:a16="http://schemas.microsoft.com/office/drawing/2014/main" id="{5E733EC1-5814-4CDA-A5AB-8ADA31657D1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27">
            <a:extLst>
              <a:ext uri="{FF2B5EF4-FFF2-40B4-BE49-F238E27FC236}">
                <a16:creationId xmlns:a16="http://schemas.microsoft.com/office/drawing/2014/main" id="{C5674A27-935A-422F-A98B-5E5159A0B0D9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217</a:t>
            </a:r>
            <a:endParaRPr lang="th-TH" sz="1100"/>
          </a:p>
        </xdr:txBody>
      </xdr:sp>
    </xdr:grpSp>
    <xdr:clientData/>
  </xdr:twoCellAnchor>
  <xdr:twoCellAnchor>
    <xdr:from>
      <xdr:col>6</xdr:col>
      <xdr:colOff>2798937</xdr:colOff>
      <xdr:row>27</xdr:row>
      <xdr:rowOff>53233</xdr:rowOff>
    </xdr:from>
    <xdr:to>
      <xdr:col>6</xdr:col>
      <xdr:colOff>3256137</xdr:colOff>
      <xdr:row>29</xdr:row>
      <xdr:rowOff>33613</xdr:rowOff>
    </xdr:to>
    <xdr:grpSp>
      <xdr:nvGrpSpPr>
        <xdr:cNvPr id="5" name="Group 28">
          <a:extLst>
            <a:ext uri="{FF2B5EF4-FFF2-40B4-BE49-F238E27FC236}">
              <a16:creationId xmlns:a16="http://schemas.microsoft.com/office/drawing/2014/main" id="{F7D851A3-AFAE-496E-8AB6-C8D478F4E54A}"/>
            </a:ext>
          </a:extLst>
        </xdr:cNvPr>
        <xdr:cNvGrpSpPr/>
      </xdr:nvGrpSpPr>
      <xdr:grpSpPr>
        <a:xfrm>
          <a:off x="8706678" y="7171209"/>
          <a:ext cx="457200" cy="589980"/>
          <a:chOff x="9925050" y="1885951"/>
          <a:chExt cx="457200" cy="600076"/>
        </a:xfrm>
      </xdr:grpSpPr>
      <xdr:sp macro="" textlink="">
        <xdr:nvSpPr>
          <xdr:cNvPr id="6" name="Chevron 31">
            <a:extLst>
              <a:ext uri="{FF2B5EF4-FFF2-40B4-BE49-F238E27FC236}">
                <a16:creationId xmlns:a16="http://schemas.microsoft.com/office/drawing/2014/main" id="{08436DBD-CB53-4BB3-AD08-FACFD042AEE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32">
            <a:extLst>
              <a:ext uri="{FF2B5EF4-FFF2-40B4-BE49-F238E27FC236}">
                <a16:creationId xmlns:a16="http://schemas.microsoft.com/office/drawing/2014/main" id="{A913FAD9-CA7D-4EE3-951E-B18247F2682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</a:rPr>
              <a:t>218</a:t>
            </a:r>
            <a:endParaRPr lang="th-TH" sz="1100">
              <a:latin typeface="Calibri" panose="020F0502020204030204" pitchFamily="34" charset="0"/>
            </a:endParaRPr>
          </a:p>
        </xdr:txBody>
      </xdr:sp>
    </xdr:grpSp>
    <xdr:clientData/>
  </xdr:twoCellAnchor>
  <xdr:twoCellAnchor>
    <xdr:from>
      <xdr:col>6</xdr:col>
      <xdr:colOff>2861694</xdr:colOff>
      <xdr:row>77</xdr:row>
      <xdr:rowOff>89646</xdr:rowOff>
    </xdr:from>
    <xdr:to>
      <xdr:col>6</xdr:col>
      <xdr:colOff>3318895</xdr:colOff>
      <xdr:row>80</xdr:row>
      <xdr:rowOff>63369</xdr:rowOff>
    </xdr:to>
    <xdr:grpSp>
      <xdr:nvGrpSpPr>
        <xdr:cNvPr id="8" name="Group 34">
          <a:extLst>
            <a:ext uri="{FF2B5EF4-FFF2-40B4-BE49-F238E27FC236}">
              <a16:creationId xmlns:a16="http://schemas.microsoft.com/office/drawing/2014/main" id="{99634983-D794-4F87-A54A-6C1777676EFF}"/>
            </a:ext>
          </a:extLst>
        </xdr:cNvPr>
        <xdr:cNvGrpSpPr/>
      </xdr:nvGrpSpPr>
      <xdr:grpSpPr>
        <a:xfrm>
          <a:off x="8769435" y="20278164"/>
          <a:ext cx="457201" cy="672970"/>
          <a:chOff x="10229850" y="5772151"/>
          <a:chExt cx="457201" cy="600076"/>
        </a:xfrm>
      </xdr:grpSpPr>
      <xdr:sp macro="" textlink="">
        <xdr:nvSpPr>
          <xdr:cNvPr id="9" name="Chevron 35">
            <a:extLst>
              <a:ext uri="{FF2B5EF4-FFF2-40B4-BE49-F238E27FC236}">
                <a16:creationId xmlns:a16="http://schemas.microsoft.com/office/drawing/2014/main" id="{3DB27540-3ED8-459A-BC77-A1E3F835D1D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36">
            <a:extLst>
              <a:ext uri="{FF2B5EF4-FFF2-40B4-BE49-F238E27FC236}">
                <a16:creationId xmlns:a16="http://schemas.microsoft.com/office/drawing/2014/main" id="{909B7F8C-763B-4D2F-8D04-442A1226433D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219</a:t>
            </a:r>
            <a:endParaRPr lang="th-TH" sz="1100">
              <a:latin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C8F8-089E-417C-96EE-357303410856}">
  <dimension ref="A1:P80"/>
  <sheetViews>
    <sheetView zoomScale="85" zoomScaleNormal="85" workbookViewId="0">
      <selection activeCell="F19" sqref="F19"/>
    </sheetView>
  </sheetViews>
  <sheetFormatPr defaultColWidth="9.125" defaultRowHeight="18" x14ac:dyDescent="0.35"/>
  <cols>
    <col min="1" max="1" width="52" style="12" customWidth="1"/>
    <col min="2" max="6" width="9" style="12" customWidth="1"/>
    <col min="7" max="7" width="55.5" style="12" customWidth="1"/>
    <col min="8" max="9" width="11" style="12" customWidth="1"/>
    <col min="10" max="16384" width="9.125" style="12"/>
  </cols>
  <sheetData>
    <row r="1" spans="1:11" ht="24" customHeight="1" x14ac:dyDescent="0.4">
      <c r="A1" s="75" t="s">
        <v>0</v>
      </c>
      <c r="B1" s="75"/>
      <c r="C1" s="75"/>
      <c r="D1" s="75"/>
      <c r="E1" s="75"/>
      <c r="F1" s="75"/>
      <c r="G1" s="75"/>
    </row>
    <row r="2" spans="1:11" ht="24" customHeight="1" x14ac:dyDescent="0.4">
      <c r="A2" s="75" t="s">
        <v>9</v>
      </c>
      <c r="B2" s="75"/>
      <c r="C2" s="75"/>
      <c r="D2" s="75"/>
      <c r="E2" s="75"/>
      <c r="F2" s="75"/>
      <c r="G2" s="75"/>
    </row>
    <row r="3" spans="1:11" ht="4.5" customHeight="1" x14ac:dyDescent="0.35"/>
    <row r="4" spans="1:11" ht="21" customHeight="1" x14ac:dyDescent="0.35">
      <c r="A4" s="76" t="s">
        <v>1</v>
      </c>
      <c r="B4" s="14">
        <v>2558</v>
      </c>
      <c r="C4" s="14">
        <v>2559</v>
      </c>
      <c r="D4" s="14">
        <v>2560</v>
      </c>
      <c r="E4" s="14">
        <v>2561</v>
      </c>
      <c r="F4" s="14">
        <v>2562</v>
      </c>
      <c r="G4" s="76" t="s">
        <v>79</v>
      </c>
      <c r="K4" s="24"/>
    </row>
    <row r="5" spans="1:11" ht="21" customHeight="1" x14ac:dyDescent="0.35">
      <c r="A5" s="76"/>
      <c r="B5" s="15" t="s">
        <v>8</v>
      </c>
      <c r="C5" s="15" t="s">
        <v>11</v>
      </c>
      <c r="D5" s="15" t="s">
        <v>91</v>
      </c>
      <c r="E5" s="15" t="s">
        <v>92</v>
      </c>
      <c r="F5" s="15" t="s">
        <v>130</v>
      </c>
      <c r="G5" s="76"/>
      <c r="K5" s="24"/>
    </row>
    <row r="6" spans="1:11" ht="21" customHeight="1" x14ac:dyDescent="0.35">
      <c r="A6" s="1" t="s">
        <v>3</v>
      </c>
      <c r="B6" s="16" t="s">
        <v>106</v>
      </c>
      <c r="C6" s="16" t="s">
        <v>107</v>
      </c>
      <c r="D6" s="13">
        <v>-0.02</v>
      </c>
      <c r="E6" s="13">
        <v>-0.18</v>
      </c>
      <c r="F6" s="13">
        <v>-0.16</v>
      </c>
      <c r="G6" s="1" t="s">
        <v>4</v>
      </c>
      <c r="J6" s="32"/>
    </row>
    <row r="7" spans="1:11" ht="21" customHeight="1" x14ac:dyDescent="0.35">
      <c r="A7" s="2" t="s">
        <v>12</v>
      </c>
      <c r="B7" s="46">
        <v>41.8</v>
      </c>
      <c r="C7" s="46">
        <v>41.83</v>
      </c>
      <c r="D7" s="2">
        <v>41.83</v>
      </c>
      <c r="E7" s="2">
        <v>41.75</v>
      </c>
      <c r="F7" s="2">
        <v>41.69</v>
      </c>
      <c r="G7" s="2" t="s">
        <v>35</v>
      </c>
      <c r="J7" s="24"/>
    </row>
    <row r="8" spans="1:11" ht="21" customHeight="1" x14ac:dyDescent="0.35">
      <c r="A8" s="2" t="s">
        <v>133</v>
      </c>
      <c r="B8" s="46">
        <v>101.28</v>
      </c>
      <c r="C8" s="46">
        <v>101.11</v>
      </c>
      <c r="D8" s="2">
        <v>101.03</v>
      </c>
      <c r="E8" s="2">
        <v>101.69</v>
      </c>
      <c r="F8" s="2">
        <v>100.46</v>
      </c>
      <c r="G8" s="2" t="s">
        <v>134</v>
      </c>
      <c r="J8" s="25"/>
    </row>
    <row r="9" spans="1:11" ht="21" customHeight="1" x14ac:dyDescent="0.35">
      <c r="A9" s="2" t="s">
        <v>101</v>
      </c>
      <c r="B9" s="46">
        <v>46.07</v>
      </c>
      <c r="C9" s="46">
        <v>47.75</v>
      </c>
      <c r="D9" s="2">
        <v>49.53</v>
      </c>
      <c r="E9" s="2">
        <v>51.31</v>
      </c>
      <c r="F9" s="2">
        <v>52.99</v>
      </c>
      <c r="G9" s="2" t="s">
        <v>36</v>
      </c>
    </row>
    <row r="10" spans="1:11" ht="21" customHeight="1" x14ac:dyDescent="0.35">
      <c r="A10" s="2" t="s">
        <v>15</v>
      </c>
      <c r="B10" s="2">
        <v>31.53</v>
      </c>
      <c r="C10" s="2">
        <v>30.23</v>
      </c>
      <c r="D10" s="28">
        <v>30.2</v>
      </c>
      <c r="E10" s="28">
        <v>28.2</v>
      </c>
      <c r="F10" s="28">
        <v>27.97</v>
      </c>
      <c r="G10" s="2" t="s">
        <v>37</v>
      </c>
    </row>
    <row r="11" spans="1:11" ht="21" customHeight="1" x14ac:dyDescent="0.35">
      <c r="A11" s="2" t="s">
        <v>16</v>
      </c>
      <c r="B11" s="46">
        <v>7.97</v>
      </c>
      <c r="C11" s="46">
        <v>7.47</v>
      </c>
      <c r="D11" s="2">
        <v>7.32</v>
      </c>
      <c r="E11" s="2">
        <v>6.69</v>
      </c>
      <c r="F11" s="28">
        <v>6.5</v>
      </c>
      <c r="G11" s="2" t="s">
        <v>38</v>
      </c>
    </row>
    <row r="12" spans="1:11" ht="21" customHeight="1" x14ac:dyDescent="0.35">
      <c r="A12" s="2" t="s">
        <v>17</v>
      </c>
      <c r="B12" s="46">
        <v>7.4</v>
      </c>
      <c r="C12" s="46">
        <v>7.55</v>
      </c>
      <c r="D12" s="2">
        <v>7.36</v>
      </c>
      <c r="E12" s="2">
        <v>7.64</v>
      </c>
      <c r="F12" s="2">
        <v>7.77</v>
      </c>
      <c r="G12" s="2" t="s">
        <v>39</v>
      </c>
    </row>
    <row r="13" spans="1:11" ht="21" customHeight="1" x14ac:dyDescent="0.35">
      <c r="A13" s="2" t="s">
        <v>18</v>
      </c>
      <c r="B13" s="46">
        <v>4.18</v>
      </c>
      <c r="C13" s="46">
        <v>8.08</v>
      </c>
      <c r="D13" s="2">
        <v>3.99</v>
      </c>
      <c r="E13" s="2">
        <v>6.29</v>
      </c>
      <c r="F13" s="2">
        <v>4.82</v>
      </c>
      <c r="G13" s="2" t="s">
        <v>40</v>
      </c>
    </row>
    <row r="14" spans="1:11" ht="21" customHeight="1" x14ac:dyDescent="0.35">
      <c r="A14" s="2" t="s">
        <v>19</v>
      </c>
      <c r="B14" s="46" t="s">
        <v>108</v>
      </c>
      <c r="C14" s="46">
        <v>27.88</v>
      </c>
      <c r="D14" s="29" t="s">
        <v>108</v>
      </c>
      <c r="E14" s="29" t="s">
        <v>108</v>
      </c>
      <c r="F14" s="29">
        <v>32.11</v>
      </c>
      <c r="G14" s="2" t="s">
        <v>41</v>
      </c>
    </row>
    <row r="15" spans="1:11" ht="21" customHeight="1" x14ac:dyDescent="0.35">
      <c r="A15" s="2" t="s">
        <v>29</v>
      </c>
      <c r="B15" s="47">
        <v>3634</v>
      </c>
      <c r="C15" s="47">
        <v>3265</v>
      </c>
      <c r="D15" s="30">
        <v>3380</v>
      </c>
      <c r="E15" s="30">
        <v>3220</v>
      </c>
      <c r="F15" s="30">
        <v>2830</v>
      </c>
      <c r="G15" s="2" t="s">
        <v>42</v>
      </c>
    </row>
    <row r="16" spans="1:11" ht="21" customHeight="1" x14ac:dyDescent="0.35">
      <c r="A16" s="2" t="s">
        <v>20</v>
      </c>
      <c r="B16" s="46">
        <v>0.83</v>
      </c>
      <c r="C16" s="46">
        <v>0.36</v>
      </c>
      <c r="D16" s="28">
        <v>0.56000000000000005</v>
      </c>
      <c r="E16" s="2">
        <v>0.94</v>
      </c>
      <c r="F16" s="2">
        <v>0.93</v>
      </c>
      <c r="G16" s="2" t="s">
        <v>43</v>
      </c>
      <c r="I16" s="12" t="s">
        <v>135</v>
      </c>
    </row>
    <row r="17" spans="1:14" ht="21" customHeight="1" x14ac:dyDescent="0.35">
      <c r="A17" s="2" t="s">
        <v>21</v>
      </c>
      <c r="B17" s="46">
        <v>69.53</v>
      </c>
      <c r="C17" s="46">
        <v>70.77</v>
      </c>
      <c r="D17" s="2">
        <v>67.63</v>
      </c>
      <c r="E17" s="2">
        <v>68.14</v>
      </c>
      <c r="F17" s="2">
        <v>67.86</v>
      </c>
      <c r="G17" s="2" t="s">
        <v>44</v>
      </c>
      <c r="I17" s="12" t="s">
        <v>136</v>
      </c>
    </row>
    <row r="18" spans="1:14" ht="21" customHeight="1" x14ac:dyDescent="0.35">
      <c r="A18" s="2" t="s">
        <v>22</v>
      </c>
      <c r="B18" s="46">
        <v>-3.66</v>
      </c>
      <c r="C18" s="48">
        <v>1.79</v>
      </c>
      <c r="D18" s="2">
        <v>-4.4400000000000004</v>
      </c>
      <c r="E18" s="2">
        <v>0.76</v>
      </c>
      <c r="F18" s="2">
        <v>-0.51</v>
      </c>
      <c r="G18" s="2" t="s">
        <v>45</v>
      </c>
      <c r="H18" s="56" t="s">
        <v>137</v>
      </c>
      <c r="I18" s="56">
        <v>57</v>
      </c>
      <c r="J18" s="56">
        <v>58</v>
      </c>
      <c r="K18" s="56">
        <v>59</v>
      </c>
      <c r="L18" s="56">
        <v>60</v>
      </c>
      <c r="M18" s="56">
        <v>61</v>
      </c>
      <c r="N18" s="56">
        <v>62</v>
      </c>
    </row>
    <row r="19" spans="1:14" ht="21" customHeight="1" x14ac:dyDescent="0.35">
      <c r="A19" s="2" t="s">
        <v>23</v>
      </c>
      <c r="B19" s="46">
        <v>70.38</v>
      </c>
      <c r="C19" s="46">
        <v>71.27</v>
      </c>
      <c r="D19" s="2">
        <v>68.33</v>
      </c>
      <c r="E19" s="28">
        <v>68.8</v>
      </c>
      <c r="F19" s="28">
        <v>68.53</v>
      </c>
      <c r="G19" s="2" t="s">
        <v>46</v>
      </c>
      <c r="I19" s="56">
        <v>261498</v>
      </c>
      <c r="J19" s="56">
        <v>251929</v>
      </c>
      <c r="K19" s="56">
        <v>256430</v>
      </c>
      <c r="L19" s="56">
        <v>245041</v>
      </c>
      <c r="M19" s="56">
        <v>246911</v>
      </c>
      <c r="N19" s="56">
        <v>245643</v>
      </c>
    </row>
    <row r="20" spans="1:14" ht="21" customHeight="1" x14ac:dyDescent="0.35">
      <c r="A20" s="2" t="s">
        <v>24</v>
      </c>
      <c r="B20" s="49">
        <v>300</v>
      </c>
      <c r="C20" s="49">
        <v>300</v>
      </c>
      <c r="D20" s="2">
        <v>305</v>
      </c>
      <c r="E20" s="2">
        <v>315</v>
      </c>
      <c r="F20" s="2">
        <v>315</v>
      </c>
      <c r="G20" s="2" t="s">
        <v>47</v>
      </c>
      <c r="I20" s="56"/>
      <c r="J20" s="57">
        <f>(J19-I19)/I19*100</f>
        <v>-3.6593014095710101</v>
      </c>
      <c r="K20" s="56">
        <f>(K19-J19)/J19*100</f>
        <v>1.7866144826518584</v>
      </c>
      <c r="L20" s="56">
        <f t="shared" ref="L20:N20" si="0">(L19-K19)/K19*100</f>
        <v>-4.4413680146628707</v>
      </c>
      <c r="M20" s="56">
        <f t="shared" si="0"/>
        <v>0.76313759738166265</v>
      </c>
      <c r="N20" s="56">
        <f t="shared" si="0"/>
        <v>-0.51354536654908045</v>
      </c>
    </row>
    <row r="21" spans="1:14" ht="21" customHeight="1" x14ac:dyDescent="0.35">
      <c r="A21" s="2" t="s">
        <v>25</v>
      </c>
      <c r="B21" s="46">
        <v>100</v>
      </c>
      <c r="C21" s="46">
        <v>100</v>
      </c>
      <c r="D21" s="2">
        <v>96.35</v>
      </c>
      <c r="E21" s="29" t="s">
        <v>108</v>
      </c>
      <c r="F21" s="29" t="s">
        <v>108</v>
      </c>
      <c r="G21" s="2" t="s">
        <v>48</v>
      </c>
      <c r="J21" s="31" t="s">
        <v>109</v>
      </c>
    </row>
    <row r="22" spans="1:14" ht="21" customHeight="1" x14ac:dyDescent="0.35">
      <c r="A22" s="2" t="s">
        <v>2</v>
      </c>
      <c r="B22" s="49">
        <v>14</v>
      </c>
      <c r="C22" s="49">
        <v>13</v>
      </c>
      <c r="D22" s="2">
        <v>14</v>
      </c>
      <c r="E22" s="29" t="s">
        <v>108</v>
      </c>
      <c r="F22" s="29">
        <v>13</v>
      </c>
      <c r="G22" s="2" t="s">
        <v>6</v>
      </c>
      <c r="J22" s="31" t="s">
        <v>109</v>
      </c>
    </row>
    <row r="23" spans="1:14" ht="21" customHeight="1" x14ac:dyDescent="0.35">
      <c r="A23" s="2" t="s">
        <v>26</v>
      </c>
      <c r="B23" s="49">
        <v>14</v>
      </c>
      <c r="C23" s="49" t="s">
        <v>108</v>
      </c>
      <c r="D23" s="2">
        <v>13</v>
      </c>
      <c r="E23" s="29" t="s">
        <v>108</v>
      </c>
      <c r="F23" s="29">
        <v>12</v>
      </c>
      <c r="G23" s="2" t="s">
        <v>49</v>
      </c>
      <c r="J23" s="31" t="s">
        <v>109</v>
      </c>
    </row>
    <row r="24" spans="1:14" ht="21" customHeight="1" x14ac:dyDescent="0.35">
      <c r="A24" s="2" t="s">
        <v>27</v>
      </c>
      <c r="B24" s="49">
        <v>14</v>
      </c>
      <c r="C24" s="49" t="s">
        <v>108</v>
      </c>
      <c r="D24" s="2">
        <v>15</v>
      </c>
      <c r="E24" s="29" t="s">
        <v>108</v>
      </c>
      <c r="F24" s="29">
        <v>13</v>
      </c>
      <c r="G24" s="2" t="s">
        <v>50</v>
      </c>
      <c r="J24" s="31" t="s">
        <v>109</v>
      </c>
    </row>
    <row r="25" spans="1:14" ht="21" customHeight="1" x14ac:dyDescent="0.35">
      <c r="A25" s="2" t="s">
        <v>28</v>
      </c>
      <c r="B25" s="2">
        <v>24.1</v>
      </c>
      <c r="C25" s="2">
        <v>20.100000000000001</v>
      </c>
      <c r="D25" s="2">
        <v>24.1</v>
      </c>
      <c r="E25" s="29" t="s">
        <v>108</v>
      </c>
      <c r="F25" s="29">
        <v>61.3</v>
      </c>
      <c r="G25" s="2" t="s">
        <v>51</v>
      </c>
      <c r="J25" s="31" t="s">
        <v>109</v>
      </c>
    </row>
    <row r="26" spans="1:14" ht="21" customHeight="1" x14ac:dyDescent="0.35">
      <c r="A26" s="2" t="s">
        <v>34</v>
      </c>
      <c r="B26" s="39">
        <v>6160</v>
      </c>
      <c r="C26" s="29" t="s">
        <v>108</v>
      </c>
      <c r="D26" s="50">
        <v>6636</v>
      </c>
      <c r="E26" s="29" t="s">
        <v>108</v>
      </c>
      <c r="F26" s="39">
        <v>6392</v>
      </c>
      <c r="G26" s="2" t="s">
        <v>52</v>
      </c>
      <c r="I26" s="12" t="s">
        <v>138</v>
      </c>
    </row>
    <row r="27" spans="1:14" ht="21" customHeight="1" x14ac:dyDescent="0.35">
      <c r="A27" s="2" t="s">
        <v>33</v>
      </c>
      <c r="B27" s="50">
        <v>4878</v>
      </c>
      <c r="C27" s="50">
        <v>4902</v>
      </c>
      <c r="D27" s="50">
        <v>4844</v>
      </c>
      <c r="E27" s="30">
        <v>5382</v>
      </c>
      <c r="F27" s="30">
        <v>5410</v>
      </c>
      <c r="G27" s="2" t="s">
        <v>53</v>
      </c>
      <c r="I27" s="12" t="s">
        <v>139</v>
      </c>
    </row>
    <row r="28" spans="1:14" ht="24" customHeight="1" x14ac:dyDescent="0.4">
      <c r="A28" s="75" t="s">
        <v>7</v>
      </c>
      <c r="B28" s="75"/>
      <c r="C28" s="75"/>
      <c r="D28" s="75"/>
      <c r="E28" s="75"/>
      <c r="F28" s="75"/>
      <c r="G28" s="75"/>
      <c r="I28" s="12">
        <f>58126/94862</f>
        <v>0.61274272100524974</v>
      </c>
    </row>
    <row r="29" spans="1:14" ht="24" customHeight="1" x14ac:dyDescent="0.4">
      <c r="A29" s="75" t="s">
        <v>10</v>
      </c>
      <c r="B29" s="75"/>
      <c r="C29" s="75"/>
      <c r="D29" s="75"/>
      <c r="E29" s="75"/>
      <c r="F29" s="75"/>
      <c r="G29" s="75"/>
    </row>
    <row r="30" spans="1:14" ht="4.5" customHeight="1" x14ac:dyDescent="0.35"/>
    <row r="31" spans="1:14" ht="21" customHeight="1" x14ac:dyDescent="0.35">
      <c r="A31" s="76" t="s">
        <v>1</v>
      </c>
      <c r="B31" s="14">
        <v>2558</v>
      </c>
      <c r="C31" s="14">
        <v>2559</v>
      </c>
      <c r="D31" s="14">
        <v>2560</v>
      </c>
      <c r="E31" s="14">
        <v>2561</v>
      </c>
      <c r="F31" s="14">
        <v>2562</v>
      </c>
      <c r="G31" s="76" t="s">
        <v>5</v>
      </c>
    </row>
    <row r="32" spans="1:14" ht="21" customHeight="1" x14ac:dyDescent="0.35">
      <c r="A32" s="76"/>
      <c r="B32" s="15" t="s">
        <v>8</v>
      </c>
      <c r="C32" s="15" t="s">
        <v>11</v>
      </c>
      <c r="D32" s="15" t="s">
        <v>91</v>
      </c>
      <c r="E32" s="15" t="s">
        <v>92</v>
      </c>
      <c r="F32" s="15" t="s">
        <v>130</v>
      </c>
      <c r="G32" s="76"/>
    </row>
    <row r="33" spans="1:16" ht="21" customHeight="1" x14ac:dyDescent="0.35">
      <c r="A33" s="3" t="s">
        <v>77</v>
      </c>
      <c r="B33" s="54">
        <v>7.2077372853307846</v>
      </c>
      <c r="C33" s="54">
        <v>3.8692415874867083</v>
      </c>
      <c r="D33" s="55">
        <v>3.3915656682408111</v>
      </c>
      <c r="E33" s="37">
        <v>7.56</v>
      </c>
      <c r="F33" s="37" t="s">
        <v>108</v>
      </c>
      <c r="G33" s="3" t="s">
        <v>78</v>
      </c>
    </row>
    <row r="34" spans="1:16" ht="21" customHeight="1" x14ac:dyDescent="0.35">
      <c r="A34" s="3" t="s">
        <v>80</v>
      </c>
      <c r="B34" s="38">
        <v>65644</v>
      </c>
      <c r="C34" s="38">
        <v>68477</v>
      </c>
      <c r="D34" s="39">
        <v>71121</v>
      </c>
      <c r="E34" s="39">
        <v>75676</v>
      </c>
      <c r="F34" s="29" t="s">
        <v>108</v>
      </c>
      <c r="G34" s="3" t="s">
        <v>81</v>
      </c>
      <c r="J34" s="12" t="s">
        <v>110</v>
      </c>
    </row>
    <row r="35" spans="1:16" ht="21" customHeight="1" x14ac:dyDescent="0.35">
      <c r="A35" s="2" t="s">
        <v>32</v>
      </c>
      <c r="B35" s="40">
        <v>19.73</v>
      </c>
      <c r="C35" s="40">
        <v>19.73</v>
      </c>
      <c r="D35" s="29">
        <v>19.73</v>
      </c>
      <c r="E35" s="29">
        <v>19.73</v>
      </c>
      <c r="F35" s="29" t="s">
        <v>108</v>
      </c>
      <c r="G35" s="3" t="s">
        <v>54</v>
      </c>
    </row>
    <row r="36" spans="1:16" ht="21" customHeight="1" x14ac:dyDescent="0.35">
      <c r="A36" s="2" t="s">
        <v>104</v>
      </c>
      <c r="B36" s="2"/>
      <c r="C36" s="2"/>
      <c r="D36" s="2"/>
      <c r="E36" s="2"/>
      <c r="F36" s="2"/>
      <c r="G36" s="2" t="s">
        <v>102</v>
      </c>
      <c r="J36" s="12">
        <v>56</v>
      </c>
      <c r="K36" s="12">
        <v>57</v>
      </c>
      <c r="L36" s="12">
        <v>58</v>
      </c>
      <c r="M36" s="12">
        <v>59</v>
      </c>
      <c r="N36" s="12">
        <v>60</v>
      </c>
      <c r="O36" s="12">
        <v>61</v>
      </c>
    </row>
    <row r="37" spans="1:16" ht="21" customHeight="1" x14ac:dyDescent="0.35">
      <c r="A37" s="2" t="s">
        <v>105</v>
      </c>
      <c r="B37" s="2">
        <v>2.72</v>
      </c>
      <c r="C37" s="2">
        <v>2.11</v>
      </c>
      <c r="D37" s="2">
        <v>1.88</v>
      </c>
      <c r="E37" s="2">
        <v>2.52</v>
      </c>
      <c r="F37" s="2">
        <v>2.5499999999999998</v>
      </c>
      <c r="G37" s="2" t="s">
        <v>103</v>
      </c>
      <c r="I37" s="12" t="s">
        <v>111</v>
      </c>
      <c r="J37" s="12">
        <v>26186</v>
      </c>
      <c r="K37" s="12">
        <v>27193</v>
      </c>
      <c r="L37" s="12">
        <v>29153</v>
      </c>
      <c r="M37" s="12">
        <v>30281</v>
      </c>
      <c r="N37" s="24">
        <v>31308</v>
      </c>
      <c r="O37" s="12">
        <v>33674</v>
      </c>
    </row>
    <row r="38" spans="1:16" ht="21" customHeight="1" x14ac:dyDescent="0.35">
      <c r="A38" s="2" t="s">
        <v>31</v>
      </c>
      <c r="B38" s="41">
        <v>25.64</v>
      </c>
      <c r="C38" s="41">
        <v>26.51</v>
      </c>
      <c r="D38" s="42">
        <v>18.399999999999999</v>
      </c>
      <c r="E38" s="2">
        <v>15.65</v>
      </c>
      <c r="F38" s="29" t="s">
        <v>108</v>
      </c>
      <c r="G38" s="2" t="s">
        <v>55</v>
      </c>
      <c r="K38" s="25">
        <f>(K37-J37)/J37*100</f>
        <v>3.8455663331551211</v>
      </c>
      <c r="L38" s="25">
        <f>(L37-K37)/K37*100</f>
        <v>7.2077372853307846</v>
      </c>
      <c r="M38" s="25">
        <f t="shared" ref="M38" si="1">(M37-L37)/L37*100</f>
        <v>3.8692415874867083</v>
      </c>
      <c r="N38" s="25">
        <f>(N37-M37)/M37*100</f>
        <v>3.3915656682408111</v>
      </c>
      <c r="O38" s="25">
        <f>(O37-N37)/N37*100</f>
        <v>7.5571738852689405</v>
      </c>
    </row>
    <row r="39" spans="1:16" ht="21" customHeight="1" x14ac:dyDescent="0.35">
      <c r="A39" s="2" t="s">
        <v>82</v>
      </c>
      <c r="B39" s="43">
        <v>40.18</v>
      </c>
      <c r="C39" s="43">
        <v>46.93</v>
      </c>
      <c r="D39" s="43">
        <v>52.71</v>
      </c>
      <c r="E39" s="2">
        <v>55.45</v>
      </c>
      <c r="F39" s="29" t="s">
        <v>108</v>
      </c>
      <c r="G39" s="2" t="s">
        <v>56</v>
      </c>
      <c r="I39" s="12" t="s">
        <v>112</v>
      </c>
      <c r="K39" s="24">
        <v>210296</v>
      </c>
      <c r="L39" s="24">
        <v>216009</v>
      </c>
      <c r="M39" s="24">
        <v>220565</v>
      </c>
      <c r="N39" s="24">
        <v>224702</v>
      </c>
      <c r="O39" s="24">
        <v>230358</v>
      </c>
    </row>
    <row r="40" spans="1:16" ht="21" customHeight="1" x14ac:dyDescent="0.35">
      <c r="A40" s="2" t="s">
        <v>30</v>
      </c>
      <c r="B40" s="44">
        <v>7.46</v>
      </c>
      <c r="C40" s="44">
        <v>3.89</v>
      </c>
      <c r="D40" s="43">
        <v>3.23</v>
      </c>
      <c r="E40" s="2">
        <v>4.2699999999999996</v>
      </c>
      <c r="F40" s="29" t="s">
        <v>108</v>
      </c>
      <c r="G40" s="2" t="s">
        <v>57</v>
      </c>
      <c r="J40" s="24"/>
      <c r="L40" s="25">
        <f>(L39-K39)/K39*100</f>
        <v>2.7166470118309429</v>
      </c>
      <c r="M40" s="25">
        <f t="shared" ref="M40:N40" si="2">(M39-L39)/L39*100</f>
        <v>2.1091713771185461</v>
      </c>
      <c r="N40" s="25">
        <f t="shared" si="2"/>
        <v>1.875637567157074</v>
      </c>
      <c r="O40" s="25">
        <f>(O39-N39)/N39*100</f>
        <v>2.5171115521891214</v>
      </c>
    </row>
    <row r="41" spans="1:16" ht="21" customHeight="1" x14ac:dyDescent="0.35">
      <c r="A41" s="2" t="s">
        <v>85</v>
      </c>
      <c r="B41" s="2"/>
      <c r="C41" s="2"/>
      <c r="D41" s="2"/>
      <c r="E41" s="2"/>
      <c r="F41" s="2"/>
      <c r="G41" s="2" t="s">
        <v>88</v>
      </c>
      <c r="J41" s="24"/>
    </row>
    <row r="42" spans="1:16" ht="21" customHeight="1" x14ac:dyDescent="0.35">
      <c r="A42" s="2" t="s">
        <v>84</v>
      </c>
      <c r="B42" s="44">
        <v>31.89</v>
      </c>
      <c r="C42" s="44">
        <v>28.28</v>
      </c>
      <c r="D42" s="43">
        <v>25.46</v>
      </c>
      <c r="E42" s="28">
        <v>25.95</v>
      </c>
      <c r="F42" s="46" t="s">
        <v>108</v>
      </c>
      <c r="G42" s="2" t="s">
        <v>87</v>
      </c>
    </row>
    <row r="43" spans="1:16" ht="21" customHeight="1" x14ac:dyDescent="0.35">
      <c r="A43" s="2" t="s">
        <v>83</v>
      </c>
      <c r="B43" s="45"/>
      <c r="C43" s="45"/>
      <c r="D43" s="43"/>
      <c r="E43" s="2"/>
      <c r="F43" s="29"/>
      <c r="G43" s="2" t="s">
        <v>89</v>
      </c>
    </row>
    <row r="44" spans="1:16" ht="21" customHeight="1" x14ac:dyDescent="0.35">
      <c r="A44" s="2" t="s">
        <v>84</v>
      </c>
      <c r="B44" s="44">
        <v>30.9</v>
      </c>
      <c r="C44" s="44">
        <v>36.08</v>
      </c>
      <c r="D44" s="43">
        <v>41.25</v>
      </c>
      <c r="E44" s="2">
        <v>43.09</v>
      </c>
      <c r="F44" s="29" t="s">
        <v>108</v>
      </c>
      <c r="G44" s="2" t="s">
        <v>87</v>
      </c>
    </row>
    <row r="45" spans="1:16" ht="21" customHeight="1" x14ac:dyDescent="0.35">
      <c r="A45" s="2" t="s">
        <v>90</v>
      </c>
      <c r="B45" s="45"/>
      <c r="C45" s="45"/>
      <c r="D45" s="43"/>
      <c r="E45" s="2"/>
      <c r="F45" s="29"/>
      <c r="G45" s="2" t="s">
        <v>86</v>
      </c>
    </row>
    <row r="46" spans="1:16" ht="20.399999999999999" x14ac:dyDescent="0.35">
      <c r="A46" s="2" t="s">
        <v>84</v>
      </c>
      <c r="B46" s="44">
        <v>74.02</v>
      </c>
      <c r="C46" s="44">
        <v>75.67</v>
      </c>
      <c r="D46" s="43">
        <v>82.72</v>
      </c>
      <c r="E46" s="2">
        <v>83.71</v>
      </c>
      <c r="F46" s="29" t="s">
        <v>108</v>
      </c>
      <c r="G46" s="2" t="s">
        <v>65</v>
      </c>
    </row>
    <row r="47" spans="1:16" ht="20.399999999999999" x14ac:dyDescent="0.35">
      <c r="A47" s="2" t="s">
        <v>99</v>
      </c>
      <c r="B47" s="2">
        <v>20.22</v>
      </c>
      <c r="C47" s="2">
        <v>5.16</v>
      </c>
      <c r="D47" s="2">
        <v>19.739999999999998</v>
      </c>
      <c r="E47" s="2">
        <v>8.4499999999999993</v>
      </c>
      <c r="F47" s="29">
        <v>1.98</v>
      </c>
      <c r="G47" s="2" t="s">
        <v>100</v>
      </c>
      <c r="M47" s="12">
        <v>59</v>
      </c>
      <c r="N47" s="12">
        <v>60</v>
      </c>
      <c r="O47" s="12">
        <v>61</v>
      </c>
      <c r="P47" s="12">
        <v>62</v>
      </c>
    </row>
    <row r="48" spans="1:16" ht="20.399999999999999" x14ac:dyDescent="0.35">
      <c r="A48" s="2" t="s">
        <v>96</v>
      </c>
      <c r="B48" s="40">
        <v>12.356544863587118</v>
      </c>
      <c r="C48" s="40">
        <v>4.6232498448397381</v>
      </c>
      <c r="D48" s="40">
        <v>20.712260451647932</v>
      </c>
      <c r="E48" s="53">
        <v>4.5736227490046479</v>
      </c>
      <c r="F48" s="40">
        <v>0.56999999999999995</v>
      </c>
      <c r="G48" s="2" t="s">
        <v>66</v>
      </c>
      <c r="I48" s="12" t="s">
        <v>113</v>
      </c>
      <c r="M48" s="32">
        <v>2056.88</v>
      </c>
      <c r="N48" s="32">
        <v>2462.9299999999998</v>
      </c>
      <c r="O48" s="32">
        <v>2671.12</v>
      </c>
      <c r="P48" s="12">
        <v>2723.91</v>
      </c>
    </row>
    <row r="49" spans="1:16" x14ac:dyDescent="0.35">
      <c r="A49" s="2" t="s">
        <v>97</v>
      </c>
      <c r="B49" s="2"/>
      <c r="C49" s="2"/>
      <c r="D49" s="2"/>
      <c r="E49" s="2"/>
      <c r="F49" s="29"/>
      <c r="G49" s="2" t="s">
        <v>59</v>
      </c>
      <c r="N49" s="25">
        <f>(N48-M48)/M48*100</f>
        <v>19.741064135972916</v>
      </c>
      <c r="O49" s="25">
        <f>(O48-N48)/N48*100</f>
        <v>8.4529401972447467</v>
      </c>
      <c r="P49" s="25">
        <f>(P48-O48)/O48*100</f>
        <v>1.9763245380215029</v>
      </c>
    </row>
    <row r="50" spans="1:16" ht="20.399999999999999" x14ac:dyDescent="0.35">
      <c r="A50" s="2" t="s">
        <v>64</v>
      </c>
      <c r="B50" s="40">
        <v>9.8461078738981023</v>
      </c>
      <c r="C50" s="40">
        <v>1.4077801958650706</v>
      </c>
      <c r="D50" s="40">
        <v>16.430822882435788</v>
      </c>
      <c r="E50" s="53">
        <v>5.5296353896664936</v>
      </c>
      <c r="F50" s="40">
        <v>0.67</v>
      </c>
      <c r="G50" s="2" t="s">
        <v>67</v>
      </c>
      <c r="I50" s="12" t="s">
        <v>114</v>
      </c>
      <c r="J50" s="24">
        <v>486046</v>
      </c>
      <c r="K50" s="24">
        <v>507650</v>
      </c>
      <c r="L50" s="12">
        <v>570378</v>
      </c>
      <c r="M50" s="24">
        <v>596748</v>
      </c>
      <c r="N50" s="24">
        <v>720348</v>
      </c>
      <c r="O50" s="24">
        <v>753294</v>
      </c>
      <c r="P50" s="12">
        <v>757595</v>
      </c>
    </row>
    <row r="51" spans="1:16" ht="20.399999999999999" x14ac:dyDescent="0.35">
      <c r="A51" s="2" t="s">
        <v>98</v>
      </c>
      <c r="B51" s="40">
        <v>7.52</v>
      </c>
      <c r="C51" s="40">
        <v>5.27</v>
      </c>
      <c r="D51" s="43">
        <v>14.52</v>
      </c>
      <c r="E51" s="2">
        <v>7.88</v>
      </c>
      <c r="F51" s="2">
        <v>3.92</v>
      </c>
      <c r="G51" s="3" t="s">
        <v>68</v>
      </c>
      <c r="K51" s="25">
        <f t="shared" ref="K51:P51" si="3">(K50-J50)/J50*100</f>
        <v>4.4448467840492469</v>
      </c>
      <c r="L51" s="25">
        <f t="shared" si="3"/>
        <v>12.356544863587118</v>
      </c>
      <c r="M51" s="25">
        <f t="shared" si="3"/>
        <v>4.6232498448397381</v>
      </c>
      <c r="N51" s="25">
        <f t="shared" si="3"/>
        <v>20.712260451647932</v>
      </c>
      <c r="O51" s="25">
        <f t="shared" si="3"/>
        <v>4.5736227490046479</v>
      </c>
      <c r="P51" s="25">
        <f t="shared" si="3"/>
        <v>0.5709590146742175</v>
      </c>
    </row>
    <row r="52" spans="1:16" ht="20.399999999999999" x14ac:dyDescent="0.35">
      <c r="A52" s="7" t="s">
        <v>127</v>
      </c>
      <c r="B52" s="17">
        <v>64.92</v>
      </c>
      <c r="C52" s="17">
        <v>64.97</v>
      </c>
      <c r="D52" s="18">
        <v>64.91</v>
      </c>
      <c r="E52" s="18">
        <v>64.84</v>
      </c>
      <c r="F52" s="18" t="s">
        <v>108</v>
      </c>
      <c r="G52" s="8" t="s">
        <v>69</v>
      </c>
      <c r="I52" s="12" t="s">
        <v>115</v>
      </c>
      <c r="J52" s="24">
        <v>13920</v>
      </c>
      <c r="K52" s="24">
        <v>13386</v>
      </c>
      <c r="L52" s="12">
        <v>14704</v>
      </c>
      <c r="M52" s="24">
        <v>14911</v>
      </c>
      <c r="N52" s="24">
        <v>17361</v>
      </c>
      <c r="O52" s="24">
        <v>18321</v>
      </c>
      <c r="P52" s="12">
        <v>18443</v>
      </c>
    </row>
    <row r="53" spans="1:16" x14ac:dyDescent="0.35">
      <c r="A53" s="33"/>
      <c r="B53" s="35"/>
      <c r="C53" s="35"/>
      <c r="D53" s="34"/>
      <c r="E53" s="34"/>
      <c r="F53" s="34"/>
      <c r="G53" s="36"/>
      <c r="M53" s="24"/>
      <c r="N53" s="24"/>
      <c r="O53" s="24"/>
    </row>
    <row r="54" spans="1:16" x14ac:dyDescent="0.35">
      <c r="A54" s="33"/>
      <c r="B54" s="35"/>
      <c r="C54" s="35"/>
      <c r="D54" s="34"/>
      <c r="E54" s="34"/>
      <c r="F54" s="34"/>
      <c r="G54" s="36"/>
      <c r="K54" s="25">
        <f t="shared" ref="K54:P54" si="4">(K52-J52)/J52*100</f>
        <v>-3.8362068965517242</v>
      </c>
      <c r="L54" s="25">
        <f t="shared" si="4"/>
        <v>9.8461078738981023</v>
      </c>
      <c r="M54" s="25">
        <f t="shared" si="4"/>
        <v>1.4077801958650706</v>
      </c>
      <c r="N54" s="25">
        <f t="shared" si="4"/>
        <v>16.430822882435788</v>
      </c>
      <c r="O54" s="25">
        <f t="shared" si="4"/>
        <v>5.5296353896664936</v>
      </c>
      <c r="P54" s="25">
        <f t="shared" si="4"/>
        <v>0.66590251623819663</v>
      </c>
    </row>
    <row r="55" spans="1:16" x14ac:dyDescent="0.35">
      <c r="A55" s="33"/>
      <c r="B55" s="35"/>
      <c r="C55" s="35"/>
      <c r="D55" s="34"/>
      <c r="E55" s="34"/>
      <c r="F55" s="34"/>
      <c r="G55" s="36"/>
      <c r="I55" s="12" t="s">
        <v>116</v>
      </c>
      <c r="J55" s="24">
        <v>4653024</v>
      </c>
      <c r="K55" s="24">
        <v>4659642</v>
      </c>
      <c r="L55" s="24">
        <v>4654853</v>
      </c>
      <c r="M55" s="24">
        <v>4658605</v>
      </c>
      <c r="N55" s="24">
        <v>4653943</v>
      </c>
    </row>
    <row r="56" spans="1:16" ht="24" customHeight="1" x14ac:dyDescent="0.4">
      <c r="A56" s="75" t="s">
        <v>7</v>
      </c>
      <c r="B56" s="75"/>
      <c r="C56" s="75"/>
      <c r="D56" s="75"/>
      <c r="E56" s="75"/>
      <c r="F56" s="75"/>
      <c r="G56" s="75"/>
      <c r="H56" s="24"/>
      <c r="I56" s="24">
        <v>7170045</v>
      </c>
      <c r="J56" s="25">
        <f>J55/$I$56*100</f>
        <v>64.895324924738958</v>
      </c>
      <c r="K56" s="25">
        <f>K55/$I$56*100</f>
        <v>64.987625600676154</v>
      </c>
      <c r="L56" s="25">
        <f>L55/$I$56*100</f>
        <v>64.920833830192137</v>
      </c>
      <c r="M56" s="25">
        <f>M55/$I$56*100</f>
        <v>64.973162651001488</v>
      </c>
      <c r="N56" s="25">
        <f>N55/$I$56*100</f>
        <v>64.908142138577929</v>
      </c>
    </row>
    <row r="57" spans="1:16" ht="24" customHeight="1" x14ac:dyDescent="0.4">
      <c r="A57" s="75" t="s">
        <v>10</v>
      </c>
      <c r="B57" s="75"/>
      <c r="C57" s="75"/>
      <c r="D57" s="75"/>
      <c r="E57" s="75"/>
      <c r="F57" s="75"/>
      <c r="G57" s="75"/>
      <c r="I57" s="12" t="s">
        <v>124</v>
      </c>
      <c r="J57" s="12">
        <v>957</v>
      </c>
      <c r="K57" s="12">
        <v>1077</v>
      </c>
      <c r="L57" s="12">
        <v>1158</v>
      </c>
      <c r="M57" s="12">
        <v>1219</v>
      </c>
      <c r="N57" s="12">
        <v>1396</v>
      </c>
      <c r="O57" s="12">
        <v>1506</v>
      </c>
      <c r="P57" s="12">
        <v>1565</v>
      </c>
    </row>
    <row r="58" spans="1:16" ht="4.5" customHeight="1" x14ac:dyDescent="0.35"/>
    <row r="59" spans="1:16" ht="21" customHeight="1" x14ac:dyDescent="0.35">
      <c r="A59" s="77" t="s">
        <v>1</v>
      </c>
      <c r="B59" s="78"/>
      <c r="C59" s="58"/>
      <c r="D59" s="78" t="s">
        <v>79</v>
      </c>
      <c r="E59" s="78"/>
      <c r="F59" s="78"/>
      <c r="G59" s="81"/>
      <c r="K59" s="25">
        <f>(K57-J57)/J57*100</f>
        <v>12.539184952978054</v>
      </c>
      <c r="L59" s="25">
        <f t="shared" ref="L59:O59" si="5">(L57-K57)/K57*100</f>
        <v>7.5208913649025071</v>
      </c>
      <c r="M59" s="25">
        <f t="shared" si="5"/>
        <v>5.2677029360967182</v>
      </c>
      <c r="N59" s="25">
        <f t="shared" si="5"/>
        <v>14.520098441345365</v>
      </c>
      <c r="O59" s="25">
        <f t="shared" si="5"/>
        <v>7.8796561604584525</v>
      </c>
      <c r="P59" s="25">
        <f>(P57-O57)/O57*100</f>
        <v>3.9176626826029217</v>
      </c>
    </row>
    <row r="60" spans="1:16" ht="21" customHeight="1" x14ac:dyDescent="0.35">
      <c r="A60" s="79"/>
      <c r="B60" s="80"/>
      <c r="C60" s="20"/>
      <c r="D60" s="80"/>
      <c r="E60" s="80"/>
      <c r="F60" s="80"/>
      <c r="G60" s="82"/>
    </row>
    <row r="61" spans="1:16" ht="21.75" customHeight="1" x14ac:dyDescent="0.35">
      <c r="A61" s="83"/>
      <c r="B61" s="84"/>
      <c r="C61" s="21"/>
      <c r="D61" s="84" t="s">
        <v>95</v>
      </c>
      <c r="E61" s="84"/>
      <c r="F61" s="84"/>
      <c r="G61" s="85"/>
    </row>
    <row r="62" spans="1:16" ht="21.75" customHeight="1" x14ac:dyDescent="0.35">
      <c r="A62" s="86" t="s">
        <v>93</v>
      </c>
      <c r="B62" s="87"/>
      <c r="C62" s="22"/>
      <c r="D62" s="88" t="s">
        <v>94</v>
      </c>
      <c r="E62" s="88"/>
      <c r="F62" s="88"/>
      <c r="G62" s="89"/>
    </row>
    <row r="63" spans="1:16" ht="21.75" customHeight="1" x14ac:dyDescent="0.35">
      <c r="A63" s="90" t="s">
        <v>13</v>
      </c>
      <c r="B63" s="88"/>
      <c r="C63" s="22"/>
      <c r="D63" s="88" t="s">
        <v>14</v>
      </c>
      <c r="E63" s="88"/>
      <c r="F63" s="88"/>
      <c r="G63" s="89"/>
    </row>
    <row r="64" spans="1:16" ht="21.75" customHeight="1" x14ac:dyDescent="0.35">
      <c r="A64" s="63" t="s">
        <v>117</v>
      </c>
      <c r="B64" s="59"/>
      <c r="C64" s="22"/>
      <c r="D64" s="59" t="s">
        <v>120</v>
      </c>
      <c r="E64" s="59"/>
      <c r="F64" s="59"/>
      <c r="G64" s="60"/>
    </row>
    <row r="65" spans="1:7" ht="21.75" customHeight="1" x14ac:dyDescent="0.35">
      <c r="A65" s="63" t="s">
        <v>58</v>
      </c>
      <c r="B65" s="59"/>
      <c r="C65" s="22"/>
      <c r="D65" s="59" t="s">
        <v>75</v>
      </c>
      <c r="E65" s="59"/>
      <c r="F65" s="59"/>
      <c r="G65" s="60"/>
    </row>
    <row r="66" spans="1:7" ht="21.75" customHeight="1" x14ac:dyDescent="0.35">
      <c r="A66" s="63" t="s">
        <v>118</v>
      </c>
      <c r="B66" s="59"/>
      <c r="C66" s="22"/>
      <c r="D66" s="59" t="s">
        <v>121</v>
      </c>
      <c r="E66" s="59"/>
      <c r="F66" s="59"/>
      <c r="G66" s="60"/>
    </row>
    <row r="67" spans="1:7" ht="21.75" customHeight="1" x14ac:dyDescent="0.35">
      <c r="A67" s="63" t="s">
        <v>125</v>
      </c>
      <c r="B67" s="59"/>
      <c r="C67" s="22"/>
      <c r="D67" s="59" t="s">
        <v>126</v>
      </c>
      <c r="E67" s="59"/>
      <c r="F67" s="59"/>
      <c r="G67" s="60"/>
    </row>
    <row r="68" spans="1:7" ht="21.75" customHeight="1" x14ac:dyDescent="0.35">
      <c r="A68" s="4" t="s">
        <v>131</v>
      </c>
      <c r="B68" s="59"/>
      <c r="C68" s="22"/>
      <c r="D68" s="5" t="s">
        <v>122</v>
      </c>
      <c r="E68" s="5"/>
      <c r="F68" s="5"/>
      <c r="G68" s="6"/>
    </row>
    <row r="69" spans="1:7" ht="21.75" customHeight="1" x14ac:dyDescent="0.35">
      <c r="A69" s="4" t="s">
        <v>132</v>
      </c>
      <c r="B69" s="5"/>
      <c r="C69" s="22"/>
      <c r="D69" s="5" t="s">
        <v>76</v>
      </c>
      <c r="E69" s="5"/>
      <c r="F69" s="5"/>
      <c r="G69" s="6"/>
    </row>
    <row r="70" spans="1:7" ht="21.75" customHeight="1" x14ac:dyDescent="0.35">
      <c r="A70" s="4" t="s">
        <v>60</v>
      </c>
      <c r="B70" s="5"/>
      <c r="C70" s="22"/>
      <c r="D70" s="5" t="s">
        <v>61</v>
      </c>
      <c r="E70" s="5"/>
      <c r="F70" s="5"/>
      <c r="G70" s="6"/>
    </row>
    <row r="71" spans="1:7" ht="21.75" customHeight="1" x14ac:dyDescent="0.35">
      <c r="A71" s="4" t="s">
        <v>62</v>
      </c>
      <c r="B71" s="5"/>
      <c r="C71" s="22"/>
      <c r="D71" s="5" t="s">
        <v>63</v>
      </c>
      <c r="E71" s="5"/>
      <c r="F71" s="5"/>
      <c r="G71" s="6"/>
    </row>
    <row r="72" spans="1:7" ht="21.75" customHeight="1" x14ac:dyDescent="0.35">
      <c r="A72" s="4" t="s">
        <v>119</v>
      </c>
      <c r="B72" s="5"/>
      <c r="C72" s="22"/>
      <c r="D72" s="5" t="s">
        <v>123</v>
      </c>
      <c r="E72" s="5"/>
      <c r="F72" s="5"/>
      <c r="G72" s="6"/>
    </row>
    <row r="73" spans="1:7" ht="21.75" customHeight="1" x14ac:dyDescent="0.35">
      <c r="A73" s="4" t="s">
        <v>70</v>
      </c>
      <c r="B73" s="5"/>
      <c r="C73" s="22"/>
      <c r="D73" s="5" t="s">
        <v>71</v>
      </c>
      <c r="E73" s="5"/>
      <c r="F73" s="5"/>
      <c r="G73" s="6"/>
    </row>
    <row r="74" spans="1:7" ht="21.75" customHeight="1" x14ac:dyDescent="0.35">
      <c r="A74" s="4" t="s">
        <v>132</v>
      </c>
      <c r="B74" s="5"/>
      <c r="C74" s="22"/>
      <c r="D74" s="5" t="s">
        <v>72</v>
      </c>
      <c r="E74" s="5"/>
      <c r="F74" s="5"/>
      <c r="G74" s="6"/>
    </row>
    <row r="75" spans="1:7" ht="21.75" customHeight="1" x14ac:dyDescent="0.35">
      <c r="A75" s="4" t="s">
        <v>73</v>
      </c>
      <c r="B75" s="5"/>
      <c r="C75" s="22"/>
      <c r="D75" s="5" t="s">
        <v>74</v>
      </c>
      <c r="E75" s="5"/>
      <c r="F75" s="5"/>
      <c r="G75" s="6"/>
    </row>
    <row r="76" spans="1:7" ht="21.75" customHeight="1" x14ac:dyDescent="0.35">
      <c r="A76" s="4" t="s">
        <v>128</v>
      </c>
      <c r="B76" s="5"/>
      <c r="C76" s="22"/>
      <c r="D76" s="5" t="s">
        <v>129</v>
      </c>
      <c r="E76" s="5"/>
      <c r="F76" s="5"/>
      <c r="G76" s="6"/>
    </row>
    <row r="77" spans="1:7" x14ac:dyDescent="0.35">
      <c r="A77" s="4"/>
      <c r="B77" s="5"/>
      <c r="C77" s="22"/>
      <c r="D77" s="5"/>
      <c r="E77" s="5"/>
      <c r="F77" s="5"/>
      <c r="G77" s="6"/>
    </row>
    <row r="78" spans="1:7" x14ac:dyDescent="0.35">
      <c r="A78" s="91"/>
      <c r="B78" s="92"/>
      <c r="C78" s="22"/>
      <c r="D78" s="92"/>
      <c r="E78" s="92"/>
      <c r="F78" s="92"/>
      <c r="G78" s="93"/>
    </row>
    <row r="79" spans="1:7" x14ac:dyDescent="0.35">
      <c r="A79" s="91"/>
      <c r="B79" s="92"/>
      <c r="C79" s="22"/>
      <c r="D79" s="92"/>
      <c r="E79" s="92"/>
      <c r="F79" s="92"/>
      <c r="G79" s="93"/>
    </row>
    <row r="80" spans="1:7" x14ac:dyDescent="0.35">
      <c r="A80" s="94"/>
      <c r="B80" s="95"/>
      <c r="C80" s="23"/>
      <c r="D80" s="95"/>
      <c r="E80" s="95"/>
      <c r="F80" s="95"/>
      <c r="G80" s="96"/>
    </row>
  </sheetData>
  <mergeCells count="24">
    <mergeCell ref="A78:B78"/>
    <mergeCell ref="D78:G78"/>
    <mergeCell ref="A79:B79"/>
    <mergeCell ref="D79:G79"/>
    <mergeCell ref="A80:B80"/>
    <mergeCell ref="D80:G80"/>
    <mergeCell ref="A61:B61"/>
    <mergeCell ref="D61:G61"/>
    <mergeCell ref="A62:B62"/>
    <mergeCell ref="D62:G62"/>
    <mergeCell ref="A63:B63"/>
    <mergeCell ref="D63:G63"/>
    <mergeCell ref="A31:A32"/>
    <mergeCell ref="G31:G32"/>
    <mergeCell ref="A56:G56"/>
    <mergeCell ref="A57:G57"/>
    <mergeCell ref="A59:B60"/>
    <mergeCell ref="D59:G60"/>
    <mergeCell ref="A29:G29"/>
    <mergeCell ref="A1:G1"/>
    <mergeCell ref="A2:G2"/>
    <mergeCell ref="A4:A5"/>
    <mergeCell ref="G4:G5"/>
    <mergeCell ref="A28:G28"/>
  </mergeCells>
  <printOptions horizontalCentered="1"/>
  <pageMargins left="0.17" right="0.16" top="0.39370078740157483" bottom="0.16" header="0.51181102362204722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opLeftCell="A7" zoomScale="85" zoomScaleNormal="85" workbookViewId="0">
      <selection activeCell="F18" sqref="F18"/>
    </sheetView>
  </sheetViews>
  <sheetFormatPr defaultColWidth="9.125" defaultRowHeight="18" x14ac:dyDescent="0.35"/>
  <cols>
    <col min="1" max="1" width="52" style="12" customWidth="1"/>
    <col min="2" max="6" width="9" style="12" customWidth="1"/>
    <col min="7" max="7" width="55.5" style="12" customWidth="1"/>
    <col min="8" max="9" width="11" style="12" customWidth="1"/>
    <col min="10" max="16384" width="9.125" style="12"/>
  </cols>
  <sheetData>
    <row r="1" spans="1:18" ht="24" customHeight="1" x14ac:dyDescent="0.4">
      <c r="A1" s="75" t="s">
        <v>0</v>
      </c>
      <c r="B1" s="75"/>
      <c r="C1" s="75"/>
      <c r="D1" s="75"/>
      <c r="E1" s="75"/>
      <c r="F1" s="75"/>
      <c r="G1" s="75"/>
    </row>
    <row r="2" spans="1:18" ht="24" customHeight="1" x14ac:dyDescent="0.4">
      <c r="A2" s="75" t="s">
        <v>9</v>
      </c>
      <c r="B2" s="75"/>
      <c r="C2" s="75"/>
      <c r="D2" s="75"/>
      <c r="E2" s="75"/>
      <c r="F2" s="75"/>
      <c r="G2" s="75"/>
    </row>
    <row r="3" spans="1:18" ht="4.5" customHeight="1" x14ac:dyDescent="0.35"/>
    <row r="4" spans="1:18" ht="21" customHeight="1" x14ac:dyDescent="0.35">
      <c r="A4" s="76" t="s">
        <v>1</v>
      </c>
      <c r="B4" s="14">
        <v>2559</v>
      </c>
      <c r="C4" s="14">
        <v>2560</v>
      </c>
      <c r="D4" s="14">
        <v>2561</v>
      </c>
      <c r="E4" s="14">
        <v>2562</v>
      </c>
      <c r="F4" s="14">
        <v>2563</v>
      </c>
      <c r="G4" s="76" t="s">
        <v>79</v>
      </c>
      <c r="K4" s="24"/>
    </row>
    <row r="5" spans="1:18" ht="21" customHeight="1" x14ac:dyDescent="0.35">
      <c r="A5" s="76"/>
      <c r="B5" s="15" t="s">
        <v>11</v>
      </c>
      <c r="C5" s="15" t="s">
        <v>91</v>
      </c>
      <c r="D5" s="15" t="s">
        <v>92</v>
      </c>
      <c r="E5" s="15" t="s">
        <v>130</v>
      </c>
      <c r="F5" s="15" t="s">
        <v>140</v>
      </c>
      <c r="G5" s="76"/>
      <c r="K5" s="24"/>
    </row>
    <row r="6" spans="1:18" ht="21" customHeight="1" x14ac:dyDescent="0.35">
      <c r="A6" s="1" t="s">
        <v>3</v>
      </c>
      <c r="B6" s="16" t="s">
        <v>107</v>
      </c>
      <c r="C6" s="13">
        <v>-0.02</v>
      </c>
      <c r="D6" s="13">
        <v>-0.18</v>
      </c>
      <c r="E6" s="13">
        <v>-0.16</v>
      </c>
      <c r="F6" s="13">
        <v>-0.31</v>
      </c>
      <c r="G6" s="1" t="s">
        <v>4</v>
      </c>
      <c r="J6" s="32"/>
    </row>
    <row r="7" spans="1:18" ht="21" customHeight="1" x14ac:dyDescent="0.35">
      <c r="A7" s="2" t="s">
        <v>12</v>
      </c>
      <c r="B7" s="46">
        <v>41.83</v>
      </c>
      <c r="C7" s="2">
        <v>41.83</v>
      </c>
      <c r="D7" s="2">
        <v>41.75</v>
      </c>
      <c r="E7" s="2">
        <v>41.69</v>
      </c>
      <c r="F7" s="2">
        <v>41.56</v>
      </c>
      <c r="G7" s="2" t="s">
        <v>35</v>
      </c>
      <c r="J7" s="24"/>
    </row>
    <row r="8" spans="1:18" ht="21" customHeight="1" x14ac:dyDescent="0.35">
      <c r="A8" s="2" t="s">
        <v>133</v>
      </c>
      <c r="B8" s="46">
        <v>101.11</v>
      </c>
      <c r="C8" s="2">
        <v>101.03</v>
      </c>
      <c r="D8" s="2">
        <v>101.69</v>
      </c>
      <c r="E8" s="2">
        <v>100.46</v>
      </c>
      <c r="F8" s="2">
        <v>100.31</v>
      </c>
      <c r="G8" s="2" t="s">
        <v>134</v>
      </c>
      <c r="J8" s="25"/>
    </row>
    <row r="9" spans="1:18" ht="21" customHeight="1" x14ac:dyDescent="0.35">
      <c r="A9" s="2" t="s">
        <v>101</v>
      </c>
      <c r="B9" s="46">
        <v>47.75</v>
      </c>
      <c r="C9" s="2">
        <v>49.53</v>
      </c>
      <c r="D9" s="2">
        <v>51.31</v>
      </c>
      <c r="E9" s="2">
        <v>52.99</v>
      </c>
      <c r="F9" s="2">
        <v>54.89</v>
      </c>
      <c r="G9" s="2" t="s">
        <v>36</v>
      </c>
      <c r="K9" s="12">
        <f>239661/238566*100</f>
        <v>100.4589924800684</v>
      </c>
      <c r="L9" s="12">
        <f>238738/237989*100</f>
        <v>100.31472042825509</v>
      </c>
    </row>
    <row r="10" spans="1:18" ht="21" customHeight="1" x14ac:dyDescent="0.6">
      <c r="A10" s="2" t="s">
        <v>15</v>
      </c>
      <c r="B10" s="2">
        <v>30.23</v>
      </c>
      <c r="C10" s="28">
        <v>30.2</v>
      </c>
      <c r="D10" s="28">
        <v>28.2</v>
      </c>
      <c r="E10" s="28">
        <v>27.97</v>
      </c>
      <c r="F10" s="28">
        <v>27.93</v>
      </c>
      <c r="G10" s="2" t="s">
        <v>37</v>
      </c>
      <c r="K10" s="12">
        <v>3062</v>
      </c>
      <c r="L10" s="74">
        <v>109613</v>
      </c>
      <c r="M10" s="12">
        <f>K10/L10*1000</f>
        <v>27.934642788720318</v>
      </c>
    </row>
    <row r="11" spans="1:18" ht="21" customHeight="1" x14ac:dyDescent="0.6">
      <c r="A11" s="2" t="s">
        <v>16</v>
      </c>
      <c r="B11" s="46">
        <v>7.47</v>
      </c>
      <c r="C11" s="2">
        <v>7.32</v>
      </c>
      <c r="D11" s="2">
        <v>6.69</v>
      </c>
      <c r="E11" s="28">
        <v>6.5</v>
      </c>
      <c r="F11" s="28">
        <v>6.4</v>
      </c>
      <c r="G11" s="2" t="s">
        <v>38</v>
      </c>
      <c r="L11" s="74"/>
      <c r="O11" s="12">
        <v>103040</v>
      </c>
      <c r="P11" s="24">
        <v>61122</v>
      </c>
      <c r="Q11" s="12">
        <f>P11/O11*100</f>
        <v>59.318711180124225</v>
      </c>
    </row>
    <row r="12" spans="1:18" ht="21" customHeight="1" x14ac:dyDescent="0.35">
      <c r="A12" s="2" t="s">
        <v>17</v>
      </c>
      <c r="B12" s="46">
        <v>7.55</v>
      </c>
      <c r="C12" s="2">
        <v>7.36</v>
      </c>
      <c r="D12" s="2">
        <v>7.64</v>
      </c>
      <c r="E12" s="2">
        <v>7.77</v>
      </c>
      <c r="F12" s="2">
        <v>7.94</v>
      </c>
      <c r="G12" s="2" t="s">
        <v>39</v>
      </c>
      <c r="O12" s="12">
        <v>100482</v>
      </c>
      <c r="P12" s="24">
        <v>60850</v>
      </c>
      <c r="Q12" s="12">
        <f>P12/O12*100</f>
        <v>60.55810991023268</v>
      </c>
    </row>
    <row r="13" spans="1:18" ht="21" customHeight="1" x14ac:dyDescent="0.35">
      <c r="A13" s="2" t="s">
        <v>18</v>
      </c>
      <c r="B13" s="46">
        <v>8.08</v>
      </c>
      <c r="C13" s="2">
        <v>3.99</v>
      </c>
      <c r="D13" s="2">
        <v>6.29</v>
      </c>
      <c r="E13" s="2">
        <v>4.82</v>
      </c>
      <c r="F13" s="2">
        <v>2.61</v>
      </c>
      <c r="G13" s="2" t="s">
        <v>40</v>
      </c>
    </row>
    <row r="14" spans="1:18" ht="21" customHeight="1" x14ac:dyDescent="0.35">
      <c r="A14" s="2" t="s">
        <v>19</v>
      </c>
      <c r="B14" s="46">
        <v>27.88</v>
      </c>
      <c r="C14" s="29" t="s">
        <v>108</v>
      </c>
      <c r="D14" s="29" t="s">
        <v>108</v>
      </c>
      <c r="E14" s="29">
        <v>32.11</v>
      </c>
      <c r="F14" s="29" t="s">
        <v>108</v>
      </c>
      <c r="G14" s="2" t="s">
        <v>41</v>
      </c>
      <c r="K14" s="24">
        <v>361689</v>
      </c>
      <c r="L14" s="12">
        <f>O19/K14*100</f>
        <v>66.047626552093092</v>
      </c>
      <c r="N14" s="24">
        <v>241019</v>
      </c>
      <c r="O14" s="12">
        <f>N14/K14*100</f>
        <v>66.637083240021127</v>
      </c>
      <c r="Q14" s="12">
        <v>93203</v>
      </c>
      <c r="R14" s="12">
        <f>58484/Q14*100</f>
        <v>62.749053142066245</v>
      </c>
    </row>
    <row r="15" spans="1:18" ht="21" customHeight="1" x14ac:dyDescent="0.35">
      <c r="A15" s="2" t="s">
        <v>29</v>
      </c>
      <c r="B15" s="47">
        <v>3265</v>
      </c>
      <c r="C15" s="30">
        <v>3380</v>
      </c>
      <c r="D15" s="30">
        <v>3220</v>
      </c>
      <c r="E15" s="30">
        <v>2830</v>
      </c>
      <c r="F15" s="30">
        <v>1861</v>
      </c>
      <c r="G15" s="2" t="s">
        <v>42</v>
      </c>
    </row>
    <row r="16" spans="1:18" ht="21" customHeight="1" x14ac:dyDescent="0.35">
      <c r="A16" s="2" t="s">
        <v>20</v>
      </c>
      <c r="B16" s="46">
        <v>0.36</v>
      </c>
      <c r="C16" s="28">
        <v>0.56000000000000005</v>
      </c>
      <c r="D16" s="2">
        <v>0.94</v>
      </c>
      <c r="E16" s="2">
        <v>0.93</v>
      </c>
      <c r="F16" s="2">
        <v>0.68</v>
      </c>
      <c r="G16" s="2" t="s">
        <v>43</v>
      </c>
      <c r="I16" s="12" t="s">
        <v>135</v>
      </c>
    </row>
    <row r="17" spans="1:15" ht="21" customHeight="1" x14ac:dyDescent="0.35">
      <c r="A17" s="2" t="s">
        <v>21</v>
      </c>
      <c r="B17" s="46">
        <v>70.77</v>
      </c>
      <c r="C17" s="2">
        <v>67.63</v>
      </c>
      <c r="D17" s="2">
        <v>68.14</v>
      </c>
      <c r="E17" s="2">
        <v>67.86</v>
      </c>
      <c r="F17" s="2">
        <v>66.05</v>
      </c>
      <c r="G17" s="2" t="s">
        <v>44</v>
      </c>
      <c r="I17" s="12" t="s">
        <v>136</v>
      </c>
    </row>
    <row r="18" spans="1:15" ht="21" customHeight="1" x14ac:dyDescent="0.35">
      <c r="A18" s="2" t="s">
        <v>22</v>
      </c>
      <c r="B18" s="48">
        <v>1.79</v>
      </c>
      <c r="C18" s="2">
        <v>-4.4400000000000004</v>
      </c>
      <c r="D18" s="2">
        <v>0.76</v>
      </c>
      <c r="E18" s="2">
        <v>-0.51</v>
      </c>
      <c r="F18" s="2">
        <v>-2.75</v>
      </c>
      <c r="G18" s="2" t="s">
        <v>45</v>
      </c>
      <c r="H18" s="56" t="s">
        <v>137</v>
      </c>
      <c r="I18" s="56">
        <v>57</v>
      </c>
      <c r="J18" s="56">
        <v>58</v>
      </c>
      <c r="K18" s="56">
        <v>59</v>
      </c>
      <c r="L18" s="56">
        <v>60</v>
      </c>
      <c r="M18" s="56">
        <v>61</v>
      </c>
      <c r="N18" s="56">
        <v>62</v>
      </c>
      <c r="O18" s="56">
        <v>63</v>
      </c>
    </row>
    <row r="19" spans="1:15" ht="21" customHeight="1" x14ac:dyDescent="0.35">
      <c r="A19" s="2" t="s">
        <v>23</v>
      </c>
      <c r="B19" s="46">
        <v>71.27</v>
      </c>
      <c r="C19" s="2">
        <v>68.33</v>
      </c>
      <c r="D19" s="28">
        <v>68.8</v>
      </c>
      <c r="E19" s="28">
        <v>68.53</v>
      </c>
      <c r="F19" s="28">
        <v>66.64</v>
      </c>
      <c r="G19" s="2" t="s">
        <v>46</v>
      </c>
      <c r="I19" s="56">
        <v>261498</v>
      </c>
      <c r="J19" s="56">
        <v>251929</v>
      </c>
      <c r="K19" s="56">
        <v>256430</v>
      </c>
      <c r="L19" s="56">
        <v>245041</v>
      </c>
      <c r="M19" s="56">
        <v>246911</v>
      </c>
      <c r="N19" s="56">
        <v>245643</v>
      </c>
      <c r="O19" s="56">
        <v>238887</v>
      </c>
    </row>
    <row r="20" spans="1:15" ht="21" customHeight="1" x14ac:dyDescent="0.35">
      <c r="A20" s="2" t="s">
        <v>24</v>
      </c>
      <c r="B20" s="49">
        <v>300</v>
      </c>
      <c r="C20" s="2">
        <v>305</v>
      </c>
      <c r="D20" s="2">
        <v>315</v>
      </c>
      <c r="E20" s="2">
        <v>315</v>
      </c>
      <c r="F20" s="2">
        <v>320</v>
      </c>
      <c r="G20" s="2" t="s">
        <v>47</v>
      </c>
      <c r="I20" s="56"/>
      <c r="J20" s="57">
        <f>(J19-I19)/I19*100</f>
        <v>-3.6593014095710101</v>
      </c>
      <c r="K20" s="56">
        <f>(K19-J19)/J19*100</f>
        <v>1.7866144826518584</v>
      </c>
      <c r="L20" s="56">
        <f t="shared" ref="L20:M20" si="0">(L19-K19)/K19*100</f>
        <v>-4.4413680146628707</v>
      </c>
      <c r="M20" s="56">
        <f t="shared" si="0"/>
        <v>0.76313759738166265</v>
      </c>
      <c r="N20" s="56">
        <f>(N19-M19)/M19*100</f>
        <v>-0.51354536654908045</v>
      </c>
      <c r="O20" s="56">
        <f>(O19-N19)/N19*100</f>
        <v>-2.750332800039081</v>
      </c>
    </row>
    <row r="21" spans="1:15" ht="21" customHeight="1" x14ac:dyDescent="0.35">
      <c r="A21" s="2" t="s">
        <v>25</v>
      </c>
      <c r="B21" s="46">
        <v>100</v>
      </c>
      <c r="C21" s="2">
        <v>96.35</v>
      </c>
      <c r="D21" s="29" t="s">
        <v>108</v>
      </c>
      <c r="E21" s="29" t="s">
        <v>108</v>
      </c>
      <c r="F21" s="29">
        <v>97.4</v>
      </c>
      <c r="G21" s="2" t="s">
        <v>48</v>
      </c>
      <c r="J21" s="31" t="s">
        <v>109</v>
      </c>
    </row>
    <row r="22" spans="1:15" ht="21" customHeight="1" x14ac:dyDescent="0.35">
      <c r="A22" s="2" t="s">
        <v>2</v>
      </c>
      <c r="B22" s="49">
        <v>13</v>
      </c>
      <c r="C22" s="2">
        <v>14</v>
      </c>
      <c r="D22" s="29" t="s">
        <v>108</v>
      </c>
      <c r="E22" s="29">
        <v>13</v>
      </c>
      <c r="F22" s="29" t="s">
        <v>108</v>
      </c>
      <c r="G22" s="2" t="s">
        <v>6</v>
      </c>
      <c r="J22" s="31" t="s">
        <v>109</v>
      </c>
    </row>
    <row r="23" spans="1:15" ht="21" customHeight="1" x14ac:dyDescent="0.35">
      <c r="A23" s="2" t="s">
        <v>26</v>
      </c>
      <c r="B23" s="49" t="s">
        <v>108</v>
      </c>
      <c r="C23" s="2">
        <v>13</v>
      </c>
      <c r="D23" s="29" t="s">
        <v>108</v>
      </c>
      <c r="E23" s="29">
        <v>12</v>
      </c>
      <c r="F23" s="29" t="s">
        <v>108</v>
      </c>
      <c r="G23" s="2" t="s">
        <v>49</v>
      </c>
      <c r="J23" s="31" t="s">
        <v>109</v>
      </c>
    </row>
    <row r="24" spans="1:15" ht="21" customHeight="1" x14ac:dyDescent="0.35">
      <c r="A24" s="2" t="s">
        <v>27</v>
      </c>
      <c r="B24" s="49" t="s">
        <v>108</v>
      </c>
      <c r="C24" s="2">
        <v>15</v>
      </c>
      <c r="D24" s="29" t="s">
        <v>108</v>
      </c>
      <c r="E24" s="29">
        <v>13</v>
      </c>
      <c r="F24" s="29" t="s">
        <v>108</v>
      </c>
      <c r="G24" s="2" t="s">
        <v>50</v>
      </c>
      <c r="J24" s="31" t="s">
        <v>109</v>
      </c>
    </row>
    <row r="25" spans="1:15" ht="21" customHeight="1" x14ac:dyDescent="0.35">
      <c r="A25" s="2" t="s">
        <v>28</v>
      </c>
      <c r="B25" s="2">
        <v>59.32</v>
      </c>
      <c r="C25" s="2">
        <v>60.56</v>
      </c>
      <c r="D25" s="29" t="s">
        <v>108</v>
      </c>
      <c r="E25" s="29">
        <v>61.3</v>
      </c>
      <c r="F25" s="29">
        <v>62.75</v>
      </c>
      <c r="G25" s="2" t="s">
        <v>51</v>
      </c>
      <c r="J25" s="31" t="s">
        <v>109</v>
      </c>
    </row>
    <row r="26" spans="1:15" ht="21" customHeight="1" x14ac:dyDescent="0.35">
      <c r="A26" s="2" t="s">
        <v>34</v>
      </c>
      <c r="B26" s="29" t="s">
        <v>108</v>
      </c>
      <c r="C26" s="50">
        <v>6636</v>
      </c>
      <c r="D26" s="29" t="s">
        <v>108</v>
      </c>
      <c r="E26" s="39">
        <v>6392</v>
      </c>
      <c r="F26" s="39" t="s">
        <v>108</v>
      </c>
      <c r="G26" s="2" t="s">
        <v>52</v>
      </c>
      <c r="I26" s="12" t="s">
        <v>138</v>
      </c>
    </row>
    <row r="27" spans="1:15" ht="21" customHeight="1" x14ac:dyDescent="0.35">
      <c r="A27" s="2" t="s">
        <v>33</v>
      </c>
      <c r="B27" s="50">
        <v>4902</v>
      </c>
      <c r="C27" s="50">
        <v>4844</v>
      </c>
      <c r="D27" s="30">
        <v>5382</v>
      </c>
      <c r="E27" s="30">
        <v>5410</v>
      </c>
      <c r="F27" s="30">
        <v>5863</v>
      </c>
      <c r="G27" s="2" t="s">
        <v>53</v>
      </c>
      <c r="I27" s="12" t="s">
        <v>139</v>
      </c>
    </row>
    <row r="28" spans="1:15" ht="24" customHeight="1" x14ac:dyDescent="0.4">
      <c r="A28" s="75" t="s">
        <v>7</v>
      </c>
      <c r="B28" s="75"/>
      <c r="C28" s="75"/>
      <c r="D28" s="75"/>
      <c r="E28" s="75"/>
      <c r="F28" s="75"/>
      <c r="G28" s="75"/>
      <c r="I28" s="12">
        <f>58126/94862</f>
        <v>0.61274272100524974</v>
      </c>
    </row>
    <row r="29" spans="1:15" ht="24" customHeight="1" x14ac:dyDescent="0.4">
      <c r="A29" s="75" t="s">
        <v>10</v>
      </c>
      <c r="B29" s="75"/>
      <c r="C29" s="75"/>
      <c r="D29" s="75"/>
      <c r="E29" s="75"/>
      <c r="F29" s="75"/>
      <c r="G29" s="75"/>
    </row>
    <row r="30" spans="1:15" ht="4.5" customHeight="1" x14ac:dyDescent="0.35"/>
    <row r="31" spans="1:15" ht="21" customHeight="1" x14ac:dyDescent="0.35">
      <c r="A31" s="76" t="s">
        <v>1</v>
      </c>
      <c r="B31" s="14">
        <v>2559</v>
      </c>
      <c r="C31" s="14">
        <v>2560</v>
      </c>
      <c r="D31" s="14">
        <v>2561</v>
      </c>
      <c r="E31" s="14">
        <v>2562</v>
      </c>
      <c r="F31" s="14">
        <v>2563</v>
      </c>
      <c r="G31" s="76" t="s">
        <v>5</v>
      </c>
    </row>
    <row r="32" spans="1:15" ht="21" customHeight="1" x14ac:dyDescent="0.35">
      <c r="A32" s="76"/>
      <c r="B32" s="15" t="s">
        <v>11</v>
      </c>
      <c r="C32" s="15" t="s">
        <v>91</v>
      </c>
      <c r="D32" s="15" t="s">
        <v>92</v>
      </c>
      <c r="E32" s="15" t="s">
        <v>130</v>
      </c>
      <c r="F32" s="15" t="s">
        <v>140</v>
      </c>
      <c r="G32" s="76"/>
    </row>
    <row r="33" spans="1:17" ht="21" customHeight="1" x14ac:dyDescent="0.35">
      <c r="A33" s="3" t="s">
        <v>77</v>
      </c>
      <c r="B33" s="54">
        <v>3.8692415874867083</v>
      </c>
      <c r="C33" s="55">
        <v>3.3915656682408111</v>
      </c>
      <c r="D33" s="37">
        <v>7.56</v>
      </c>
      <c r="E33" s="37">
        <v>2.84</v>
      </c>
      <c r="F33" s="37" t="s">
        <v>108</v>
      </c>
      <c r="G33" s="3" t="s">
        <v>78</v>
      </c>
      <c r="O33" s="12">
        <f>1414423/7170045</f>
        <v>0.19726835745103413</v>
      </c>
    </row>
    <row r="34" spans="1:17" ht="21" customHeight="1" x14ac:dyDescent="0.35">
      <c r="A34" s="3" t="s">
        <v>80</v>
      </c>
      <c r="B34" s="38">
        <v>68477</v>
      </c>
      <c r="C34" s="39">
        <v>71121</v>
      </c>
      <c r="D34" s="39">
        <v>75676</v>
      </c>
      <c r="E34" s="39">
        <v>78156</v>
      </c>
      <c r="F34" s="29" t="s">
        <v>108</v>
      </c>
      <c r="G34" s="3" t="s">
        <v>81</v>
      </c>
      <c r="J34" s="12" t="s">
        <v>110</v>
      </c>
    </row>
    <row r="35" spans="1:17" ht="21" customHeight="1" x14ac:dyDescent="0.35">
      <c r="A35" s="2" t="s">
        <v>32</v>
      </c>
      <c r="B35" s="40">
        <v>19.73</v>
      </c>
      <c r="C35" s="29">
        <v>19.73</v>
      </c>
      <c r="D35" s="29">
        <v>19.73</v>
      </c>
      <c r="E35" s="29">
        <v>19.73</v>
      </c>
      <c r="F35" s="29" t="s">
        <v>108</v>
      </c>
      <c r="G35" s="3" t="s">
        <v>54</v>
      </c>
    </row>
    <row r="36" spans="1:17" ht="21" customHeight="1" x14ac:dyDescent="0.35">
      <c r="A36" s="2" t="s">
        <v>104</v>
      </c>
      <c r="B36" s="2"/>
      <c r="C36" s="2"/>
      <c r="D36" s="2"/>
      <c r="E36" s="2"/>
      <c r="F36" s="2"/>
      <c r="G36" s="2" t="s">
        <v>102</v>
      </c>
      <c r="J36" s="12">
        <v>56</v>
      </c>
      <c r="K36" s="12">
        <v>57</v>
      </c>
      <c r="L36" s="12">
        <v>58</v>
      </c>
      <c r="M36" s="12">
        <v>59</v>
      </c>
      <c r="N36" s="12">
        <v>60</v>
      </c>
      <c r="O36" s="12">
        <v>61</v>
      </c>
      <c r="P36" s="12">
        <v>62</v>
      </c>
      <c r="Q36" s="12">
        <v>63</v>
      </c>
    </row>
    <row r="37" spans="1:17" ht="21" customHeight="1" x14ac:dyDescent="0.35">
      <c r="A37" s="2" t="s">
        <v>105</v>
      </c>
      <c r="B37" s="2">
        <v>2.11</v>
      </c>
      <c r="C37" s="2">
        <v>1.88</v>
      </c>
      <c r="D37" s="2">
        <v>2.52</v>
      </c>
      <c r="E37" s="2">
        <v>2.5499999999999998</v>
      </c>
      <c r="F37" s="2">
        <v>1.99</v>
      </c>
      <c r="G37" s="2" t="s">
        <v>103</v>
      </c>
      <c r="I37" s="12" t="s">
        <v>111</v>
      </c>
      <c r="J37" s="12">
        <v>26186</v>
      </c>
      <c r="K37" s="12">
        <v>27193</v>
      </c>
      <c r="L37" s="12">
        <v>29153</v>
      </c>
      <c r="M37" s="12">
        <v>30281</v>
      </c>
      <c r="N37" s="24">
        <v>31308</v>
      </c>
      <c r="O37" s="12">
        <v>33674</v>
      </c>
      <c r="P37" s="12">
        <v>34630</v>
      </c>
    </row>
    <row r="38" spans="1:17" ht="21" customHeight="1" x14ac:dyDescent="0.35">
      <c r="A38" s="2" t="s">
        <v>31</v>
      </c>
      <c r="B38" s="41">
        <v>26.51</v>
      </c>
      <c r="C38" s="42">
        <v>18.399999999999999</v>
      </c>
      <c r="D38" s="2">
        <v>15.65</v>
      </c>
      <c r="E38" s="29">
        <v>11.69</v>
      </c>
      <c r="F38" s="29">
        <v>10.48</v>
      </c>
      <c r="G38" s="2" t="s">
        <v>55</v>
      </c>
      <c r="K38" s="25">
        <f>(K37-J37)/J37*100</f>
        <v>3.8455663331551211</v>
      </c>
      <c r="L38" s="25">
        <f>(L37-K37)/K37*100</f>
        <v>7.2077372853307846</v>
      </c>
      <c r="M38" s="25">
        <f t="shared" ref="M38" si="1">(M37-L37)/L37*100</f>
        <v>3.8692415874867083</v>
      </c>
      <c r="N38" s="25">
        <f>(N37-M37)/M37*100</f>
        <v>3.3915656682408111</v>
      </c>
      <c r="O38" s="25">
        <f>(O37-N37)/N37*100</f>
        <v>7.5571738852689405</v>
      </c>
      <c r="P38" s="25">
        <f>(P37-O37)/O37*100</f>
        <v>2.8389855675001483</v>
      </c>
    </row>
    <row r="39" spans="1:17" ht="21" customHeight="1" x14ac:dyDescent="0.35">
      <c r="A39" s="2" t="s">
        <v>82</v>
      </c>
      <c r="B39" s="43">
        <v>46.93</v>
      </c>
      <c r="C39" s="43">
        <v>52.71</v>
      </c>
      <c r="D39" s="2">
        <v>55.45</v>
      </c>
      <c r="E39" s="29">
        <v>71.59</v>
      </c>
      <c r="F39" s="29">
        <v>82.25</v>
      </c>
      <c r="G39" s="2" t="s">
        <v>56</v>
      </c>
      <c r="I39" s="12" t="s">
        <v>112</v>
      </c>
      <c r="K39" s="24">
        <v>210296</v>
      </c>
      <c r="L39" s="24">
        <v>216009</v>
      </c>
      <c r="M39" s="24">
        <v>220565</v>
      </c>
      <c r="N39" s="24">
        <v>224702</v>
      </c>
      <c r="O39" s="24">
        <v>230358</v>
      </c>
      <c r="P39" s="12">
        <v>236231</v>
      </c>
      <c r="Q39" s="12">
        <v>240932</v>
      </c>
    </row>
    <row r="40" spans="1:17" ht="21" customHeight="1" x14ac:dyDescent="0.35">
      <c r="A40" s="2" t="s">
        <v>30</v>
      </c>
      <c r="B40" s="44">
        <v>3.89</v>
      </c>
      <c r="C40" s="43">
        <v>3.23</v>
      </c>
      <c r="D40" s="2">
        <v>4.2699999999999996</v>
      </c>
      <c r="E40" s="29">
        <v>0.74</v>
      </c>
      <c r="F40" s="29">
        <v>0.76</v>
      </c>
      <c r="G40" s="2" t="s">
        <v>57</v>
      </c>
      <c r="J40" s="24"/>
      <c r="L40" s="25">
        <f>(L39-K39)/K39*100</f>
        <v>2.7166470118309429</v>
      </c>
      <c r="M40" s="25">
        <f t="shared" ref="M40:N40" si="2">(M39-L39)/L39*100</f>
        <v>2.1091713771185461</v>
      </c>
      <c r="N40" s="25">
        <f t="shared" si="2"/>
        <v>1.875637567157074</v>
      </c>
      <c r="O40" s="25">
        <f>(O39-N39)/N39*100</f>
        <v>2.5171115521891214</v>
      </c>
      <c r="P40" s="25">
        <f>(P39-O39)/O39*100</f>
        <v>2.5495098932965208</v>
      </c>
      <c r="Q40" s="25">
        <f>(Q39-P39)/P39*100</f>
        <v>1.9900013122748497</v>
      </c>
    </row>
    <row r="41" spans="1:17" ht="21" customHeight="1" x14ac:dyDescent="0.35">
      <c r="A41" s="2" t="s">
        <v>85</v>
      </c>
      <c r="B41" s="2"/>
      <c r="C41" s="2"/>
      <c r="D41" s="2"/>
      <c r="E41" s="2"/>
      <c r="F41" s="2"/>
      <c r="G41" s="2" t="s">
        <v>88</v>
      </c>
      <c r="J41" s="24"/>
    </row>
    <row r="42" spans="1:17" ht="21" customHeight="1" x14ac:dyDescent="0.35">
      <c r="A42" s="2" t="s">
        <v>84</v>
      </c>
      <c r="B42" s="44">
        <v>28.28</v>
      </c>
      <c r="C42" s="43">
        <v>25.46</v>
      </c>
      <c r="D42" s="28">
        <v>27.11</v>
      </c>
      <c r="E42" s="46">
        <v>24.42</v>
      </c>
      <c r="F42" s="46">
        <v>24.18</v>
      </c>
      <c r="G42" s="2" t="s">
        <v>87</v>
      </c>
    </row>
    <row r="43" spans="1:17" ht="21" customHeight="1" x14ac:dyDescent="0.35">
      <c r="A43" s="2" t="s">
        <v>83</v>
      </c>
      <c r="B43" s="45"/>
      <c r="C43" s="43"/>
      <c r="D43" s="2"/>
      <c r="E43" s="29"/>
      <c r="F43" s="29"/>
      <c r="G43" s="2" t="s">
        <v>89</v>
      </c>
    </row>
    <row r="44" spans="1:17" ht="21" customHeight="1" x14ac:dyDescent="0.35">
      <c r="A44" s="2" t="s">
        <v>84</v>
      </c>
      <c r="B44" s="44">
        <v>36.08</v>
      </c>
      <c r="C44" s="43">
        <v>41.25</v>
      </c>
      <c r="D44" s="2">
        <v>48.49</v>
      </c>
      <c r="E44" s="29">
        <v>62.51</v>
      </c>
      <c r="F44" s="29">
        <v>76.239999999999995</v>
      </c>
      <c r="G44" s="2" t="s">
        <v>87</v>
      </c>
    </row>
    <row r="45" spans="1:17" ht="21" customHeight="1" x14ac:dyDescent="0.35">
      <c r="A45" s="2" t="s">
        <v>90</v>
      </c>
      <c r="B45" s="45"/>
      <c r="C45" s="43"/>
      <c r="D45" s="2"/>
      <c r="E45" s="29"/>
      <c r="F45" s="29"/>
      <c r="G45" s="2" t="s">
        <v>86</v>
      </c>
    </row>
    <row r="46" spans="1:17" ht="20.399999999999999" x14ac:dyDescent="0.35">
      <c r="A46" s="2" t="s">
        <v>84</v>
      </c>
      <c r="B46" s="44">
        <v>75.67</v>
      </c>
      <c r="C46" s="43">
        <v>82.72</v>
      </c>
      <c r="D46" s="29" t="s">
        <v>108</v>
      </c>
      <c r="E46" s="29" t="s">
        <v>108</v>
      </c>
      <c r="F46" s="29">
        <v>94.28</v>
      </c>
      <c r="G46" s="2" t="s">
        <v>65</v>
      </c>
    </row>
    <row r="47" spans="1:17" ht="20.399999999999999" x14ac:dyDescent="0.35">
      <c r="A47" s="2" t="s">
        <v>99</v>
      </c>
      <c r="B47" s="2">
        <v>5.16</v>
      </c>
      <c r="C47" s="2">
        <v>19.739999999999998</v>
      </c>
      <c r="D47" s="2">
        <v>8.4499999999999993</v>
      </c>
      <c r="E47" s="29">
        <v>1.98</v>
      </c>
      <c r="F47" s="29" t="s">
        <v>108</v>
      </c>
      <c r="G47" s="2" t="s">
        <v>100</v>
      </c>
      <c r="M47" s="12">
        <v>59</v>
      </c>
      <c r="N47" s="12">
        <v>60</v>
      </c>
      <c r="O47" s="12">
        <v>61</v>
      </c>
      <c r="P47" s="12">
        <v>62</v>
      </c>
      <c r="Q47" s="12">
        <v>63</v>
      </c>
    </row>
    <row r="48" spans="1:17" ht="20.399999999999999" x14ac:dyDescent="0.35">
      <c r="A48" s="2" t="s">
        <v>96</v>
      </c>
      <c r="B48" s="40">
        <v>4.6232498448397381</v>
      </c>
      <c r="C48" s="40">
        <v>20.712260451647932</v>
      </c>
      <c r="D48" s="53">
        <v>4.5736227490046479</v>
      </c>
      <c r="E48" s="40">
        <v>0.56999999999999995</v>
      </c>
      <c r="F48" s="40" t="s">
        <v>108</v>
      </c>
      <c r="G48" s="2" t="s">
        <v>66</v>
      </c>
      <c r="I48" s="12" t="s">
        <v>113</v>
      </c>
      <c r="M48" s="32">
        <v>2056.88</v>
      </c>
      <c r="N48" s="32">
        <v>2462.9299999999998</v>
      </c>
      <c r="O48" s="32">
        <v>2671.12</v>
      </c>
      <c r="P48" s="12">
        <v>2723.91</v>
      </c>
    </row>
    <row r="49" spans="1:17" x14ac:dyDescent="0.35">
      <c r="A49" s="2" t="s">
        <v>97</v>
      </c>
      <c r="B49" s="2"/>
      <c r="C49" s="2"/>
      <c r="D49" s="2"/>
      <c r="E49" s="29"/>
      <c r="F49" s="29"/>
      <c r="G49" s="2" t="s">
        <v>59</v>
      </c>
      <c r="N49" s="25">
        <f>(N48-M48)/M48*100</f>
        <v>19.741064135972916</v>
      </c>
      <c r="O49" s="25">
        <f>(O48-N48)/N48*100</f>
        <v>8.4529401972447467</v>
      </c>
      <c r="P49" s="25">
        <f>(P48-O48)/O48*100</f>
        <v>1.9763245380215029</v>
      </c>
    </row>
    <row r="50" spans="1:17" ht="20.399999999999999" x14ac:dyDescent="0.35">
      <c r="A50" s="2" t="s">
        <v>64</v>
      </c>
      <c r="B50" s="40">
        <v>1.4077801958650706</v>
      </c>
      <c r="C50" s="40">
        <v>16.430822882435788</v>
      </c>
      <c r="D50" s="53">
        <v>5.5296353896664936</v>
      </c>
      <c r="E50" s="40">
        <v>0.67</v>
      </c>
      <c r="F50" s="40" t="s">
        <v>108</v>
      </c>
      <c r="G50" s="2" t="s">
        <v>67</v>
      </c>
      <c r="I50" s="12" t="s">
        <v>114</v>
      </c>
      <c r="J50" s="24">
        <v>486046</v>
      </c>
      <c r="K50" s="24">
        <v>507650</v>
      </c>
      <c r="L50" s="12">
        <v>570378</v>
      </c>
      <c r="M50" s="24">
        <v>596748</v>
      </c>
      <c r="N50" s="24">
        <v>720348</v>
      </c>
      <c r="O50" s="24">
        <v>753294</v>
      </c>
      <c r="P50" s="12">
        <v>757595</v>
      </c>
    </row>
    <row r="51" spans="1:17" ht="20.399999999999999" x14ac:dyDescent="0.35">
      <c r="A51" s="2" t="s">
        <v>98</v>
      </c>
      <c r="B51" s="40">
        <v>5.27</v>
      </c>
      <c r="C51" s="43">
        <v>14.52</v>
      </c>
      <c r="D51" s="2">
        <v>7.88</v>
      </c>
      <c r="E51" s="2">
        <v>3.92</v>
      </c>
      <c r="F51" s="2">
        <v>6.52</v>
      </c>
      <c r="G51" s="3" t="s">
        <v>68</v>
      </c>
      <c r="K51" s="25">
        <f t="shared" ref="K51:P51" si="3">(K50-J50)/J50*100</f>
        <v>4.4448467840492469</v>
      </c>
      <c r="L51" s="25">
        <f t="shared" si="3"/>
        <v>12.356544863587118</v>
      </c>
      <c r="M51" s="25">
        <f t="shared" si="3"/>
        <v>4.6232498448397381</v>
      </c>
      <c r="N51" s="25">
        <f t="shared" si="3"/>
        <v>20.712260451647932</v>
      </c>
      <c r="O51" s="25">
        <f t="shared" si="3"/>
        <v>4.5736227490046479</v>
      </c>
      <c r="P51" s="25">
        <f t="shared" si="3"/>
        <v>0.5709590146742175</v>
      </c>
    </row>
    <row r="52" spans="1:17" ht="20.399999999999999" x14ac:dyDescent="0.35">
      <c r="A52" s="7" t="s">
        <v>127</v>
      </c>
      <c r="B52" s="17">
        <v>64.97</v>
      </c>
      <c r="C52" s="18">
        <v>64.91</v>
      </c>
      <c r="D52" s="18">
        <v>64.84</v>
      </c>
      <c r="E52" s="18">
        <v>64.819999999999993</v>
      </c>
      <c r="F52" s="18" t="s">
        <v>108</v>
      </c>
      <c r="G52" s="8" t="s">
        <v>69</v>
      </c>
      <c r="I52" s="12" t="s">
        <v>115</v>
      </c>
      <c r="J52" s="24">
        <v>13920</v>
      </c>
      <c r="K52" s="24">
        <v>13386</v>
      </c>
      <c r="L52" s="12">
        <v>14704</v>
      </c>
      <c r="M52" s="24">
        <v>14911</v>
      </c>
      <c r="N52" s="24">
        <v>17361</v>
      </c>
      <c r="O52" s="24">
        <v>18321</v>
      </c>
      <c r="P52" s="12">
        <v>18443</v>
      </c>
    </row>
    <row r="53" spans="1:17" x14ac:dyDescent="0.35">
      <c r="A53" s="33"/>
      <c r="B53" s="35"/>
      <c r="C53" s="34"/>
      <c r="D53" s="34"/>
      <c r="E53" s="34"/>
      <c r="F53" s="34"/>
      <c r="G53" s="36"/>
      <c r="M53" s="24"/>
      <c r="N53" s="24"/>
      <c r="O53" s="24"/>
    </row>
    <row r="54" spans="1:17" x14ac:dyDescent="0.35">
      <c r="A54" s="33"/>
      <c r="B54" s="35"/>
      <c r="C54" s="34"/>
      <c r="D54" s="34"/>
      <c r="E54" s="34"/>
      <c r="F54" s="34"/>
      <c r="G54" s="36"/>
      <c r="K54" s="25">
        <f t="shared" ref="K54:P54" si="4">(K52-J52)/J52*100</f>
        <v>-3.8362068965517242</v>
      </c>
      <c r="L54" s="25">
        <f t="shared" si="4"/>
        <v>9.8461078738981023</v>
      </c>
      <c r="M54" s="25">
        <f t="shared" si="4"/>
        <v>1.4077801958650706</v>
      </c>
      <c r="N54" s="25">
        <f t="shared" si="4"/>
        <v>16.430822882435788</v>
      </c>
      <c r="O54" s="25">
        <f t="shared" si="4"/>
        <v>5.5296353896664936</v>
      </c>
      <c r="P54" s="25">
        <f t="shared" si="4"/>
        <v>0.66590251623819663</v>
      </c>
    </row>
    <row r="55" spans="1:17" x14ac:dyDescent="0.35">
      <c r="A55" s="33"/>
      <c r="B55" s="35"/>
      <c r="C55" s="34"/>
      <c r="D55" s="34"/>
      <c r="E55" s="34"/>
      <c r="F55" s="34"/>
      <c r="G55" s="36"/>
      <c r="I55" s="12" t="s">
        <v>116</v>
      </c>
      <c r="J55" s="24">
        <v>4653024</v>
      </c>
      <c r="K55" s="24">
        <v>4659642</v>
      </c>
      <c r="L55" s="24">
        <v>4654853</v>
      </c>
      <c r="M55" s="24">
        <v>4658605</v>
      </c>
      <c r="N55" s="24">
        <v>4653943</v>
      </c>
      <c r="O55" s="12">
        <v>4649144</v>
      </c>
      <c r="P55" s="12">
        <v>4647668</v>
      </c>
    </row>
    <row r="56" spans="1:17" ht="24" customHeight="1" x14ac:dyDescent="0.4">
      <c r="A56" s="75" t="s">
        <v>7</v>
      </c>
      <c r="B56" s="75"/>
      <c r="C56" s="75"/>
      <c r="D56" s="75"/>
      <c r="E56" s="75"/>
      <c r="F56" s="75"/>
      <c r="G56" s="75"/>
      <c r="H56" s="24"/>
      <c r="I56" s="24">
        <v>7170045</v>
      </c>
      <c r="J56" s="25">
        <f t="shared" ref="J56:P56" si="5">J55/$I$56*100</f>
        <v>64.895324924738958</v>
      </c>
      <c r="K56" s="25">
        <f t="shared" si="5"/>
        <v>64.987625600676154</v>
      </c>
      <c r="L56" s="25">
        <f t="shared" si="5"/>
        <v>64.920833830192137</v>
      </c>
      <c r="M56" s="25">
        <f t="shared" si="5"/>
        <v>64.973162651001488</v>
      </c>
      <c r="N56" s="25">
        <f t="shared" si="5"/>
        <v>64.908142138577929</v>
      </c>
      <c r="O56" s="25">
        <f t="shared" si="5"/>
        <v>64.84121089895531</v>
      </c>
      <c r="P56" s="25">
        <f t="shared" si="5"/>
        <v>64.820625254095333</v>
      </c>
    </row>
    <row r="57" spans="1:17" ht="24" customHeight="1" x14ac:dyDescent="0.4">
      <c r="A57" s="75" t="s">
        <v>10</v>
      </c>
      <c r="B57" s="75"/>
      <c r="C57" s="75"/>
      <c r="D57" s="75"/>
      <c r="E57" s="75"/>
      <c r="F57" s="75"/>
      <c r="G57" s="75"/>
      <c r="I57" s="12" t="s">
        <v>124</v>
      </c>
      <c r="J57" s="12">
        <v>957</v>
      </c>
      <c r="K57" s="12">
        <v>1077</v>
      </c>
      <c r="L57" s="12">
        <v>1158</v>
      </c>
      <c r="M57" s="12">
        <v>1219</v>
      </c>
      <c r="N57" s="12">
        <v>1396</v>
      </c>
      <c r="O57" s="12">
        <v>1506</v>
      </c>
      <c r="P57" s="12">
        <v>1565</v>
      </c>
      <c r="Q57" s="12">
        <v>1667</v>
      </c>
    </row>
    <row r="58" spans="1:17" ht="4.5" customHeight="1" x14ac:dyDescent="0.35"/>
    <row r="59" spans="1:17" ht="21" customHeight="1" x14ac:dyDescent="0.35">
      <c r="A59" s="77" t="s">
        <v>1</v>
      </c>
      <c r="B59" s="19"/>
      <c r="C59" s="78" t="s">
        <v>79</v>
      </c>
      <c r="D59" s="78"/>
      <c r="E59" s="78"/>
      <c r="F59" s="78"/>
      <c r="G59" s="81"/>
      <c r="K59" s="25">
        <f>(K57-J57)/J57*100</f>
        <v>12.539184952978054</v>
      </c>
      <c r="L59" s="25">
        <f t="shared" ref="L59:O59" si="6">(L57-K57)/K57*100</f>
        <v>7.5208913649025071</v>
      </c>
      <c r="M59" s="25">
        <f t="shared" si="6"/>
        <v>5.2677029360967182</v>
      </c>
      <c r="N59" s="25">
        <f t="shared" si="6"/>
        <v>14.520098441345365</v>
      </c>
      <c r="O59" s="25">
        <f t="shared" si="6"/>
        <v>7.8796561604584525</v>
      </c>
      <c r="P59" s="25">
        <f>(P57-O57)/O57*100</f>
        <v>3.9176626826029217</v>
      </c>
      <c r="Q59" s="25">
        <f>(Q57-P57)/P57*100</f>
        <v>6.5175718849840258</v>
      </c>
    </row>
    <row r="60" spans="1:17" ht="21" customHeight="1" x14ac:dyDescent="0.35">
      <c r="A60" s="79"/>
      <c r="B60" s="20"/>
      <c r="C60" s="80"/>
      <c r="D60" s="80"/>
      <c r="E60" s="80"/>
      <c r="F60" s="80"/>
      <c r="G60" s="82"/>
    </row>
    <row r="61" spans="1:17" ht="21.75" customHeight="1" x14ac:dyDescent="0.35">
      <c r="A61" s="61"/>
      <c r="B61" s="21"/>
      <c r="C61" s="84" t="s">
        <v>95</v>
      </c>
      <c r="D61" s="84"/>
      <c r="E61" s="84"/>
      <c r="F61" s="84"/>
      <c r="G61" s="85"/>
    </row>
    <row r="62" spans="1:17" ht="21.75" customHeight="1" x14ac:dyDescent="0.35">
      <c r="A62" s="62" t="s">
        <v>93</v>
      </c>
      <c r="B62" s="22"/>
      <c r="C62" s="88" t="s">
        <v>94</v>
      </c>
      <c r="D62" s="88"/>
      <c r="E62" s="88"/>
      <c r="F62" s="88"/>
      <c r="G62" s="89"/>
    </row>
    <row r="63" spans="1:17" ht="21.75" customHeight="1" x14ac:dyDescent="0.35">
      <c r="A63" s="63" t="s">
        <v>13</v>
      </c>
      <c r="B63" s="22"/>
      <c r="C63" s="88" t="s">
        <v>14</v>
      </c>
      <c r="D63" s="88"/>
      <c r="E63" s="88"/>
      <c r="F63" s="88"/>
      <c r="G63" s="89"/>
    </row>
    <row r="64" spans="1:17" ht="21.75" customHeight="1" x14ac:dyDescent="0.35">
      <c r="A64" s="27" t="s">
        <v>117</v>
      </c>
      <c r="B64" s="22"/>
      <c r="C64" s="26" t="s">
        <v>120</v>
      </c>
      <c r="D64" s="9"/>
      <c r="E64" s="59"/>
      <c r="F64" s="51"/>
      <c r="G64" s="10"/>
    </row>
    <row r="65" spans="1:7" ht="21.75" customHeight="1" x14ac:dyDescent="0.35">
      <c r="A65" s="11" t="s">
        <v>58</v>
      </c>
      <c r="B65" s="22"/>
      <c r="C65" s="9" t="s">
        <v>75</v>
      </c>
      <c r="D65" s="9"/>
      <c r="E65" s="59"/>
      <c r="F65" s="51"/>
      <c r="G65" s="10"/>
    </row>
    <row r="66" spans="1:7" ht="21.75" customHeight="1" x14ac:dyDescent="0.35">
      <c r="A66" s="27" t="s">
        <v>118</v>
      </c>
      <c r="B66" s="22"/>
      <c r="C66" s="26" t="s">
        <v>121</v>
      </c>
      <c r="D66" s="9"/>
      <c r="E66" s="59"/>
      <c r="F66" s="51"/>
      <c r="G66" s="10"/>
    </row>
    <row r="67" spans="1:7" ht="21.75" customHeight="1" x14ac:dyDescent="0.35">
      <c r="A67" s="52" t="s">
        <v>125</v>
      </c>
      <c r="B67" s="22"/>
      <c r="C67" s="51" t="s">
        <v>126</v>
      </c>
      <c r="D67" s="9"/>
      <c r="E67" s="59"/>
      <c r="F67" s="51"/>
      <c r="G67" s="10"/>
    </row>
    <row r="68" spans="1:7" ht="21.75" customHeight="1" x14ac:dyDescent="0.35">
      <c r="A68" s="4" t="s">
        <v>131</v>
      </c>
      <c r="B68" s="22"/>
      <c r="C68" s="5" t="s">
        <v>122</v>
      </c>
      <c r="D68" s="5"/>
      <c r="E68" s="5"/>
      <c r="F68" s="5"/>
      <c r="G68" s="6"/>
    </row>
    <row r="69" spans="1:7" ht="21.75" customHeight="1" x14ac:dyDescent="0.35">
      <c r="A69" s="4" t="s">
        <v>132</v>
      </c>
      <c r="B69" s="22"/>
      <c r="C69" s="5" t="s">
        <v>76</v>
      </c>
      <c r="D69" s="5"/>
      <c r="E69" s="5"/>
      <c r="F69" s="5"/>
      <c r="G69" s="6"/>
    </row>
    <row r="70" spans="1:7" ht="21.75" customHeight="1" x14ac:dyDescent="0.35">
      <c r="A70" s="4" t="s">
        <v>60</v>
      </c>
      <c r="B70" s="22"/>
      <c r="C70" s="5" t="s">
        <v>61</v>
      </c>
      <c r="D70" s="5"/>
      <c r="E70" s="5"/>
      <c r="F70" s="5"/>
      <c r="G70" s="6"/>
    </row>
    <row r="71" spans="1:7" ht="21.75" customHeight="1" x14ac:dyDescent="0.35">
      <c r="A71" s="4" t="s">
        <v>62</v>
      </c>
      <c r="B71" s="22"/>
      <c r="C71" s="5" t="s">
        <v>63</v>
      </c>
      <c r="D71" s="5"/>
      <c r="E71" s="5"/>
      <c r="F71" s="5"/>
      <c r="G71" s="6"/>
    </row>
    <row r="72" spans="1:7" ht="21.75" customHeight="1" x14ac:dyDescent="0.35">
      <c r="A72" s="4" t="s">
        <v>119</v>
      </c>
      <c r="B72" s="22"/>
      <c r="C72" s="5" t="s">
        <v>123</v>
      </c>
      <c r="D72" s="5"/>
      <c r="E72" s="5"/>
      <c r="F72" s="5"/>
      <c r="G72" s="6"/>
    </row>
    <row r="73" spans="1:7" ht="21.75" customHeight="1" x14ac:dyDescent="0.35">
      <c r="A73" s="4" t="s">
        <v>70</v>
      </c>
      <c r="B73" s="22"/>
      <c r="C73" s="5" t="s">
        <v>71</v>
      </c>
      <c r="D73" s="5"/>
      <c r="E73" s="5"/>
      <c r="F73" s="5"/>
      <c r="G73" s="6"/>
    </row>
    <row r="74" spans="1:7" ht="21.75" customHeight="1" x14ac:dyDescent="0.35">
      <c r="A74" s="4" t="s">
        <v>132</v>
      </c>
      <c r="B74" s="22"/>
      <c r="C74" s="5" t="s">
        <v>72</v>
      </c>
      <c r="D74" s="5"/>
      <c r="E74" s="5"/>
      <c r="F74" s="5"/>
      <c r="G74" s="6"/>
    </row>
    <row r="75" spans="1:7" ht="21.75" customHeight="1" x14ac:dyDescent="0.35">
      <c r="A75" s="4" t="s">
        <v>73</v>
      </c>
      <c r="B75" s="22"/>
      <c r="C75" s="5" t="s">
        <v>74</v>
      </c>
      <c r="D75" s="5"/>
      <c r="E75" s="5"/>
      <c r="F75" s="5"/>
      <c r="G75" s="6"/>
    </row>
    <row r="76" spans="1:7" ht="21.75" customHeight="1" x14ac:dyDescent="0.35">
      <c r="A76" s="4" t="s">
        <v>128</v>
      </c>
      <c r="B76" s="22"/>
      <c r="C76" s="5" t="s">
        <v>129</v>
      </c>
      <c r="D76" s="5"/>
      <c r="E76" s="5"/>
      <c r="F76" s="5"/>
      <c r="G76" s="6"/>
    </row>
    <row r="77" spans="1:7" x14ac:dyDescent="0.35">
      <c r="A77" s="4"/>
      <c r="B77" s="22"/>
      <c r="C77" s="5"/>
      <c r="D77" s="5"/>
      <c r="E77" s="5"/>
      <c r="F77" s="5"/>
      <c r="G77" s="6"/>
    </row>
    <row r="78" spans="1:7" x14ac:dyDescent="0.35">
      <c r="A78" s="64"/>
      <c r="B78" s="22"/>
      <c r="C78" s="92"/>
      <c r="D78" s="92"/>
      <c r="E78" s="92"/>
      <c r="F78" s="92"/>
      <c r="G78" s="93"/>
    </row>
    <row r="79" spans="1:7" x14ac:dyDescent="0.35">
      <c r="A79" s="64"/>
      <c r="B79" s="22"/>
      <c r="C79" s="92"/>
      <c r="D79" s="92"/>
      <c r="E79" s="92"/>
      <c r="F79" s="92"/>
      <c r="G79" s="93"/>
    </row>
    <row r="80" spans="1:7" x14ac:dyDescent="0.35">
      <c r="A80" s="65"/>
      <c r="B80" s="23"/>
      <c r="C80" s="95"/>
      <c r="D80" s="95"/>
      <c r="E80" s="95"/>
      <c r="F80" s="95"/>
      <c r="G80" s="96"/>
    </row>
  </sheetData>
  <mergeCells count="18">
    <mergeCell ref="A59:A60"/>
    <mergeCell ref="C59:G60"/>
    <mergeCell ref="A1:G1"/>
    <mergeCell ref="A2:G2"/>
    <mergeCell ref="A56:G56"/>
    <mergeCell ref="A57:G57"/>
    <mergeCell ref="A4:A5"/>
    <mergeCell ref="G4:G5"/>
    <mergeCell ref="A28:G28"/>
    <mergeCell ref="A29:G29"/>
    <mergeCell ref="A31:A32"/>
    <mergeCell ref="G31:G32"/>
    <mergeCell ref="C61:G61"/>
    <mergeCell ref="C62:G62"/>
    <mergeCell ref="C63:G63"/>
    <mergeCell ref="C79:G79"/>
    <mergeCell ref="C80:G80"/>
    <mergeCell ref="C78:G78"/>
  </mergeCells>
  <phoneticPr fontId="0" type="noConversion"/>
  <printOptions horizontalCentered="1"/>
  <pageMargins left="0.17" right="0.16" top="0.39370078740157483" bottom="0.16" header="0.51181102362204722" footer="0.1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9A4D-6043-4B31-ABED-E922BCBA3362}">
  <dimension ref="A1:R80"/>
  <sheetViews>
    <sheetView tabSelected="1" topLeftCell="A71" zoomScale="85" zoomScaleNormal="85" workbookViewId="0">
      <selection activeCell="H78" sqref="H78"/>
    </sheetView>
  </sheetViews>
  <sheetFormatPr defaultColWidth="9.125" defaultRowHeight="18" x14ac:dyDescent="0.35"/>
  <cols>
    <col min="1" max="1" width="52" style="12" customWidth="1"/>
    <col min="2" max="6" width="9" style="12" customWidth="1"/>
    <col min="7" max="7" width="55.5" style="12" customWidth="1"/>
    <col min="8" max="9" width="11" style="12" customWidth="1"/>
    <col min="10" max="16384" width="9.125" style="12"/>
  </cols>
  <sheetData>
    <row r="1" spans="1:18" ht="24" customHeight="1" x14ac:dyDescent="0.4">
      <c r="A1" s="75" t="s">
        <v>0</v>
      </c>
      <c r="B1" s="75"/>
      <c r="C1" s="75"/>
      <c r="D1" s="75"/>
      <c r="E1" s="75"/>
      <c r="F1" s="75"/>
      <c r="G1" s="75"/>
    </row>
    <row r="2" spans="1:18" ht="24" customHeight="1" x14ac:dyDescent="0.4">
      <c r="A2" s="75" t="s">
        <v>9</v>
      </c>
      <c r="B2" s="75"/>
      <c r="C2" s="75"/>
      <c r="D2" s="75"/>
      <c r="E2" s="75"/>
      <c r="F2" s="75"/>
      <c r="G2" s="75"/>
    </row>
    <row r="3" spans="1:18" ht="4.5" customHeight="1" x14ac:dyDescent="0.35"/>
    <row r="4" spans="1:18" ht="21" customHeight="1" x14ac:dyDescent="0.35">
      <c r="A4" s="76" t="s">
        <v>1</v>
      </c>
      <c r="B4" s="14">
        <v>2559</v>
      </c>
      <c r="C4" s="14">
        <v>2560</v>
      </c>
      <c r="D4" s="14">
        <v>2561</v>
      </c>
      <c r="E4" s="14">
        <v>2562</v>
      </c>
      <c r="F4" s="14">
        <v>2563</v>
      </c>
      <c r="G4" s="76" t="s">
        <v>79</v>
      </c>
      <c r="K4" s="24"/>
    </row>
    <row r="5" spans="1:18" ht="21" customHeight="1" x14ac:dyDescent="0.35">
      <c r="A5" s="76"/>
      <c r="B5" s="15" t="s">
        <v>11</v>
      </c>
      <c r="C5" s="15" t="s">
        <v>91</v>
      </c>
      <c r="D5" s="15" t="s">
        <v>92</v>
      </c>
      <c r="E5" s="15" t="s">
        <v>130</v>
      </c>
      <c r="F5" s="15" t="s">
        <v>140</v>
      </c>
      <c r="G5" s="76"/>
      <c r="K5" s="24"/>
    </row>
    <row r="6" spans="1:18" ht="21" customHeight="1" x14ac:dyDescent="0.35">
      <c r="A6" s="1" t="s">
        <v>3</v>
      </c>
      <c r="B6" s="16" t="s">
        <v>107</v>
      </c>
      <c r="C6" s="13">
        <v>-0.02</v>
      </c>
      <c r="D6" s="13">
        <v>-0.18</v>
      </c>
      <c r="E6" s="13">
        <v>-0.16</v>
      </c>
      <c r="F6" s="13">
        <v>-0.31</v>
      </c>
      <c r="G6" s="1" t="s">
        <v>4</v>
      </c>
      <c r="J6" s="32"/>
    </row>
    <row r="7" spans="1:18" ht="21" customHeight="1" x14ac:dyDescent="0.35">
      <c r="A7" s="2" t="s">
        <v>12</v>
      </c>
      <c r="B7" s="46">
        <v>41.83</v>
      </c>
      <c r="C7" s="2">
        <v>41.83</v>
      </c>
      <c r="D7" s="2">
        <v>41.75</v>
      </c>
      <c r="E7" s="2">
        <v>41.69</v>
      </c>
      <c r="F7" s="2">
        <v>41.56</v>
      </c>
      <c r="G7" s="2" t="s">
        <v>35</v>
      </c>
      <c r="J7" s="24"/>
    </row>
    <row r="8" spans="1:18" ht="21" customHeight="1" x14ac:dyDescent="0.35">
      <c r="A8" s="2" t="s">
        <v>133</v>
      </c>
      <c r="B8" s="46">
        <v>101.11</v>
      </c>
      <c r="C8" s="2">
        <v>101.03</v>
      </c>
      <c r="D8" s="2">
        <v>101.69</v>
      </c>
      <c r="E8" s="2">
        <v>100.46</v>
      </c>
      <c r="F8" s="2">
        <v>100.31</v>
      </c>
      <c r="G8" s="2" t="s">
        <v>134</v>
      </c>
      <c r="J8" s="25"/>
    </row>
    <row r="9" spans="1:18" ht="21" customHeight="1" x14ac:dyDescent="0.35">
      <c r="A9" s="2" t="s">
        <v>101</v>
      </c>
      <c r="B9" s="46">
        <v>47.75</v>
      </c>
      <c r="C9" s="2">
        <v>49.53</v>
      </c>
      <c r="D9" s="2">
        <v>51.31</v>
      </c>
      <c r="E9" s="2">
        <v>52.99</v>
      </c>
      <c r="F9" s="2">
        <v>54.89</v>
      </c>
      <c r="G9" s="2" t="s">
        <v>36</v>
      </c>
      <c r="K9" s="12">
        <f>239661/238566*100</f>
        <v>100.4589924800684</v>
      </c>
      <c r="L9" s="12">
        <f>238738/237989*100</f>
        <v>100.31472042825509</v>
      </c>
    </row>
    <row r="10" spans="1:18" ht="21" customHeight="1" x14ac:dyDescent="0.6">
      <c r="A10" s="2" t="s">
        <v>15</v>
      </c>
      <c r="B10" s="2">
        <v>30.23</v>
      </c>
      <c r="C10" s="28">
        <v>30.2</v>
      </c>
      <c r="D10" s="28">
        <v>28.2</v>
      </c>
      <c r="E10" s="28">
        <v>27.97</v>
      </c>
      <c r="F10" s="28">
        <v>27.93</v>
      </c>
      <c r="G10" s="2" t="s">
        <v>37</v>
      </c>
      <c r="K10" s="12">
        <v>3062</v>
      </c>
      <c r="L10" s="74">
        <v>109613</v>
      </c>
      <c r="M10" s="12">
        <f>K10/L10*1000</f>
        <v>27.934642788720318</v>
      </c>
    </row>
    <row r="11" spans="1:18" ht="21" customHeight="1" x14ac:dyDescent="0.6">
      <c r="A11" s="2" t="s">
        <v>16</v>
      </c>
      <c r="B11" s="46">
        <v>7.47</v>
      </c>
      <c r="C11" s="2">
        <v>7.32</v>
      </c>
      <c r="D11" s="2">
        <v>6.69</v>
      </c>
      <c r="E11" s="28">
        <v>6.5</v>
      </c>
      <c r="F11" s="28">
        <v>6.4</v>
      </c>
      <c r="G11" s="2" t="s">
        <v>38</v>
      </c>
      <c r="L11" s="74"/>
    </row>
    <row r="12" spans="1:18" ht="21" customHeight="1" x14ac:dyDescent="0.35">
      <c r="A12" s="2" t="s">
        <v>17</v>
      </c>
      <c r="B12" s="46">
        <v>7.55</v>
      </c>
      <c r="C12" s="2">
        <v>7.36</v>
      </c>
      <c r="D12" s="2">
        <v>7.64</v>
      </c>
      <c r="E12" s="2">
        <v>7.77</v>
      </c>
      <c r="F12" s="2">
        <v>7.94</v>
      </c>
      <c r="G12" s="2" t="s">
        <v>39</v>
      </c>
    </row>
    <row r="13" spans="1:18" ht="21" customHeight="1" x14ac:dyDescent="0.35">
      <c r="A13" s="2" t="s">
        <v>18</v>
      </c>
      <c r="B13" s="46">
        <v>8.08</v>
      </c>
      <c r="C13" s="2">
        <v>3.99</v>
      </c>
      <c r="D13" s="2">
        <v>6.29</v>
      </c>
      <c r="E13" s="2">
        <v>4.82</v>
      </c>
      <c r="F13" s="2">
        <v>2.61</v>
      </c>
      <c r="G13" s="2" t="s">
        <v>40</v>
      </c>
    </row>
    <row r="14" spans="1:18" ht="21" customHeight="1" x14ac:dyDescent="0.35">
      <c r="A14" s="2" t="s">
        <v>19</v>
      </c>
      <c r="B14" s="46">
        <v>27.88</v>
      </c>
      <c r="C14" s="29" t="s">
        <v>108</v>
      </c>
      <c r="D14" s="29" t="s">
        <v>108</v>
      </c>
      <c r="E14" s="29">
        <v>32.11</v>
      </c>
      <c r="F14" s="29" t="s">
        <v>108</v>
      </c>
      <c r="G14" s="2" t="s">
        <v>41</v>
      </c>
      <c r="K14" s="24">
        <v>361689</v>
      </c>
      <c r="L14" s="12">
        <f>O19/K14*100</f>
        <v>66.047626552093092</v>
      </c>
      <c r="N14" s="24">
        <v>241019</v>
      </c>
      <c r="O14" s="12">
        <f>N14/K14*100</f>
        <v>66.637083240021127</v>
      </c>
      <c r="Q14" s="12">
        <v>93203</v>
      </c>
      <c r="R14" s="12">
        <f>58484/Q14*100</f>
        <v>62.749053142066245</v>
      </c>
    </row>
    <row r="15" spans="1:18" ht="21" customHeight="1" x14ac:dyDescent="0.35">
      <c r="A15" s="2" t="s">
        <v>29</v>
      </c>
      <c r="B15" s="47">
        <v>3265</v>
      </c>
      <c r="C15" s="30">
        <v>3380</v>
      </c>
      <c r="D15" s="30">
        <v>3220</v>
      </c>
      <c r="E15" s="30">
        <v>2830</v>
      </c>
      <c r="F15" s="30">
        <v>1861</v>
      </c>
      <c r="G15" s="2" t="s">
        <v>42</v>
      </c>
    </row>
    <row r="16" spans="1:18" ht="21" customHeight="1" x14ac:dyDescent="0.35">
      <c r="A16" s="2" t="s">
        <v>20</v>
      </c>
      <c r="B16" s="46">
        <v>0.36</v>
      </c>
      <c r="C16" s="28">
        <v>0.56000000000000005</v>
      </c>
      <c r="D16" s="2">
        <v>0.94</v>
      </c>
      <c r="E16" s="2">
        <v>0.93</v>
      </c>
      <c r="F16" s="2">
        <v>0.68</v>
      </c>
      <c r="G16" s="2" t="s">
        <v>43</v>
      </c>
      <c r="I16" s="12" t="s">
        <v>135</v>
      </c>
    </row>
    <row r="17" spans="1:15" ht="21" customHeight="1" x14ac:dyDescent="0.35">
      <c r="A17" s="2" t="s">
        <v>21</v>
      </c>
      <c r="B17" s="46">
        <v>70.77</v>
      </c>
      <c r="C17" s="2">
        <v>67.63</v>
      </c>
      <c r="D17" s="2">
        <v>68.14</v>
      </c>
      <c r="E17" s="2">
        <v>67.86</v>
      </c>
      <c r="F17" s="2">
        <v>66.05</v>
      </c>
      <c r="G17" s="2" t="s">
        <v>44</v>
      </c>
      <c r="I17" s="12" t="s">
        <v>136</v>
      </c>
    </row>
    <row r="18" spans="1:15" ht="21" customHeight="1" x14ac:dyDescent="0.35">
      <c r="A18" s="2" t="s">
        <v>22</v>
      </c>
      <c r="B18" s="48">
        <v>1.79</v>
      </c>
      <c r="C18" s="2">
        <v>-4.4400000000000004</v>
      </c>
      <c r="D18" s="2">
        <v>0.76</v>
      </c>
      <c r="E18" s="2">
        <v>-0.51</v>
      </c>
      <c r="F18" s="2">
        <v>-2.75</v>
      </c>
      <c r="G18" s="2" t="s">
        <v>45</v>
      </c>
      <c r="H18" s="56" t="s">
        <v>137</v>
      </c>
      <c r="I18" s="56">
        <v>57</v>
      </c>
      <c r="J18" s="56">
        <v>58</v>
      </c>
      <c r="K18" s="56">
        <v>59</v>
      </c>
      <c r="L18" s="56">
        <v>60</v>
      </c>
      <c r="M18" s="56">
        <v>61</v>
      </c>
      <c r="N18" s="56">
        <v>62</v>
      </c>
      <c r="O18" s="56">
        <v>63</v>
      </c>
    </row>
    <row r="19" spans="1:15" ht="21" customHeight="1" x14ac:dyDescent="0.35">
      <c r="A19" s="2" t="s">
        <v>23</v>
      </c>
      <c r="B19" s="46">
        <v>71.27</v>
      </c>
      <c r="C19" s="2">
        <v>68.33</v>
      </c>
      <c r="D19" s="28">
        <v>68.8</v>
      </c>
      <c r="E19" s="28">
        <v>68.53</v>
      </c>
      <c r="F19" s="28">
        <v>66.64</v>
      </c>
      <c r="G19" s="2" t="s">
        <v>46</v>
      </c>
      <c r="I19" s="56">
        <v>261498</v>
      </c>
      <c r="J19" s="56">
        <v>251929</v>
      </c>
      <c r="K19" s="56">
        <v>256430</v>
      </c>
      <c r="L19" s="56">
        <v>245041</v>
      </c>
      <c r="M19" s="56">
        <v>246911</v>
      </c>
      <c r="N19" s="56">
        <v>245643</v>
      </c>
      <c r="O19" s="56">
        <v>238887</v>
      </c>
    </row>
    <row r="20" spans="1:15" ht="21" customHeight="1" x14ac:dyDescent="0.35">
      <c r="A20" s="2" t="s">
        <v>24</v>
      </c>
      <c r="B20" s="49">
        <v>300</v>
      </c>
      <c r="C20" s="2">
        <v>305</v>
      </c>
      <c r="D20" s="2">
        <v>315</v>
      </c>
      <c r="E20" s="2">
        <v>315</v>
      </c>
      <c r="F20" s="2">
        <v>320</v>
      </c>
      <c r="G20" s="2" t="s">
        <v>47</v>
      </c>
      <c r="I20" s="56"/>
      <c r="J20" s="57">
        <f>(J19-I19)/I19*100</f>
        <v>-3.6593014095710101</v>
      </c>
      <c r="K20" s="56">
        <f>(K19-J19)/J19*100</f>
        <v>1.7866144826518584</v>
      </c>
      <c r="L20" s="56">
        <f t="shared" ref="L20:M20" si="0">(L19-K19)/K19*100</f>
        <v>-4.4413680146628707</v>
      </c>
      <c r="M20" s="56">
        <f t="shared" si="0"/>
        <v>0.76313759738166265</v>
      </c>
      <c r="N20" s="56">
        <f>(N19-M19)/M19*100</f>
        <v>-0.51354536654908045</v>
      </c>
      <c r="O20" s="56">
        <f>(O19-N19)/N19*100</f>
        <v>-2.750332800039081</v>
      </c>
    </row>
    <row r="21" spans="1:15" ht="21" customHeight="1" x14ac:dyDescent="0.35">
      <c r="A21" s="2" t="s">
        <v>25</v>
      </c>
      <c r="B21" s="46">
        <v>100</v>
      </c>
      <c r="C21" s="2">
        <v>96.35</v>
      </c>
      <c r="D21" s="29" t="s">
        <v>108</v>
      </c>
      <c r="E21" s="29" t="s">
        <v>108</v>
      </c>
      <c r="F21" s="29">
        <v>97.4</v>
      </c>
      <c r="G21" s="2" t="s">
        <v>48</v>
      </c>
      <c r="J21" s="31" t="s">
        <v>109</v>
      </c>
    </row>
    <row r="22" spans="1:15" ht="21" customHeight="1" x14ac:dyDescent="0.35">
      <c r="A22" s="2" t="s">
        <v>2</v>
      </c>
      <c r="B22" s="49">
        <v>13</v>
      </c>
      <c r="C22" s="2">
        <v>14</v>
      </c>
      <c r="D22" s="29" t="s">
        <v>108</v>
      </c>
      <c r="E22" s="29">
        <v>13</v>
      </c>
      <c r="F22" s="29" t="s">
        <v>108</v>
      </c>
      <c r="G22" s="2" t="s">
        <v>6</v>
      </c>
      <c r="J22" s="31" t="s">
        <v>109</v>
      </c>
    </row>
    <row r="23" spans="1:15" ht="21" customHeight="1" x14ac:dyDescent="0.35">
      <c r="A23" s="2" t="s">
        <v>26</v>
      </c>
      <c r="B23" s="49" t="s">
        <v>108</v>
      </c>
      <c r="C23" s="2">
        <v>13</v>
      </c>
      <c r="D23" s="29" t="s">
        <v>108</v>
      </c>
      <c r="E23" s="29">
        <v>12</v>
      </c>
      <c r="F23" s="29" t="s">
        <v>108</v>
      </c>
      <c r="G23" s="2" t="s">
        <v>49</v>
      </c>
      <c r="J23" s="31" t="s">
        <v>109</v>
      </c>
    </row>
    <row r="24" spans="1:15" ht="21" customHeight="1" x14ac:dyDescent="0.35">
      <c r="A24" s="2" t="s">
        <v>27</v>
      </c>
      <c r="B24" s="49" t="s">
        <v>108</v>
      </c>
      <c r="C24" s="2">
        <v>15</v>
      </c>
      <c r="D24" s="29" t="s">
        <v>108</v>
      </c>
      <c r="E24" s="29">
        <v>13</v>
      </c>
      <c r="F24" s="29" t="s">
        <v>108</v>
      </c>
      <c r="G24" s="2" t="s">
        <v>50</v>
      </c>
      <c r="J24" s="31" t="s">
        <v>109</v>
      </c>
    </row>
    <row r="25" spans="1:15" ht="21" customHeight="1" x14ac:dyDescent="0.35">
      <c r="A25" s="2" t="s">
        <v>28</v>
      </c>
      <c r="B25" s="2">
        <v>59.32</v>
      </c>
      <c r="C25" s="2">
        <v>60.56</v>
      </c>
      <c r="D25" s="29" t="s">
        <v>108</v>
      </c>
      <c r="E25" s="29">
        <v>61.3</v>
      </c>
      <c r="F25" s="29">
        <v>62.75</v>
      </c>
      <c r="G25" s="2" t="s">
        <v>51</v>
      </c>
      <c r="J25" s="31" t="s">
        <v>109</v>
      </c>
    </row>
    <row r="26" spans="1:15" ht="21" customHeight="1" x14ac:dyDescent="0.35">
      <c r="A26" s="2" t="s">
        <v>34</v>
      </c>
      <c r="B26" s="29" t="s">
        <v>108</v>
      </c>
      <c r="C26" s="50">
        <v>6636</v>
      </c>
      <c r="D26" s="29" t="s">
        <v>108</v>
      </c>
      <c r="E26" s="39">
        <v>6392</v>
      </c>
      <c r="F26" s="39" t="s">
        <v>108</v>
      </c>
      <c r="G26" s="2" t="s">
        <v>52</v>
      </c>
      <c r="I26" s="12" t="s">
        <v>138</v>
      </c>
    </row>
    <row r="27" spans="1:15" ht="21" customHeight="1" x14ac:dyDescent="0.35">
      <c r="A27" s="2" t="s">
        <v>33</v>
      </c>
      <c r="B27" s="50">
        <v>4902</v>
      </c>
      <c r="C27" s="50">
        <v>4844</v>
      </c>
      <c r="D27" s="30">
        <v>5382</v>
      </c>
      <c r="E27" s="30">
        <v>5410</v>
      </c>
      <c r="F27" s="30">
        <v>5863</v>
      </c>
      <c r="G27" s="2" t="s">
        <v>53</v>
      </c>
      <c r="I27" s="12" t="s">
        <v>139</v>
      </c>
    </row>
    <row r="28" spans="1:15" ht="24" customHeight="1" x14ac:dyDescent="0.4">
      <c r="A28" s="75" t="s">
        <v>7</v>
      </c>
      <c r="B28" s="75"/>
      <c r="C28" s="75"/>
      <c r="D28" s="75"/>
      <c r="E28" s="75"/>
      <c r="F28" s="75"/>
      <c r="G28" s="75"/>
      <c r="I28" s="12">
        <f>58126/94862</f>
        <v>0.61274272100524974</v>
      </c>
    </row>
    <row r="29" spans="1:15" ht="24" customHeight="1" x14ac:dyDescent="0.4">
      <c r="A29" s="75" t="s">
        <v>10</v>
      </c>
      <c r="B29" s="75"/>
      <c r="C29" s="75"/>
      <c r="D29" s="75"/>
      <c r="E29" s="75"/>
      <c r="F29" s="75"/>
      <c r="G29" s="75"/>
    </row>
    <row r="30" spans="1:15" ht="4.5" customHeight="1" x14ac:dyDescent="0.35"/>
    <row r="31" spans="1:15" ht="21" customHeight="1" x14ac:dyDescent="0.35">
      <c r="A31" s="76" t="s">
        <v>1</v>
      </c>
      <c r="B31" s="14">
        <v>2559</v>
      </c>
      <c r="C31" s="14">
        <v>2560</v>
      </c>
      <c r="D31" s="14">
        <v>2561</v>
      </c>
      <c r="E31" s="14">
        <v>2562</v>
      </c>
      <c r="F31" s="14">
        <v>2563</v>
      </c>
      <c r="G31" s="76" t="s">
        <v>5</v>
      </c>
    </row>
    <row r="32" spans="1:15" ht="21" customHeight="1" x14ac:dyDescent="0.35">
      <c r="A32" s="76"/>
      <c r="B32" s="15" t="s">
        <v>11</v>
      </c>
      <c r="C32" s="15" t="s">
        <v>91</v>
      </c>
      <c r="D32" s="15" t="s">
        <v>92</v>
      </c>
      <c r="E32" s="15" t="s">
        <v>130</v>
      </c>
      <c r="F32" s="15" t="s">
        <v>140</v>
      </c>
      <c r="G32" s="76"/>
    </row>
    <row r="33" spans="1:17" ht="21" customHeight="1" x14ac:dyDescent="0.35">
      <c r="A33" s="3" t="s">
        <v>77</v>
      </c>
      <c r="B33" s="54">
        <v>3.8692415874867083</v>
      </c>
      <c r="C33" s="55">
        <v>3.3915656682408111</v>
      </c>
      <c r="D33" s="37">
        <v>7.56</v>
      </c>
      <c r="E33" s="37">
        <v>2.84</v>
      </c>
      <c r="F33" s="37" t="s">
        <v>108</v>
      </c>
      <c r="G33" s="3" t="s">
        <v>78</v>
      </c>
      <c r="O33" s="12">
        <f>1414423/7170045</f>
        <v>0.19726835745103413</v>
      </c>
    </row>
    <row r="34" spans="1:17" ht="21" customHeight="1" x14ac:dyDescent="0.35">
      <c r="A34" s="3" t="s">
        <v>80</v>
      </c>
      <c r="B34" s="38">
        <v>68477</v>
      </c>
      <c r="C34" s="39">
        <v>71121</v>
      </c>
      <c r="D34" s="39">
        <v>75676</v>
      </c>
      <c r="E34" s="39">
        <v>78156</v>
      </c>
      <c r="F34" s="29" t="s">
        <v>108</v>
      </c>
      <c r="G34" s="3" t="s">
        <v>81</v>
      </c>
      <c r="J34" s="12" t="s">
        <v>110</v>
      </c>
    </row>
    <row r="35" spans="1:17" ht="21" customHeight="1" x14ac:dyDescent="0.35">
      <c r="A35" s="2" t="s">
        <v>32</v>
      </c>
      <c r="B35" s="40">
        <v>19.73</v>
      </c>
      <c r="C35" s="29">
        <v>19.73</v>
      </c>
      <c r="D35" s="29">
        <v>19.73</v>
      </c>
      <c r="E35" s="29">
        <v>19.73</v>
      </c>
      <c r="F35" s="29" t="s">
        <v>108</v>
      </c>
      <c r="G35" s="3" t="s">
        <v>54</v>
      </c>
    </row>
    <row r="36" spans="1:17" ht="21" customHeight="1" x14ac:dyDescent="0.35">
      <c r="A36" s="2" t="s">
        <v>104</v>
      </c>
      <c r="B36" s="2"/>
      <c r="C36" s="2"/>
      <c r="D36" s="2"/>
      <c r="E36" s="2"/>
      <c r="F36" s="2"/>
      <c r="G36" s="2" t="s">
        <v>102</v>
      </c>
      <c r="J36" s="12">
        <v>56</v>
      </c>
      <c r="K36" s="12">
        <v>57</v>
      </c>
      <c r="L36" s="12">
        <v>58</v>
      </c>
      <c r="M36" s="12">
        <v>59</v>
      </c>
      <c r="N36" s="12">
        <v>60</v>
      </c>
      <c r="O36" s="12">
        <v>61</v>
      </c>
      <c r="P36" s="12">
        <v>62</v>
      </c>
      <c r="Q36" s="12">
        <v>63</v>
      </c>
    </row>
    <row r="37" spans="1:17" ht="21" customHeight="1" x14ac:dyDescent="0.35">
      <c r="A37" s="2" t="s">
        <v>105</v>
      </c>
      <c r="B37" s="2">
        <v>2.11</v>
      </c>
      <c r="C37" s="2">
        <v>1.88</v>
      </c>
      <c r="D37" s="2">
        <v>2.52</v>
      </c>
      <c r="E37" s="2">
        <v>2.5499999999999998</v>
      </c>
      <c r="F37" s="2">
        <v>1.99</v>
      </c>
      <c r="G37" s="2" t="s">
        <v>103</v>
      </c>
      <c r="I37" s="12" t="s">
        <v>111</v>
      </c>
      <c r="J37" s="12">
        <v>26186</v>
      </c>
      <c r="K37" s="12">
        <v>27193</v>
      </c>
      <c r="L37" s="12">
        <v>29153</v>
      </c>
      <c r="M37" s="12">
        <v>30281</v>
      </c>
      <c r="N37" s="24">
        <v>31308</v>
      </c>
      <c r="O37" s="12">
        <v>33674</v>
      </c>
      <c r="P37" s="12">
        <v>34630</v>
      </c>
    </row>
    <row r="38" spans="1:17" ht="21" customHeight="1" x14ac:dyDescent="0.35">
      <c r="A38" s="2" t="s">
        <v>31</v>
      </c>
      <c r="B38" s="41">
        <v>26.51</v>
      </c>
      <c r="C38" s="42">
        <v>18.399999999999999</v>
      </c>
      <c r="D38" s="2">
        <v>15.65</v>
      </c>
      <c r="E38" s="29">
        <v>11.69</v>
      </c>
      <c r="F38" s="29">
        <v>10.48</v>
      </c>
      <c r="G38" s="2" t="s">
        <v>55</v>
      </c>
      <c r="K38" s="25">
        <f>(K37-J37)/J37*100</f>
        <v>3.8455663331551211</v>
      </c>
      <c r="L38" s="25">
        <f>(L37-K37)/K37*100</f>
        <v>7.2077372853307846</v>
      </c>
      <c r="M38" s="25">
        <f t="shared" ref="M38" si="1">(M37-L37)/L37*100</f>
        <v>3.8692415874867083</v>
      </c>
      <c r="N38" s="25">
        <f>(N37-M37)/M37*100</f>
        <v>3.3915656682408111</v>
      </c>
      <c r="O38" s="25">
        <f>(O37-N37)/N37*100</f>
        <v>7.5571738852689405</v>
      </c>
      <c r="P38" s="25">
        <f>(P37-O37)/O37*100</f>
        <v>2.8389855675001483</v>
      </c>
    </row>
    <row r="39" spans="1:17" ht="21" customHeight="1" x14ac:dyDescent="0.35">
      <c r="A39" s="2" t="s">
        <v>82</v>
      </c>
      <c r="B39" s="43">
        <v>46.93</v>
      </c>
      <c r="C39" s="43">
        <v>52.71</v>
      </c>
      <c r="D39" s="2">
        <v>55.45</v>
      </c>
      <c r="E39" s="29">
        <v>71.59</v>
      </c>
      <c r="F39" s="29">
        <v>82.25</v>
      </c>
      <c r="G39" s="2" t="s">
        <v>56</v>
      </c>
      <c r="I39" s="12" t="s">
        <v>112</v>
      </c>
      <c r="K39" s="24">
        <v>210296</v>
      </c>
      <c r="L39" s="24">
        <v>216009</v>
      </c>
      <c r="M39" s="24">
        <v>220565</v>
      </c>
      <c r="N39" s="24">
        <v>224702</v>
      </c>
      <c r="O39" s="24">
        <v>230358</v>
      </c>
      <c r="P39" s="12">
        <v>236231</v>
      </c>
      <c r="Q39" s="12">
        <v>240932</v>
      </c>
    </row>
    <row r="40" spans="1:17" ht="21" customHeight="1" x14ac:dyDescent="0.35">
      <c r="A40" s="2" t="s">
        <v>30</v>
      </c>
      <c r="B40" s="44">
        <v>3.89</v>
      </c>
      <c r="C40" s="43">
        <v>3.23</v>
      </c>
      <c r="D40" s="2">
        <v>4.2699999999999996</v>
      </c>
      <c r="E40" s="29">
        <v>0.74</v>
      </c>
      <c r="F40" s="29">
        <v>0.76</v>
      </c>
      <c r="G40" s="2" t="s">
        <v>57</v>
      </c>
      <c r="J40" s="24"/>
      <c r="L40" s="25">
        <f>(L39-K39)/K39*100</f>
        <v>2.7166470118309429</v>
      </c>
      <c r="M40" s="25">
        <f t="shared" ref="M40:N40" si="2">(M39-L39)/L39*100</f>
        <v>2.1091713771185461</v>
      </c>
      <c r="N40" s="25">
        <f t="shared" si="2"/>
        <v>1.875637567157074</v>
      </c>
      <c r="O40" s="25">
        <f>(O39-N39)/N39*100</f>
        <v>2.5171115521891214</v>
      </c>
      <c r="P40" s="25">
        <f>(P39-O39)/O39*100</f>
        <v>2.5495098932965208</v>
      </c>
      <c r="Q40" s="25">
        <f>(Q39-P39)/P39*100</f>
        <v>1.9900013122748497</v>
      </c>
    </row>
    <row r="41" spans="1:17" ht="21" customHeight="1" x14ac:dyDescent="0.35">
      <c r="A41" s="2" t="s">
        <v>85</v>
      </c>
      <c r="B41" s="2"/>
      <c r="C41" s="2"/>
      <c r="D41" s="2"/>
      <c r="E41" s="2"/>
      <c r="F41" s="2"/>
      <c r="G41" s="2" t="s">
        <v>88</v>
      </c>
      <c r="J41" s="24"/>
    </row>
    <row r="42" spans="1:17" ht="21" customHeight="1" x14ac:dyDescent="0.35">
      <c r="A42" s="2" t="s">
        <v>84</v>
      </c>
      <c r="B42" s="44">
        <v>28.28</v>
      </c>
      <c r="C42" s="43">
        <v>25.46</v>
      </c>
      <c r="D42" s="28">
        <v>27.11</v>
      </c>
      <c r="E42" s="46">
        <v>24.42</v>
      </c>
      <c r="F42" s="46">
        <v>24.18</v>
      </c>
      <c r="G42" s="2" t="s">
        <v>87</v>
      </c>
    </row>
    <row r="43" spans="1:17" ht="21" customHeight="1" x14ac:dyDescent="0.35">
      <c r="A43" s="2" t="s">
        <v>83</v>
      </c>
      <c r="B43" s="45"/>
      <c r="C43" s="43"/>
      <c r="D43" s="2"/>
      <c r="E43" s="29"/>
      <c r="F43" s="29"/>
      <c r="G43" s="2" t="s">
        <v>89</v>
      </c>
    </row>
    <row r="44" spans="1:17" ht="21" customHeight="1" x14ac:dyDescent="0.35">
      <c r="A44" s="2" t="s">
        <v>84</v>
      </c>
      <c r="B44" s="44">
        <v>36.08</v>
      </c>
      <c r="C44" s="43">
        <v>41.25</v>
      </c>
      <c r="D44" s="2">
        <v>48.49</v>
      </c>
      <c r="E44" s="29">
        <v>62.51</v>
      </c>
      <c r="F44" s="29">
        <v>76.239999999999995</v>
      </c>
      <c r="G44" s="2" t="s">
        <v>87</v>
      </c>
    </row>
    <row r="45" spans="1:17" ht="21" customHeight="1" x14ac:dyDescent="0.35">
      <c r="A45" s="2" t="s">
        <v>90</v>
      </c>
      <c r="B45" s="45"/>
      <c r="C45" s="43"/>
      <c r="D45" s="2"/>
      <c r="E45" s="29"/>
      <c r="F45" s="29"/>
      <c r="G45" s="2" t="s">
        <v>86</v>
      </c>
    </row>
    <row r="46" spans="1:17" ht="20.399999999999999" x14ac:dyDescent="0.35">
      <c r="A46" s="2" t="s">
        <v>84</v>
      </c>
      <c r="B46" s="44">
        <v>75.67</v>
      </c>
      <c r="C46" s="43">
        <v>82.72</v>
      </c>
      <c r="D46" s="29" t="s">
        <v>108</v>
      </c>
      <c r="E46" s="29" t="s">
        <v>108</v>
      </c>
      <c r="F46" s="29">
        <v>94.28</v>
      </c>
      <c r="G46" s="2" t="s">
        <v>65</v>
      </c>
    </row>
    <row r="47" spans="1:17" ht="20.399999999999999" x14ac:dyDescent="0.35">
      <c r="A47" s="2" t="s">
        <v>99</v>
      </c>
      <c r="B47" s="2">
        <v>5.16</v>
      </c>
      <c r="C47" s="2">
        <v>19.739999999999998</v>
      </c>
      <c r="D47" s="2">
        <v>8.4499999999999993</v>
      </c>
      <c r="E47" s="29">
        <v>1.98</v>
      </c>
      <c r="F47" s="29" t="s">
        <v>108</v>
      </c>
      <c r="G47" s="2" t="s">
        <v>100</v>
      </c>
      <c r="M47" s="12">
        <v>59</v>
      </c>
      <c r="N47" s="12">
        <v>60</v>
      </c>
      <c r="O47" s="12">
        <v>61</v>
      </c>
      <c r="P47" s="12">
        <v>62</v>
      </c>
      <c r="Q47" s="12">
        <v>63</v>
      </c>
    </row>
    <row r="48" spans="1:17" ht="20.399999999999999" x14ac:dyDescent="0.35">
      <c r="A48" s="2" t="s">
        <v>96</v>
      </c>
      <c r="B48" s="40">
        <v>4.6232498448397381</v>
      </c>
      <c r="C48" s="40">
        <v>20.712260451647932</v>
      </c>
      <c r="D48" s="53">
        <v>4.5736227490046479</v>
      </c>
      <c r="E48" s="40">
        <v>0.56999999999999995</v>
      </c>
      <c r="F48" s="40" t="s">
        <v>108</v>
      </c>
      <c r="G48" s="2" t="s">
        <v>66</v>
      </c>
      <c r="I48" s="12" t="s">
        <v>113</v>
      </c>
      <c r="M48" s="32">
        <v>2056.88</v>
      </c>
      <c r="N48" s="32">
        <v>2462.9299999999998</v>
      </c>
      <c r="O48" s="32">
        <v>2671.12</v>
      </c>
      <c r="P48" s="12">
        <v>2723.91</v>
      </c>
    </row>
    <row r="49" spans="1:17" x14ac:dyDescent="0.35">
      <c r="A49" s="2" t="s">
        <v>97</v>
      </c>
      <c r="B49" s="2"/>
      <c r="C49" s="2"/>
      <c r="D49" s="2"/>
      <c r="E49" s="29"/>
      <c r="F49" s="29"/>
      <c r="G49" s="2" t="s">
        <v>59</v>
      </c>
      <c r="N49" s="25">
        <f>(N48-M48)/M48*100</f>
        <v>19.741064135972916</v>
      </c>
      <c r="O49" s="25">
        <f>(O48-N48)/N48*100</f>
        <v>8.4529401972447467</v>
      </c>
      <c r="P49" s="25">
        <f>(P48-O48)/O48*100</f>
        <v>1.9763245380215029</v>
      </c>
    </row>
    <row r="50" spans="1:17" ht="20.399999999999999" x14ac:dyDescent="0.35">
      <c r="A50" s="2" t="s">
        <v>64</v>
      </c>
      <c r="B50" s="40">
        <v>1.4077801958650706</v>
      </c>
      <c r="C50" s="40">
        <v>16.430822882435788</v>
      </c>
      <c r="D50" s="53">
        <v>5.5296353896664936</v>
      </c>
      <c r="E50" s="40">
        <v>0.67</v>
      </c>
      <c r="F50" s="40" t="s">
        <v>108</v>
      </c>
      <c r="G50" s="2" t="s">
        <v>67</v>
      </c>
      <c r="I50" s="12" t="s">
        <v>114</v>
      </c>
      <c r="J50" s="24">
        <v>486046</v>
      </c>
      <c r="K50" s="24">
        <v>507650</v>
      </c>
      <c r="L50" s="12">
        <v>570378</v>
      </c>
      <c r="M50" s="24">
        <v>596748</v>
      </c>
      <c r="N50" s="24">
        <v>720348</v>
      </c>
      <c r="O50" s="24">
        <v>753294</v>
      </c>
      <c r="P50" s="12">
        <v>757595</v>
      </c>
    </row>
    <row r="51" spans="1:17" ht="20.399999999999999" x14ac:dyDescent="0.35">
      <c r="A51" s="2" t="s">
        <v>98</v>
      </c>
      <c r="B51" s="40">
        <v>5.27</v>
      </c>
      <c r="C51" s="43">
        <v>14.52</v>
      </c>
      <c r="D51" s="2">
        <v>7.88</v>
      </c>
      <c r="E51" s="2">
        <v>3.92</v>
      </c>
      <c r="F51" s="2">
        <v>6.52</v>
      </c>
      <c r="G51" s="3" t="s">
        <v>68</v>
      </c>
      <c r="K51" s="25">
        <f t="shared" ref="K51:P51" si="3">(K50-J50)/J50*100</f>
        <v>4.4448467840492469</v>
      </c>
      <c r="L51" s="25">
        <f t="shared" si="3"/>
        <v>12.356544863587118</v>
      </c>
      <c r="M51" s="25">
        <f t="shared" si="3"/>
        <v>4.6232498448397381</v>
      </c>
      <c r="N51" s="25">
        <f t="shared" si="3"/>
        <v>20.712260451647932</v>
      </c>
      <c r="O51" s="25">
        <f t="shared" si="3"/>
        <v>4.5736227490046479</v>
      </c>
      <c r="P51" s="25">
        <f t="shared" si="3"/>
        <v>0.5709590146742175</v>
      </c>
    </row>
    <row r="52" spans="1:17" ht="20.399999999999999" x14ac:dyDescent="0.35">
      <c r="A52" s="7" t="s">
        <v>127</v>
      </c>
      <c r="B52" s="17">
        <v>64.97</v>
      </c>
      <c r="C52" s="18">
        <v>64.91</v>
      </c>
      <c r="D52" s="18">
        <v>64.84</v>
      </c>
      <c r="E52" s="18">
        <v>64.819999999999993</v>
      </c>
      <c r="F52" s="18" t="s">
        <v>108</v>
      </c>
      <c r="G52" s="8" t="s">
        <v>69</v>
      </c>
      <c r="I52" s="12" t="s">
        <v>115</v>
      </c>
      <c r="J52" s="24">
        <v>13920</v>
      </c>
      <c r="K52" s="24">
        <v>13386</v>
      </c>
      <c r="L52" s="12">
        <v>14704</v>
      </c>
      <c r="M52" s="24">
        <v>14911</v>
      </c>
      <c r="N52" s="24">
        <v>17361</v>
      </c>
      <c r="O52" s="24">
        <v>18321</v>
      </c>
      <c r="P52" s="12">
        <v>18443</v>
      </c>
    </row>
    <row r="53" spans="1:17" x14ac:dyDescent="0.35">
      <c r="A53" s="33"/>
      <c r="B53" s="35"/>
      <c r="C53" s="34"/>
      <c r="D53" s="34"/>
      <c r="E53" s="34"/>
      <c r="F53" s="34"/>
      <c r="G53" s="36"/>
      <c r="M53" s="24"/>
      <c r="N53" s="24"/>
      <c r="O53" s="24"/>
    </row>
    <row r="54" spans="1:17" x14ac:dyDescent="0.35">
      <c r="A54" s="33"/>
      <c r="B54" s="35"/>
      <c r="C54" s="34"/>
      <c r="D54" s="34"/>
      <c r="E54" s="34"/>
      <c r="F54" s="34"/>
      <c r="G54" s="36"/>
      <c r="K54" s="25">
        <f t="shared" ref="K54:P54" si="4">(K52-J52)/J52*100</f>
        <v>-3.8362068965517242</v>
      </c>
      <c r="L54" s="25">
        <f t="shared" si="4"/>
        <v>9.8461078738981023</v>
      </c>
      <c r="M54" s="25">
        <f t="shared" si="4"/>
        <v>1.4077801958650706</v>
      </c>
      <c r="N54" s="25">
        <f t="shared" si="4"/>
        <v>16.430822882435788</v>
      </c>
      <c r="O54" s="25">
        <f t="shared" si="4"/>
        <v>5.5296353896664936</v>
      </c>
      <c r="P54" s="25">
        <f t="shared" si="4"/>
        <v>0.66590251623819663</v>
      </c>
    </row>
    <row r="55" spans="1:17" x14ac:dyDescent="0.35">
      <c r="A55" s="33"/>
      <c r="B55" s="35"/>
      <c r="C55" s="34"/>
      <c r="D55" s="34"/>
      <c r="E55" s="34"/>
      <c r="F55" s="34"/>
      <c r="G55" s="36"/>
      <c r="I55" s="12" t="s">
        <v>116</v>
      </c>
      <c r="J55" s="24">
        <v>4653024</v>
      </c>
      <c r="K55" s="24">
        <v>4659642</v>
      </c>
      <c r="L55" s="24">
        <v>4654853</v>
      </c>
      <c r="M55" s="24">
        <v>4658605</v>
      </c>
      <c r="N55" s="24">
        <v>4653943</v>
      </c>
      <c r="O55" s="12">
        <v>4649144</v>
      </c>
      <c r="P55" s="12">
        <v>4647668</v>
      </c>
    </row>
    <row r="56" spans="1:17" ht="24" customHeight="1" x14ac:dyDescent="0.4">
      <c r="A56" s="75" t="s">
        <v>7</v>
      </c>
      <c r="B56" s="75"/>
      <c r="C56" s="75"/>
      <c r="D56" s="75"/>
      <c r="E56" s="75"/>
      <c r="F56" s="75"/>
      <c r="G56" s="75"/>
      <c r="H56" s="24"/>
      <c r="I56" s="24">
        <v>7170045</v>
      </c>
      <c r="J56" s="25">
        <f t="shared" ref="J56:P56" si="5">J55/$I$56*100</f>
        <v>64.895324924738958</v>
      </c>
      <c r="K56" s="25">
        <f t="shared" si="5"/>
        <v>64.987625600676154</v>
      </c>
      <c r="L56" s="25">
        <f t="shared" si="5"/>
        <v>64.920833830192137</v>
      </c>
      <c r="M56" s="25">
        <f t="shared" si="5"/>
        <v>64.973162651001488</v>
      </c>
      <c r="N56" s="25">
        <f t="shared" si="5"/>
        <v>64.908142138577929</v>
      </c>
      <c r="O56" s="25">
        <f t="shared" si="5"/>
        <v>64.84121089895531</v>
      </c>
      <c r="P56" s="25">
        <f t="shared" si="5"/>
        <v>64.820625254095333</v>
      </c>
    </row>
    <row r="57" spans="1:17" ht="24" customHeight="1" x14ac:dyDescent="0.4">
      <c r="A57" s="75" t="s">
        <v>10</v>
      </c>
      <c r="B57" s="75"/>
      <c r="C57" s="75"/>
      <c r="D57" s="75"/>
      <c r="E57" s="75"/>
      <c r="F57" s="75"/>
      <c r="G57" s="75"/>
      <c r="I57" s="12" t="s">
        <v>124</v>
      </c>
      <c r="J57" s="12">
        <v>957</v>
      </c>
      <c r="K57" s="12">
        <v>1077</v>
      </c>
      <c r="L57" s="12">
        <v>1158</v>
      </c>
      <c r="M57" s="12">
        <v>1219</v>
      </c>
      <c r="N57" s="12">
        <v>1396</v>
      </c>
      <c r="O57" s="12">
        <v>1506</v>
      </c>
      <c r="P57" s="12">
        <v>1565</v>
      </c>
      <c r="Q57" s="12">
        <v>1667</v>
      </c>
    </row>
    <row r="58" spans="1:17" ht="4.5" customHeight="1" x14ac:dyDescent="0.35"/>
    <row r="59" spans="1:17" ht="21" customHeight="1" x14ac:dyDescent="0.35">
      <c r="A59" s="77" t="s">
        <v>1</v>
      </c>
      <c r="B59" s="73"/>
      <c r="C59" s="78" t="s">
        <v>79</v>
      </c>
      <c r="D59" s="78"/>
      <c r="E59" s="78"/>
      <c r="F59" s="78"/>
      <c r="G59" s="81"/>
      <c r="K59" s="25">
        <f>(K57-J57)/J57*100</f>
        <v>12.539184952978054</v>
      </c>
      <c r="L59" s="25">
        <f t="shared" ref="L59:O59" si="6">(L57-K57)/K57*100</f>
        <v>7.5208913649025071</v>
      </c>
      <c r="M59" s="25">
        <f t="shared" si="6"/>
        <v>5.2677029360967182</v>
      </c>
      <c r="N59" s="25">
        <f t="shared" si="6"/>
        <v>14.520098441345365</v>
      </c>
      <c r="O59" s="25">
        <f t="shared" si="6"/>
        <v>7.8796561604584525</v>
      </c>
      <c r="P59" s="25">
        <f>(P57-O57)/O57*100</f>
        <v>3.9176626826029217</v>
      </c>
      <c r="Q59" s="25">
        <f>(Q57-P57)/P57*100</f>
        <v>6.5175718849840258</v>
      </c>
    </row>
    <row r="60" spans="1:17" ht="21" customHeight="1" x14ac:dyDescent="0.35">
      <c r="A60" s="79"/>
      <c r="B60" s="20"/>
      <c r="C60" s="80"/>
      <c r="D60" s="80"/>
      <c r="E60" s="80"/>
      <c r="F60" s="80"/>
      <c r="G60" s="82"/>
    </row>
    <row r="61" spans="1:17" ht="21.75" customHeight="1" x14ac:dyDescent="0.35">
      <c r="A61" s="70"/>
      <c r="B61" s="21"/>
      <c r="C61" s="84" t="s">
        <v>95</v>
      </c>
      <c r="D61" s="84"/>
      <c r="E61" s="84"/>
      <c r="F61" s="84"/>
      <c r="G61" s="85"/>
    </row>
    <row r="62" spans="1:17" ht="21.75" customHeight="1" x14ac:dyDescent="0.35">
      <c r="A62" s="71" t="s">
        <v>93</v>
      </c>
      <c r="B62" s="22"/>
      <c r="C62" s="88" t="s">
        <v>94</v>
      </c>
      <c r="D62" s="88"/>
      <c r="E62" s="88"/>
      <c r="F62" s="88"/>
      <c r="G62" s="89"/>
    </row>
    <row r="63" spans="1:17" ht="21.75" customHeight="1" x14ac:dyDescent="0.35">
      <c r="A63" s="72" t="s">
        <v>13</v>
      </c>
      <c r="B63" s="22"/>
      <c r="C63" s="88" t="s">
        <v>14</v>
      </c>
      <c r="D63" s="88"/>
      <c r="E63" s="88"/>
      <c r="F63" s="88"/>
      <c r="G63" s="89"/>
    </row>
    <row r="64" spans="1:17" ht="21.75" customHeight="1" x14ac:dyDescent="0.35">
      <c r="A64" s="72" t="s">
        <v>117</v>
      </c>
      <c r="B64" s="22"/>
      <c r="C64" s="68" t="s">
        <v>120</v>
      </c>
      <c r="D64" s="68"/>
      <c r="E64" s="68"/>
      <c r="F64" s="68"/>
      <c r="G64" s="69"/>
    </row>
    <row r="65" spans="1:7" ht="21.75" customHeight="1" x14ac:dyDescent="0.35">
      <c r="A65" s="72" t="s">
        <v>58</v>
      </c>
      <c r="B65" s="22"/>
      <c r="C65" s="68" t="s">
        <v>75</v>
      </c>
      <c r="D65" s="68"/>
      <c r="E65" s="68"/>
      <c r="F65" s="68"/>
      <c r="G65" s="69"/>
    </row>
    <row r="66" spans="1:7" ht="21.75" customHeight="1" x14ac:dyDescent="0.35">
      <c r="A66" s="72" t="s">
        <v>118</v>
      </c>
      <c r="B66" s="22"/>
      <c r="C66" s="68" t="s">
        <v>121</v>
      </c>
      <c r="D66" s="68"/>
      <c r="E66" s="68"/>
      <c r="F66" s="68"/>
      <c r="G66" s="69"/>
    </row>
    <row r="67" spans="1:7" ht="21.75" customHeight="1" x14ac:dyDescent="0.35">
      <c r="A67" s="72" t="s">
        <v>125</v>
      </c>
      <c r="B67" s="22"/>
      <c r="C67" s="68" t="s">
        <v>126</v>
      </c>
      <c r="D67" s="68"/>
      <c r="E67" s="68"/>
      <c r="F67" s="68"/>
      <c r="G67" s="69"/>
    </row>
    <row r="68" spans="1:7" ht="21.75" customHeight="1" x14ac:dyDescent="0.35">
      <c r="A68" s="4" t="s">
        <v>131</v>
      </c>
      <c r="B68" s="22"/>
      <c r="C68" s="5" t="s">
        <v>122</v>
      </c>
      <c r="D68" s="5"/>
      <c r="E68" s="5"/>
      <c r="F68" s="5"/>
      <c r="G68" s="6"/>
    </row>
    <row r="69" spans="1:7" ht="21.75" customHeight="1" x14ac:dyDescent="0.35">
      <c r="A69" s="4" t="s">
        <v>132</v>
      </c>
      <c r="B69" s="22"/>
      <c r="C69" s="5" t="s">
        <v>76</v>
      </c>
      <c r="D69" s="5"/>
      <c r="E69" s="5"/>
      <c r="F69" s="5"/>
      <c r="G69" s="6"/>
    </row>
    <row r="70" spans="1:7" ht="21.75" customHeight="1" x14ac:dyDescent="0.35">
      <c r="A70" s="4" t="s">
        <v>60</v>
      </c>
      <c r="B70" s="22"/>
      <c r="C70" s="5" t="s">
        <v>61</v>
      </c>
      <c r="D70" s="5"/>
      <c r="E70" s="5"/>
      <c r="F70" s="5"/>
      <c r="G70" s="6"/>
    </row>
    <row r="71" spans="1:7" ht="21.75" customHeight="1" x14ac:dyDescent="0.35">
      <c r="A71" s="4" t="s">
        <v>62</v>
      </c>
      <c r="B71" s="22"/>
      <c r="C71" s="5" t="s">
        <v>63</v>
      </c>
      <c r="D71" s="5"/>
      <c r="E71" s="5"/>
      <c r="F71" s="5"/>
      <c r="G71" s="6"/>
    </row>
    <row r="72" spans="1:7" ht="21.75" customHeight="1" x14ac:dyDescent="0.35">
      <c r="A72" s="4" t="s">
        <v>119</v>
      </c>
      <c r="B72" s="22"/>
      <c r="C72" s="5" t="s">
        <v>123</v>
      </c>
      <c r="D72" s="5"/>
      <c r="E72" s="5"/>
      <c r="F72" s="5"/>
      <c r="G72" s="6"/>
    </row>
    <row r="73" spans="1:7" ht="21.75" customHeight="1" x14ac:dyDescent="0.35">
      <c r="A73" s="4" t="s">
        <v>70</v>
      </c>
      <c r="B73" s="22"/>
      <c r="C73" s="5" t="s">
        <v>71</v>
      </c>
      <c r="D73" s="5"/>
      <c r="E73" s="5"/>
      <c r="F73" s="5"/>
      <c r="G73" s="6"/>
    </row>
    <row r="74" spans="1:7" ht="21.75" customHeight="1" x14ac:dyDescent="0.35">
      <c r="A74" s="4" t="s">
        <v>132</v>
      </c>
      <c r="B74" s="22"/>
      <c r="C74" s="5" t="s">
        <v>72</v>
      </c>
      <c r="D74" s="5"/>
      <c r="E74" s="5"/>
      <c r="F74" s="5"/>
      <c r="G74" s="6"/>
    </row>
    <row r="75" spans="1:7" ht="21.75" customHeight="1" x14ac:dyDescent="0.35">
      <c r="A75" s="4" t="s">
        <v>73</v>
      </c>
      <c r="B75" s="22"/>
      <c r="C75" s="5" t="s">
        <v>74</v>
      </c>
      <c r="D75" s="5"/>
      <c r="E75" s="5"/>
      <c r="F75" s="5"/>
      <c r="G75" s="6"/>
    </row>
    <row r="76" spans="1:7" ht="21.75" customHeight="1" x14ac:dyDescent="0.35">
      <c r="A76" s="4" t="s">
        <v>128</v>
      </c>
      <c r="B76" s="22"/>
      <c r="C76" s="5" t="s">
        <v>129</v>
      </c>
      <c r="D76" s="5"/>
      <c r="E76" s="5"/>
      <c r="F76" s="5"/>
      <c r="G76" s="6"/>
    </row>
    <row r="77" spans="1:7" x14ac:dyDescent="0.35">
      <c r="A77" s="4"/>
      <c r="B77" s="22"/>
      <c r="C77" s="5"/>
      <c r="D77" s="5"/>
      <c r="E77" s="5"/>
      <c r="F77" s="5"/>
      <c r="G77" s="6"/>
    </row>
    <row r="78" spans="1:7" x14ac:dyDescent="0.35">
      <c r="A78" s="66"/>
      <c r="B78" s="22"/>
      <c r="C78" s="92"/>
      <c r="D78" s="92"/>
      <c r="E78" s="92"/>
      <c r="F78" s="92"/>
      <c r="G78" s="93"/>
    </row>
    <row r="79" spans="1:7" x14ac:dyDescent="0.35">
      <c r="A79" s="66"/>
      <c r="B79" s="22"/>
      <c r="C79" s="92"/>
      <c r="D79" s="92"/>
      <c r="E79" s="92"/>
      <c r="F79" s="92"/>
      <c r="G79" s="93"/>
    </row>
    <row r="80" spans="1:7" x14ac:dyDescent="0.35">
      <c r="A80" s="67"/>
      <c r="B80" s="23"/>
      <c r="C80" s="95"/>
      <c r="D80" s="95"/>
      <c r="E80" s="95"/>
      <c r="F80" s="95"/>
      <c r="G80" s="96"/>
    </row>
  </sheetData>
  <mergeCells count="18">
    <mergeCell ref="A29:G29"/>
    <mergeCell ref="A1:G1"/>
    <mergeCell ref="A2:G2"/>
    <mergeCell ref="A4:A5"/>
    <mergeCell ref="G4:G5"/>
    <mergeCell ref="A28:G28"/>
    <mergeCell ref="C80:G80"/>
    <mergeCell ref="A31:A32"/>
    <mergeCell ref="G31:G32"/>
    <mergeCell ref="A56:G56"/>
    <mergeCell ref="A57:G57"/>
    <mergeCell ref="A59:A60"/>
    <mergeCell ref="C59:G60"/>
    <mergeCell ref="C61:G61"/>
    <mergeCell ref="C62:G62"/>
    <mergeCell ref="C63:G63"/>
    <mergeCell ref="C78:G78"/>
    <mergeCell ref="C79:G79"/>
  </mergeCells>
  <printOptions horizontalCentered="1"/>
  <pageMargins left="0.17" right="0.16" top="0.39370078740157483" bottom="0.16" header="0.51181102362204722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ตัวชี้วัด63</vt:lpstr>
      <vt:lpstr>ตัวชี้วัด64</vt:lpstr>
      <vt:lpstr>ตัวชี้วัด64(ปริ๊นท์)</vt:lpstr>
      <vt:lpstr>ตัวชี้วัด63!Print_Area</vt:lpstr>
      <vt:lpstr>ตัวชี้วัด64!Print_Area</vt:lpstr>
      <vt:lpstr>'ตัวชี้วัด64(ปริ๊นท์)'!Print_Area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2022-03-14T01:11:49Z</cp:lastPrinted>
  <dcterms:created xsi:type="dcterms:W3CDTF">2006-02-23T04:03:34Z</dcterms:created>
  <dcterms:modified xsi:type="dcterms:W3CDTF">2022-03-14T01:12:05Z</dcterms:modified>
</cp:coreProperties>
</file>