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1685" windowHeight="6555"/>
  </bookViews>
  <sheets>
    <sheet name="T-16.2 256125622563" sheetId="41" r:id="rId1"/>
    <sheet name="T-16.4พ.ศ.2563" sheetId="43" r:id="rId2"/>
    <sheet name="T-16.2 2562 2563" sheetId="44" r:id="rId3"/>
    <sheet name="T-16.1 25622563" sheetId="40" r:id="rId4"/>
    <sheet name="Sheet7" sheetId="42" r:id="rId5"/>
    <sheet name="T-16.3 พ.ศ.2562" sheetId="35" r:id="rId6"/>
    <sheet name="T-16.4พ.ศ.2562  " sheetId="34" r:id="rId7"/>
    <sheet name="Sheet1" sheetId="36" r:id="rId8"/>
    <sheet name="Sheet2" sheetId="37" r:id="rId9"/>
    <sheet name="Sheet3" sheetId="38" r:id="rId10"/>
    <sheet name="Sheet4" sheetId="39" r:id="rId11"/>
    <sheet name=" จำนวนครัวเรือน2562" sheetId="14" r:id="rId12"/>
    <sheet name=" จังหวัด 2562  " sheetId="12" r:id="rId13"/>
    <sheet name=" จำนวนอุปกรณ์ เครื่องมือ 2562" sheetId="13" r:id="rId14"/>
    <sheet name="T-16.1" sheetId="7" r:id="rId15"/>
    <sheet name="T-16.2" sheetId="8" r:id="rId16"/>
    <sheet name="T-16.3 พ.ศ.2561" sheetId="10" r:id="rId17"/>
  </sheets>
  <definedNames>
    <definedName name="_xlnm._FilterDatabase" localSheetId="3" hidden="1">'T-16.1 25622563'!$D$7:$K$41</definedName>
    <definedName name="_xlnm._FilterDatabase" localSheetId="0" hidden="1">'T-16.2 256125622563'!$D$7:$I$18</definedName>
    <definedName name="_xlnm.Print_Area" localSheetId="12">' จังหวัด 2562  '!$A$1:$I$33</definedName>
    <definedName name="_xlnm.Print_Area" localSheetId="13">' จำนวนอุปกรณ์ เครื่องมือ 2562'!$A$1:$H$30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35" l="1"/>
  <c r="M19" i="35"/>
  <c r="L19" i="35"/>
  <c r="K19" i="35"/>
  <c r="I19" i="35"/>
  <c r="O19" i="35" s="1"/>
  <c r="O18" i="35"/>
  <c r="N18" i="35"/>
  <c r="M18" i="35"/>
  <c r="L18" i="35"/>
  <c r="K18" i="35"/>
  <c r="O15" i="35"/>
  <c r="N15" i="35"/>
  <c r="M15" i="35"/>
  <c r="L15" i="35"/>
  <c r="K15" i="35"/>
  <c r="J15" i="35"/>
  <c r="P15" i="35" s="1"/>
  <c r="O14" i="35"/>
  <c r="N14" i="35"/>
  <c r="M14" i="35"/>
  <c r="L14" i="35"/>
  <c r="K14" i="35"/>
  <c r="J14" i="35"/>
  <c r="P14" i="35" s="1"/>
  <c r="O11" i="35"/>
  <c r="N11" i="35"/>
  <c r="M11" i="35"/>
  <c r="L11" i="35"/>
  <c r="K11" i="35"/>
  <c r="J11" i="35"/>
  <c r="P11" i="35" s="1"/>
  <c r="O10" i="35"/>
  <c r="N10" i="35"/>
  <c r="M10" i="35"/>
  <c r="L10" i="35"/>
  <c r="K10" i="35"/>
  <c r="J10" i="35"/>
  <c r="P10" i="35" s="1"/>
  <c r="J8" i="35"/>
  <c r="J15" i="10" l="1"/>
  <c r="J14" i="10"/>
  <c r="J10" i="10"/>
  <c r="J11" i="10"/>
  <c r="J8" i="10"/>
  <c r="K10" i="10" l="1"/>
  <c r="K11" i="10"/>
  <c r="K14" i="10"/>
  <c r="K15" i="10"/>
  <c r="K18" i="10"/>
  <c r="K19" i="10"/>
  <c r="L10" i="10"/>
  <c r="M10" i="10"/>
  <c r="N10" i="10"/>
  <c r="O10" i="10"/>
  <c r="L11" i="10"/>
  <c r="M11" i="10"/>
  <c r="N11" i="10"/>
  <c r="O11" i="10"/>
  <c r="L14" i="10"/>
  <c r="M14" i="10"/>
  <c r="N14" i="10"/>
  <c r="O14" i="10"/>
  <c r="L15" i="10"/>
  <c r="M15" i="10"/>
  <c r="N15" i="10"/>
  <c r="O15" i="10"/>
  <c r="L18" i="10"/>
  <c r="M18" i="10"/>
  <c r="N18" i="10"/>
  <c r="O18" i="10"/>
  <c r="I19" i="10"/>
  <c r="O19" i="10" s="1"/>
  <c r="L19" i="10"/>
  <c r="M19" i="10"/>
  <c r="N19" i="10"/>
  <c r="I6" i="7" l="1"/>
  <c r="J6" i="7"/>
  <c r="J9" i="7"/>
  <c r="I10" i="7"/>
  <c r="I9" i="7" s="1"/>
</calcChain>
</file>

<file path=xl/sharedStrings.xml><?xml version="1.0" encoding="utf-8"?>
<sst xmlns="http://schemas.openxmlformats.org/spreadsheetml/2006/main" count="1171" uniqueCount="412">
  <si>
    <t>Mukdahan</t>
  </si>
  <si>
    <t>Nakhon Phanom</t>
  </si>
  <si>
    <t>Sakon Nakhon</t>
  </si>
  <si>
    <t>Kalasin</t>
  </si>
  <si>
    <t xml:space="preserve">Roi Et </t>
  </si>
  <si>
    <t>Maha Sarakham</t>
  </si>
  <si>
    <t>Nong Khai</t>
  </si>
  <si>
    <t>Loei</t>
  </si>
  <si>
    <t>เลย</t>
  </si>
  <si>
    <t xml:space="preserve">Udon Thani </t>
  </si>
  <si>
    <t>Khon Kaen</t>
  </si>
  <si>
    <t>Nong Bua Lam Phu</t>
  </si>
  <si>
    <t>Bueng Kan</t>
  </si>
  <si>
    <t>Am Nat Charoen</t>
  </si>
  <si>
    <t>Chaiyaphum</t>
  </si>
  <si>
    <t>Yasothon</t>
  </si>
  <si>
    <t>Ubon Ratchathani</t>
  </si>
  <si>
    <t>Si Sa Ket</t>
  </si>
  <si>
    <t>Surin</t>
  </si>
  <si>
    <t>Buri Ram</t>
  </si>
  <si>
    <t>Nakhon  Ratchasima</t>
  </si>
  <si>
    <t>ภาคตะวันออกเฉียงเหนือ</t>
  </si>
  <si>
    <t>None</t>
  </si>
  <si>
    <t>Connect</t>
  </si>
  <si>
    <t>Have</t>
  </si>
  <si>
    <t>ไม่เชื่อมต่อ</t>
  </si>
  <si>
    <t>เชื่อมต่อ</t>
  </si>
  <si>
    <t>ไม่มี</t>
  </si>
  <si>
    <t>มี</t>
  </si>
  <si>
    <t>Telephone</t>
  </si>
  <si>
    <t>Total</t>
  </si>
  <si>
    <t>โทรศัพท์</t>
  </si>
  <si>
    <t xml:space="preserve">       1/ Including Personal computer, Notebook, PDA and Smartphone.</t>
  </si>
  <si>
    <t xml:space="preserve">       1/  รวมคอมพิวเตอร์แบบตั้งโต๊ะ แบบกระเป๋าหิ้ว พีดีเอ และ สมาร์ทโฟน  </t>
  </si>
  <si>
    <t xml:space="preserve"> มุกดาหาร</t>
  </si>
  <si>
    <t xml:space="preserve"> นครพนม</t>
  </si>
  <si>
    <t xml:space="preserve"> สกลนคร</t>
  </si>
  <si>
    <t xml:space="preserve"> กาฬสินธุ์</t>
  </si>
  <si>
    <t xml:space="preserve"> ร้อยเอ็ด</t>
  </si>
  <si>
    <t xml:space="preserve"> มหาสารคาม</t>
  </si>
  <si>
    <t xml:space="preserve"> หนองคาย</t>
  </si>
  <si>
    <t xml:space="preserve"> None</t>
  </si>
  <si>
    <t xml:space="preserve"> Have</t>
  </si>
  <si>
    <t xml:space="preserve">ไม่มี </t>
  </si>
  <si>
    <t xml:space="preserve">มี </t>
  </si>
  <si>
    <t>Connect to internet</t>
  </si>
  <si>
    <t>Computer</t>
  </si>
  <si>
    <t>การเชื่อมต่ออินเทอร์เน็ต</t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</si>
  <si>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</si>
  <si>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t>Households with information and communication technology devices</t>
  </si>
  <si>
    <t>Northeastern  Region</t>
  </si>
  <si>
    <t xml:space="preserve">ครัวเรือนที่มีอุปกรณ์/เทคโนโลยีสารสนเทศและการสื่อสาร </t>
  </si>
  <si>
    <t xml:space="preserve"> อุดรธานี</t>
  </si>
  <si>
    <t xml:space="preserve"> ขอนแก่น</t>
  </si>
  <si>
    <t xml:space="preserve"> หนองบัวลำภู</t>
  </si>
  <si>
    <t xml:space="preserve"> บึงกาฬ</t>
  </si>
  <si>
    <t xml:space="preserve"> อำนาจเจริญ</t>
  </si>
  <si>
    <t xml:space="preserve"> ชัยภูมิ</t>
  </si>
  <si>
    <t xml:space="preserve"> ยโสธร</t>
  </si>
  <si>
    <t xml:space="preserve"> อุบลราชธานี</t>
  </si>
  <si>
    <t xml:space="preserve"> ศรีสะเกษ</t>
  </si>
  <si>
    <t xml:space="preserve"> สุรินทร์</t>
  </si>
  <si>
    <t xml:space="preserve"> บุรีรัมย์</t>
  </si>
  <si>
    <t xml:space="preserve"> นครราชสีมา</t>
  </si>
  <si>
    <t>Non-municipal area</t>
  </si>
  <si>
    <t>นอกเขตเทศบาล</t>
  </si>
  <si>
    <t>Municipal area</t>
  </si>
  <si>
    <t>ในเขตเทศบาล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</si>
  <si>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</si>
  <si>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</si>
  <si>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</si>
  <si>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</si>
  <si>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</si>
  <si>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</si>
  <si>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</si>
  <si>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</si>
  <si>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</si>
  <si>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Number Population</t>
  </si>
  <si>
    <t>รวมยอด</t>
  </si>
  <si>
    <t>(2016)</t>
  </si>
  <si>
    <t>(2015)</t>
  </si>
  <si>
    <t>(2013)</t>
  </si>
  <si>
    <t>(2014)</t>
  </si>
  <si>
    <t xml:space="preserve">       Information and      communication technology devices</t>
  </si>
  <si>
    <t>ร้อยละ Percent</t>
  </si>
  <si>
    <t>จำนวน  Number</t>
  </si>
  <si>
    <t>(คน  Person)</t>
  </si>
  <si>
    <t>Table</t>
  </si>
  <si>
    <t>ตาราง</t>
  </si>
  <si>
    <t>(2017)</t>
  </si>
  <si>
    <t xml:space="preserve">   การใช้เทคโนโลยีสารสนเทศ       และการสื่อสาร</t>
  </si>
  <si>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</si>
  <si>
    <t xml:space="preserve">    ที่มา:   บริษัท ทีโอที จำกัด (มหาชน)</t>
  </si>
  <si>
    <t xml:space="preserve">                      set from private companies and TOT gives CAT a right to operate.</t>
  </si>
  <si>
    <t xml:space="preserve">                      not including the numbers for which TOT rents booths/telephone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</si>
  <si>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</si>
  <si>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 xml:space="preserve">                2/   For public telephone, only phone number operated by TOT are presented,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</si>
  <si>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</si>
  <si>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   1/   Consist of ordinary telephone lines and public telephone lines.</t>
  </si>
  <si>
    <t xml:space="preserve">       1/   ประกอบด้วยเลขหมายโทรศัพท์ประจำที่ และสาธารณะ</t>
  </si>
  <si>
    <t>Concessionaires</t>
  </si>
  <si>
    <t>บริษัทสัมปทาน</t>
  </si>
  <si>
    <t>Unknown</t>
  </si>
  <si>
    <t>ไม่ระบุ/ไม่ทราบ</t>
  </si>
  <si>
    <r>
      <t>Public telephone line</t>
    </r>
    <r>
      <rPr>
        <vertAlign val="superscript"/>
        <sz val="13"/>
        <rFont val="TH SarabunPSK"/>
        <family val="2"/>
      </rPr>
      <t>2/</t>
    </r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</si>
  <si>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</si>
  <si>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t>TOT Public Company Limited</t>
  </si>
  <si>
    <t>บริษัท ทีโอที จำกัด (มหาชน)</t>
  </si>
  <si>
    <t>Government</t>
  </si>
  <si>
    <t>ราชการ</t>
  </si>
  <si>
    <t>Residence</t>
  </si>
  <si>
    <t>บ้านพัก</t>
  </si>
  <si>
    <t>Business</t>
  </si>
  <si>
    <t>ธุรกิจ</t>
  </si>
  <si>
    <t>Main telephone line</t>
  </si>
  <si>
    <t>เลขหมายโทรศัพท์ที่มีผู้เช่า</t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</si>
  <si>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</si>
  <si>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</si>
  <si>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t>(2012)</t>
  </si>
  <si>
    <t>Item</t>
  </si>
  <si>
    <t>2559</t>
  </si>
  <si>
    <t>2558</t>
  </si>
  <si>
    <t>2557</t>
  </si>
  <si>
    <t>2556</t>
  </si>
  <si>
    <t>2555</t>
  </si>
  <si>
    <t>รายการ</t>
  </si>
  <si>
    <t>(เลขหมาย  Lines)</t>
  </si>
  <si>
    <t>Telephone Services: 2012-2016</t>
  </si>
  <si>
    <t xml:space="preserve">      Source: Thailand  Post  Co.,Ltd.</t>
  </si>
  <si>
    <t xml:space="preserve">    ที่มา:  บริษัท ไปรษณีย์ไทย จำกัด</t>
  </si>
  <si>
    <t xml:space="preserve">         Note: Excluding  licensed post offices.</t>
  </si>
  <si>
    <t xml:space="preserve"> หมายเหตุ: ไม่รวมที่ทำการไปรษณีย์อนุญาต</t>
  </si>
  <si>
    <t xml:space="preserve">  Chaloem Phra Kiat District</t>
  </si>
  <si>
    <t>-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</si>
  <si>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</si>
  <si>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</si>
  <si>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</si>
  <si>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</si>
  <si>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</si>
  <si>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</si>
  <si>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</si>
  <si>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</si>
  <si>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</si>
  <si>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</si>
  <si>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</si>
  <si>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</si>
  <si>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</si>
  <si>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</si>
  <si>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</si>
  <si>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</si>
  <si>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</si>
  <si>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</si>
  <si>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</si>
  <si>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</si>
  <si>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</si>
  <si>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</si>
  <si>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</si>
  <si>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</si>
  <si>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</si>
  <si>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</si>
  <si>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</si>
  <si>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</si>
  <si>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</si>
  <si>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</si>
  <si>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</si>
  <si>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>service</t>
  </si>
  <si>
    <t>parcel</t>
  </si>
  <si>
    <t>ordinary</t>
  </si>
  <si>
    <t>Special</t>
  </si>
  <si>
    <t>Postal</t>
  </si>
  <si>
    <t>Post office</t>
  </si>
  <si>
    <t>บริการพิเศษ</t>
  </si>
  <si>
    <t>พัสดุไปรษณีย์</t>
  </si>
  <si>
    <t>ไปรษณียภัณฑ์ธรรมดา</t>
  </si>
  <si>
    <t>ที่ทำการไปรษณีย์</t>
  </si>
  <si>
    <t>District</t>
  </si>
  <si>
    <t>2560 (2017)</t>
  </si>
  <si>
    <t>อำเภอ</t>
  </si>
  <si>
    <t xml:space="preserve">  Huai Thalaeng District</t>
  </si>
  <si>
    <t>อำเภอห้วยแถลง</t>
  </si>
  <si>
    <t xml:space="preserve">  Phimai District</t>
  </si>
  <si>
    <t>อำเภอพิมาย</t>
  </si>
  <si>
    <t xml:space="preserve">  Pak Thong Chai District</t>
  </si>
  <si>
    <t>อำเภอปักธงชัย</t>
  </si>
  <si>
    <t xml:space="preserve">  Prathai District</t>
  </si>
  <si>
    <t>อำเภอประทาย</t>
  </si>
  <si>
    <t xml:space="preserve">  Bua Yai District</t>
  </si>
  <si>
    <t>อำเภอบัวใหญ่</t>
  </si>
  <si>
    <t xml:space="preserve">  Kham Sakaesaeng District</t>
  </si>
  <si>
    <t>อำเภอขามสะแกแสง</t>
  </si>
  <si>
    <t xml:space="preserve">  Non Sung District</t>
  </si>
  <si>
    <t>อำเภอโนนสูง</t>
  </si>
  <si>
    <t xml:space="preserve">  Non Thai District</t>
  </si>
  <si>
    <t>อำเภอโนนไทย</t>
  </si>
  <si>
    <t xml:space="preserve">  Dan Khun Thot District</t>
  </si>
  <si>
    <t>อำเภอด่านขุนทด</t>
  </si>
  <si>
    <t xml:space="preserve">  Chok Chai District</t>
  </si>
  <si>
    <t>อำเภอโชคชัย</t>
  </si>
  <si>
    <t xml:space="preserve">  Chakkarat District</t>
  </si>
  <si>
    <t>อำเภอจักราช</t>
  </si>
  <si>
    <t xml:space="preserve">  Ban Lueam District</t>
  </si>
  <si>
    <t>อำเภอบ้านเหลื่อม</t>
  </si>
  <si>
    <t xml:space="preserve">  Khong District</t>
  </si>
  <si>
    <t>อำเภอคง</t>
  </si>
  <si>
    <t xml:space="preserve">  Soeng Sang District</t>
  </si>
  <si>
    <t>อำเภอเสิงสาง</t>
  </si>
  <si>
    <t xml:space="preserve">  Khon Buri District</t>
  </si>
  <si>
    <t>อำเภอครบุรี</t>
  </si>
  <si>
    <t xml:space="preserve">  Mueang Nakhon Ratchasima District</t>
  </si>
  <si>
    <t>อำเภอเมืองนครราชสีมา</t>
  </si>
  <si>
    <t>ตาราง 16.1</t>
  </si>
  <si>
    <t>Table 16.1</t>
  </si>
  <si>
    <t xml:space="preserve">บริการโทรศัพท์ พ.ศ.  2555-2559 </t>
  </si>
  <si>
    <t>ตาราง 16.2</t>
  </si>
  <si>
    <t>Table 16.2</t>
  </si>
  <si>
    <t xml:space="preserve">Sourec:  The 2015-2018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</si>
  <si>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 2558-2561 สำนักงานสถิติแห่งชาติ</t>
  </si>
  <si>
    <t>(2018)</t>
  </si>
  <si>
    <t>Population Aged 6 Years and Over Access to Computer, Internet and Mobile Phone: 2015-2018</t>
  </si>
  <si>
    <t>ประชากรอายุ 6 ปีขึ้นไป จำแนกตามการใช้คอมพิวเตอร์ อินเทอร์เน็ต และโทรศัพท์มือถือ พ.ศ.  2558-2561</t>
  </si>
  <si>
    <t xml:space="preserve">Sourec:  The 2018 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</si>
  <si>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2561 สำนักงานสถิติแห่งชาติ</t>
  </si>
  <si>
    <t>บริการไปรษณีย์ เป็นรายอำเภอ ปีงบประมาณ 2560-2561</t>
  </si>
  <si>
    <t>Postal Services by District: Fiscal Years 2017-2018</t>
  </si>
  <si>
    <t>2561 (2018)</t>
  </si>
  <si>
    <t>บริการไปรษณีย์ เป็นรายอำเภอ ปีงบประมาณ  2560-2561  (ต่อ)</t>
  </si>
  <si>
    <t>Postal Services by District: Fiscal Years 2017-2018  (Cont.)</t>
  </si>
  <si>
    <t>มุกดาหาร</t>
  </si>
  <si>
    <t>นครพนม</t>
  </si>
  <si>
    <t>สกลนคร</t>
  </si>
  <si>
    <t>กาฬสินธุ์</t>
  </si>
  <si>
    <t>ร้อยเอ็ด</t>
  </si>
  <si>
    <t>มหาสารคาม</t>
  </si>
  <si>
    <t>หนองคาย</t>
  </si>
  <si>
    <t>อุดรธานี</t>
  </si>
  <si>
    <t>ขอนแก่น</t>
  </si>
  <si>
    <t>หนองบัวลำภู</t>
  </si>
  <si>
    <t>บึงกาฬ</t>
  </si>
  <si>
    <t>อำนาจเจริญ</t>
  </si>
  <si>
    <t>ชัยภูมิ</t>
  </si>
  <si>
    <t>ยโสธร</t>
  </si>
  <si>
    <t>อุบลราชธานี</t>
  </si>
  <si>
    <t>ศรีสะเกษ</t>
  </si>
  <si>
    <t>สุรินทร์</t>
  </si>
  <si>
    <t>บุรีรัมย์</t>
  </si>
  <si>
    <t>นครราชสีมา</t>
  </si>
  <si>
    <t xml:space="preserve">     Non-municipal area</t>
  </si>
  <si>
    <t xml:space="preserve">     นอกเขตเทศบาล</t>
  </si>
  <si>
    <t xml:space="preserve">     Municipal area</t>
  </si>
  <si>
    <t xml:space="preserve">     ในเขตเทศบาล</t>
  </si>
  <si>
    <t>Northeastern region</t>
  </si>
  <si>
    <t>Do not use</t>
  </si>
  <si>
    <t>Use</t>
  </si>
  <si>
    <t xml:space="preserve">Total </t>
  </si>
  <si>
    <t>and area</t>
  </si>
  <si>
    <t xml:space="preserve">ไม่ใช้ </t>
  </si>
  <si>
    <t xml:space="preserve">ใช้ </t>
  </si>
  <si>
    <t>รวม</t>
  </si>
  <si>
    <t>และเขตการปกครอง</t>
  </si>
  <si>
    <t>Region, province</t>
  </si>
  <si>
    <t>การใช้อินเทอร์เน็ต Internet using</t>
  </si>
  <si>
    <t>การใช้คอมพิวเตอร์ Computer using</t>
  </si>
  <si>
    <t>ภาค จังหวัด</t>
  </si>
  <si>
    <t>Table 31 Population aged 6 years and over classified by information and communication technology using, region, province and area (contd.)</t>
  </si>
  <si>
    <t>ตาราง 31 จำนวนประชาชนอายุ 6 ปีขึ้นไป จำแนกตามการมีการใช้เทคโนโลยีสารสนเทศและการสื่อสาร ภาค จังหวัด และเขตการปกครอง (ต่อ)</t>
  </si>
  <si>
    <t>Tablet</t>
  </si>
  <si>
    <t>Notebook, Laptop, Netbook</t>
  </si>
  <si>
    <t>Personal computer</t>
  </si>
  <si>
    <t>แท็บเล็ต</t>
  </si>
  <si>
    <t>แบบพกพา</t>
  </si>
  <si>
    <t>แบบตั้งโต๊ะ</t>
  </si>
  <si>
    <t>Number of fixed telephone</t>
  </si>
  <si>
    <t>household</t>
  </si>
  <si>
    <t xml:space="preserve">  and area</t>
  </si>
  <si>
    <t>จำนวนเครื่องคอมพิวเตอร์ Number of Computer</t>
  </si>
  <si>
    <t>จำนวนเครื่องโทรศัพท์พื้นฐาน</t>
  </si>
  <si>
    <t>จำนวนอุปกรณ์/เครื่องมือเทคโนโลยีสารสนเทศและการสื่อสาร Number of information and communication technology devices</t>
  </si>
  <si>
    <t>ครัวเรือนทั้งสิ้น</t>
  </si>
  <si>
    <t>Table 33 Number devices of information and communication technology in household classified by region, province and area (contd.)</t>
  </si>
  <si>
    <t xml:space="preserve">ตาราง 33 จำนวนอุปกรณ์/เครื่องมือเทคโนโลยีสารสนเทศและการสื่อสารที่มีในครัวเรือน จำแนกตามภาค จังหวัด และเขตการปกครอง (ต่อ) </t>
  </si>
  <si>
    <t xml:space="preserve">Note :   Personal computer, Notebook, Laptop, Netbook and Tablet </t>
  </si>
  <si>
    <t xml:space="preserve">หมายเหตุ :    คอมพิวเตอร์แบบตั้งโต๊ะ, คอมพิวเตอร์พกพา และแท็บเล็ต </t>
  </si>
  <si>
    <t>Connect to Internet</t>
  </si>
  <si>
    <r>
      <t xml:space="preserve"> Computer </t>
    </r>
    <r>
      <rPr>
        <b/>
        <vertAlign val="superscript"/>
        <sz val="12"/>
        <rFont val="TH SarabunPSK"/>
        <family val="2"/>
      </rPr>
      <t xml:space="preserve">  </t>
    </r>
  </si>
  <si>
    <t>Fixed Telephone</t>
  </si>
  <si>
    <t xml:space="preserve">การเชื่อมต่ออินเทอร์เน็ต </t>
  </si>
  <si>
    <t xml:space="preserve">คอมพิวเตอร์  </t>
  </si>
  <si>
    <t>โทรศัพท์พื้นฐาน</t>
  </si>
  <si>
    <t>ทั้งสิ้น</t>
  </si>
  <si>
    <t xml:space="preserve">  Region, province</t>
  </si>
  <si>
    <t>Table 32 Number of households classified by having devices of information and communication technology , region, province and area (contd.)</t>
  </si>
  <si>
    <t>ตาราง 32 จำนวนครัวเรือนที่มี/ใช้อุปกรณ์/เครื่องมือเทคโนโลยีสารสนเทศและการสื่อสาร จำแนกตามภาค จังหวัด และเขตการปกครอง (ต่อ)</t>
  </si>
  <si>
    <t>(2019)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</si>
  <si>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2562</t>
  </si>
  <si>
    <t>Table 16.4 Households with Information and Communication Technology Devices by Province of Northeastern region Region: 2019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</si>
  <si>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2562  (ต่อ)</t>
  </si>
  <si>
    <t>Table 16.4 Households with Information and Communication Technology Devices by Province of Northeastern region Region: 2019  (Cont.)</t>
  </si>
  <si>
    <t xml:space="preserve"> จำนวนครัวเรือน</t>
  </si>
  <si>
    <t xml:space="preserve">หน่วยเป็นเครื่อง (devices)
</t>
  </si>
  <si>
    <t>หน่วยเป็นคน : Persons</t>
  </si>
  <si>
    <t xml:space="preserve">ครัวเรือนที่มี/ใช้อุปกรณ์/เครื่องมือเทคโนโลยีสารสนเทศและการสื่อสาร </t>
  </si>
  <si>
    <t xml:space="preserve"> Household by having devices of information and communication technology </t>
  </si>
  <si>
    <t>จำนวนครัวเรือน</t>
  </si>
  <si>
    <t>เครื่องโทรสาร</t>
  </si>
  <si>
    <t>2562 (ไตรมาส 4)</t>
  </si>
  <si>
    <t>ทั่วราชอาณาจักร</t>
  </si>
  <si>
    <t>Fax</t>
  </si>
  <si>
    <t>หน่วย: ครัวเรือน</t>
  </si>
  <si>
    <t>โทรศัพท์ประจำที่</t>
  </si>
  <si>
    <t>โทรศัพท์สาธารณะ</t>
  </si>
  <si>
    <t>การบริการโทรศัพท์</t>
  </si>
  <si>
    <r>
      <t xml:space="preserve">หน่วย:  </t>
    </r>
    <r>
      <rPr>
        <sz val="11"/>
        <color theme="1"/>
        <rFont val="TH SarabunPSK"/>
        <family val="2"/>
      </rPr>
      <t xml:space="preserve">หมายเลข </t>
    </r>
  </si>
  <si>
    <t>จังหวัด</t>
  </si>
  <si>
    <t>จำนวนครัวเรือนทั้งสิ้น</t>
  </si>
  <si>
    <t>ครัวเรือนที่เชื่อมต่ออินเทอร์เน็ต</t>
  </si>
  <si>
    <t>จำนวน</t>
  </si>
  <si>
    <t>ร้อยละ</t>
  </si>
  <si>
    <r>
      <t xml:space="preserve">หน่วย: </t>
    </r>
    <r>
      <rPr>
        <sz val="14"/>
        <color theme="1"/>
        <rFont val="TH SarabunPSK"/>
        <family val="2"/>
      </rPr>
      <t xml:space="preserve">ครัวเรือน </t>
    </r>
  </si>
  <si>
    <t>ปีสำรวจ</t>
  </si>
  <si>
    <t xml:space="preserve">ที่มา: สำรวจการมีการใช้เทคโนโลยีสารสนเทศและการสื่อสารในครัวเรือน สำนักงานสถิติแห่งชาติ กระทรวงดิจิทัลเพื่อเศรษฐกิจและสังคม </t>
  </si>
  <si>
    <t>การใช้คอมพิวเตอร์และอินเตอร์เน็ต</t>
  </si>
  <si>
    <t>การใช้อินเตอร์เน็ต</t>
  </si>
  <si>
    <t>การใช้โทรศัพท์มือถือ</t>
  </si>
  <si>
    <t>การสำรวจ</t>
  </si>
  <si>
    <t>use internet</t>
  </si>
  <si>
    <t xml:space="preserve">use </t>
  </si>
  <si>
    <t xml:space="preserve">หน่วย: คน </t>
  </si>
  <si>
    <t>communication technology devices</t>
  </si>
  <si>
    <t>จำนวนประชากรอายุ 6 ปีขึ้นไป จำแนกตามการมีการใช้เครื่องมือ/อุปกรณ์เทคโนโลยีสารสนเทศ  พ.ศ. 2553 - 2562</t>
  </si>
  <si>
    <t xml:space="preserve">จำนวนและร้อยละของครัวเรือนที่เชื่อมต่ออินเทอร์เน็ต  พ.ศ. 2552 - 2561 </t>
  </si>
  <si>
    <t>จำนวนเลขหมายโทรศัพท์ที่ให้บริการ  พ.ศ.  2560-2563</t>
  </si>
  <si>
    <t>จำนวนครัวเรือนที่มีอุปกรณ์/เครื่องมือเทคโนโลยีสารสนเทศและการสื่อสาร  พ.ศ.  2553 - 2562</t>
  </si>
  <si>
    <t xml:space="preserve">      Source: Thailand Post Co.,Ltd.</t>
  </si>
  <si>
    <t xml:space="preserve">      ที่มา: บริษัท ไปรษณีย์ไทย จำกัด</t>
  </si>
  <si>
    <t xml:space="preserve">         Note: Excluding licensed post offices</t>
  </si>
  <si>
    <t>หมายเหตุ: ไม่รวมที่ทำการไปรษณีย์อนุญาต</t>
  </si>
  <si>
    <t xml:space="preserve">Huai Thalaeng District </t>
  </si>
  <si>
    <t xml:space="preserve">Nong Bunmak District </t>
  </si>
  <si>
    <t xml:space="preserve">Soeng Sang District </t>
  </si>
  <si>
    <t xml:space="preserve">Sung Noen District </t>
  </si>
  <si>
    <t>Sida District</t>
  </si>
  <si>
    <t xml:space="preserve">Sikhio District </t>
  </si>
  <si>
    <t xml:space="preserve">Wang Nam Khiao District </t>
  </si>
  <si>
    <t>Lam Thamenchai District</t>
  </si>
  <si>
    <t>Mueang Yang District</t>
  </si>
  <si>
    <t xml:space="preserve">Mueang Nakhon Ratchasima District </t>
  </si>
  <si>
    <t xml:space="preserve">Phimai District </t>
  </si>
  <si>
    <t>Phra Thong Kham District</t>
  </si>
  <si>
    <t xml:space="preserve">Pak Chong District </t>
  </si>
  <si>
    <t xml:space="preserve">Pak Thong Chai District </t>
  </si>
  <si>
    <t xml:space="preserve">Prathai District </t>
  </si>
  <si>
    <t xml:space="preserve">Ban Lueam District </t>
  </si>
  <si>
    <t xml:space="preserve">Bua Yai District </t>
  </si>
  <si>
    <t>Bua Lai District</t>
  </si>
  <si>
    <t xml:space="preserve">Non Sung District </t>
  </si>
  <si>
    <t xml:space="preserve">Non Thai District </t>
  </si>
  <si>
    <t xml:space="preserve">Non Daeng District </t>
  </si>
  <si>
    <t>Thepharak District</t>
  </si>
  <si>
    <t xml:space="preserve">Dan Khun Thot District </t>
  </si>
  <si>
    <t xml:space="preserve">Chok Chai District </t>
  </si>
  <si>
    <t xml:space="preserve">Chum Phuang District </t>
  </si>
  <si>
    <t xml:space="preserve">Chaloem Phra Kiat District </t>
  </si>
  <si>
    <t xml:space="preserve">Chakkarat District </t>
  </si>
  <si>
    <t xml:space="preserve">Khon Buri District </t>
  </si>
  <si>
    <t xml:space="preserve">Khong District </t>
  </si>
  <si>
    <t xml:space="preserve">Kham Sakaesaeng District </t>
  </si>
  <si>
    <t xml:space="preserve">Kham Thale So District </t>
  </si>
  <si>
    <t xml:space="preserve">Kaeng Sanam Nang District </t>
  </si>
  <si>
    <t xml:space="preserve">  Total</t>
  </si>
  <si>
    <t xml:space="preserve">  ยอดรวม</t>
  </si>
  <si>
    <t>letter-post items</t>
  </si>
  <si>
    <t>Ordinary</t>
  </si>
  <si>
    <t>2563 (2020)</t>
  </si>
  <si>
    <t>2562 (2019)</t>
  </si>
  <si>
    <t>รหัสจังหวัด</t>
  </si>
  <si>
    <t>Table 16.1Postal Services by District: Fiscal Years 2019 - 2020</t>
  </si>
  <si>
    <t>ตาราง 16.1บริการไปรษณีย์ เป็นรายอำเภอ ปีงบประมาณ 2562 - 2563</t>
  </si>
  <si>
    <t xml:space="preserve">            National Statistical Office </t>
  </si>
  <si>
    <t>สำนักงานสถิติแห่งชาติ</t>
  </si>
  <si>
    <t xml:space="preserve">Sourec:  The 2018 - 2020 Information and Communication Technology Survey on Household, </t>
  </si>
  <si>
    <t>สำรวจการมีการใช้เทคโนโลยีสารสนเทศและการสื่อสารในครัวเรือน พ.ศ. 2561 -  2563</t>
  </si>
  <si>
    <t xml:space="preserve">      ที่มา:</t>
  </si>
  <si>
    <t xml:space="preserve">   Note:  The data is the result of a survey in the fourth quarterly of each year.</t>
  </si>
  <si>
    <t>ข้อมูลเป็นผลจากการสำรวจในไตรมาสที่ 4 ของแต่ละปี</t>
  </si>
  <si>
    <t>หมายเหตุ:</t>
  </si>
  <si>
    <t>(2020)</t>
  </si>
  <si>
    <t xml:space="preserve">   การใช้เทคโนโลยีสารสนเทศ และการสื่อสาร</t>
  </si>
  <si>
    <t>Table 16.2 Population Aged 6 Years and Over Access to Computer, Internet and Mobile Phone: 2018 - 2020</t>
  </si>
  <si>
    <t>ตาราง 16.2 ประชากรอายุ 6 ปีขึ้นไป จำแนกตามการใช้คอมพิวเตอร์ อินเทอร์เน็ต และโทรศัพท์มือถือ พ.ศ. 2561 - 2563</t>
  </si>
  <si>
    <t>ตาราง 16.3 ครัวเรือนที่มีอุปกรณ์ เครื่องมือเทคโนโลยีสารสนเทศและการสื่อสาร เป็นรายจังหวัด พ.ศ. 2563</t>
  </si>
  <si>
    <t>Table 16.3 Households with Information and Communication Technology Devices by Province: 2563</t>
  </si>
  <si>
    <t xml:space="preserve">ครัวเรือนที่มีอุปกรณ์ เทคโนโลยีสารสนเทศและการสื่อสาร </t>
  </si>
  <si>
    <t>Province</t>
  </si>
  <si>
    <r>
      <t xml:space="preserve">คอมพิวเตอร์ </t>
    </r>
    <r>
      <rPr>
        <vertAlign val="superscript"/>
        <sz val="16"/>
        <rFont val="TH SarabunPSK"/>
        <family val="2"/>
      </rPr>
      <t>1/</t>
    </r>
  </si>
  <si>
    <t xml:space="preserve">            1/ รวมคอมพิวเตอร์แบบตั้งโต๊ะ แบบกระเป๋าหิ้ว แท็บเล็ต</t>
  </si>
  <si>
    <t xml:space="preserve">           1/  Including Personal computer Notebook Tablet</t>
  </si>
  <si>
    <t xml:space="preserve">หมายเหตุ: ข้อมูลเป็นผลจากการสำรวจในไตรมาสที่ 4 </t>
  </si>
  <si>
    <t xml:space="preserve">   Note:  The data is the result of a survey in the fourth quarterly .</t>
  </si>
  <si>
    <t xml:space="preserve">      ที่มา: สำรวจการมีการใช้เทคโนโลยีสารสนเทศและการสื่อสารในครัวเรือน พ.ศ. 2563</t>
  </si>
  <si>
    <t xml:space="preserve">Sourec:  The 2020 Information and Communication Technology Survey on Household, </t>
  </si>
  <si>
    <t xml:space="preserve">             สำนักงานสถิติแห่งชาติ</t>
  </si>
  <si>
    <t xml:space="preserve">             National Statistical Office 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</si>
  <si>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2563</t>
  </si>
  <si>
    <t>Table 16.4 Households with Information and Communication Technology Devices by Province of Northeastern region Region: 2020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</si>
  <si>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2563  (ต่อ)</t>
  </si>
  <si>
    <t>Table 16.4 Households with Information and Communication Technology Devices by Province of Northeastern region Region: 2020  (Cont.)</t>
  </si>
  <si>
    <t xml:space="preserve">    ที่มา:  สำรวจการมีการใช้เทคโนโลยีสารสนเทศและการสื่อสารในครัวเรือน พ.ศ. 2563 สำนักงานสถิติแห่งชาติ</t>
  </si>
  <si>
    <t xml:space="preserve">Sourec:  The 2020  Information and Communication Technology Survey on Household, National Statistical Office </t>
  </si>
  <si>
    <t>บริการไปรษณีย์ เป็นรายอำเภอ ปีงบประมาณ 2562 - 2563</t>
  </si>
  <si>
    <t>Postal Services by District: Fiscal Years 2019 - 2020</t>
  </si>
  <si>
    <t>บริการไปรษณีย์ เป็นรายอำเภอ ปีงบประมาณ  2562 - 2563  (ต่อ)</t>
  </si>
  <si>
    <t>Postal Services by District: Fiscal Years 2019 - 2020 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</si>
</sst>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\-??_-;_-@_-"/>
    <numFmt numFmtId="190" formatCode="#,##0.000;\-#,##0.000"/>
    <numFmt numFmtId="191" formatCode="_-* #,##0.0_-;\-* #,##0.0_-;_-* &quot;-&quot;??_-;_-@_-"/>
    <numFmt numFmtId="192" formatCode="#,##0.0"/>
  </numFmts>
  <fonts count="4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0"/>
      <name val="Arial 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  <font>
      <sz val="12"/>
      <color theme="1"/>
      <name val="TH SarabunPSK"/>
      <family val="2"/>
    </font>
    <font>
      <b/>
      <vertAlign val="superscript"/>
      <sz val="13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Calibri"/>
      <family val="2"/>
    </font>
    <font>
      <sz val="16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1"/>
      <name val="Calibri"/>
      <family val="2"/>
      <charset val="222"/>
    </font>
    <font>
      <b/>
      <sz val="11"/>
      <name val="TH SarabunPSK"/>
      <family val="2"/>
    </font>
    <font>
      <sz val="11"/>
      <name val="TH SarabunPSK"/>
      <family val="2"/>
    </font>
    <font>
      <sz val="11"/>
      <color indexed="8"/>
      <name val="Tahoma"/>
      <family val="2"/>
      <charset val="222"/>
    </font>
    <font>
      <sz val="11"/>
      <name val="Arial"/>
      <family val="2"/>
    </font>
    <font>
      <sz val="13"/>
      <name val="Calibri"/>
      <family val="2"/>
      <charset val="222"/>
    </font>
    <font>
      <sz val="13"/>
      <name val="Arial"/>
      <family val="2"/>
    </font>
    <font>
      <sz val="13"/>
      <color theme="1"/>
      <name val="Tahoma"/>
      <family val="2"/>
      <charset val="222"/>
      <scheme val="minor"/>
    </font>
    <font>
      <sz val="17.5"/>
      <name val="TH SarabunPSK"/>
      <family val="2"/>
    </font>
    <font>
      <b/>
      <vertAlign val="superscript"/>
      <sz val="12"/>
      <name val="TH SarabunPSK"/>
      <family val="2"/>
    </font>
    <font>
      <sz val="11"/>
      <color theme="1"/>
      <name val="Calibri"/>
    </font>
    <font>
      <b/>
      <sz val="10"/>
      <color theme="1"/>
      <name val="Calibri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9F9F9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 style="thin">
        <color rgb="FF959595"/>
      </right>
      <top/>
      <bottom style="thin">
        <color indexed="64"/>
      </bottom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8" fillId="0" borderId="0"/>
    <xf numFmtId="0" fontId="16" fillId="0" borderId="0"/>
    <xf numFmtId="0" fontId="2" fillId="0" borderId="0"/>
    <xf numFmtId="43" fontId="2" fillId="0" borderId="0" applyFont="0" applyFill="0" applyBorder="0" applyAlignment="0" applyProtection="0"/>
    <xf numFmtId="0" fontId="16" fillId="0" borderId="0"/>
    <xf numFmtId="43" fontId="2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2" fillId="0" borderId="0"/>
    <xf numFmtId="0" fontId="16" fillId="0" borderId="0"/>
    <xf numFmtId="0" fontId="1" fillId="0" borderId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0" fontId="2" fillId="0" borderId="0"/>
  </cellStyleXfs>
  <cellXfs count="458">
    <xf numFmtId="0" fontId="0" fillId="0" borderId="0" xfId="0"/>
    <xf numFmtId="187" fontId="3" fillId="0" borderId="1" xfId="2" applyNumberFormat="1" applyFont="1" applyBorder="1" applyAlignment="1">
      <alignment vertical="center"/>
    </xf>
    <xf numFmtId="187" fontId="3" fillId="0" borderId="0" xfId="2" applyNumberFormat="1" applyFont="1" applyBorder="1" applyAlignment="1">
      <alignment vertical="center"/>
    </xf>
    <xf numFmtId="0" fontId="8" fillId="0" borderId="0" xfId="5" applyFont="1" applyBorder="1"/>
    <xf numFmtId="0" fontId="8" fillId="0" borderId="0" xfId="5" applyFont="1"/>
    <xf numFmtId="0" fontId="6" fillId="0" borderId="0" xfId="5" applyFont="1"/>
    <xf numFmtId="0" fontId="6" fillId="0" borderId="0" xfId="5" applyFont="1" applyBorder="1"/>
    <xf numFmtId="0" fontId="6" fillId="0" borderId="1" xfId="5" applyFont="1" applyBorder="1"/>
    <xf numFmtId="0" fontId="6" fillId="0" borderId="4" xfId="5" applyFont="1" applyBorder="1"/>
    <xf numFmtId="0" fontId="6" fillId="0" borderId="5" xfId="5" applyFont="1" applyBorder="1"/>
    <xf numFmtId="0" fontId="6" fillId="0" borderId="0" xfId="5" applyFont="1" applyBorder="1" applyAlignment="1"/>
    <xf numFmtId="0" fontId="4" fillId="0" borderId="0" xfId="1" applyFont="1" applyBorder="1" applyAlignment="1">
      <alignment horizontal="left"/>
    </xf>
    <xf numFmtId="0" fontId="6" fillId="0" borderId="0" xfId="5" applyFont="1" applyBorder="1" applyAlignment="1">
      <alignment horizontal="center"/>
    </xf>
    <xf numFmtId="187" fontId="6" fillId="0" borderId="7" xfId="6" applyNumberFormat="1" applyFont="1" applyBorder="1" applyAlignment="1"/>
    <xf numFmtId="0" fontId="6" fillId="0" borderId="7" xfId="5" applyFont="1" applyBorder="1" applyAlignment="1"/>
    <xf numFmtId="3" fontId="10" fillId="0" borderId="0" xfId="7" applyNumberFormat="1" applyFont="1" applyFill="1" applyBorder="1" applyAlignment="1"/>
    <xf numFmtId="187" fontId="11" fillId="0" borderId="0" xfId="2" applyNumberFormat="1" applyFont="1" applyFill="1" applyBorder="1" applyAlignment="1"/>
    <xf numFmtId="0" fontId="4" fillId="0" borderId="0" xfId="1" applyFont="1" applyAlignment="1">
      <alignment horizontal="left"/>
    </xf>
    <xf numFmtId="0" fontId="5" fillId="0" borderId="0" xfId="5" applyFont="1" applyBorder="1"/>
    <xf numFmtId="0" fontId="5" fillId="0" borderId="0" xfId="5" applyFont="1"/>
    <xf numFmtId="0" fontId="13" fillId="0" borderId="0" xfId="5" applyFont="1" applyAlignment="1">
      <alignment horizontal="center"/>
    </xf>
    <xf numFmtId="0" fontId="13" fillId="0" borderId="0" xfId="5" applyFont="1"/>
    <xf numFmtId="0" fontId="13" fillId="0" borderId="0" xfId="5" applyFont="1" applyBorder="1"/>
    <xf numFmtId="3" fontId="10" fillId="0" borderId="0" xfId="7" applyNumberFormat="1" applyFont="1" applyFill="1" applyAlignment="1"/>
    <xf numFmtId="187" fontId="11" fillId="0" borderId="0" xfId="2" applyNumberFormat="1" applyFont="1" applyFill="1" applyAlignment="1"/>
    <xf numFmtId="187" fontId="4" fillId="0" borderId="0" xfId="2" applyNumberFormat="1" applyFont="1" applyAlignment="1"/>
    <xf numFmtId="187" fontId="14" fillId="0" borderId="0" xfId="2" applyNumberFormat="1" applyFont="1" applyFill="1" applyAlignment="1"/>
    <xf numFmtId="0" fontId="5" fillId="0" borderId="0" xfId="5" applyFont="1" applyBorder="1" applyAlignment="1"/>
    <xf numFmtId="3" fontId="11" fillId="2" borderId="6" xfId="8" applyNumberFormat="1" applyFont="1" applyFill="1" applyBorder="1" applyAlignment="1">
      <alignment horizontal="right" wrapText="1"/>
    </xf>
    <xf numFmtId="0" fontId="5" fillId="0" borderId="7" xfId="5" applyFont="1" applyBorder="1" applyAlignment="1"/>
    <xf numFmtId="187" fontId="6" fillId="0" borderId="6" xfId="6" applyNumberFormat="1" applyFont="1" applyBorder="1" applyAlignment="1"/>
    <xf numFmtId="0" fontId="4" fillId="0" borderId="0" xfId="5" applyFont="1" applyAlignment="1">
      <alignment horizontal="right"/>
    </xf>
    <xf numFmtId="187" fontId="6" fillId="0" borderId="0" xfId="6" applyNumberFormat="1" applyFont="1" applyBorder="1" applyAlignment="1"/>
    <xf numFmtId="187" fontId="4" fillId="0" borderId="0" xfId="2" applyNumberFormat="1" applyFont="1" applyBorder="1" applyAlignment="1"/>
    <xf numFmtId="0" fontId="6" fillId="0" borderId="0" xfId="5" applyFont="1" applyBorder="1" applyAlignment="1">
      <alignment horizontal="left"/>
    </xf>
    <xf numFmtId="0" fontId="6" fillId="0" borderId="8" xfId="5" applyFont="1" applyBorder="1"/>
    <xf numFmtId="187" fontId="6" fillId="0" borderId="0" xfId="6" applyNumberFormat="1" applyFont="1" applyAlignment="1"/>
    <xf numFmtId="187" fontId="6" fillId="0" borderId="6" xfId="5" applyNumberFormat="1" applyFont="1" applyBorder="1" applyAlignment="1"/>
    <xf numFmtId="187" fontId="5" fillId="0" borderId="6" xfId="5" applyNumberFormat="1" applyFont="1" applyBorder="1" applyAlignment="1"/>
    <xf numFmtId="187" fontId="5" fillId="0" borderId="6" xfId="6" applyNumberFormat="1" applyFont="1" applyBorder="1" applyAlignment="1"/>
    <xf numFmtId="187" fontId="5" fillId="0" borderId="0" xfId="6" applyNumberFormat="1" applyFont="1" applyAlignment="1"/>
    <xf numFmtId="187" fontId="5" fillId="0" borderId="7" xfId="6" applyNumberFormat="1" applyFont="1" applyBorder="1" applyAlignment="1"/>
    <xf numFmtId="187" fontId="6" fillId="0" borderId="16" xfId="6" applyNumberFormat="1" applyFont="1" applyBorder="1" applyAlignment="1"/>
    <xf numFmtId="187" fontId="5" fillId="0" borderId="13" xfId="6" applyNumberFormat="1" applyFont="1" applyBorder="1" applyAlignment="1"/>
    <xf numFmtId="187" fontId="5" fillId="0" borderId="16" xfId="6" applyNumberFormat="1" applyFont="1" applyBorder="1" applyAlignment="1"/>
    <xf numFmtId="0" fontId="8" fillId="0" borderId="1" xfId="5" quotePrefix="1" applyFont="1" applyBorder="1" applyAlignment="1">
      <alignment horizontal="center"/>
    </xf>
    <xf numFmtId="0" fontId="8" fillId="0" borderId="4" xfId="5" quotePrefix="1" applyFont="1" applyBorder="1" applyAlignment="1">
      <alignment horizontal="center"/>
    </xf>
    <xf numFmtId="0" fontId="8" fillId="0" borderId="1" xfId="5" applyFont="1" applyBorder="1"/>
    <xf numFmtId="0" fontId="8" fillId="0" borderId="2" xfId="5" quotePrefix="1" applyFont="1" applyBorder="1" applyAlignment="1">
      <alignment horizontal="center"/>
    </xf>
    <xf numFmtId="0" fontId="8" fillId="0" borderId="10" xfId="5" quotePrefix="1" applyFont="1" applyBorder="1" applyAlignment="1">
      <alignment horizontal="center"/>
    </xf>
    <xf numFmtId="0" fontId="8" fillId="0" borderId="13" xfId="5" quotePrefix="1" applyFont="1" applyBorder="1" applyAlignment="1">
      <alignment horizontal="center"/>
    </xf>
    <xf numFmtId="0" fontId="8" fillId="0" borderId="2" xfId="5" applyFont="1" applyBorder="1"/>
    <xf numFmtId="0" fontId="8" fillId="0" borderId="0" xfId="14" applyFont="1" applyBorder="1"/>
    <xf numFmtId="0" fontId="8" fillId="0" borderId="0" xfId="14" applyFont="1"/>
    <xf numFmtId="0" fontId="6" fillId="0" borderId="0" xfId="14" applyFont="1"/>
    <xf numFmtId="0" fontId="6" fillId="0" borderId="0" xfId="14" applyFont="1" applyBorder="1"/>
    <xf numFmtId="0" fontId="6" fillId="0" borderId="1" xfId="14" applyFont="1" applyBorder="1"/>
    <xf numFmtId="0" fontId="6" fillId="0" borderId="5" xfId="14" applyFont="1" applyBorder="1"/>
    <xf numFmtId="0" fontId="6" fillId="0" borderId="4" xfId="14" applyFont="1" applyBorder="1"/>
    <xf numFmtId="0" fontId="6" fillId="0" borderId="8" xfId="14" applyFont="1" applyBorder="1"/>
    <xf numFmtId="0" fontId="6" fillId="0" borderId="12" xfId="14" applyFont="1" applyFill="1" applyBorder="1" applyAlignment="1">
      <alignment horizontal="left"/>
    </xf>
    <xf numFmtId="187" fontId="6" fillId="0" borderId="6" xfId="12" applyNumberFormat="1" applyFont="1" applyBorder="1" applyAlignment="1">
      <alignment horizontal="right"/>
    </xf>
    <xf numFmtId="187" fontId="6" fillId="0" borderId="16" xfId="12" applyNumberFormat="1" applyFont="1" applyBorder="1" applyAlignment="1">
      <alignment horizontal="right"/>
    </xf>
    <xf numFmtId="0" fontId="6" fillId="0" borderId="16" xfId="14" applyFont="1" applyBorder="1" applyAlignment="1">
      <alignment horizontal="right"/>
    </xf>
    <xf numFmtId="0" fontId="6" fillId="0" borderId="7" xfId="14" applyFont="1" applyBorder="1" applyAlignment="1"/>
    <xf numFmtId="0" fontId="6" fillId="0" borderId="0" xfId="14" applyFont="1" applyBorder="1" applyAlignment="1"/>
    <xf numFmtId="187" fontId="6" fillId="0" borderId="16" xfId="12" applyNumberFormat="1" applyFont="1" applyBorder="1" applyAlignment="1"/>
    <xf numFmtId="187" fontId="6" fillId="0" borderId="6" xfId="12" applyNumberFormat="1" applyFont="1" applyBorder="1" applyAlignment="1"/>
    <xf numFmtId="0" fontId="6" fillId="0" borderId="16" xfId="14" applyFont="1" applyBorder="1" applyAlignment="1"/>
    <xf numFmtId="0" fontId="6" fillId="0" borderId="0" xfId="14" applyFont="1" applyFill="1" applyBorder="1" applyAlignment="1">
      <alignment horizontal="left"/>
    </xf>
    <xf numFmtId="0" fontId="6" fillId="0" borderId="0" xfId="14" applyFont="1" applyFill="1" applyAlignment="1"/>
    <xf numFmtId="0" fontId="6" fillId="0" borderId="0" xfId="14" applyFont="1" applyBorder="1" applyAlignment="1">
      <alignment horizontal="center" vertical="center" shrinkToFit="1"/>
    </xf>
    <xf numFmtId="0" fontId="6" fillId="0" borderId="6" xfId="14" applyFont="1" applyBorder="1" applyAlignment="1">
      <alignment horizontal="center"/>
    </xf>
    <xf numFmtId="0" fontId="6" fillId="0" borderId="7" xfId="14" applyFont="1" applyBorder="1" applyAlignment="1">
      <alignment horizontal="center" vertical="center" shrinkToFit="1"/>
    </xf>
    <xf numFmtId="0" fontId="6" fillId="0" borderId="4" xfId="14" applyFont="1" applyBorder="1" applyAlignment="1">
      <alignment horizontal="center"/>
    </xf>
    <xf numFmtId="0" fontId="6" fillId="0" borderId="10" xfId="14" applyFont="1" applyBorder="1" applyAlignment="1">
      <alignment horizontal="center"/>
    </xf>
    <xf numFmtId="0" fontId="5" fillId="0" borderId="0" xfId="14" applyFont="1"/>
    <xf numFmtId="0" fontId="13" fillId="0" borderId="0" xfId="14" applyFont="1"/>
    <xf numFmtId="0" fontId="13" fillId="0" borderId="0" xfId="14" applyFont="1" applyAlignment="1">
      <alignment horizontal="center"/>
    </xf>
    <xf numFmtId="187" fontId="6" fillId="0" borderId="0" xfId="12" applyNumberFormat="1" applyFont="1" applyBorder="1" applyAlignment="1"/>
    <xf numFmtId="187" fontId="5" fillId="0" borderId="6" xfId="12" applyNumberFormat="1" applyFont="1" applyBorder="1" applyAlignment="1"/>
    <xf numFmtId="0" fontId="5" fillId="0" borderId="0" xfId="14" applyFont="1" applyBorder="1"/>
    <xf numFmtId="0" fontId="13" fillId="0" borderId="0" xfId="14" applyFont="1" applyBorder="1"/>
    <xf numFmtId="0" fontId="5" fillId="0" borderId="0" xfId="14" applyFont="1" applyBorder="1" applyAlignment="1">
      <alignment horizontal="center"/>
    </xf>
    <xf numFmtId="0" fontId="5" fillId="0" borderId="0" xfId="5" applyFont="1" applyAlignment="1"/>
    <xf numFmtId="0" fontId="6" fillId="0" borderId="0" xfId="5" applyFont="1" applyAlignment="1"/>
    <xf numFmtId="0" fontId="6" fillId="0" borderId="16" xfId="5" applyFont="1" applyBorder="1" applyAlignment="1"/>
    <xf numFmtId="0" fontId="6" fillId="0" borderId="0" xfId="14" applyFont="1" applyAlignment="1"/>
    <xf numFmtId="0" fontId="8" fillId="0" borderId="0" xfId="14" applyFont="1" applyAlignment="1"/>
    <xf numFmtId="0" fontId="8" fillId="0" borderId="0" xfId="14" applyFont="1" applyBorder="1" applyAlignment="1"/>
    <xf numFmtId="187" fontId="3" fillId="0" borderId="0" xfId="2" applyNumberFormat="1" applyFont="1" applyAlignment="1"/>
    <xf numFmtId="187" fontId="3" fillId="0" borderId="0" xfId="2" applyNumberFormat="1" applyFont="1" applyBorder="1" applyAlignment="1"/>
    <xf numFmtId="187" fontId="3" fillId="0" borderId="0" xfId="2" applyNumberFormat="1" applyFont="1" applyFill="1" applyAlignment="1">
      <alignment horizontal="left"/>
    </xf>
    <xf numFmtId="187" fontId="4" fillId="0" borderId="0" xfId="2" applyNumberFormat="1" applyFont="1" applyFill="1" applyAlignment="1"/>
    <xf numFmtId="0" fontId="8" fillId="0" borderId="0" xfId="21" applyFont="1" applyBorder="1"/>
    <xf numFmtId="0" fontId="8" fillId="0" borderId="0" xfId="21" applyFont="1"/>
    <xf numFmtId="0" fontId="6" fillId="0" borderId="0" xfId="21" applyFont="1" applyBorder="1"/>
    <xf numFmtId="0" fontId="6" fillId="0" borderId="0" xfId="21" applyFont="1"/>
    <xf numFmtId="0" fontId="6" fillId="0" borderId="1" xfId="21" applyFont="1" applyBorder="1"/>
    <xf numFmtId="0" fontId="6" fillId="0" borderId="4" xfId="21" applyFont="1" applyBorder="1"/>
    <xf numFmtId="187" fontId="6" fillId="0" borderId="4" xfId="22" applyNumberFormat="1" applyFont="1" applyBorder="1"/>
    <xf numFmtId="0" fontId="6" fillId="0" borderId="5" xfId="21" applyFont="1" applyBorder="1"/>
    <xf numFmtId="188" fontId="6" fillId="0" borderId="6" xfId="21" applyNumberFormat="1" applyFont="1" applyBorder="1" applyAlignment="1"/>
    <xf numFmtId="189" fontId="6" fillId="0" borderId="11" xfId="22" applyNumberFormat="1" applyFont="1" applyFill="1" applyBorder="1" applyAlignment="1" applyProtection="1">
      <alignment horizontal="right"/>
    </xf>
    <xf numFmtId="187" fontId="6" fillId="0" borderId="0" xfId="22" applyNumberFormat="1" applyFont="1" applyBorder="1" applyAlignment="1"/>
    <xf numFmtId="187" fontId="6" fillId="0" borderId="6" xfId="22" applyNumberFormat="1" applyFont="1" applyBorder="1" applyAlignment="1"/>
    <xf numFmtId="0" fontId="6" fillId="0" borderId="7" xfId="21" applyFont="1" applyBorder="1"/>
    <xf numFmtId="0" fontId="6" fillId="0" borderId="6" xfId="21" applyFont="1" applyBorder="1" applyAlignment="1"/>
    <xf numFmtId="0" fontId="6" fillId="0" borderId="0" xfId="21" applyFont="1" applyBorder="1" applyAlignment="1"/>
    <xf numFmtId="0" fontId="6" fillId="0" borderId="7" xfId="21" applyFont="1" applyBorder="1" applyAlignment="1"/>
    <xf numFmtId="0" fontId="5" fillId="0" borderId="0" xfId="21" applyFont="1" applyBorder="1" applyAlignment="1">
      <alignment vertical="center"/>
    </xf>
    <xf numFmtId="0" fontId="5" fillId="0" borderId="0" xfId="21" applyFont="1" applyBorder="1" applyAlignment="1">
      <alignment vertical="center" shrinkToFit="1"/>
    </xf>
    <xf numFmtId="0" fontId="6" fillId="0" borderId="2" xfId="21" applyFont="1" applyBorder="1"/>
    <xf numFmtId="189" fontId="5" fillId="0" borderId="11" xfId="22" applyNumberFormat="1" applyFont="1" applyFill="1" applyBorder="1" applyAlignment="1" applyProtection="1">
      <alignment horizontal="right"/>
    </xf>
    <xf numFmtId="187" fontId="5" fillId="0" borderId="0" xfId="22" applyNumberFormat="1" applyFont="1" applyBorder="1" applyAlignment="1">
      <alignment horizontal="right"/>
    </xf>
    <xf numFmtId="187" fontId="5" fillId="0" borderId="9" xfId="22" applyNumberFormat="1" applyFont="1" applyBorder="1" applyAlignment="1">
      <alignment horizontal="right"/>
    </xf>
    <xf numFmtId="187" fontId="5" fillId="0" borderId="13" xfId="22" applyNumberFormat="1" applyFont="1" applyBorder="1" applyAlignment="1">
      <alignment horizontal="right"/>
    </xf>
    <xf numFmtId="0" fontId="5" fillId="0" borderId="0" xfId="21" applyFont="1" applyBorder="1" applyAlignment="1">
      <alignment horizontal="center" vertical="center" shrinkToFit="1"/>
    </xf>
    <xf numFmtId="0" fontId="8" fillId="0" borderId="0" xfId="21" applyFont="1" applyBorder="1" applyAlignment="1">
      <alignment shrinkToFit="1"/>
    </xf>
    <xf numFmtId="0" fontId="6" fillId="0" borderId="1" xfId="21" applyFont="1" applyBorder="1" applyAlignment="1">
      <alignment horizontal="center"/>
    </xf>
    <xf numFmtId="0" fontId="6" fillId="0" borderId="4" xfId="21" quotePrefix="1" applyFont="1" applyBorder="1" applyAlignment="1">
      <alignment horizontal="center" vertical="center"/>
    </xf>
    <xf numFmtId="0" fontId="6" fillId="0" borderId="8" xfId="21" quotePrefix="1" applyFont="1" applyBorder="1" applyAlignment="1">
      <alignment horizontal="center" vertical="center"/>
    </xf>
    <xf numFmtId="0" fontId="6" fillId="0" borderId="0" xfId="21" applyFont="1" applyBorder="1" applyAlignment="1">
      <alignment horizontal="center"/>
    </xf>
    <xf numFmtId="0" fontId="6" fillId="0" borderId="13" xfId="21" applyFont="1" applyBorder="1" applyAlignment="1">
      <alignment horizontal="center"/>
    </xf>
    <xf numFmtId="0" fontId="6" fillId="0" borderId="2" xfId="21" applyFont="1" applyBorder="1" applyAlignment="1">
      <alignment horizontal="center" vertical="top"/>
    </xf>
    <xf numFmtId="0" fontId="4" fillId="0" borderId="0" xfId="21" applyFont="1" applyAlignment="1">
      <alignment horizontal="right"/>
    </xf>
    <xf numFmtId="0" fontId="5" fillId="0" borderId="0" xfId="21" applyFont="1" applyBorder="1"/>
    <xf numFmtId="0" fontId="5" fillId="0" borderId="0" xfId="21" applyFont="1"/>
    <xf numFmtId="0" fontId="13" fillId="0" borderId="0" xfId="21" applyFont="1" applyAlignment="1">
      <alignment horizontal="center"/>
    </xf>
    <xf numFmtId="0" fontId="13" fillId="0" borderId="0" xfId="21" applyFont="1"/>
    <xf numFmtId="0" fontId="13" fillId="0" borderId="0" xfId="21" applyFont="1" applyBorder="1"/>
    <xf numFmtId="0" fontId="4" fillId="0" borderId="0" xfId="21" applyFont="1" applyBorder="1"/>
    <xf numFmtId="0" fontId="8" fillId="0" borderId="0" xfId="21" applyFont="1" applyBorder="1" applyAlignment="1"/>
    <xf numFmtId="0" fontId="6" fillId="0" borderId="0" xfId="21" applyFont="1" applyBorder="1" applyAlignment="1">
      <alignment horizontal="center" vertical="center" shrinkToFit="1"/>
    </xf>
    <xf numFmtId="187" fontId="6" fillId="0" borderId="0" xfId="22" applyNumberFormat="1" applyFont="1" applyBorder="1" applyAlignment="1">
      <alignment horizontal="center" shrinkToFit="1"/>
    </xf>
    <xf numFmtId="3" fontId="6" fillId="0" borderId="0" xfId="21" applyNumberFormat="1" applyFont="1" applyBorder="1" applyAlignment="1"/>
    <xf numFmtId="0" fontId="4" fillId="0" borderId="0" xfId="21" applyFont="1"/>
    <xf numFmtId="0" fontId="4" fillId="0" borderId="0" xfId="21" applyFont="1" applyBorder="1" applyAlignment="1">
      <alignment shrinkToFit="1"/>
    </xf>
    <xf numFmtId="0" fontId="6" fillId="0" borderId="4" xfId="21" applyFont="1" applyBorder="1" applyAlignment="1">
      <alignment horizontal="center" vertical="top"/>
    </xf>
    <xf numFmtId="0" fontId="6" fillId="0" borderId="4" xfId="21" applyFont="1" applyBorder="1" applyAlignment="1">
      <alignment horizontal="center"/>
    </xf>
    <xf numFmtId="0" fontId="6" fillId="0" borderId="0" xfId="21" applyFont="1" applyBorder="1" applyAlignment="1">
      <alignment horizontal="center" shrinkToFit="1"/>
    </xf>
    <xf numFmtId="0" fontId="6" fillId="0" borderId="4" xfId="21" applyFont="1" applyBorder="1" applyAlignment="1">
      <alignment horizontal="center" vertical="center"/>
    </xf>
    <xf numFmtId="0" fontId="6" fillId="0" borderId="5" xfId="21" applyFont="1" applyBorder="1" applyAlignment="1">
      <alignment horizontal="center" vertical="center" wrapText="1"/>
    </xf>
    <xf numFmtId="0" fontId="6" fillId="0" borderId="6" xfId="21" applyFont="1" applyBorder="1" applyAlignment="1">
      <alignment horizontal="center" vertical="center"/>
    </xf>
    <xf numFmtId="0" fontId="6" fillId="0" borderId="0" xfId="21" applyFont="1" applyBorder="1" applyAlignment="1">
      <alignment horizontal="center" vertical="top"/>
    </xf>
    <xf numFmtId="0" fontId="5" fillId="0" borderId="0" xfId="21" applyFont="1" applyBorder="1" applyAlignment="1"/>
    <xf numFmtId="0" fontId="6" fillId="0" borderId="6" xfId="21" applyFont="1" applyBorder="1" applyAlignment="1">
      <alignment horizontal="center" vertical="top"/>
    </xf>
    <xf numFmtId="0" fontId="6" fillId="0" borderId="6" xfId="21" applyFont="1" applyBorder="1" applyAlignment="1">
      <alignment horizontal="center"/>
    </xf>
    <xf numFmtId="0" fontId="6" fillId="0" borderId="7" xfId="21" applyFont="1" applyBorder="1" applyAlignment="1">
      <alignment horizontal="center" vertical="center" shrinkToFit="1"/>
    </xf>
    <xf numFmtId="0" fontId="19" fillId="0" borderId="0" xfId="0" quotePrefix="1" applyFont="1" applyBorder="1" applyAlignment="1">
      <alignment horizontal="left" vertical="top"/>
    </xf>
    <xf numFmtId="190" fontId="19" fillId="0" borderId="0" xfId="0" applyNumberFormat="1" applyFont="1" applyBorder="1" applyAlignment="1">
      <alignment vertical="center"/>
    </xf>
    <xf numFmtId="187" fontId="5" fillId="0" borderId="6" xfId="12" applyNumberFormat="1" applyFont="1" applyBorder="1" applyAlignment="1">
      <alignment horizontal="right"/>
    </xf>
    <xf numFmtId="3" fontId="20" fillId="0" borderId="0" xfId="0" applyNumberFormat="1" applyFont="1" applyBorder="1" applyAlignment="1">
      <alignment horizontal="right" vertical="center"/>
    </xf>
    <xf numFmtId="3" fontId="21" fillId="0" borderId="0" xfId="0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3" fontId="21" fillId="0" borderId="0" xfId="0" applyNumberFormat="1" applyFont="1" applyBorder="1" applyAlignment="1">
      <alignment vertical="center"/>
    </xf>
    <xf numFmtId="0" fontId="22" fillId="0" borderId="0" xfId="0" applyFont="1"/>
    <xf numFmtId="0" fontId="8" fillId="0" borderId="0" xfId="0" applyFont="1" applyAlignment="1">
      <alignment horizontal="right" textRotation="180"/>
    </xf>
    <xf numFmtId="3" fontId="22" fillId="0" borderId="0" xfId="0" applyNumberFormat="1" applyFont="1"/>
    <xf numFmtId="0" fontId="8" fillId="0" borderId="0" xfId="1" applyFont="1" applyBorder="1" applyAlignment="1">
      <alignment vertical="center" textRotation="180"/>
    </xf>
    <xf numFmtId="0" fontId="22" fillId="0" borderId="0" xfId="0" applyFont="1" applyAlignment="1">
      <alignment vertical="center"/>
    </xf>
    <xf numFmtId="0" fontId="8" fillId="0" borderId="0" xfId="0" applyFont="1" applyAlignment="1">
      <alignment horizontal="right" vertical="center" textRotation="180"/>
    </xf>
    <xf numFmtId="0" fontId="23" fillId="0" borderId="1" xfId="1" applyFont="1" applyBorder="1" applyAlignment="1">
      <alignment horizontal="left" vertical="center"/>
    </xf>
    <xf numFmtId="3" fontId="24" fillId="0" borderId="1" xfId="1" applyNumberFormat="1" applyFont="1" applyBorder="1" applyAlignment="1">
      <alignment horizontal="right" vertical="center"/>
    </xf>
    <xf numFmtId="191" fontId="10" fillId="0" borderId="1" xfId="24" applyNumberFormat="1" applyFont="1" applyBorder="1" applyAlignment="1">
      <alignment vertical="center"/>
    </xf>
    <xf numFmtId="0" fontId="23" fillId="0" borderId="0" xfId="1" applyFont="1" applyBorder="1" applyAlignment="1">
      <alignment horizontal="left" vertical="center"/>
    </xf>
    <xf numFmtId="0" fontId="26" fillId="0" borderId="0" xfId="1" applyFont="1" applyBorder="1"/>
    <xf numFmtId="191" fontId="10" fillId="0" borderId="0" xfId="24" applyNumberFormat="1" applyFont="1" applyBorder="1" applyAlignment="1">
      <alignment vertical="center"/>
    </xf>
    <xf numFmtId="3" fontId="24" fillId="0" borderId="0" xfId="1" applyNumberFormat="1" applyFont="1" applyBorder="1" applyAlignment="1">
      <alignment horizontal="right" vertical="center"/>
    </xf>
    <xf numFmtId="0" fontId="26" fillId="0" borderId="0" xfId="1" applyFont="1"/>
    <xf numFmtId="0" fontId="23" fillId="0" borderId="0" xfId="1" applyFont="1" applyAlignment="1">
      <alignment horizontal="left" vertical="center"/>
    </xf>
    <xf numFmtId="0" fontId="23" fillId="0" borderId="0" xfId="1" applyFont="1" applyAlignment="1">
      <alignment vertical="center"/>
    </xf>
    <xf numFmtId="0" fontId="24" fillId="0" borderId="0" xfId="1" applyFont="1" applyBorder="1" applyAlignment="1">
      <alignment vertical="center"/>
    </xf>
    <xf numFmtId="0" fontId="24" fillId="0" borderId="0" xfId="1" applyFont="1" applyAlignment="1">
      <alignment horizontal="left" vertical="center"/>
    </xf>
    <xf numFmtId="0" fontId="24" fillId="0" borderId="0" xfId="1" applyFont="1" applyAlignment="1">
      <alignment vertical="center"/>
    </xf>
    <xf numFmtId="3" fontId="23" fillId="0" borderId="0" xfId="1" applyNumberFormat="1" applyFont="1" applyBorder="1" applyAlignment="1">
      <alignment horizontal="right" vertical="center"/>
    </xf>
    <xf numFmtId="0" fontId="23" fillId="0" borderId="1" xfId="25" applyFont="1" applyBorder="1" applyAlignment="1">
      <alignment horizontal="center" vertical="center"/>
    </xf>
    <xf numFmtId="3" fontId="23" fillId="0" borderId="1" xfId="1" applyNumberFormat="1" applyFont="1" applyBorder="1" applyAlignment="1">
      <alignment horizontal="right" vertical="center"/>
    </xf>
    <xf numFmtId="0" fontId="23" fillId="0" borderId="0" xfId="25" applyFont="1" applyBorder="1" applyAlignment="1">
      <alignment vertical="center"/>
    </xf>
    <xf numFmtId="0" fontId="23" fillId="0" borderId="0" xfId="25" applyFont="1" applyBorder="1" applyAlignment="1">
      <alignment horizontal="center" vertical="center"/>
    </xf>
    <xf numFmtId="0" fontId="23" fillId="0" borderId="0" xfId="25" applyFont="1" applyAlignment="1">
      <alignment vertical="center"/>
    </xf>
    <xf numFmtId="0" fontId="23" fillId="0" borderId="2" xfId="25" applyFont="1" applyBorder="1" applyAlignment="1">
      <alignment horizontal="center" vertical="center"/>
    </xf>
    <xf numFmtId="3" fontId="23" fillId="0" borderId="2" xfId="25" applyNumberFormat="1" applyFont="1" applyBorder="1" applyAlignment="1">
      <alignment horizontal="center" vertical="center"/>
    </xf>
    <xf numFmtId="0" fontId="27" fillId="0" borderId="0" xfId="0" applyFont="1"/>
    <xf numFmtId="0" fontId="5" fillId="0" borderId="0" xfId="1" applyFont="1" applyAlignment="1">
      <alignment vertical="center"/>
    </xf>
    <xf numFmtId="0" fontId="5" fillId="0" borderId="0" xfId="11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0" fontId="28" fillId="0" borderId="0" xfId="1" applyFont="1"/>
    <xf numFmtId="3" fontId="5" fillId="0" borderId="0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22" fillId="0" borderId="1" xfId="0" applyFont="1" applyBorder="1"/>
    <xf numFmtId="191" fontId="14" fillId="0" borderId="1" xfId="24" applyNumberFormat="1" applyFont="1" applyBorder="1" applyAlignment="1">
      <alignment horizontal="right" vertical="center"/>
    </xf>
    <xf numFmtId="0" fontId="3" fillId="0" borderId="1" xfId="1" applyFont="1" applyBorder="1" applyAlignment="1">
      <alignment vertical="center"/>
    </xf>
    <xf numFmtId="0" fontId="1" fillId="0" borderId="0" xfId="1" applyFont="1"/>
    <xf numFmtId="0" fontId="3" fillId="0" borderId="0" xfId="1" applyFont="1" applyBorder="1" applyAlignment="1">
      <alignment horizontal="left" vertical="center"/>
    </xf>
    <xf numFmtId="191" fontId="14" fillId="0" borderId="0" xfId="24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191" fontId="14" fillId="0" borderId="0" xfId="24" applyNumberFormat="1" applyFont="1" applyAlignment="1">
      <alignment horizontal="right" vertical="center"/>
    </xf>
    <xf numFmtId="0" fontId="4" fillId="0" borderId="0" xfId="1" applyFont="1" applyBorder="1" applyAlignment="1">
      <alignment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191" fontId="11" fillId="0" borderId="0" xfId="24" applyNumberFormat="1" applyFont="1" applyAlignment="1">
      <alignment horizontal="right" vertical="center"/>
    </xf>
    <xf numFmtId="0" fontId="1" fillId="0" borderId="0" xfId="3" applyFont="1"/>
    <xf numFmtId="0" fontId="3" fillId="0" borderId="1" xfId="4" applyFont="1" applyBorder="1" applyAlignment="1">
      <alignment vertical="center"/>
    </xf>
    <xf numFmtId="0" fontId="3" fillId="0" borderId="1" xfId="4" applyFont="1" applyBorder="1" applyAlignment="1">
      <alignment horizontal="right" vertical="center"/>
    </xf>
    <xf numFmtId="0" fontId="3" fillId="0" borderId="0" xfId="4" applyFont="1" applyBorder="1" applyAlignment="1">
      <alignment horizontal="center" vertical="center"/>
    </xf>
    <xf numFmtId="0" fontId="3" fillId="0" borderId="0" xfId="4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4" applyFont="1" applyBorder="1" applyAlignment="1">
      <alignment horizontal="right" vertical="center"/>
    </xf>
    <xf numFmtId="0" fontId="3" fillId="0" borderId="0" xfId="4" applyFont="1" applyAlignment="1">
      <alignment horizontal="right" vertical="center"/>
    </xf>
    <xf numFmtId="0" fontId="3" fillId="0" borderId="0" xfId="1" applyFont="1" applyBorder="1" applyAlignment="1">
      <alignment horizontal="center" vertical="center" textRotation="180"/>
    </xf>
    <xf numFmtId="0" fontId="5" fillId="0" borderId="1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30" fillId="0" borderId="0" xfId="0" applyFont="1" applyBorder="1" applyAlignment="1">
      <alignment horizontal="right" textRotation="180"/>
    </xf>
    <xf numFmtId="187" fontId="4" fillId="0" borderId="0" xfId="26" applyNumberFormat="1" applyFont="1" applyAlignment="1">
      <alignment horizontal="center" vertical="center"/>
    </xf>
    <xf numFmtId="3" fontId="4" fillId="0" borderId="0" xfId="11" applyNumberFormat="1" applyFont="1" applyAlignment="1">
      <alignment horizontal="center" vertical="center"/>
    </xf>
    <xf numFmtId="3" fontId="4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horizontal="left" vertical="center"/>
    </xf>
    <xf numFmtId="3" fontId="4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Alignment="1">
      <alignment vertical="center"/>
    </xf>
    <xf numFmtId="0" fontId="4" fillId="0" borderId="0" xfId="1" applyFont="1" applyFill="1" applyAlignment="1">
      <alignment horizontal="left" vertical="center"/>
    </xf>
    <xf numFmtId="3" fontId="4" fillId="0" borderId="0" xfId="1" applyNumberFormat="1" applyFont="1" applyFill="1" applyBorder="1" applyAlignment="1">
      <alignment horizontal="right" vertical="center"/>
    </xf>
    <xf numFmtId="187" fontId="4" fillId="0" borderId="0" xfId="2" applyNumberFormat="1" applyFont="1" applyFill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187" fontId="3" fillId="0" borderId="0" xfId="2" applyNumberFormat="1" applyFont="1" applyFill="1" applyAlignment="1">
      <alignment horizontal="left" vertical="center"/>
    </xf>
    <xf numFmtId="187" fontId="3" fillId="0" borderId="1" xfId="2" applyNumberFormat="1" applyFont="1" applyBorder="1" applyAlignment="1">
      <alignment horizontal="right" vertical="center"/>
    </xf>
    <xf numFmtId="187" fontId="3" fillId="0" borderId="1" xfId="2" applyNumberFormat="1" applyFont="1" applyBorder="1" applyAlignment="1">
      <alignment horizontal="center" vertical="center"/>
    </xf>
    <xf numFmtId="187" fontId="3" fillId="0" borderId="0" xfId="2" applyNumberFormat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187" fontId="3" fillId="0" borderId="0" xfId="2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187" fontId="3" fillId="0" borderId="2" xfId="2" applyNumberFormat="1" applyFont="1" applyBorder="1" applyAlignment="1">
      <alignment horizontal="center" vertical="center"/>
    </xf>
    <xf numFmtId="187" fontId="3" fillId="0" borderId="0" xfId="2" applyNumberFormat="1" applyFont="1" applyAlignment="1">
      <alignment horizontal="right" vertical="center"/>
    </xf>
    <xf numFmtId="187" fontId="3" fillId="0" borderId="0" xfId="2" applyNumberFormat="1" applyFont="1" applyAlignment="1">
      <alignment horizontal="center" vertical="center"/>
    </xf>
    <xf numFmtId="0" fontId="0" fillId="0" borderId="1" xfId="0" applyBorder="1" applyAlignment="1">
      <alignment vertical="center"/>
    </xf>
    <xf numFmtId="187" fontId="5" fillId="0" borderId="1" xfId="2" applyNumberFormat="1" applyFont="1" applyBorder="1" applyAlignment="1">
      <alignment vertical="center"/>
    </xf>
    <xf numFmtId="187" fontId="4" fillId="0" borderId="0" xfId="2" applyNumberFormat="1" applyFont="1" applyAlignment="1">
      <alignment vertical="center"/>
    </xf>
    <xf numFmtId="187" fontId="5" fillId="0" borderId="0" xfId="2" applyNumberFormat="1" applyFont="1" applyBorder="1" applyAlignment="1">
      <alignment vertical="center"/>
    </xf>
    <xf numFmtId="187" fontId="5" fillId="0" borderId="6" xfId="22" applyNumberFormat="1" applyFont="1" applyBorder="1" applyAlignment="1">
      <alignment horizontal="right"/>
    </xf>
    <xf numFmtId="187" fontId="6" fillId="0" borderId="4" xfId="22" applyNumberFormat="1" applyFont="1" applyBorder="1" applyAlignment="1"/>
    <xf numFmtId="0" fontId="6" fillId="0" borderId="1" xfId="21" applyFont="1" applyBorder="1" applyAlignment="1">
      <alignment horizontal="center" vertical="center" wrapText="1"/>
    </xf>
    <xf numFmtId="0" fontId="6" fillId="0" borderId="1" xfId="21" applyFont="1" applyBorder="1" applyAlignment="1">
      <alignment horizontal="center"/>
    </xf>
    <xf numFmtId="189" fontId="5" fillId="0" borderId="12" xfId="22" applyNumberFormat="1" applyFont="1" applyFill="1" applyBorder="1" applyAlignment="1" applyProtection="1">
      <alignment horizontal="right"/>
    </xf>
    <xf numFmtId="0" fontId="6" fillId="0" borderId="16" xfId="21" applyFont="1" applyBorder="1" applyAlignment="1"/>
    <xf numFmtId="188" fontId="6" fillId="0" borderId="16" xfId="21" applyNumberFormat="1" applyFont="1" applyBorder="1" applyAlignment="1"/>
    <xf numFmtId="0" fontId="6" fillId="0" borderId="8" xfId="21" applyFont="1" applyBorder="1"/>
    <xf numFmtId="189" fontId="5" fillId="0" borderId="0" xfId="22" applyNumberFormat="1" applyFont="1" applyFill="1" applyBorder="1" applyAlignment="1" applyProtection="1">
      <alignment horizontal="right" vertical="center"/>
    </xf>
    <xf numFmtId="189" fontId="5" fillId="0" borderId="13" xfId="22" applyNumberFormat="1" applyFont="1" applyFill="1" applyBorder="1" applyAlignment="1" applyProtection="1">
      <alignment horizontal="right"/>
    </xf>
    <xf numFmtId="187" fontId="5" fillId="0" borderId="7" xfId="28" applyNumberFormat="1" applyFont="1" applyBorder="1" applyAlignment="1"/>
    <xf numFmtId="0" fontId="5" fillId="0" borderId="0" xfId="21" applyFont="1" applyBorder="1" applyAlignment="1">
      <alignment horizontal="center" vertical="center" shrinkToFit="1"/>
    </xf>
    <xf numFmtId="0" fontId="6" fillId="0" borderId="1" xfId="21" applyFont="1" applyBorder="1" applyAlignment="1">
      <alignment horizontal="center"/>
    </xf>
    <xf numFmtId="0" fontId="24" fillId="0" borderId="2" xfId="25" applyFont="1" applyBorder="1" applyAlignment="1">
      <alignment horizontal="center" vertical="center"/>
    </xf>
    <xf numFmtId="0" fontId="24" fillId="0" borderId="0" xfId="25" applyFont="1" applyBorder="1" applyAlignment="1">
      <alignment horizontal="center" vertical="center"/>
    </xf>
    <xf numFmtId="3" fontId="24" fillId="0" borderId="0" xfId="3" applyNumberFormat="1" applyFont="1" applyBorder="1" applyAlignment="1">
      <alignment horizontal="right" vertical="center"/>
    </xf>
    <xf numFmtId="3" fontId="24" fillId="0" borderId="2" xfId="3" applyNumberFormat="1" applyFont="1" applyBorder="1" applyAlignment="1">
      <alignment horizontal="right" vertical="center"/>
    </xf>
    <xf numFmtId="0" fontId="24" fillId="0" borderId="1" xfId="25" applyFont="1" applyBorder="1" applyAlignment="1">
      <alignment horizontal="center" vertical="center"/>
    </xf>
    <xf numFmtId="3" fontId="24" fillId="0" borderId="1" xfId="4" applyNumberFormat="1" applyFont="1" applyBorder="1" applyAlignment="1">
      <alignment horizontal="right" vertical="top"/>
    </xf>
    <xf numFmtId="191" fontId="10" fillId="0" borderId="2" xfId="24" applyNumberFormat="1" applyFont="1" applyBorder="1" applyAlignment="1">
      <alignment vertical="center"/>
    </xf>
    <xf numFmtId="0" fontId="24" fillId="0" borderId="1" xfId="1" applyFont="1" applyBorder="1" applyAlignment="1">
      <alignment vertical="center"/>
    </xf>
    <xf numFmtId="189" fontId="5" fillId="0" borderId="0" xfId="22" applyNumberFormat="1" applyFont="1" applyFill="1" applyBorder="1" applyAlignment="1" applyProtection="1">
      <alignment horizontal="right"/>
    </xf>
    <xf numFmtId="189" fontId="5" fillId="0" borderId="17" xfId="22" applyNumberFormat="1" applyFont="1" applyFill="1" applyBorder="1" applyAlignment="1" applyProtection="1">
      <alignment horizontal="right"/>
    </xf>
    <xf numFmtId="0" fontId="3" fillId="0" borderId="1" xfId="11" applyFont="1" applyBorder="1" applyAlignment="1">
      <alignment horizontal="center" vertical="center" wrapText="1"/>
    </xf>
    <xf numFmtId="187" fontId="11" fillId="0" borderId="2" xfId="27" applyNumberFormat="1" applyFont="1" applyBorder="1" applyAlignment="1">
      <alignment horizontal="right" vertical="center"/>
    </xf>
    <xf numFmtId="187" fontId="14" fillId="0" borderId="0" xfId="27" applyNumberFormat="1" applyFont="1" applyBorder="1" applyAlignment="1">
      <alignment horizontal="right" vertical="center"/>
    </xf>
    <xf numFmtId="187" fontId="14" fillId="0" borderId="1" xfId="27" applyNumberFormat="1" applyFont="1" applyBorder="1" applyAlignment="1">
      <alignment horizontal="right" vertical="center"/>
    </xf>
    <xf numFmtId="0" fontId="6" fillId="0" borderId="10" xfId="21" applyFont="1" applyBorder="1" applyAlignment="1">
      <alignment horizontal="center"/>
    </xf>
    <xf numFmtId="0" fontId="6" fillId="0" borderId="9" xfId="21" applyFont="1" applyBorder="1" applyAlignment="1">
      <alignment horizontal="center"/>
    </xf>
    <xf numFmtId="0" fontId="6" fillId="0" borderId="8" xfId="21" applyFont="1" applyBorder="1" applyAlignment="1">
      <alignment horizontal="center"/>
    </xf>
    <xf numFmtId="0" fontId="6" fillId="0" borderId="5" xfId="21" applyFont="1" applyBorder="1" applyAlignment="1">
      <alignment horizontal="center"/>
    </xf>
    <xf numFmtId="0" fontId="33" fillId="0" borderId="0" xfId="0" applyFont="1" applyFill="1" applyAlignment="1">
      <alignment vertical="top"/>
    </xf>
    <xf numFmtId="0" fontId="0" fillId="0" borderId="13" xfId="0" applyBorder="1"/>
    <xf numFmtId="0" fontId="0" fillId="0" borderId="6" xfId="0" applyBorder="1"/>
    <xf numFmtId="0" fontId="0" fillId="0" borderId="4" xfId="0" applyBorder="1"/>
    <xf numFmtId="0" fontId="0" fillId="0" borderId="9" xfId="0" applyBorder="1"/>
    <xf numFmtId="0" fontId="0" fillId="0" borderId="7" xfId="0" applyBorder="1"/>
    <xf numFmtId="0" fontId="0" fillId="0" borderId="5" xfId="0" applyBorder="1"/>
    <xf numFmtId="0" fontId="10" fillId="0" borderId="0" xfId="0" applyFont="1"/>
    <xf numFmtId="187" fontId="10" fillId="0" borderId="13" xfId="28" applyNumberFormat="1" applyFont="1" applyBorder="1"/>
    <xf numFmtId="187" fontId="10" fillId="0" borderId="6" xfId="28" applyNumberFormat="1" applyFont="1" applyBorder="1"/>
    <xf numFmtId="187" fontId="10" fillId="0" borderId="4" xfId="28" applyNumberFormat="1" applyFont="1" applyBorder="1"/>
    <xf numFmtId="0" fontId="10" fillId="0" borderId="2" xfId="0" applyFont="1" applyBorder="1"/>
    <xf numFmtId="0" fontId="10" fillId="0" borderId="0" xfId="0" applyFont="1" applyBorder="1"/>
    <xf numFmtId="0" fontId="10" fillId="0" borderId="1" xfId="0" applyFont="1" applyBorder="1"/>
    <xf numFmtId="1" fontId="10" fillId="0" borderId="13" xfId="28" applyNumberFormat="1" applyFont="1" applyBorder="1"/>
    <xf numFmtId="1" fontId="10" fillId="0" borderId="6" xfId="28" applyNumberFormat="1" applyFont="1" applyBorder="1"/>
    <xf numFmtId="0" fontId="6" fillId="0" borderId="1" xfId="21" applyFont="1" applyBorder="1" applyAlignment="1">
      <alignment horizontal="center" vertical="center" wrapText="1"/>
    </xf>
    <xf numFmtId="0" fontId="6" fillId="0" borderId="1" xfId="21" applyFont="1" applyBorder="1" applyAlignment="1">
      <alignment horizontal="center"/>
    </xf>
    <xf numFmtId="0" fontId="6" fillId="0" borderId="0" xfId="14" applyFont="1" applyBorder="1" applyAlignment="1">
      <alignment horizontal="center" vertical="center" shrinkToFit="1"/>
    </xf>
    <xf numFmtId="0" fontId="6" fillId="0" borderId="7" xfId="14" applyFont="1" applyBorder="1" applyAlignment="1">
      <alignment horizontal="center" vertical="center" shrinkToFit="1"/>
    </xf>
    <xf numFmtId="0" fontId="5" fillId="0" borderId="0" xfId="14" applyFont="1" applyBorder="1" applyAlignment="1">
      <alignment horizontal="center"/>
    </xf>
    <xf numFmtId="0" fontId="19" fillId="0" borderId="0" xfId="0" applyFont="1" applyFill="1" applyAlignment="1">
      <alignment vertical="top"/>
    </xf>
    <xf numFmtId="0" fontId="34" fillId="0" borderId="0" xfId="0" applyFont="1" applyAlignment="1">
      <alignment horizontal="left" vertical="top"/>
    </xf>
    <xf numFmtId="0" fontId="34" fillId="0" borderId="0" xfId="0" applyFont="1" applyAlignment="1">
      <alignment vertical="top"/>
    </xf>
    <xf numFmtId="0" fontId="6" fillId="0" borderId="18" xfId="21" applyFont="1" applyBorder="1" applyAlignment="1">
      <alignment horizontal="center"/>
    </xf>
    <xf numFmtId="0" fontId="10" fillId="0" borderId="18" xfId="0" applyFont="1" applyBorder="1"/>
    <xf numFmtId="0" fontId="10" fillId="0" borderId="9" xfId="0" applyFont="1" applyBorder="1"/>
    <xf numFmtId="0" fontId="10" fillId="0" borderId="13" xfId="0" applyFont="1" applyBorder="1"/>
    <xf numFmtId="0" fontId="10" fillId="0" borderId="6" xfId="0" applyFont="1" applyBorder="1"/>
    <xf numFmtId="0" fontId="10" fillId="0" borderId="4" xfId="0" applyFont="1" applyBorder="1"/>
    <xf numFmtId="187" fontId="10" fillId="0" borderId="2" xfId="28" applyNumberFormat="1" applyFont="1" applyBorder="1"/>
    <xf numFmtId="187" fontId="10" fillId="0" borderId="0" xfId="28" applyNumberFormat="1" applyFont="1" applyBorder="1"/>
    <xf numFmtId="187" fontId="10" fillId="0" borderId="1" xfId="28" applyNumberFormat="1" applyFont="1" applyBorder="1"/>
    <xf numFmtId="0" fontId="35" fillId="0" borderId="0" xfId="0" applyFont="1" applyAlignment="1">
      <alignment vertical="top"/>
    </xf>
    <xf numFmtId="0" fontId="35" fillId="0" borderId="19" xfId="0" applyFont="1" applyBorder="1" applyAlignment="1">
      <alignment vertical="top"/>
    </xf>
    <xf numFmtId="0" fontId="35" fillId="0" borderId="24" xfId="0" applyFont="1" applyFill="1" applyBorder="1" applyAlignment="1">
      <alignment horizontal="center" vertical="top"/>
    </xf>
    <xf numFmtId="0" fontId="35" fillId="0" borderId="20" xfId="0" applyFont="1" applyFill="1" applyBorder="1" applyAlignment="1">
      <alignment horizontal="center" vertical="top"/>
    </xf>
    <xf numFmtId="0" fontId="36" fillId="3" borderId="24" xfId="0" applyNumberFormat="1" applyFont="1" applyFill="1" applyBorder="1" applyAlignment="1">
      <alignment horizontal="left" vertical="top"/>
    </xf>
    <xf numFmtId="3" fontId="36" fillId="0" borderId="24" xfId="0" applyNumberFormat="1" applyFont="1" applyBorder="1" applyAlignment="1">
      <alignment horizontal="right" vertical="top"/>
    </xf>
    <xf numFmtId="192" fontId="36" fillId="0" borderId="20" xfId="0" applyNumberFormat="1" applyFont="1" applyBorder="1" applyAlignment="1">
      <alignment horizontal="right" vertical="top"/>
    </xf>
    <xf numFmtId="0" fontId="36" fillId="0" borderId="0" xfId="0" applyFont="1" applyBorder="1" applyAlignment="1">
      <alignment vertical="top"/>
    </xf>
    <xf numFmtId="0" fontId="36" fillId="0" borderId="0" xfId="0" applyFont="1" applyAlignment="1"/>
    <xf numFmtId="0" fontId="37" fillId="0" borderId="0" xfId="0" applyFont="1"/>
    <xf numFmtId="0" fontId="36" fillId="3" borderId="26" xfId="0" applyNumberFormat="1" applyFont="1" applyFill="1" applyBorder="1" applyAlignment="1">
      <alignment horizontal="left" vertical="top"/>
    </xf>
    <xf numFmtId="3" fontId="36" fillId="0" borderId="26" xfId="0" applyNumberFormat="1" applyFont="1" applyBorder="1" applyAlignment="1">
      <alignment horizontal="right" vertical="top"/>
    </xf>
    <xf numFmtId="192" fontId="36" fillId="0" borderId="25" xfId="0" applyNumberFormat="1" applyFont="1" applyBorder="1" applyAlignment="1">
      <alignment horizontal="right" vertical="top"/>
    </xf>
    <xf numFmtId="0" fontId="36" fillId="3" borderId="28" xfId="0" applyNumberFormat="1" applyFont="1" applyFill="1" applyBorder="1" applyAlignment="1">
      <alignment horizontal="left" vertical="top"/>
    </xf>
    <xf numFmtId="3" fontId="36" fillId="0" borderId="28" xfId="0" applyNumberFormat="1" applyFont="1" applyBorder="1" applyAlignment="1">
      <alignment horizontal="right" vertical="top"/>
    </xf>
    <xf numFmtId="192" fontId="36" fillId="0" borderId="27" xfId="0" applyNumberFormat="1" applyFont="1" applyBorder="1" applyAlignment="1">
      <alignment horizontal="right" vertical="top"/>
    </xf>
    <xf numFmtId="0" fontId="10" fillId="0" borderId="14" xfId="0" applyFont="1" applyBorder="1"/>
    <xf numFmtId="0" fontId="36" fillId="0" borderId="0" xfId="0" applyFont="1"/>
    <xf numFmtId="0" fontId="14" fillId="0" borderId="6" xfId="0" applyFont="1" applyBorder="1"/>
    <xf numFmtId="0" fontId="36" fillId="0" borderId="13" xfId="0" applyFont="1" applyBorder="1"/>
    <xf numFmtId="187" fontId="36" fillId="0" borderId="13" xfId="28" applyNumberFormat="1" applyFont="1" applyBorder="1"/>
    <xf numFmtId="0" fontId="36" fillId="0" borderId="6" xfId="0" applyFont="1" applyBorder="1"/>
    <xf numFmtId="187" fontId="36" fillId="0" borderId="6" xfId="28" applyNumberFormat="1" applyFont="1" applyBorder="1"/>
    <xf numFmtId="187" fontId="36" fillId="0" borderId="4" xfId="28" applyNumberFormat="1" applyFont="1" applyBorder="1"/>
    <xf numFmtId="0" fontId="36" fillId="0" borderId="7" xfId="0" applyFont="1" applyBorder="1"/>
    <xf numFmtId="0" fontId="38" fillId="0" borderId="0" xfId="13" applyFont="1"/>
    <xf numFmtId="0" fontId="38" fillId="0" borderId="0" xfId="13" applyFont="1" applyAlignment="1">
      <alignment horizontal="center"/>
    </xf>
    <xf numFmtId="0" fontId="38" fillId="0" borderId="18" xfId="13" applyFont="1" applyBorder="1"/>
    <xf numFmtId="187" fontId="38" fillId="0" borderId="18" xfId="35" applyNumberFormat="1" applyFont="1" applyBorder="1"/>
    <xf numFmtId="0" fontId="39" fillId="0" borderId="18" xfId="13" quotePrefix="1" applyFont="1" applyBorder="1"/>
    <xf numFmtId="0" fontId="38" fillId="0" borderId="0" xfId="13" applyFont="1" applyAlignment="1">
      <alignment vertical="center"/>
    </xf>
    <xf numFmtId="0" fontId="38" fillId="0" borderId="4" xfId="36" applyFont="1" applyBorder="1" applyAlignment="1">
      <alignment horizontal="center" vertical="center"/>
    </xf>
    <xf numFmtId="0" fontId="38" fillId="0" borderId="6" xfId="36" applyFont="1" applyBorder="1" applyAlignment="1">
      <alignment horizontal="center" vertical="center"/>
    </xf>
    <xf numFmtId="0" fontId="39" fillId="0" borderId="0" xfId="36" applyFont="1"/>
    <xf numFmtId="0" fontId="38" fillId="0" borderId="0" xfId="36" applyFont="1"/>
    <xf numFmtId="0" fontId="39" fillId="0" borderId="0" xfId="36" applyFont="1" applyAlignment="1">
      <alignment horizontal="center"/>
    </xf>
    <xf numFmtId="0" fontId="39" fillId="0" borderId="0" xfId="36" applyFont="1" applyAlignment="1">
      <alignment horizontal="left"/>
    </xf>
    <xf numFmtId="0" fontId="38" fillId="0" borderId="0" xfId="14" applyFont="1"/>
    <xf numFmtId="0" fontId="38" fillId="0" borderId="0" xfId="14" applyFont="1" applyAlignment="1">
      <alignment horizontal="center"/>
    </xf>
    <xf numFmtId="0" fontId="38" fillId="0" borderId="0" xfId="14" applyFont="1" applyAlignment="1"/>
    <xf numFmtId="0" fontId="38" fillId="0" borderId="0" xfId="14" applyFont="1" applyAlignment="1">
      <alignment horizontal="right"/>
    </xf>
    <xf numFmtId="0" fontId="38" fillId="0" borderId="18" xfId="14" applyFont="1" applyBorder="1" applyAlignment="1">
      <alignment horizontal="left" indent="1"/>
    </xf>
    <xf numFmtId="43" fontId="38" fillId="0" borderId="18" xfId="12" applyFont="1" applyBorder="1"/>
    <xf numFmtId="187" fontId="38" fillId="0" borderId="18" xfId="12" quotePrefix="1" applyNumberFormat="1" applyFont="1" applyBorder="1" applyAlignment="1">
      <alignment horizontal="right"/>
    </xf>
    <xf numFmtId="187" fontId="38" fillId="0" borderId="18" xfId="12" applyNumberFormat="1" applyFont="1" applyBorder="1"/>
    <xf numFmtId="0" fontId="38" fillId="0" borderId="18" xfId="14" applyFont="1" applyBorder="1" applyAlignment="1">
      <alignment horizontal="center"/>
    </xf>
    <xf numFmtId="0" fontId="38" fillId="0" borderId="18" xfId="14" applyFont="1" applyBorder="1"/>
    <xf numFmtId="0" fontId="38" fillId="0" borderId="0" xfId="14" applyFont="1" applyAlignment="1">
      <alignment vertical="center"/>
    </xf>
    <xf numFmtId="0" fontId="38" fillId="0" borderId="0" xfId="14" applyFont="1" applyAlignment="1">
      <alignment vertical="center" shrinkToFit="1"/>
    </xf>
    <xf numFmtId="0" fontId="38" fillId="0" borderId="4" xfId="14" quotePrefix="1" applyFont="1" applyBorder="1" applyAlignment="1">
      <alignment horizontal="center" vertical="center"/>
    </xf>
    <xf numFmtId="0" fontId="38" fillId="0" borderId="4" xfId="14" applyFont="1" applyBorder="1" applyAlignment="1">
      <alignment horizontal="center" vertical="center"/>
    </xf>
    <xf numFmtId="0" fontId="38" fillId="0" borderId="6" xfId="14" applyFont="1" applyBorder="1" applyAlignment="1">
      <alignment horizontal="center" vertical="center"/>
    </xf>
    <xf numFmtId="0" fontId="38" fillId="0" borderId="13" xfId="14" applyFont="1" applyBorder="1" applyAlignment="1">
      <alignment horizontal="center" vertical="center"/>
    </xf>
    <xf numFmtId="0" fontId="39" fillId="0" borderId="0" xfId="14" applyFont="1"/>
    <xf numFmtId="0" fontId="39" fillId="0" borderId="0" xfId="14" applyFont="1" applyAlignment="1">
      <alignment horizontal="left"/>
    </xf>
    <xf numFmtId="0" fontId="39" fillId="0" borderId="0" xfId="34" applyFont="1" applyAlignment="1">
      <alignment horizontal="left"/>
    </xf>
    <xf numFmtId="0" fontId="39" fillId="0" borderId="0" xfId="34" applyFont="1"/>
    <xf numFmtId="0" fontId="38" fillId="0" borderId="0" xfId="34" applyFont="1" applyAlignment="1">
      <alignment vertical="center"/>
    </xf>
    <xf numFmtId="0" fontId="38" fillId="0" borderId="6" xfId="34" applyFont="1" applyBorder="1" applyAlignment="1">
      <alignment horizontal="center" vertical="center"/>
    </xf>
    <xf numFmtId="0" fontId="38" fillId="0" borderId="4" xfId="34" applyFont="1" applyBorder="1" applyAlignment="1">
      <alignment horizontal="center" vertical="center"/>
    </xf>
    <xf numFmtId="0" fontId="38" fillId="0" borderId="4" xfId="34" applyFont="1" applyBorder="1" applyAlignment="1">
      <alignment horizontal="center" vertical="center" wrapText="1"/>
    </xf>
    <xf numFmtId="0" fontId="39" fillId="0" borderId="18" xfId="34" applyFont="1" applyBorder="1"/>
    <xf numFmtId="3" fontId="38" fillId="0" borderId="18" xfId="34" applyNumberFormat="1" applyFont="1" applyBorder="1"/>
    <xf numFmtId="0" fontId="38" fillId="0" borderId="0" xfId="34" applyFont="1"/>
    <xf numFmtId="0" fontId="38" fillId="0" borderId="18" xfId="34" applyFont="1" applyBorder="1" applyAlignment="1">
      <alignment horizontal="left" indent="1"/>
    </xf>
    <xf numFmtId="0" fontId="38" fillId="0" borderId="0" xfId="34" applyFont="1" applyBorder="1" applyAlignment="1">
      <alignment horizontal="left"/>
    </xf>
    <xf numFmtId="0" fontId="38" fillId="0" borderId="0" xfId="34" applyFont="1" applyAlignment="1">
      <alignment horizontal="left"/>
    </xf>
    <xf numFmtId="0" fontId="38" fillId="0" borderId="0" xfId="0" applyFont="1"/>
    <xf numFmtId="0" fontId="38" fillId="0" borderId="0" xfId="0" applyFont="1" applyAlignment="1">
      <alignment horizontal="left"/>
    </xf>
    <xf numFmtId="0" fontId="6" fillId="0" borderId="2" xfId="21" applyFont="1" applyBorder="1" applyAlignment="1">
      <alignment horizontal="center" vertical="center" wrapText="1"/>
    </xf>
    <xf numFmtId="0" fontId="6" fillId="0" borderId="9" xfId="21" applyFont="1" applyBorder="1" applyAlignment="1">
      <alignment horizontal="center" vertical="center" wrapText="1"/>
    </xf>
    <xf numFmtId="0" fontId="6" fillId="0" borderId="0" xfId="21" applyFont="1" applyBorder="1" applyAlignment="1">
      <alignment horizontal="center" vertical="center" wrapText="1"/>
    </xf>
    <xf numFmtId="0" fontId="6" fillId="0" borderId="7" xfId="21" applyFont="1" applyBorder="1" applyAlignment="1">
      <alignment horizontal="center" vertical="center" wrapText="1"/>
    </xf>
    <xf numFmtId="0" fontId="6" fillId="0" borderId="10" xfId="21" applyFont="1" applyBorder="1" applyAlignment="1">
      <alignment horizontal="center"/>
    </xf>
    <xf numFmtId="0" fontId="6" fillId="0" borderId="2" xfId="21" applyFont="1" applyBorder="1" applyAlignment="1">
      <alignment horizontal="center"/>
    </xf>
    <xf numFmtId="0" fontId="6" fillId="0" borderId="9" xfId="21" applyFont="1" applyBorder="1" applyAlignment="1">
      <alignment horizontal="center"/>
    </xf>
    <xf numFmtId="0" fontId="6" fillId="0" borderId="8" xfId="21" applyFont="1" applyBorder="1" applyAlignment="1">
      <alignment horizontal="center"/>
    </xf>
    <xf numFmtId="0" fontId="6" fillId="0" borderId="1" xfId="21" applyFont="1" applyBorder="1" applyAlignment="1">
      <alignment horizontal="center"/>
    </xf>
    <xf numFmtId="0" fontId="6" fillId="0" borderId="5" xfId="21" applyFont="1" applyBorder="1" applyAlignment="1">
      <alignment horizontal="center"/>
    </xf>
    <xf numFmtId="0" fontId="6" fillId="0" borderId="2" xfId="14" applyFont="1" applyBorder="1" applyAlignment="1">
      <alignment horizontal="center" vertical="center" shrinkToFit="1"/>
    </xf>
    <xf numFmtId="0" fontId="6" fillId="0" borderId="9" xfId="14" applyFont="1" applyBorder="1" applyAlignment="1">
      <alignment horizontal="center" vertical="center" shrinkToFit="1"/>
    </xf>
    <xf numFmtId="0" fontId="6" fillId="0" borderId="0" xfId="14" applyFont="1" applyBorder="1" applyAlignment="1">
      <alignment horizontal="center" vertical="center" shrinkToFit="1"/>
    </xf>
    <xf numFmtId="0" fontId="6" fillId="0" borderId="7" xfId="14" applyFont="1" applyBorder="1" applyAlignment="1">
      <alignment horizontal="center" vertical="center" shrinkToFit="1"/>
    </xf>
    <xf numFmtId="0" fontId="6" fillId="0" borderId="1" xfId="14" applyFont="1" applyBorder="1" applyAlignment="1">
      <alignment horizontal="center" vertical="center" shrinkToFit="1"/>
    </xf>
    <xf numFmtId="0" fontId="6" fillId="0" borderId="5" xfId="14" applyFont="1" applyBorder="1" applyAlignment="1">
      <alignment horizontal="center" vertical="center" shrinkToFit="1"/>
    </xf>
    <xf numFmtId="0" fontId="6" fillId="0" borderId="14" xfId="14" applyFont="1" applyBorder="1" applyAlignment="1">
      <alignment horizontal="center" vertical="center"/>
    </xf>
    <xf numFmtId="0" fontId="6" fillId="0" borderId="3" xfId="14" applyFont="1" applyBorder="1" applyAlignment="1">
      <alignment horizontal="center" vertical="center"/>
    </xf>
    <xf numFmtId="0" fontId="6" fillId="0" borderId="15" xfId="14" applyFont="1" applyBorder="1" applyAlignment="1">
      <alignment horizontal="center" vertical="center"/>
    </xf>
    <xf numFmtId="0" fontId="5" fillId="0" borderId="0" xfId="14" applyFont="1" applyBorder="1" applyAlignment="1">
      <alignment horizontal="center"/>
    </xf>
    <xf numFmtId="0" fontId="5" fillId="0" borderId="7" xfId="14" applyFont="1" applyBorder="1" applyAlignment="1">
      <alignment horizontal="center"/>
    </xf>
    <xf numFmtId="0" fontId="38" fillId="0" borderId="29" xfId="13" applyFont="1" applyBorder="1" applyAlignment="1">
      <alignment horizontal="center" vertical="center"/>
    </xf>
    <xf numFmtId="0" fontId="38" fillId="0" borderId="6" xfId="13" applyFont="1" applyBorder="1" applyAlignment="1">
      <alignment horizontal="center" vertical="center"/>
    </xf>
    <xf numFmtId="0" fontId="38" fillId="0" borderId="4" xfId="13" applyFont="1" applyBorder="1" applyAlignment="1">
      <alignment horizontal="center" vertical="center"/>
    </xf>
    <xf numFmtId="0" fontId="38" fillId="0" borderId="18" xfId="36" applyFont="1" applyBorder="1" applyAlignment="1">
      <alignment horizontal="center" vertical="center"/>
    </xf>
    <xf numFmtId="0" fontId="38" fillId="0" borderId="18" xfId="36" applyFont="1" applyBorder="1" applyAlignment="1">
      <alignment horizontal="center" vertical="center" shrinkToFit="1"/>
    </xf>
    <xf numFmtId="0" fontId="38" fillId="0" borderId="29" xfId="36" applyFont="1" applyBorder="1" applyAlignment="1">
      <alignment horizontal="center" vertical="center" shrinkToFit="1"/>
    </xf>
    <xf numFmtId="0" fontId="38" fillId="0" borderId="6" xfId="36" applyFont="1" applyBorder="1" applyAlignment="1">
      <alignment horizontal="center" vertical="center" shrinkToFit="1"/>
    </xf>
    <xf numFmtId="0" fontId="38" fillId="0" borderId="4" xfId="36" applyFont="1" applyBorder="1" applyAlignment="1">
      <alignment horizontal="center" vertical="center" shrinkToFit="1"/>
    </xf>
    <xf numFmtId="0" fontId="38" fillId="0" borderId="13" xfId="14" applyFont="1" applyBorder="1" applyAlignment="1">
      <alignment horizontal="center" vertical="center"/>
    </xf>
    <xf numFmtId="0" fontId="38" fillId="0" borderId="6" xfId="14" applyFont="1" applyBorder="1" applyAlignment="1">
      <alignment horizontal="center" vertical="center"/>
    </xf>
    <xf numFmtId="0" fontId="38" fillId="0" borderId="4" xfId="14" applyFont="1" applyBorder="1" applyAlignment="1">
      <alignment horizontal="center" vertical="center"/>
    </xf>
    <xf numFmtId="0" fontId="38" fillId="0" borderId="13" xfId="14" applyFont="1" applyBorder="1" applyAlignment="1">
      <alignment horizontal="center" vertical="center" wrapText="1"/>
    </xf>
    <xf numFmtId="0" fontId="38" fillId="0" borderId="6" xfId="14" applyFont="1" applyBorder="1" applyAlignment="1">
      <alignment horizontal="center" vertical="center" wrapText="1"/>
    </xf>
    <xf numFmtId="0" fontId="38" fillId="0" borderId="4" xfId="14" applyFont="1" applyBorder="1" applyAlignment="1">
      <alignment horizontal="center" vertical="center" wrapText="1"/>
    </xf>
    <xf numFmtId="0" fontId="38" fillId="0" borderId="18" xfId="14" applyFont="1" applyBorder="1" applyAlignment="1">
      <alignment horizontal="center" vertical="center"/>
    </xf>
    <xf numFmtId="0" fontId="38" fillId="0" borderId="13" xfId="34" applyFont="1" applyBorder="1" applyAlignment="1">
      <alignment horizontal="center" vertical="center"/>
    </xf>
    <xf numFmtId="0" fontId="38" fillId="0" borderId="6" xfId="34" applyFont="1" applyBorder="1" applyAlignment="1">
      <alignment horizontal="center" vertical="center"/>
    </xf>
    <xf numFmtId="0" fontId="38" fillId="0" borderId="4" xfId="34" applyFont="1" applyBorder="1" applyAlignment="1">
      <alignment horizontal="center" vertical="center"/>
    </xf>
    <xf numFmtId="0" fontId="38" fillId="0" borderId="13" xfId="34" applyFont="1" applyBorder="1" applyAlignment="1">
      <alignment horizontal="center" vertical="center" wrapText="1"/>
    </xf>
    <xf numFmtId="0" fontId="38" fillId="0" borderId="6" xfId="34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21" applyFont="1" applyBorder="1" applyAlignment="1">
      <alignment horizontal="center"/>
    </xf>
    <xf numFmtId="0" fontId="6" fillId="0" borderId="3" xfId="21" applyFont="1" applyBorder="1" applyAlignment="1">
      <alignment horizontal="center"/>
    </xf>
    <xf numFmtId="0" fontId="6" fillId="0" borderId="15" xfId="21" applyFont="1" applyBorder="1" applyAlignment="1">
      <alignment horizontal="center"/>
    </xf>
    <xf numFmtId="0" fontId="6" fillId="0" borderId="1" xfId="21" applyFont="1" applyBorder="1" applyAlignment="1">
      <alignment horizontal="center" vertical="center" wrapText="1"/>
    </xf>
    <xf numFmtId="0" fontId="5" fillId="0" borderId="2" xfId="21" applyFont="1" applyBorder="1" applyAlignment="1">
      <alignment horizontal="center" vertical="center"/>
    </xf>
    <xf numFmtId="0" fontId="5" fillId="0" borderId="9" xfId="21" applyFont="1" applyBorder="1" applyAlignment="1">
      <alignment horizontal="center" vertical="center"/>
    </xf>
    <xf numFmtId="0" fontId="5" fillId="0" borderId="0" xfId="21" applyFont="1" applyBorder="1" applyAlignment="1">
      <alignment horizontal="center" vertical="center" shrinkToFit="1"/>
    </xf>
    <xf numFmtId="0" fontId="6" fillId="0" borderId="16" xfId="21" applyFont="1" applyBorder="1" applyAlignment="1">
      <alignment horizontal="center"/>
    </xf>
    <xf numFmtId="0" fontId="6" fillId="0" borderId="7" xfId="21" applyFont="1" applyBorder="1" applyAlignment="1">
      <alignment horizontal="center"/>
    </xf>
    <xf numFmtId="0" fontId="34" fillId="0" borderId="0" xfId="0" applyFont="1" applyAlignment="1">
      <alignment horizontal="left" vertical="top"/>
    </xf>
    <xf numFmtId="0" fontId="36" fillId="3" borderId="20" xfId="0" applyFont="1" applyFill="1" applyBorder="1" applyAlignment="1">
      <alignment horizontal="left" vertical="top"/>
    </xf>
    <xf numFmtId="0" fontId="36" fillId="0" borderId="25" xfId="0" applyFont="1" applyBorder="1" applyAlignment="1"/>
    <xf numFmtId="0" fontId="36" fillId="0" borderId="23" xfId="0" applyFont="1" applyBorder="1" applyAlignment="1"/>
    <xf numFmtId="0" fontId="35" fillId="0" borderId="20" xfId="0" applyFont="1" applyFill="1" applyBorder="1" applyAlignment="1">
      <alignment horizontal="center" vertical="center"/>
    </xf>
    <xf numFmtId="0" fontId="35" fillId="0" borderId="23" xfId="0" applyFont="1" applyFill="1" applyBorder="1" applyAlignment="1">
      <alignment horizontal="center" vertical="center"/>
    </xf>
    <xf numFmtId="0" fontId="35" fillId="0" borderId="21" xfId="0" applyFont="1" applyFill="1" applyBorder="1" applyAlignment="1">
      <alignment horizontal="center" vertical="top"/>
    </xf>
    <xf numFmtId="0" fontId="35" fillId="0" borderId="22" xfId="0" applyFont="1" applyFill="1" applyBorder="1" applyAlignment="1">
      <alignment horizontal="center" vertical="top"/>
    </xf>
    <xf numFmtId="187" fontId="3" fillId="0" borderId="1" xfId="2" applyNumberFormat="1" applyFont="1" applyBorder="1" applyAlignment="1">
      <alignment horizontal="right" vertical="center"/>
    </xf>
    <xf numFmtId="187" fontId="3" fillId="0" borderId="0" xfId="26" applyNumberFormat="1" applyFont="1" applyAlignment="1">
      <alignment horizontal="left" vertical="top"/>
    </xf>
    <xf numFmtId="0" fontId="3" fillId="0" borderId="1" xfId="1" applyFont="1" applyBorder="1" applyAlignment="1">
      <alignment horizontal="right" vertical="center"/>
    </xf>
    <xf numFmtId="187" fontId="3" fillId="0" borderId="2" xfId="2" applyNumberFormat="1" applyFont="1" applyBorder="1" applyAlignment="1">
      <alignment vertical="center"/>
    </xf>
    <xf numFmtId="0" fontId="3" fillId="0" borderId="2" xfId="4" applyFont="1" applyBorder="1" applyAlignment="1">
      <alignment vertical="top"/>
    </xf>
    <xf numFmtId="0" fontId="3" fillId="0" borderId="0" xfId="4" applyFont="1" applyBorder="1" applyAlignment="1">
      <alignment vertical="top"/>
    </xf>
    <xf numFmtId="187" fontId="3" fillId="0" borderId="0" xfId="2" applyNumberFormat="1" applyFont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3" fontId="24" fillId="0" borderId="3" xfId="25" applyNumberFormat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29" fillId="0" borderId="0" xfId="0" applyFont="1" applyAlignment="1">
      <alignment vertical="center"/>
    </xf>
    <xf numFmtId="0" fontId="3" fillId="0" borderId="3" xfId="4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shrinkToFit="1"/>
    </xf>
    <xf numFmtId="0" fontId="8" fillId="0" borderId="1" xfId="5" applyFont="1" applyBorder="1" applyAlignment="1">
      <alignment horizontal="center" vertical="center" shrinkToFit="1"/>
    </xf>
    <xf numFmtId="0" fontId="8" fillId="0" borderId="9" xfId="5" applyFont="1" applyBorder="1" applyAlignment="1">
      <alignment horizontal="center" vertical="center" shrinkToFit="1"/>
    </xf>
    <xf numFmtId="0" fontId="8" fillId="0" borderId="5" xfId="5" applyFont="1" applyBorder="1" applyAlignment="1">
      <alignment horizontal="center" vertical="center" shrinkToFit="1"/>
    </xf>
    <xf numFmtId="0" fontId="13" fillId="0" borderId="0" xfId="5" applyFont="1" applyAlignment="1">
      <alignment horizontal="left"/>
    </xf>
  </cellXfs>
  <cellStyles count="37">
    <cellStyle name="Comma 2" xfId="15"/>
    <cellStyle name="Comma 3" xfId="16"/>
    <cellStyle name="Comma 4" xfId="2"/>
    <cellStyle name="Comma 4 2" xfId="32"/>
    <cellStyle name="Comma 4 2 2" xfId="33"/>
    <cellStyle name="Comma 5" xfId="9"/>
    <cellStyle name="Comma 5 2" xfId="26"/>
    <cellStyle name="Normal 2" xfId="4"/>
    <cellStyle name="Normal 2 2" xfId="10"/>
    <cellStyle name="Normal 2 3" xfId="30"/>
    <cellStyle name="Normal 3" xfId="3"/>
    <cellStyle name="Normal 3 2" xfId="23"/>
    <cellStyle name="Normal 3 2 2" xfId="31"/>
    <cellStyle name="Normal 4" xfId="1"/>
    <cellStyle name="Normal 5" xfId="11"/>
    <cellStyle name="Normal 5 2" xfId="36"/>
    <cellStyle name="Normal 6" xfId="34"/>
    <cellStyle name="Normal_Sheet3" xfId="8"/>
    <cellStyle name="Normal_Tab7-8" xfId="25"/>
    <cellStyle name="เครื่องหมายจุลภาค" xfId="28" builtinId="3"/>
    <cellStyle name="เครื่องหมายจุลภาค 2" xfId="12"/>
    <cellStyle name="เครื่องหมายจุลภาค 2 2" xfId="6"/>
    <cellStyle name="เครื่องหมายจุลภาค 2 2 2" xfId="22"/>
    <cellStyle name="เครื่องหมายจุลภาค 2 3" xfId="27"/>
    <cellStyle name="เครื่องหมายจุลภาค 3" xfId="17"/>
    <cellStyle name="เครื่องหมายจุลภาค 3 2" xfId="24"/>
    <cellStyle name="เครื่องหมายจุลภาค 4" xfId="35"/>
    <cellStyle name="ปกติ" xfId="0" builtinId="0"/>
    <cellStyle name="ปกติ 2" xfId="13"/>
    <cellStyle name="ปกติ 3" xfId="14"/>
    <cellStyle name="ปกติ 3 2" xfId="5"/>
    <cellStyle name="ปกติ 3 2 2" xfId="21"/>
    <cellStyle name="ปกติ 4" xfId="7"/>
    <cellStyle name="ปกติ 5" xfId="18"/>
    <cellStyle name="ปกติ 6" xfId="19"/>
    <cellStyle name="ปกติ 7" xfId="20"/>
    <cellStyle name="ปกติ 8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339090</xdr:colOff>
      <xdr:row>25</xdr:row>
      <xdr:rowOff>80010</xdr:rowOff>
    </xdr:from>
    <xdr:to>
      <xdr:col>17</xdr:col>
      <xdr:colOff>680085</xdr:colOff>
      <xdr:row>44</xdr:row>
      <xdr:rowOff>85138</xdr:rowOff>
    </xdr:to>
    <xdr:grpSp>
      <xdr:nvGrpSpPr>
        <xdr:cNvPr id="2" name="Group 1"/>
        <xdr:cNvGrpSpPr/>
      </xdr:nvGrpSpPr>
      <xdr:grpSpPr>
        <a:xfrm>
          <a:off x="9654540" y="6518910"/>
          <a:ext cx="340995" cy="5091478"/>
          <a:chOff x="9629775" y="76200"/>
          <a:chExt cx="390525" cy="4220893"/>
        </a:xfrm>
      </xdr:grpSpPr>
      <xdr:grpSp>
        <xdr:nvGrpSpPr>
          <xdr:cNvPr id="3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4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17</xdr:col>
      <xdr:colOff>213360</xdr:colOff>
      <xdr:row>3</xdr:row>
      <xdr:rowOff>173355</xdr:rowOff>
    </xdr:from>
    <xdr:to>
      <xdr:col>17</xdr:col>
      <xdr:colOff>567690</xdr:colOff>
      <xdr:row>23</xdr:row>
      <xdr:rowOff>172319</xdr:rowOff>
    </xdr:to>
    <xdr:grpSp>
      <xdr:nvGrpSpPr>
        <xdr:cNvPr id="7" name="Group 9"/>
        <xdr:cNvGrpSpPr/>
      </xdr:nvGrpSpPr>
      <xdr:grpSpPr>
        <a:xfrm>
          <a:off x="9528810" y="763905"/>
          <a:ext cx="354330" cy="5085314"/>
          <a:chOff x="9496425" y="1295400"/>
          <a:chExt cx="409575" cy="5030069"/>
        </a:xfrm>
      </xdr:grpSpPr>
      <xdr:grpSp>
        <xdr:nvGrpSpPr>
          <xdr:cNvPr id="8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181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16</xdr:col>
      <xdr:colOff>419100</xdr:colOff>
      <xdr:row>23</xdr:row>
      <xdr:rowOff>57150</xdr:rowOff>
    </xdr:from>
    <xdr:to>
      <xdr:col>17</xdr:col>
      <xdr:colOff>28575</xdr:colOff>
      <xdr:row>25</xdr:row>
      <xdr:rowOff>95249</xdr:rowOff>
    </xdr:to>
    <xdr:sp macro="" textlink="">
      <xdr:nvSpPr>
        <xdr:cNvPr id="12" name="Chevron 11"/>
        <xdr:cNvSpPr/>
      </xdr:nvSpPr>
      <xdr:spPr>
        <a:xfrm rot="16200000">
          <a:off x="8701088" y="5891212"/>
          <a:ext cx="800099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95250</xdr:colOff>
      <xdr:row>23</xdr:row>
      <xdr:rowOff>245262</xdr:rowOff>
    </xdr:from>
    <xdr:to>
      <xdr:col>16</xdr:col>
      <xdr:colOff>866365</xdr:colOff>
      <xdr:row>27</xdr:row>
      <xdr:rowOff>124186</xdr:rowOff>
    </xdr:to>
    <xdr:sp macro="" textlink="">
      <xdr:nvSpPr>
        <xdr:cNvPr id="13" name="TextBox 12"/>
        <xdr:cNvSpPr txBox="1"/>
      </xdr:nvSpPr>
      <xdr:spPr>
        <a:xfrm rot="5400000">
          <a:off x="8380421" y="6076141"/>
          <a:ext cx="1079074" cy="771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182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16</xdr:col>
      <xdr:colOff>409575</xdr:colOff>
      <xdr:row>18</xdr:row>
      <xdr:rowOff>28575</xdr:rowOff>
    </xdr:from>
    <xdr:to>
      <xdr:col>17</xdr:col>
      <xdr:colOff>19050</xdr:colOff>
      <xdr:row>22</xdr:row>
      <xdr:rowOff>161925</xdr:rowOff>
    </xdr:to>
    <xdr:sp macro="" textlink="">
      <xdr:nvSpPr>
        <xdr:cNvPr id="14" name="Chevron 13"/>
        <xdr:cNvSpPr/>
      </xdr:nvSpPr>
      <xdr:spPr>
        <a:xfrm rot="16200000">
          <a:off x="8529638" y="4691062"/>
          <a:ext cx="112395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57150</xdr:colOff>
      <xdr:row>18</xdr:row>
      <xdr:rowOff>161927</xdr:rowOff>
    </xdr:from>
    <xdr:to>
      <xdr:col>16</xdr:col>
      <xdr:colOff>828265</xdr:colOff>
      <xdr:row>20</xdr:row>
      <xdr:rowOff>114303</xdr:rowOff>
    </xdr:to>
    <xdr:sp macro="" textlink="">
      <xdr:nvSpPr>
        <xdr:cNvPr id="15" name="TextBox 14"/>
        <xdr:cNvSpPr txBox="1"/>
      </xdr:nvSpPr>
      <xdr:spPr>
        <a:xfrm rot="5400000">
          <a:off x="8658020" y="4343607"/>
          <a:ext cx="447676" cy="771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181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21</xdr:row>
      <xdr:rowOff>104775</xdr:rowOff>
    </xdr:from>
    <xdr:to>
      <xdr:col>13</xdr:col>
      <xdr:colOff>19050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10725" y="5410200"/>
          <a:ext cx="1333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360045</xdr:colOff>
      <xdr:row>36</xdr:row>
      <xdr:rowOff>245745</xdr:rowOff>
    </xdr:from>
    <xdr:to>
      <xdr:col>17</xdr:col>
      <xdr:colOff>167640</xdr:colOff>
      <xdr:row>56</xdr:row>
      <xdr:rowOff>21825</xdr:rowOff>
    </xdr:to>
    <xdr:grpSp>
      <xdr:nvGrpSpPr>
        <xdr:cNvPr id="3" name="Group 9"/>
        <xdr:cNvGrpSpPr/>
      </xdr:nvGrpSpPr>
      <xdr:grpSpPr>
        <a:xfrm>
          <a:off x="11713845" y="9465945"/>
          <a:ext cx="1150620" cy="4338555"/>
          <a:chOff x="9496425" y="1295400"/>
          <a:chExt cx="409575" cy="5030070"/>
        </a:xfrm>
      </xdr:grpSpPr>
      <xdr:grpSp>
        <xdr:nvGrpSpPr>
          <xdr:cNvPr id="4" name="Group 6"/>
          <xdr:cNvGrpSpPr/>
        </xdr:nvGrpSpPr>
        <xdr:grpSpPr>
          <a:xfrm>
            <a:off x="9731048" y="5857876"/>
            <a:ext cx="174952" cy="467594"/>
            <a:chOff x="9750098" y="6219830"/>
            <a:chExt cx="174952" cy="467594"/>
          </a:xfrm>
        </xdr:grpSpPr>
        <xdr:sp macro="" textlink="">
          <xdr:nvSpPr>
            <xdr:cNvPr id="6" name="Flowchart: Delay 7"/>
            <xdr:cNvSpPr/>
          </xdr:nvSpPr>
          <xdr:spPr bwMode="auto">
            <a:xfrm rot="5400000">
              <a:off x="9642958" y="6366359"/>
              <a:ext cx="409575" cy="15460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4"/>
            <xdr:cNvSpPr txBox="1"/>
          </xdr:nvSpPr>
          <xdr:spPr>
            <a:xfrm rot="5400000">
              <a:off x="9591871" y="6378057"/>
              <a:ext cx="467594" cy="1511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17</xdr:col>
      <xdr:colOff>47625</xdr:colOff>
      <xdr:row>0</xdr:row>
      <xdr:rowOff>24765</xdr:rowOff>
    </xdr:from>
    <xdr:to>
      <xdr:col>17</xdr:col>
      <xdr:colOff>394335</xdr:colOff>
      <xdr:row>17</xdr:row>
      <xdr:rowOff>35608</xdr:rowOff>
    </xdr:to>
    <xdr:grpSp>
      <xdr:nvGrpSpPr>
        <xdr:cNvPr id="8" name="Group 9"/>
        <xdr:cNvGrpSpPr/>
      </xdr:nvGrpSpPr>
      <xdr:grpSpPr>
        <a:xfrm>
          <a:off x="12744450" y="24765"/>
          <a:ext cx="346710" cy="4287568"/>
          <a:chOff x="9629775" y="76200"/>
          <a:chExt cx="390525" cy="4220893"/>
        </a:xfrm>
      </xdr:grpSpPr>
      <xdr:grpSp>
        <xdr:nvGrpSpPr>
          <xdr:cNvPr id="9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2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</a:p>
            <a:p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12</xdr:col>
      <xdr:colOff>19055</xdr:colOff>
      <xdr:row>49</xdr:row>
      <xdr:rowOff>47624</xdr:rowOff>
    </xdr:from>
    <xdr:to>
      <xdr:col>14</xdr:col>
      <xdr:colOff>121108</xdr:colOff>
      <xdr:row>54</xdr:row>
      <xdr:rowOff>22859</xdr:rowOff>
    </xdr:to>
    <xdr:sp macro="" textlink="">
      <xdr:nvSpPr>
        <xdr:cNvPr id="13" name="Chevron 15"/>
        <xdr:cNvSpPr/>
      </xdr:nvSpPr>
      <xdr:spPr>
        <a:xfrm rot="16200000">
          <a:off x="9469352" y="12628652"/>
          <a:ext cx="765810" cy="4830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1638300</xdr:colOff>
      <xdr:row>49</xdr:row>
      <xdr:rowOff>47625</xdr:rowOff>
    </xdr:from>
    <xdr:to>
      <xdr:col>14</xdr:col>
      <xdr:colOff>37690</xdr:colOff>
      <xdr:row>53</xdr:row>
      <xdr:rowOff>132289</xdr:rowOff>
    </xdr:to>
    <xdr:sp macro="" textlink="">
      <xdr:nvSpPr>
        <xdr:cNvPr id="14" name="TextBox 21"/>
        <xdr:cNvSpPr txBox="1"/>
      </xdr:nvSpPr>
      <xdr:spPr>
        <a:xfrm rot="5400000">
          <a:off x="9320538" y="12434562"/>
          <a:ext cx="637114" cy="742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179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13</xdr:col>
      <xdr:colOff>9529</xdr:colOff>
      <xdr:row>0</xdr:row>
      <xdr:rowOff>9525</xdr:rowOff>
    </xdr:from>
    <xdr:to>
      <xdr:col>14</xdr:col>
      <xdr:colOff>244932</xdr:colOff>
      <xdr:row>3</xdr:row>
      <xdr:rowOff>142875</xdr:rowOff>
    </xdr:to>
    <xdr:sp macro="" textlink="">
      <xdr:nvSpPr>
        <xdr:cNvPr id="15" name="Chevron 15"/>
        <xdr:cNvSpPr/>
      </xdr:nvSpPr>
      <xdr:spPr>
        <a:xfrm rot="16200000">
          <a:off x="9595081" y="148998"/>
          <a:ext cx="762000" cy="4830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1762125</xdr:colOff>
      <xdr:row>0</xdr:row>
      <xdr:rowOff>85725</xdr:rowOff>
    </xdr:from>
    <xdr:to>
      <xdr:col>14</xdr:col>
      <xdr:colOff>161515</xdr:colOff>
      <xdr:row>3</xdr:row>
      <xdr:rowOff>193249</xdr:rowOff>
    </xdr:to>
    <xdr:sp macro="" textlink="">
      <xdr:nvSpPr>
        <xdr:cNvPr id="16" name="TextBox 21"/>
        <xdr:cNvSpPr txBox="1"/>
      </xdr:nvSpPr>
      <xdr:spPr>
        <a:xfrm rot="5400000">
          <a:off x="9394833" y="82542"/>
          <a:ext cx="736174" cy="742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</a:t>
          </a:r>
          <a:r>
            <a:rPr lang="en-US" sz="1100" baseline="0">
              <a:latin typeface="+mn-lt"/>
              <a:cs typeface="Calibri" panose="020F0502020204030204" pitchFamily="34" charset="0"/>
            </a:rPr>
            <a:t>8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290104</xdr:colOff>
      <xdr:row>0</xdr:row>
      <xdr:rowOff>65314</xdr:rowOff>
    </xdr:from>
    <xdr:to>
      <xdr:col>23</xdr:col>
      <xdr:colOff>633004</xdr:colOff>
      <xdr:row>15</xdr:row>
      <xdr:rowOff>102827</xdr:rowOff>
    </xdr:to>
    <xdr:grpSp>
      <xdr:nvGrpSpPr>
        <xdr:cNvPr id="2" name="Group 9"/>
        <xdr:cNvGrpSpPr/>
      </xdr:nvGrpSpPr>
      <xdr:grpSpPr>
        <a:xfrm>
          <a:off x="12250783" y="65314"/>
          <a:ext cx="342900" cy="4038013"/>
          <a:chOff x="9629775" y="76200"/>
          <a:chExt cx="390525" cy="4220893"/>
        </a:xfrm>
      </xdr:grpSpPr>
      <xdr:grpSp>
        <xdr:nvGrpSpPr>
          <xdr:cNvPr id="3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oneCellAnchor>
    <xdr:from>
      <xdr:col>23</xdr:col>
      <xdr:colOff>265066</xdr:colOff>
      <xdr:row>0</xdr:row>
      <xdr:rowOff>0</xdr:rowOff>
    </xdr:from>
    <xdr:ext cx="464820" cy="2237559"/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9891" y="0"/>
          <a:ext cx="464820" cy="22375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>
    <xdr:from>
      <xdr:col>20</xdr:col>
      <xdr:colOff>235404</xdr:colOff>
      <xdr:row>1</xdr:row>
      <xdr:rowOff>0</xdr:rowOff>
    </xdr:from>
    <xdr:to>
      <xdr:col>20</xdr:col>
      <xdr:colOff>721179</xdr:colOff>
      <xdr:row>4</xdr:row>
      <xdr:rowOff>231322</xdr:rowOff>
    </xdr:to>
    <xdr:sp macro="" textlink="">
      <xdr:nvSpPr>
        <xdr:cNvPr id="8" name="Chevron 7"/>
        <xdr:cNvSpPr/>
      </xdr:nvSpPr>
      <xdr:spPr>
        <a:xfrm rot="16200000">
          <a:off x="10849656" y="444273"/>
          <a:ext cx="821872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1189264</xdr:colOff>
      <xdr:row>1</xdr:row>
      <xdr:rowOff>61232</xdr:rowOff>
    </xdr:from>
    <xdr:to>
      <xdr:col>20</xdr:col>
      <xdr:colOff>625518</xdr:colOff>
      <xdr:row>4</xdr:row>
      <xdr:rowOff>266728</xdr:rowOff>
    </xdr:to>
    <xdr:sp macro="" textlink="">
      <xdr:nvSpPr>
        <xdr:cNvPr id="9" name="TextBox 8"/>
        <xdr:cNvSpPr txBox="1"/>
      </xdr:nvSpPr>
      <xdr:spPr>
        <a:xfrm rot="5400000">
          <a:off x="10639206" y="364890"/>
          <a:ext cx="796046" cy="741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180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339090</xdr:colOff>
      <xdr:row>25</xdr:row>
      <xdr:rowOff>80010</xdr:rowOff>
    </xdr:from>
    <xdr:to>
      <xdr:col>17</xdr:col>
      <xdr:colOff>680085</xdr:colOff>
      <xdr:row>44</xdr:row>
      <xdr:rowOff>85138</xdr:rowOff>
    </xdr:to>
    <xdr:grpSp>
      <xdr:nvGrpSpPr>
        <xdr:cNvPr id="2" name="Group 1"/>
        <xdr:cNvGrpSpPr/>
      </xdr:nvGrpSpPr>
      <xdr:grpSpPr>
        <a:xfrm>
          <a:off x="9540240" y="6137910"/>
          <a:ext cx="340995" cy="4653328"/>
          <a:chOff x="9629775" y="76200"/>
          <a:chExt cx="390525" cy="4220893"/>
        </a:xfrm>
      </xdr:grpSpPr>
      <xdr:grpSp>
        <xdr:nvGrpSpPr>
          <xdr:cNvPr id="3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4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17</xdr:col>
      <xdr:colOff>213360</xdr:colOff>
      <xdr:row>3</xdr:row>
      <xdr:rowOff>173355</xdr:rowOff>
    </xdr:from>
    <xdr:to>
      <xdr:col>17</xdr:col>
      <xdr:colOff>567690</xdr:colOff>
      <xdr:row>23</xdr:row>
      <xdr:rowOff>172319</xdr:rowOff>
    </xdr:to>
    <xdr:grpSp>
      <xdr:nvGrpSpPr>
        <xdr:cNvPr id="7" name="Group 9"/>
        <xdr:cNvGrpSpPr/>
      </xdr:nvGrpSpPr>
      <xdr:grpSpPr>
        <a:xfrm>
          <a:off x="9414510" y="754380"/>
          <a:ext cx="354330" cy="4980539"/>
          <a:chOff x="9496425" y="1295400"/>
          <a:chExt cx="409575" cy="5030069"/>
        </a:xfrm>
      </xdr:grpSpPr>
      <xdr:grpSp>
        <xdr:nvGrpSpPr>
          <xdr:cNvPr id="8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181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13</xdr:col>
      <xdr:colOff>142876</xdr:colOff>
      <xdr:row>25</xdr:row>
      <xdr:rowOff>152400</xdr:rowOff>
    </xdr:from>
    <xdr:to>
      <xdr:col>15</xdr:col>
      <xdr:colOff>9526</xdr:colOff>
      <xdr:row>29</xdr:row>
      <xdr:rowOff>180975</xdr:rowOff>
    </xdr:to>
    <xdr:sp macro="" textlink="">
      <xdr:nvSpPr>
        <xdr:cNvPr id="12" name="Chevron 11"/>
        <xdr:cNvSpPr/>
      </xdr:nvSpPr>
      <xdr:spPr>
        <a:xfrm rot="16200000">
          <a:off x="8948739" y="6348412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962025</xdr:colOff>
      <xdr:row>26</xdr:row>
      <xdr:rowOff>83336</xdr:rowOff>
    </xdr:from>
    <xdr:to>
      <xdr:col>14</xdr:col>
      <xdr:colOff>352015</xdr:colOff>
      <xdr:row>29</xdr:row>
      <xdr:rowOff>248010</xdr:rowOff>
    </xdr:to>
    <xdr:sp macro="" textlink="">
      <xdr:nvSpPr>
        <xdr:cNvPr id="13" name="TextBox 12"/>
        <xdr:cNvSpPr txBox="1"/>
      </xdr:nvSpPr>
      <xdr:spPr>
        <a:xfrm rot="5400000">
          <a:off x="8756658" y="6290453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182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14</xdr:col>
      <xdr:colOff>0</xdr:colOff>
      <xdr:row>21</xdr:row>
      <xdr:rowOff>0</xdr:rowOff>
    </xdr:from>
    <xdr:to>
      <xdr:col>15</xdr:col>
      <xdr:colOff>76200</xdr:colOff>
      <xdr:row>24</xdr:row>
      <xdr:rowOff>19050</xdr:rowOff>
    </xdr:to>
    <xdr:sp macro="" textlink="">
      <xdr:nvSpPr>
        <xdr:cNvPr id="14" name="Chevron 13"/>
        <xdr:cNvSpPr/>
      </xdr:nvSpPr>
      <xdr:spPr>
        <a:xfrm rot="16200000">
          <a:off x="9015413" y="5205412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1000125</xdr:colOff>
      <xdr:row>21</xdr:row>
      <xdr:rowOff>142875</xdr:rowOff>
    </xdr:from>
    <xdr:to>
      <xdr:col>14</xdr:col>
      <xdr:colOff>390115</xdr:colOff>
      <xdr:row>24</xdr:row>
      <xdr:rowOff>136099</xdr:rowOff>
    </xdr:to>
    <xdr:sp macro="" textlink="">
      <xdr:nvSpPr>
        <xdr:cNvPr id="15" name="TextBox 14"/>
        <xdr:cNvSpPr txBox="1"/>
      </xdr:nvSpPr>
      <xdr:spPr>
        <a:xfrm rot="5400000">
          <a:off x="8794758" y="5197467"/>
          <a:ext cx="736174" cy="76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181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224790</xdr:colOff>
      <xdr:row>1</xdr:row>
      <xdr:rowOff>272415</xdr:rowOff>
    </xdr:from>
    <xdr:to>
      <xdr:col>21</xdr:col>
      <xdr:colOff>28575</xdr:colOff>
      <xdr:row>20</xdr:row>
      <xdr:rowOff>193274</xdr:rowOff>
    </xdr:to>
    <xdr:grpSp>
      <xdr:nvGrpSpPr>
        <xdr:cNvPr id="6" name="Group 9"/>
        <xdr:cNvGrpSpPr/>
      </xdr:nvGrpSpPr>
      <xdr:grpSpPr>
        <a:xfrm>
          <a:off x="11588115" y="596265"/>
          <a:ext cx="356235" cy="4264259"/>
          <a:chOff x="9496425" y="1295400"/>
          <a:chExt cx="409575" cy="5030069"/>
        </a:xfrm>
      </xdr:grpSpPr>
      <xdr:grpSp>
        <xdr:nvGrpSpPr>
          <xdr:cNvPr id="7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177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15</xdr:col>
      <xdr:colOff>133354</xdr:colOff>
      <xdr:row>21</xdr:row>
      <xdr:rowOff>180975</xdr:rowOff>
    </xdr:from>
    <xdr:to>
      <xdr:col>16</xdr:col>
      <xdr:colOff>273507</xdr:colOff>
      <xdr:row>24</xdr:row>
      <xdr:rowOff>228600</xdr:rowOff>
    </xdr:to>
    <xdr:sp macro="" textlink="">
      <xdr:nvSpPr>
        <xdr:cNvPr id="11" name="Chevron 10"/>
        <xdr:cNvSpPr/>
      </xdr:nvSpPr>
      <xdr:spPr>
        <a:xfrm rot="16200000">
          <a:off x="8804506" y="5225823"/>
          <a:ext cx="762000" cy="4830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1962150</xdr:colOff>
      <xdr:row>22</xdr:row>
      <xdr:rowOff>47625</xdr:rowOff>
    </xdr:from>
    <xdr:to>
      <xdr:col>16</xdr:col>
      <xdr:colOff>190090</xdr:colOff>
      <xdr:row>25</xdr:row>
      <xdr:rowOff>69424</xdr:rowOff>
    </xdr:to>
    <xdr:sp macro="" textlink="">
      <xdr:nvSpPr>
        <xdr:cNvPr id="12" name="TextBox 11"/>
        <xdr:cNvSpPr txBox="1"/>
      </xdr:nvSpPr>
      <xdr:spPr>
        <a:xfrm rot="5400000">
          <a:off x="8604258" y="5187942"/>
          <a:ext cx="736174" cy="742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177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21</xdr:row>
      <xdr:rowOff>104775</xdr:rowOff>
    </xdr:from>
    <xdr:to>
      <xdr:col>13</xdr:col>
      <xdr:colOff>19050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694170" y="5705475"/>
          <a:ext cx="55626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360045</xdr:colOff>
      <xdr:row>36</xdr:row>
      <xdr:rowOff>245745</xdr:rowOff>
    </xdr:from>
    <xdr:to>
      <xdr:col>17</xdr:col>
      <xdr:colOff>167640</xdr:colOff>
      <xdr:row>56</xdr:row>
      <xdr:rowOff>21825</xdr:rowOff>
    </xdr:to>
    <xdr:grpSp>
      <xdr:nvGrpSpPr>
        <xdr:cNvPr id="11" name="Group 9"/>
        <xdr:cNvGrpSpPr/>
      </xdr:nvGrpSpPr>
      <xdr:grpSpPr>
        <a:xfrm>
          <a:off x="11713845" y="9465945"/>
          <a:ext cx="1150620" cy="4338555"/>
          <a:chOff x="9496425" y="1295400"/>
          <a:chExt cx="409575" cy="5030070"/>
        </a:xfrm>
      </xdr:grpSpPr>
      <xdr:grpSp>
        <xdr:nvGrpSpPr>
          <xdr:cNvPr id="12" name="Group 6"/>
          <xdr:cNvGrpSpPr/>
        </xdr:nvGrpSpPr>
        <xdr:grpSpPr>
          <a:xfrm>
            <a:off x="9731048" y="5857876"/>
            <a:ext cx="174952" cy="467594"/>
            <a:chOff x="9750098" y="6219830"/>
            <a:chExt cx="174952" cy="467594"/>
          </a:xfrm>
        </xdr:grpSpPr>
        <xdr:sp macro="" textlink="">
          <xdr:nvSpPr>
            <xdr:cNvPr id="14" name="Flowchart: Delay 7"/>
            <xdr:cNvSpPr/>
          </xdr:nvSpPr>
          <xdr:spPr bwMode="auto">
            <a:xfrm rot="5400000">
              <a:off x="9642958" y="6366359"/>
              <a:ext cx="409575" cy="15460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91871" y="6378057"/>
              <a:ext cx="467594" cy="1511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180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17</xdr:col>
      <xdr:colOff>47625</xdr:colOff>
      <xdr:row>0</xdr:row>
      <xdr:rowOff>24765</xdr:rowOff>
    </xdr:from>
    <xdr:to>
      <xdr:col>17</xdr:col>
      <xdr:colOff>394335</xdr:colOff>
      <xdr:row>17</xdr:row>
      <xdr:rowOff>35608</xdr:rowOff>
    </xdr:to>
    <xdr:grpSp>
      <xdr:nvGrpSpPr>
        <xdr:cNvPr id="17" name="Group 9"/>
        <xdr:cNvGrpSpPr/>
      </xdr:nvGrpSpPr>
      <xdr:grpSpPr>
        <a:xfrm>
          <a:off x="12744450" y="24765"/>
          <a:ext cx="346710" cy="4287568"/>
          <a:chOff x="9629775" y="76200"/>
          <a:chExt cx="390525" cy="4220893"/>
        </a:xfrm>
      </xdr:grpSpPr>
      <xdr:grpSp>
        <xdr:nvGrpSpPr>
          <xdr:cNvPr id="18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20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</a:p>
            <a:p>
              <a:endParaRPr lang="th-TH" sz="1100"/>
            </a:p>
          </xdr:txBody>
        </xdr:sp>
      </xdr:grpSp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12</xdr:col>
      <xdr:colOff>19055</xdr:colOff>
      <xdr:row>49</xdr:row>
      <xdr:rowOff>47624</xdr:rowOff>
    </xdr:from>
    <xdr:to>
      <xdr:col>14</xdr:col>
      <xdr:colOff>121108</xdr:colOff>
      <xdr:row>54</xdr:row>
      <xdr:rowOff>22859</xdr:rowOff>
    </xdr:to>
    <xdr:sp macro="" textlink="">
      <xdr:nvSpPr>
        <xdr:cNvPr id="16" name="Chevron 15"/>
        <xdr:cNvSpPr/>
      </xdr:nvSpPr>
      <xdr:spPr>
        <a:xfrm rot="16200000">
          <a:off x="9447444" y="12168595"/>
          <a:ext cx="775335" cy="47543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1638300</xdr:colOff>
      <xdr:row>49</xdr:row>
      <xdr:rowOff>47625</xdr:rowOff>
    </xdr:from>
    <xdr:to>
      <xdr:col>14</xdr:col>
      <xdr:colOff>37690</xdr:colOff>
      <xdr:row>53</xdr:row>
      <xdr:rowOff>132289</xdr:rowOff>
    </xdr:to>
    <xdr:sp macro="" textlink="">
      <xdr:nvSpPr>
        <xdr:cNvPr id="22" name="TextBox 21"/>
        <xdr:cNvSpPr txBox="1"/>
      </xdr:nvSpPr>
      <xdr:spPr>
        <a:xfrm rot="5400000">
          <a:off x="9303393" y="11973552"/>
          <a:ext cx="640924" cy="7311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179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13</xdr:col>
      <xdr:colOff>9529</xdr:colOff>
      <xdr:row>0</xdr:row>
      <xdr:rowOff>9525</xdr:rowOff>
    </xdr:from>
    <xdr:to>
      <xdr:col>14</xdr:col>
      <xdr:colOff>244932</xdr:colOff>
      <xdr:row>3</xdr:row>
      <xdr:rowOff>142875</xdr:rowOff>
    </xdr:to>
    <xdr:sp macro="" textlink="">
      <xdr:nvSpPr>
        <xdr:cNvPr id="26" name="Chevron 15"/>
        <xdr:cNvSpPr/>
      </xdr:nvSpPr>
      <xdr:spPr>
        <a:xfrm rot="16200000">
          <a:off x="9595081" y="148998"/>
          <a:ext cx="762000" cy="4830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1762125</xdr:colOff>
      <xdr:row>0</xdr:row>
      <xdr:rowOff>85725</xdr:rowOff>
    </xdr:from>
    <xdr:to>
      <xdr:col>14</xdr:col>
      <xdr:colOff>161515</xdr:colOff>
      <xdr:row>3</xdr:row>
      <xdr:rowOff>193249</xdr:rowOff>
    </xdr:to>
    <xdr:sp macro="" textlink="">
      <xdr:nvSpPr>
        <xdr:cNvPr id="27" name="TextBox 21"/>
        <xdr:cNvSpPr txBox="1"/>
      </xdr:nvSpPr>
      <xdr:spPr>
        <a:xfrm rot="5400000">
          <a:off x="9394833" y="82542"/>
          <a:ext cx="736174" cy="742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</a:t>
          </a:r>
          <a:r>
            <a:rPr lang="en-US" sz="1100" baseline="0">
              <a:latin typeface="+mn-lt"/>
              <a:cs typeface="Calibri" panose="020F0502020204030204" pitchFamily="34" charset="0"/>
            </a:rPr>
            <a:t>8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290104</xdr:colOff>
      <xdr:row>0</xdr:row>
      <xdr:rowOff>65314</xdr:rowOff>
    </xdr:from>
    <xdr:to>
      <xdr:col>23</xdr:col>
      <xdr:colOff>633004</xdr:colOff>
      <xdr:row>15</xdr:row>
      <xdr:rowOff>102827</xdr:rowOff>
    </xdr:to>
    <xdr:grpSp>
      <xdr:nvGrpSpPr>
        <xdr:cNvPr id="2" name="Group 9"/>
        <xdr:cNvGrpSpPr/>
      </xdr:nvGrpSpPr>
      <xdr:grpSpPr>
        <a:xfrm>
          <a:off x="12250783" y="65314"/>
          <a:ext cx="342900" cy="4038013"/>
          <a:chOff x="9629775" y="76200"/>
          <a:chExt cx="390525" cy="4220893"/>
        </a:xfrm>
      </xdr:grpSpPr>
      <xdr:grpSp>
        <xdr:nvGrpSpPr>
          <xdr:cNvPr id="3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oneCellAnchor>
    <xdr:from>
      <xdr:col>23</xdr:col>
      <xdr:colOff>265066</xdr:colOff>
      <xdr:row>0</xdr:row>
      <xdr:rowOff>0</xdr:rowOff>
    </xdr:from>
    <xdr:ext cx="464820" cy="2237559"/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08923" y="0"/>
          <a:ext cx="464820" cy="22375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>
    <xdr:from>
      <xdr:col>20</xdr:col>
      <xdr:colOff>235404</xdr:colOff>
      <xdr:row>1</xdr:row>
      <xdr:rowOff>0</xdr:rowOff>
    </xdr:from>
    <xdr:to>
      <xdr:col>20</xdr:col>
      <xdr:colOff>721179</xdr:colOff>
      <xdr:row>4</xdr:row>
      <xdr:rowOff>231322</xdr:rowOff>
    </xdr:to>
    <xdr:sp macro="" textlink="">
      <xdr:nvSpPr>
        <xdr:cNvPr id="8" name="Chevron 7"/>
        <xdr:cNvSpPr/>
      </xdr:nvSpPr>
      <xdr:spPr>
        <a:xfrm rot="16200000">
          <a:off x="9118828" y="383041"/>
          <a:ext cx="762000" cy="485775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1189264</xdr:colOff>
      <xdr:row>1</xdr:row>
      <xdr:rowOff>61232</xdr:rowOff>
    </xdr:from>
    <xdr:to>
      <xdr:col>20</xdr:col>
      <xdr:colOff>625518</xdr:colOff>
      <xdr:row>4</xdr:row>
      <xdr:rowOff>266728</xdr:rowOff>
    </xdr:to>
    <xdr:sp macro="" textlink="">
      <xdr:nvSpPr>
        <xdr:cNvPr id="9" name="TextBox 8"/>
        <xdr:cNvSpPr txBox="1"/>
      </xdr:nvSpPr>
      <xdr:spPr>
        <a:xfrm rot="5400000">
          <a:off x="8907697" y="302978"/>
          <a:ext cx="736174" cy="742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180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tabSelected="1" workbookViewId="0">
      <selection activeCell="C10" sqref="C10"/>
    </sheetView>
  </sheetViews>
  <sheetFormatPr defaultRowHeight="24"/>
  <cols>
    <col min="1" max="1" width="14.5" style="346" bestFit="1" customWidth="1"/>
    <col min="2" max="2" width="14.5" style="346" customWidth="1"/>
    <col min="3" max="3" width="24.375" style="345" customWidth="1"/>
    <col min="4" max="9" width="14.875" style="345" customWidth="1"/>
    <col min="10" max="10" width="21.125" style="345" customWidth="1"/>
    <col min="11" max="16384" width="9" style="345"/>
  </cols>
  <sheetData>
    <row r="1" spans="1:14" s="361" customFormat="1">
      <c r="A1" s="362" t="s">
        <v>388</v>
      </c>
      <c r="B1" s="362"/>
      <c r="N1" s="345"/>
    </row>
    <row r="2" spans="1:14" s="361" customFormat="1">
      <c r="A2" s="362" t="s">
        <v>387</v>
      </c>
      <c r="B2" s="362"/>
    </row>
    <row r="3" spans="1:14">
      <c r="J3" s="348" t="s">
        <v>86</v>
      </c>
    </row>
    <row r="4" spans="1:14" s="355" customFormat="1" ht="26.25" customHeight="1">
      <c r="A4" s="406" t="s">
        <v>374</v>
      </c>
      <c r="B4" s="360"/>
      <c r="C4" s="409" t="s">
        <v>386</v>
      </c>
      <c r="D4" s="412" t="s">
        <v>85</v>
      </c>
      <c r="E4" s="412"/>
      <c r="F4" s="412"/>
      <c r="G4" s="412" t="s">
        <v>84</v>
      </c>
      <c r="H4" s="412"/>
      <c r="I4" s="412"/>
      <c r="J4" s="409" t="s">
        <v>83</v>
      </c>
      <c r="K4" s="356"/>
    </row>
    <row r="5" spans="1:14" s="355" customFormat="1" ht="25.5" customHeight="1">
      <c r="A5" s="407"/>
      <c r="B5" s="359" t="s">
        <v>312</v>
      </c>
      <c r="C5" s="410"/>
      <c r="D5" s="359">
        <v>2561</v>
      </c>
      <c r="E5" s="359">
        <v>2562</v>
      </c>
      <c r="F5" s="359">
        <v>2563</v>
      </c>
      <c r="G5" s="359">
        <v>2561</v>
      </c>
      <c r="H5" s="359">
        <v>2562</v>
      </c>
      <c r="I5" s="359">
        <v>2563</v>
      </c>
      <c r="J5" s="410"/>
      <c r="K5" s="356"/>
    </row>
    <row r="6" spans="1:14" s="355" customFormat="1" ht="25.5" customHeight="1">
      <c r="A6" s="408"/>
      <c r="B6" s="358"/>
      <c r="C6" s="411"/>
      <c r="D6" s="357" t="s">
        <v>217</v>
      </c>
      <c r="E6" s="357" t="s">
        <v>292</v>
      </c>
      <c r="F6" s="357" t="s">
        <v>385</v>
      </c>
      <c r="G6" s="357" t="s">
        <v>217</v>
      </c>
      <c r="H6" s="357" t="s">
        <v>292</v>
      </c>
      <c r="I6" s="357" t="s">
        <v>385</v>
      </c>
      <c r="J6" s="411"/>
      <c r="K6" s="356"/>
    </row>
    <row r="7" spans="1:14">
      <c r="A7" s="353">
        <v>30</v>
      </c>
      <c r="B7" s="353" t="s">
        <v>245</v>
      </c>
      <c r="C7" s="354" t="s">
        <v>76</v>
      </c>
      <c r="D7" s="352">
        <v>2324938</v>
      </c>
      <c r="E7" s="352">
        <v>2320765</v>
      </c>
      <c r="F7" s="352">
        <v>2314736</v>
      </c>
      <c r="G7" s="350">
        <v>100</v>
      </c>
      <c r="H7" s="350">
        <v>100</v>
      </c>
      <c r="I7" s="350">
        <v>100</v>
      </c>
      <c r="J7" s="354" t="s">
        <v>75</v>
      </c>
    </row>
    <row r="8" spans="1:14">
      <c r="A8" s="353">
        <v>30</v>
      </c>
      <c r="B8" s="353" t="s">
        <v>245</v>
      </c>
      <c r="C8" s="349" t="s">
        <v>72</v>
      </c>
      <c r="D8" s="352">
        <v>439510</v>
      </c>
      <c r="E8" s="352">
        <v>410451</v>
      </c>
      <c r="F8" s="352">
        <v>392417</v>
      </c>
      <c r="G8" s="350">
        <v>18.899999999999999</v>
      </c>
      <c r="H8" s="350">
        <v>17.690000000000001</v>
      </c>
      <c r="I8" s="350">
        <v>16.95</v>
      </c>
      <c r="J8" s="349" t="s">
        <v>71</v>
      </c>
    </row>
    <row r="9" spans="1:14">
      <c r="A9" s="353">
        <v>30</v>
      </c>
      <c r="B9" s="353" t="s">
        <v>245</v>
      </c>
      <c r="C9" s="349" t="s">
        <v>70</v>
      </c>
      <c r="D9" s="352">
        <v>1885428</v>
      </c>
      <c r="E9" s="352">
        <v>1910314</v>
      </c>
      <c r="F9" s="352">
        <v>1922319</v>
      </c>
      <c r="G9" s="350">
        <v>81.099999999999994</v>
      </c>
      <c r="H9" s="350">
        <v>82.31</v>
      </c>
      <c r="I9" s="350">
        <v>83.05</v>
      </c>
      <c r="J9" s="349" t="s">
        <v>22</v>
      </c>
    </row>
    <row r="10" spans="1:14">
      <c r="A10" s="353">
        <v>30</v>
      </c>
      <c r="B10" s="353" t="s">
        <v>245</v>
      </c>
      <c r="C10" s="354" t="s">
        <v>74</v>
      </c>
      <c r="D10" s="352">
        <v>2324938</v>
      </c>
      <c r="E10" s="352">
        <v>2320765</v>
      </c>
      <c r="F10" s="352">
        <v>2314736</v>
      </c>
      <c r="G10" s="350">
        <v>100</v>
      </c>
      <c r="H10" s="350">
        <v>100</v>
      </c>
      <c r="I10" s="350">
        <v>100</v>
      </c>
      <c r="J10" s="354" t="s">
        <v>73</v>
      </c>
    </row>
    <row r="11" spans="1:14">
      <c r="A11" s="353">
        <v>30</v>
      </c>
      <c r="B11" s="353" t="s">
        <v>245</v>
      </c>
      <c r="C11" s="349" t="s">
        <v>72</v>
      </c>
      <c r="D11" s="352">
        <v>1262781</v>
      </c>
      <c r="E11" s="352">
        <v>1394388</v>
      </c>
      <c r="F11" s="352">
        <v>1598879</v>
      </c>
      <c r="G11" s="350">
        <v>54.31</v>
      </c>
      <c r="H11" s="350">
        <v>60.08</v>
      </c>
      <c r="I11" s="350">
        <v>69.069999999999993</v>
      </c>
      <c r="J11" s="349" t="s">
        <v>71</v>
      </c>
    </row>
    <row r="12" spans="1:14">
      <c r="A12" s="353">
        <v>30</v>
      </c>
      <c r="B12" s="353" t="s">
        <v>245</v>
      </c>
      <c r="C12" s="349" t="s">
        <v>70</v>
      </c>
      <c r="D12" s="352">
        <v>1062157</v>
      </c>
      <c r="E12" s="352">
        <v>926377</v>
      </c>
      <c r="F12" s="352">
        <v>715857</v>
      </c>
      <c r="G12" s="350">
        <v>45.69</v>
      </c>
      <c r="H12" s="350">
        <v>39.92</v>
      </c>
      <c r="I12" s="350">
        <v>30.93</v>
      </c>
      <c r="J12" s="349" t="s">
        <v>22</v>
      </c>
    </row>
    <row r="13" spans="1:14">
      <c r="A13" s="353">
        <v>30</v>
      </c>
      <c r="B13" s="353" t="s">
        <v>245</v>
      </c>
      <c r="C13" s="354" t="s">
        <v>69</v>
      </c>
      <c r="D13" s="351" t="s">
        <v>133</v>
      </c>
      <c r="E13" s="351" t="s">
        <v>133</v>
      </c>
      <c r="F13" s="352">
        <v>2314736</v>
      </c>
      <c r="G13" s="351" t="s">
        <v>133</v>
      </c>
      <c r="H13" s="351" t="s">
        <v>133</v>
      </c>
      <c r="I13" s="350">
        <v>100</v>
      </c>
      <c r="J13" s="354" t="s">
        <v>68</v>
      </c>
    </row>
    <row r="14" spans="1:14">
      <c r="A14" s="353">
        <v>30</v>
      </c>
      <c r="B14" s="353" t="s">
        <v>245</v>
      </c>
      <c r="C14" s="349" t="s">
        <v>28</v>
      </c>
      <c r="D14" s="351" t="s">
        <v>133</v>
      </c>
      <c r="E14" s="351" t="s">
        <v>133</v>
      </c>
      <c r="F14" s="352">
        <v>2067168</v>
      </c>
      <c r="G14" s="351" t="s">
        <v>133</v>
      </c>
      <c r="H14" s="351" t="s">
        <v>133</v>
      </c>
      <c r="I14" s="350">
        <v>89.3</v>
      </c>
      <c r="J14" s="349" t="s">
        <v>24</v>
      </c>
    </row>
    <row r="15" spans="1:14">
      <c r="A15" s="353">
        <v>30</v>
      </c>
      <c r="B15" s="353" t="s">
        <v>245</v>
      </c>
      <c r="C15" s="349" t="s">
        <v>27</v>
      </c>
      <c r="D15" s="351" t="s">
        <v>133</v>
      </c>
      <c r="E15" s="351" t="s">
        <v>133</v>
      </c>
      <c r="F15" s="352">
        <v>247568</v>
      </c>
      <c r="G15" s="351" t="s">
        <v>133</v>
      </c>
      <c r="H15" s="351" t="s">
        <v>133</v>
      </c>
      <c r="I15" s="350">
        <v>10.7</v>
      </c>
      <c r="J15" s="349" t="s">
        <v>22</v>
      </c>
    </row>
    <row r="16" spans="1:14">
      <c r="A16" s="348" t="s">
        <v>384</v>
      </c>
      <c r="B16" s="345" t="s">
        <v>383</v>
      </c>
      <c r="G16" s="345" t="s">
        <v>382</v>
      </c>
    </row>
    <row r="17" spans="1:7">
      <c r="A17" s="348" t="s">
        <v>381</v>
      </c>
      <c r="B17" s="345" t="s">
        <v>380</v>
      </c>
      <c r="G17" s="345" t="s">
        <v>379</v>
      </c>
    </row>
    <row r="18" spans="1:7" s="347" customFormat="1">
      <c r="B18" s="347" t="s">
        <v>378</v>
      </c>
      <c r="G18" s="347" t="s">
        <v>377</v>
      </c>
    </row>
  </sheetData>
  <mergeCells count="5">
    <mergeCell ref="A4:A6"/>
    <mergeCell ref="C4:C6"/>
    <mergeCell ref="D4:F4"/>
    <mergeCell ref="G4:I4"/>
    <mergeCell ref="J4:J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6" sqref="C6"/>
    </sheetView>
  </sheetViews>
  <sheetFormatPr defaultRowHeight="18"/>
  <cols>
    <col min="1" max="5" width="22.625" style="317" customWidth="1"/>
  </cols>
  <sheetData>
    <row r="1" spans="1:5" ht="21.75">
      <c r="A1" s="308" t="s">
        <v>329</v>
      </c>
      <c r="B1" s="308"/>
      <c r="C1" s="308"/>
      <c r="D1" s="308"/>
      <c r="E1" s="308"/>
    </row>
    <row r="2" spans="1:5" ht="21.75">
      <c r="A2" s="308" t="s">
        <v>317</v>
      </c>
      <c r="B2" s="308"/>
      <c r="C2" s="308"/>
      <c r="D2" s="308"/>
      <c r="E2" s="308"/>
    </row>
    <row r="3" spans="1:5" ht="21.75">
      <c r="A3" s="309"/>
      <c r="B3" s="309"/>
      <c r="C3" s="309"/>
      <c r="D3" s="309"/>
      <c r="E3" s="309"/>
    </row>
    <row r="4" spans="1:5" ht="21.75">
      <c r="A4" s="437" t="s">
        <v>312</v>
      </c>
      <c r="B4" s="437" t="s">
        <v>318</v>
      </c>
      <c r="C4" s="437" t="s">
        <v>313</v>
      </c>
      <c r="D4" s="439" t="s">
        <v>314</v>
      </c>
      <c r="E4" s="440"/>
    </row>
    <row r="5" spans="1:5" ht="21.75">
      <c r="A5" s="438"/>
      <c r="B5" s="438"/>
      <c r="C5" s="438"/>
      <c r="D5" s="310" t="s">
        <v>315</v>
      </c>
      <c r="E5" s="311" t="s">
        <v>316</v>
      </c>
    </row>
    <row r="6" spans="1:5" ht="18.75" customHeight="1">
      <c r="A6" s="434" t="s">
        <v>305</v>
      </c>
      <c r="B6" s="312">
        <v>2553</v>
      </c>
      <c r="C6" s="313">
        <v>19644929</v>
      </c>
      <c r="D6" s="313">
        <v>2244023</v>
      </c>
      <c r="E6" s="314">
        <v>11.422912243663493</v>
      </c>
    </row>
    <row r="7" spans="1:5" ht="18.75" customHeight="1">
      <c r="A7" s="435"/>
      <c r="B7" s="318">
        <v>2554</v>
      </c>
      <c r="C7" s="319">
        <v>19786346</v>
      </c>
      <c r="D7" s="319">
        <v>2650939</v>
      </c>
      <c r="E7" s="320">
        <v>13.397819890544721</v>
      </c>
    </row>
    <row r="8" spans="1:5" ht="18.75" customHeight="1">
      <c r="A8" s="435"/>
      <c r="B8" s="318">
        <v>2555</v>
      </c>
      <c r="C8" s="319">
        <v>20025412</v>
      </c>
      <c r="D8" s="319">
        <v>3686714</v>
      </c>
      <c r="E8" s="320">
        <v>18.41017802779788</v>
      </c>
    </row>
    <row r="9" spans="1:5" ht="18.75" customHeight="1">
      <c r="A9" s="435"/>
      <c r="B9" s="318">
        <v>2556</v>
      </c>
      <c r="C9" s="319">
        <v>20121364</v>
      </c>
      <c r="D9" s="319">
        <v>4732421</v>
      </c>
      <c r="E9" s="320">
        <v>23.519384669945833</v>
      </c>
    </row>
    <row r="10" spans="1:5" ht="18.75" customHeight="1">
      <c r="A10" s="435"/>
      <c r="B10" s="318">
        <v>2557</v>
      </c>
      <c r="C10" s="319">
        <v>20564691</v>
      </c>
      <c r="D10" s="319">
        <v>7126407</v>
      </c>
      <c r="E10" s="320">
        <v>34.653606027924269</v>
      </c>
    </row>
    <row r="11" spans="1:5" ht="18.75" customHeight="1">
      <c r="A11" s="435"/>
      <c r="B11" s="318">
        <v>2558</v>
      </c>
      <c r="C11" s="319">
        <v>20642895</v>
      </c>
      <c r="D11" s="319">
        <v>10767727</v>
      </c>
      <c r="E11" s="320">
        <v>52.161903647719953</v>
      </c>
    </row>
    <row r="12" spans="1:5" ht="18.75" customHeight="1">
      <c r="A12" s="435"/>
      <c r="B12" s="318">
        <v>2559</v>
      </c>
      <c r="C12" s="319">
        <v>21367200</v>
      </c>
      <c r="D12" s="319">
        <v>12785202.699999999</v>
      </c>
      <c r="E12" s="320">
        <v>59.835648564154397</v>
      </c>
    </row>
    <row r="13" spans="1:5" ht="18.75" customHeight="1">
      <c r="A13" s="435"/>
      <c r="B13" s="318">
        <v>2560</v>
      </c>
      <c r="C13" s="319">
        <v>21513403</v>
      </c>
      <c r="D13" s="319">
        <v>13850287</v>
      </c>
      <c r="E13" s="320">
        <v>64.379805463598672</v>
      </c>
    </row>
    <row r="14" spans="1:5" ht="18.75" customHeight="1">
      <c r="A14" s="435"/>
      <c r="B14" s="318">
        <v>2561</v>
      </c>
      <c r="C14" s="319">
        <v>21418737</v>
      </c>
      <c r="D14" s="319">
        <v>14502549</v>
      </c>
      <c r="E14" s="320">
        <v>67.709636660649039</v>
      </c>
    </row>
    <row r="15" spans="1:5" ht="18.75" customHeight="1">
      <c r="A15" s="436"/>
      <c r="B15" s="321">
        <v>2562</v>
      </c>
      <c r="C15" s="322">
        <v>21884396</v>
      </c>
      <c r="D15" s="322">
        <v>16317453</v>
      </c>
      <c r="E15" s="323">
        <v>74.56204411581659</v>
      </c>
    </row>
    <row r="16" spans="1:5" ht="18.75" customHeight="1">
      <c r="A16" s="434" t="s">
        <v>245</v>
      </c>
      <c r="B16" s="312">
        <v>2553</v>
      </c>
      <c r="C16" s="313">
        <v>791335</v>
      </c>
      <c r="D16" s="313">
        <v>62093</v>
      </c>
      <c r="E16" s="314">
        <v>7.8466136339224226</v>
      </c>
    </row>
    <row r="17" spans="1:5" ht="18.75" customHeight="1">
      <c r="A17" s="435"/>
      <c r="B17" s="318">
        <v>2554</v>
      </c>
      <c r="C17" s="319">
        <v>796474</v>
      </c>
      <c r="D17" s="319">
        <v>78564</v>
      </c>
      <c r="E17" s="320">
        <v>9.8639754718923651</v>
      </c>
    </row>
    <row r="18" spans="1:5" ht="18.75" customHeight="1">
      <c r="A18" s="435"/>
      <c r="B18" s="318">
        <v>2555</v>
      </c>
      <c r="C18" s="319">
        <v>810035</v>
      </c>
      <c r="D18" s="319">
        <v>119382</v>
      </c>
      <c r="E18" s="320">
        <v>14.737881696469907</v>
      </c>
    </row>
    <row r="19" spans="1:5" ht="18.75" customHeight="1">
      <c r="A19" s="435"/>
      <c r="B19" s="318">
        <v>2556</v>
      </c>
      <c r="C19" s="319">
        <v>798484</v>
      </c>
      <c r="D19" s="319">
        <v>164159</v>
      </c>
      <c r="E19" s="320">
        <v>20.558833990411831</v>
      </c>
    </row>
    <row r="20" spans="1:5" ht="18.75" customHeight="1">
      <c r="A20" s="435"/>
      <c r="B20" s="318">
        <v>2557</v>
      </c>
      <c r="C20" s="319">
        <v>753471</v>
      </c>
      <c r="D20" s="319">
        <v>232708</v>
      </c>
      <c r="E20" s="320">
        <v>30.884798485940401</v>
      </c>
    </row>
    <row r="21" spans="1:5" ht="18.75" customHeight="1">
      <c r="A21" s="435"/>
      <c r="B21" s="318">
        <v>2558</v>
      </c>
      <c r="C21" s="319">
        <v>752300</v>
      </c>
      <c r="D21" s="319">
        <v>427854</v>
      </c>
      <c r="E21" s="320">
        <v>56.872790110328332</v>
      </c>
    </row>
    <row r="22" spans="1:5" ht="18.75" customHeight="1">
      <c r="A22" s="435"/>
      <c r="B22" s="318">
        <v>2559</v>
      </c>
      <c r="C22" s="319">
        <v>740048</v>
      </c>
      <c r="D22" s="319">
        <v>427779.35</v>
      </c>
      <c r="E22" s="320">
        <v>57.804270804055946</v>
      </c>
    </row>
    <row r="23" spans="1:5" ht="18.75" customHeight="1">
      <c r="A23" s="435"/>
      <c r="B23" s="318">
        <v>2560</v>
      </c>
      <c r="C23" s="319">
        <v>775456</v>
      </c>
      <c r="D23" s="319">
        <v>511607</v>
      </c>
      <c r="E23" s="320">
        <v>65.974987620187349</v>
      </c>
    </row>
    <row r="24" spans="1:5" ht="18.75" customHeight="1">
      <c r="A24" s="435"/>
      <c r="B24" s="318">
        <v>2561</v>
      </c>
      <c r="C24" s="319">
        <v>744247</v>
      </c>
      <c r="D24" s="319">
        <v>500800</v>
      </c>
      <c r="E24" s="320">
        <v>67.289488570326782</v>
      </c>
    </row>
    <row r="25" spans="1:5" ht="18.75" customHeight="1">
      <c r="A25" s="436"/>
      <c r="B25" s="321">
        <v>2562</v>
      </c>
      <c r="C25" s="322">
        <v>775859</v>
      </c>
      <c r="D25" s="322">
        <v>574557</v>
      </c>
      <c r="E25" s="323">
        <v>74.054306259255881</v>
      </c>
    </row>
    <row r="26" spans="1:5" ht="21.75">
      <c r="A26" s="315"/>
      <c r="B26" s="316"/>
      <c r="C26" s="315"/>
      <c r="D26" s="315"/>
      <c r="E26" s="315"/>
    </row>
    <row r="27" spans="1:5" ht="21.75">
      <c r="A27" s="325" t="s">
        <v>319</v>
      </c>
    </row>
  </sheetData>
  <mergeCells count="6">
    <mergeCell ref="A16:A25"/>
    <mergeCell ref="A4:A5"/>
    <mergeCell ref="B4:B5"/>
    <mergeCell ref="C4:C5"/>
    <mergeCell ref="D4:E4"/>
    <mergeCell ref="A6:A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F11" sqref="F11"/>
    </sheetView>
  </sheetViews>
  <sheetFormatPr defaultRowHeight="14.25"/>
  <cols>
    <col min="1" max="1" width="14.875" customWidth="1"/>
    <col min="2" max="2" width="13" customWidth="1"/>
    <col min="3" max="3" width="18.5" customWidth="1"/>
    <col min="4" max="4" width="11.75" bestFit="1" customWidth="1"/>
    <col min="5" max="5" width="14" customWidth="1"/>
    <col min="6" max="8" width="11.75" bestFit="1" customWidth="1"/>
  </cols>
  <sheetData>
    <row r="1" spans="1:8" ht="21.75">
      <c r="A1" s="325" t="s">
        <v>328</v>
      </c>
    </row>
    <row r="2" spans="1:8" ht="21.75">
      <c r="A2" s="325" t="s">
        <v>326</v>
      </c>
    </row>
    <row r="5" spans="1:8" ht="19.5">
      <c r="A5" s="279"/>
      <c r="B5" s="302"/>
      <c r="C5" s="381" t="s">
        <v>320</v>
      </c>
      <c r="D5" s="382"/>
      <c r="E5" s="382"/>
      <c r="F5" s="382"/>
      <c r="G5" s="382"/>
      <c r="H5" s="383"/>
    </row>
    <row r="6" spans="1:8" ht="19.5">
      <c r="A6" s="280"/>
      <c r="B6" s="303"/>
      <c r="C6" s="384" t="s">
        <v>327</v>
      </c>
      <c r="D6" s="385"/>
      <c r="E6" s="385"/>
      <c r="F6" s="385"/>
      <c r="G6" s="385"/>
      <c r="H6" s="386"/>
    </row>
    <row r="7" spans="1:8" ht="21.75">
      <c r="A7" s="280"/>
      <c r="B7" s="326" t="s">
        <v>323</v>
      </c>
      <c r="C7" s="381" t="s">
        <v>48</v>
      </c>
      <c r="D7" s="383"/>
      <c r="E7" s="271" t="s">
        <v>321</v>
      </c>
      <c r="F7" s="272"/>
      <c r="G7" s="381" t="s">
        <v>322</v>
      </c>
      <c r="H7" s="383"/>
    </row>
    <row r="8" spans="1:8" ht="19.5">
      <c r="A8" s="280"/>
      <c r="B8" s="303"/>
      <c r="C8" s="384" t="s">
        <v>46</v>
      </c>
      <c r="D8" s="386"/>
      <c r="E8" s="273" t="s">
        <v>324</v>
      </c>
      <c r="F8" s="274"/>
      <c r="G8" s="384" t="s">
        <v>68</v>
      </c>
      <c r="H8" s="386"/>
    </row>
    <row r="9" spans="1:8" ht="19.5">
      <c r="A9" s="280"/>
      <c r="B9" s="303"/>
      <c r="C9" s="143" t="s">
        <v>72</v>
      </c>
      <c r="D9" s="143" t="s">
        <v>70</v>
      </c>
      <c r="E9" s="143" t="s">
        <v>72</v>
      </c>
      <c r="F9" s="143" t="s">
        <v>70</v>
      </c>
      <c r="G9" s="143" t="s">
        <v>72</v>
      </c>
      <c r="H9" s="143" t="s">
        <v>70</v>
      </c>
    </row>
    <row r="10" spans="1:8" ht="19.5">
      <c r="A10" s="280"/>
      <c r="B10" s="304"/>
      <c r="C10" s="141" t="s">
        <v>325</v>
      </c>
      <c r="D10" s="141" t="s">
        <v>22</v>
      </c>
      <c r="E10" s="141" t="s">
        <v>325</v>
      </c>
      <c r="F10" s="141" t="s">
        <v>22</v>
      </c>
      <c r="G10" s="141" t="s">
        <v>325</v>
      </c>
      <c r="H10" s="141" t="s">
        <v>22</v>
      </c>
    </row>
    <row r="11" spans="1:8" ht="21.75">
      <c r="A11" s="301" t="s">
        <v>305</v>
      </c>
      <c r="B11" s="327">
        <v>2553</v>
      </c>
      <c r="C11" s="328">
        <v>19138809</v>
      </c>
      <c r="D11" s="328">
        <v>42758045</v>
      </c>
      <c r="E11" s="328">
        <v>13844121</v>
      </c>
      <c r="F11" s="328">
        <v>48052733</v>
      </c>
      <c r="G11" s="328">
        <v>38243149</v>
      </c>
      <c r="H11" s="328">
        <v>23653705</v>
      </c>
    </row>
    <row r="12" spans="1:8" ht="21.75">
      <c r="A12" s="280"/>
      <c r="B12" s="329">
        <v>2554</v>
      </c>
      <c r="C12" s="330">
        <v>19941150</v>
      </c>
      <c r="D12" s="330">
        <v>42473085</v>
      </c>
      <c r="E12" s="330">
        <v>14773403</v>
      </c>
      <c r="F12" s="330">
        <v>47640832</v>
      </c>
      <c r="G12" s="330">
        <v>41432901</v>
      </c>
      <c r="H12" s="330">
        <v>20981334</v>
      </c>
    </row>
    <row r="13" spans="1:8" ht="21.75">
      <c r="A13" s="280"/>
      <c r="B13" s="329">
        <v>2555</v>
      </c>
      <c r="C13" s="330">
        <v>21167848</v>
      </c>
      <c r="D13" s="330">
        <v>41691481</v>
      </c>
      <c r="E13" s="330">
        <v>16632908</v>
      </c>
      <c r="F13" s="330">
        <v>46226421</v>
      </c>
      <c r="G13" s="330">
        <v>44095238</v>
      </c>
      <c r="H13" s="330">
        <v>18764091</v>
      </c>
    </row>
    <row r="14" spans="1:8" ht="21.75">
      <c r="A14" s="280"/>
      <c r="B14" s="329">
        <v>2556</v>
      </c>
      <c r="C14" s="330">
        <v>22166875</v>
      </c>
      <c r="D14" s="330">
        <v>41116244</v>
      </c>
      <c r="E14" s="330">
        <v>18312405</v>
      </c>
      <c r="F14" s="330">
        <v>44970714</v>
      </c>
      <c r="G14" s="330">
        <v>46401040</v>
      </c>
      <c r="H14" s="330">
        <v>16882079</v>
      </c>
    </row>
    <row r="15" spans="1:8" ht="21.75">
      <c r="A15" s="280"/>
      <c r="B15" s="329">
        <v>2557</v>
      </c>
      <c r="C15" s="330">
        <v>23771341</v>
      </c>
      <c r="D15" s="330">
        <v>38515389</v>
      </c>
      <c r="E15" s="330">
        <v>21729382</v>
      </c>
      <c r="F15" s="330">
        <v>40557348</v>
      </c>
      <c r="G15" s="330">
        <v>48065641</v>
      </c>
      <c r="H15" s="330">
        <v>14221089</v>
      </c>
    </row>
    <row r="16" spans="1:8" ht="21.75">
      <c r="A16" s="280"/>
      <c r="B16" s="329">
        <v>2558</v>
      </c>
      <c r="C16" s="330">
        <v>21842291</v>
      </c>
      <c r="D16" s="330">
        <v>40707866</v>
      </c>
      <c r="E16" s="330">
        <v>24592299</v>
      </c>
      <c r="F16" s="330">
        <v>37957858</v>
      </c>
      <c r="G16" s="330">
        <v>49594137</v>
      </c>
      <c r="H16" s="330">
        <v>12956020</v>
      </c>
    </row>
    <row r="17" spans="1:8" ht="21.75">
      <c r="A17" s="280"/>
      <c r="B17" s="329">
        <v>2559</v>
      </c>
      <c r="C17" s="330">
        <v>20218612.300000001</v>
      </c>
      <c r="D17" s="330">
        <v>42586213.700000003</v>
      </c>
      <c r="E17" s="330">
        <v>29835410.300000001</v>
      </c>
      <c r="F17" s="330">
        <v>32969415.699999999</v>
      </c>
      <c r="G17" s="330">
        <v>51121620.899999999</v>
      </c>
      <c r="H17" s="330">
        <v>11683205.199999999</v>
      </c>
    </row>
    <row r="18" spans="1:8" ht="21.75">
      <c r="A18" s="280"/>
      <c r="B18" s="329">
        <v>2560</v>
      </c>
      <c r="C18" s="330">
        <v>19387925</v>
      </c>
      <c r="D18" s="330">
        <v>43664186</v>
      </c>
      <c r="E18" s="330">
        <v>33349478</v>
      </c>
      <c r="F18" s="330">
        <v>29702634</v>
      </c>
      <c r="G18" s="330">
        <v>55577730</v>
      </c>
      <c r="H18" s="330">
        <v>7474381</v>
      </c>
    </row>
    <row r="19" spans="1:8" ht="21.75">
      <c r="A19" s="280"/>
      <c r="B19" s="329">
        <v>2561</v>
      </c>
      <c r="C19" s="330">
        <v>17905267</v>
      </c>
      <c r="D19" s="330">
        <v>45374845</v>
      </c>
      <c r="E19" s="330">
        <v>35954165</v>
      </c>
      <c r="F19" s="330">
        <v>27325946</v>
      </c>
      <c r="G19" s="330">
        <v>56663906</v>
      </c>
      <c r="H19" s="330">
        <v>6616205</v>
      </c>
    </row>
    <row r="20" spans="1:8" ht="21.75">
      <c r="A20" s="280"/>
      <c r="B20" s="329" t="s">
        <v>304</v>
      </c>
      <c r="C20" s="330">
        <v>16081983</v>
      </c>
      <c r="D20" s="330">
        <v>47556221</v>
      </c>
      <c r="E20" s="330">
        <v>42416398</v>
      </c>
      <c r="F20" s="330">
        <v>21221805</v>
      </c>
      <c r="G20" s="330"/>
      <c r="H20" s="330"/>
    </row>
    <row r="21" spans="1:8" ht="21.75">
      <c r="A21" s="281"/>
      <c r="B21" s="304"/>
      <c r="C21" s="331"/>
      <c r="D21" s="331"/>
      <c r="E21" s="331"/>
      <c r="F21" s="331"/>
      <c r="G21" s="331"/>
      <c r="H21" s="331"/>
    </row>
    <row r="22" spans="1:8" ht="21.75">
      <c r="A22" s="332" t="s">
        <v>245</v>
      </c>
      <c r="B22" s="327">
        <v>2553</v>
      </c>
      <c r="C22" s="328">
        <v>783998</v>
      </c>
      <c r="D22" s="328">
        <v>1789189</v>
      </c>
      <c r="E22" s="328">
        <v>571598</v>
      </c>
      <c r="F22" s="328">
        <v>2001589</v>
      </c>
      <c r="G22" s="328">
        <v>1495221</v>
      </c>
      <c r="H22" s="328">
        <v>1077966</v>
      </c>
    </row>
    <row r="23" spans="1:8" ht="21.75">
      <c r="A23" s="280"/>
      <c r="B23" s="329">
        <v>2554</v>
      </c>
      <c r="C23" s="330">
        <v>798656</v>
      </c>
      <c r="D23" s="330">
        <v>1795806</v>
      </c>
      <c r="E23" s="330">
        <v>579916</v>
      </c>
      <c r="F23" s="330">
        <v>2014546</v>
      </c>
      <c r="G23" s="330">
        <v>1636930</v>
      </c>
      <c r="H23" s="330">
        <v>957532</v>
      </c>
    </row>
    <row r="24" spans="1:8" ht="21.75">
      <c r="A24" s="280"/>
      <c r="B24" s="329">
        <v>2555</v>
      </c>
      <c r="C24" s="330">
        <v>840943</v>
      </c>
      <c r="D24" s="330">
        <v>1771792</v>
      </c>
      <c r="E24" s="330">
        <v>592832</v>
      </c>
      <c r="F24" s="330">
        <v>2019903</v>
      </c>
      <c r="G24" s="330">
        <v>1783076</v>
      </c>
      <c r="H24" s="330">
        <v>829659</v>
      </c>
    </row>
    <row r="25" spans="1:8" ht="21.75">
      <c r="A25" s="280"/>
      <c r="B25" s="329">
        <v>2556</v>
      </c>
      <c r="C25" s="330">
        <v>861981</v>
      </c>
      <c r="D25" s="330">
        <v>1709276</v>
      </c>
      <c r="E25" s="330">
        <v>713754</v>
      </c>
      <c r="F25" s="330">
        <v>1857503</v>
      </c>
      <c r="G25" s="330">
        <v>1839118</v>
      </c>
      <c r="H25" s="330">
        <v>732139</v>
      </c>
    </row>
    <row r="26" spans="1:8" ht="21.75">
      <c r="A26" s="280"/>
      <c r="B26" s="329">
        <v>2557</v>
      </c>
      <c r="C26" s="330">
        <v>815241</v>
      </c>
      <c r="D26" s="330">
        <v>1514161</v>
      </c>
      <c r="E26" s="330">
        <v>734106</v>
      </c>
      <c r="F26" s="330">
        <v>1595296</v>
      </c>
      <c r="G26" s="330">
        <v>1753420</v>
      </c>
      <c r="H26" s="330">
        <v>575982</v>
      </c>
    </row>
    <row r="27" spans="1:8" ht="21.75">
      <c r="A27" s="280"/>
      <c r="B27" s="329">
        <v>2558</v>
      </c>
      <c r="C27" s="330">
        <v>754751</v>
      </c>
      <c r="D27" s="330">
        <v>1578350</v>
      </c>
      <c r="E27" s="330">
        <v>852076</v>
      </c>
      <c r="F27" s="330">
        <v>1481025</v>
      </c>
      <c r="G27" s="330">
        <v>1806209</v>
      </c>
      <c r="H27" s="330">
        <v>526892</v>
      </c>
    </row>
    <row r="28" spans="1:8" ht="21.75">
      <c r="A28" s="280"/>
      <c r="B28" s="329">
        <v>2559</v>
      </c>
      <c r="C28" s="330">
        <v>701567.17</v>
      </c>
      <c r="D28" s="330">
        <v>1631671.83</v>
      </c>
      <c r="E28" s="330">
        <v>1021413.86</v>
      </c>
      <c r="F28" s="330">
        <v>1311825.1399999999</v>
      </c>
      <c r="G28" s="330">
        <v>1790899.48</v>
      </c>
      <c r="H28" s="330">
        <v>542339.52</v>
      </c>
    </row>
    <row r="29" spans="1:8" ht="21.75">
      <c r="A29" s="280"/>
      <c r="B29" s="329">
        <v>2560</v>
      </c>
      <c r="C29" s="330">
        <v>630510</v>
      </c>
      <c r="D29" s="330">
        <v>1700474</v>
      </c>
      <c r="E29" s="330">
        <v>1176308</v>
      </c>
      <c r="F29" s="330">
        <v>1154676</v>
      </c>
      <c r="G29" s="330">
        <v>1954478</v>
      </c>
      <c r="H29" s="330">
        <v>376506</v>
      </c>
    </row>
    <row r="30" spans="1:8" ht="21.75">
      <c r="A30" s="280"/>
      <c r="B30" s="329">
        <v>2561</v>
      </c>
      <c r="C30" s="330">
        <v>557429</v>
      </c>
      <c r="D30" s="330">
        <v>1770369</v>
      </c>
      <c r="E30" s="330">
        <v>1209583</v>
      </c>
      <c r="F30" s="330">
        <v>1118215</v>
      </c>
      <c r="G30" s="330">
        <v>1999000</v>
      </c>
      <c r="H30" s="330">
        <v>328798</v>
      </c>
    </row>
    <row r="31" spans="1:8" ht="21.75">
      <c r="A31" s="280"/>
      <c r="B31" s="329" t="s">
        <v>304</v>
      </c>
      <c r="C31" s="330">
        <v>410451</v>
      </c>
      <c r="D31" s="330">
        <v>1910314</v>
      </c>
      <c r="E31" s="330">
        <v>1394388</v>
      </c>
      <c r="F31" s="330">
        <v>926377</v>
      </c>
      <c r="G31" s="330"/>
      <c r="H31" s="330"/>
    </row>
    <row r="32" spans="1:8" ht="21.75">
      <c r="A32" s="281"/>
      <c r="B32" s="304"/>
      <c r="C32" s="331"/>
      <c r="D32" s="331"/>
      <c r="E32" s="331"/>
      <c r="F32" s="331"/>
      <c r="G32" s="331"/>
      <c r="H32" s="331"/>
    </row>
  </sheetData>
  <mergeCells count="6">
    <mergeCell ref="C5:H5"/>
    <mergeCell ref="C6:H6"/>
    <mergeCell ref="C7:D7"/>
    <mergeCell ref="C8:D8"/>
    <mergeCell ref="G8:H8"/>
    <mergeCell ref="G7:H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2" workbookViewId="0">
      <selection activeCell="B7" sqref="B7"/>
    </sheetView>
  </sheetViews>
  <sheetFormatPr defaultRowHeight="14.25"/>
  <cols>
    <col min="1" max="1" width="16.75" customWidth="1"/>
    <col min="2" max="2" width="11.75" customWidth="1"/>
    <col min="9" max="9" width="0.875" customWidth="1"/>
    <col min="10" max="10" width="15.125" customWidth="1"/>
  </cols>
  <sheetData>
    <row r="1" spans="1:10" ht="19.5">
      <c r="A1" s="243" t="s">
        <v>291</v>
      </c>
      <c r="B1" s="243"/>
      <c r="C1" s="243"/>
      <c r="D1" s="243"/>
      <c r="E1" s="243"/>
      <c r="F1" s="2"/>
      <c r="G1" s="242"/>
      <c r="H1" s="242"/>
    </row>
    <row r="2" spans="1:10" ht="19.5">
      <c r="A2" s="241" t="s">
        <v>290</v>
      </c>
      <c r="B2" s="240"/>
      <c r="C2" s="240"/>
      <c r="D2" s="240"/>
      <c r="E2" s="240"/>
      <c r="F2" s="240"/>
      <c r="G2" s="240"/>
      <c r="H2" s="1"/>
      <c r="I2" s="1"/>
    </row>
    <row r="3" spans="1:10" ht="18.75">
      <c r="A3" s="239" t="s">
        <v>262</v>
      </c>
      <c r="B3" s="238" t="s">
        <v>297</v>
      </c>
      <c r="C3" s="444" t="s">
        <v>300</v>
      </c>
      <c r="D3" s="444"/>
      <c r="E3" s="444"/>
      <c r="F3" s="444"/>
      <c r="G3" s="444"/>
      <c r="H3" s="444"/>
      <c r="I3" s="237"/>
      <c r="J3" s="236" t="s">
        <v>289</v>
      </c>
    </row>
    <row r="4" spans="1:10" ht="18.75">
      <c r="A4" s="239"/>
      <c r="B4" s="238"/>
      <c r="C4" s="1" t="s">
        <v>301</v>
      </c>
      <c r="D4" s="1"/>
      <c r="E4" s="1"/>
      <c r="F4" s="1"/>
      <c r="G4" s="1"/>
      <c r="H4" s="1"/>
      <c r="I4" s="235"/>
      <c r="J4" s="234"/>
    </row>
    <row r="5" spans="1:10" ht="18.75">
      <c r="A5" s="235" t="s">
        <v>258</v>
      </c>
      <c r="B5" s="233" t="s">
        <v>288</v>
      </c>
      <c r="C5" s="447" t="s">
        <v>287</v>
      </c>
      <c r="D5" s="447"/>
      <c r="E5" s="448" t="s">
        <v>286</v>
      </c>
      <c r="F5" s="448"/>
      <c r="G5" s="447" t="s">
        <v>285</v>
      </c>
      <c r="H5" s="447"/>
      <c r="I5" s="235"/>
      <c r="J5" s="234" t="s">
        <v>273</v>
      </c>
    </row>
    <row r="6" spans="1:10" ht="21.75">
      <c r="A6" s="235"/>
      <c r="B6" s="233" t="s">
        <v>30</v>
      </c>
      <c r="C6" s="441" t="s">
        <v>284</v>
      </c>
      <c r="D6" s="441"/>
      <c r="E6" s="443" t="s">
        <v>283</v>
      </c>
      <c r="F6" s="443"/>
      <c r="G6" s="441" t="s">
        <v>282</v>
      </c>
      <c r="H6" s="441"/>
      <c r="I6" s="235"/>
      <c r="J6" s="234"/>
    </row>
    <row r="7" spans="1:10" ht="18.75">
      <c r="A7" s="2"/>
      <c r="B7" s="233" t="s">
        <v>272</v>
      </c>
      <c r="C7" s="233" t="s">
        <v>28</v>
      </c>
      <c r="D7" s="233" t="s">
        <v>27</v>
      </c>
      <c r="E7" s="233" t="s">
        <v>28</v>
      </c>
      <c r="F7" s="233" t="s">
        <v>27</v>
      </c>
      <c r="G7" s="233" t="s">
        <v>26</v>
      </c>
      <c r="H7" s="233" t="s">
        <v>25</v>
      </c>
      <c r="I7" s="233"/>
      <c r="J7" s="197"/>
    </row>
    <row r="8" spans="1:10" ht="18.75">
      <c r="A8" s="232"/>
      <c r="B8" s="1"/>
      <c r="C8" s="231" t="s">
        <v>24</v>
      </c>
      <c r="D8" s="231" t="s">
        <v>22</v>
      </c>
      <c r="E8" s="231" t="s">
        <v>24</v>
      </c>
      <c r="F8" s="231" t="s">
        <v>22</v>
      </c>
      <c r="G8" s="231" t="s">
        <v>23</v>
      </c>
      <c r="H8" s="231" t="s">
        <v>22</v>
      </c>
      <c r="I8" s="231"/>
      <c r="J8" s="193"/>
    </row>
    <row r="9" spans="1:10" ht="18.75">
      <c r="A9" s="230" t="s">
        <v>21</v>
      </c>
      <c r="B9" s="268">
        <v>5589370</v>
      </c>
      <c r="C9" s="268">
        <v>410980</v>
      </c>
      <c r="D9" s="268">
        <v>5178400</v>
      </c>
      <c r="E9" s="268">
        <v>534340</v>
      </c>
      <c r="F9" s="268">
        <v>5055030</v>
      </c>
      <c r="G9" s="268">
        <v>3670880</v>
      </c>
      <c r="H9" s="268">
        <v>1918500</v>
      </c>
      <c r="I9" s="229"/>
      <c r="J9" s="228" t="s">
        <v>250</v>
      </c>
    </row>
    <row r="10" spans="1:10" ht="18.75">
      <c r="A10" s="227" t="s">
        <v>249</v>
      </c>
      <c r="B10" s="269">
        <v>1728990</v>
      </c>
      <c r="C10" s="269">
        <v>139740</v>
      </c>
      <c r="D10" s="269">
        <v>1589250</v>
      </c>
      <c r="E10" s="269">
        <v>266860</v>
      </c>
      <c r="F10" s="269">
        <v>1462130</v>
      </c>
      <c r="G10" s="269">
        <v>1223330</v>
      </c>
      <c r="H10" s="269">
        <v>505660</v>
      </c>
      <c r="I10" s="226"/>
      <c r="J10" s="225" t="s">
        <v>248</v>
      </c>
    </row>
    <row r="11" spans="1:10" ht="18.75">
      <c r="A11" s="227" t="s">
        <v>247</v>
      </c>
      <c r="B11" s="269">
        <v>3860380</v>
      </c>
      <c r="C11" s="269">
        <v>271240</v>
      </c>
      <c r="D11" s="269">
        <v>3589140</v>
      </c>
      <c r="E11" s="269">
        <v>267480</v>
      </c>
      <c r="F11" s="269">
        <v>3592900</v>
      </c>
      <c r="G11" s="269">
        <v>2447550</v>
      </c>
      <c r="H11" s="269">
        <v>1412830</v>
      </c>
      <c r="I11" s="226"/>
      <c r="J11" s="225" t="s">
        <v>246</v>
      </c>
    </row>
    <row r="12" spans="1:10" ht="18.75">
      <c r="A12" s="224" t="s">
        <v>245</v>
      </c>
      <c r="B12" s="269">
        <v>775860</v>
      </c>
      <c r="C12" s="269">
        <v>9370</v>
      </c>
      <c r="D12" s="269">
        <v>766490</v>
      </c>
      <c r="E12" s="269">
        <v>107740</v>
      </c>
      <c r="F12" s="269">
        <v>668120</v>
      </c>
      <c r="G12" s="269">
        <v>574560</v>
      </c>
      <c r="H12" s="269">
        <v>201300</v>
      </c>
      <c r="I12" s="223"/>
      <c r="J12" s="222" t="s">
        <v>20</v>
      </c>
    </row>
    <row r="13" spans="1:10" ht="18.75">
      <c r="A13" s="224" t="s">
        <v>244</v>
      </c>
      <c r="B13" s="269">
        <v>376640</v>
      </c>
      <c r="C13" s="269">
        <v>1190</v>
      </c>
      <c r="D13" s="269">
        <v>375450</v>
      </c>
      <c r="E13" s="269">
        <v>18300</v>
      </c>
      <c r="F13" s="269">
        <v>358340</v>
      </c>
      <c r="G13" s="269">
        <v>230600</v>
      </c>
      <c r="H13" s="269">
        <v>146040</v>
      </c>
      <c r="I13" s="223"/>
      <c r="J13" s="222" t="s">
        <v>19</v>
      </c>
    </row>
    <row r="14" spans="1:10" ht="18.75">
      <c r="A14" s="224" t="s">
        <v>243</v>
      </c>
      <c r="B14" s="269">
        <v>335800</v>
      </c>
      <c r="C14" s="269">
        <v>20720</v>
      </c>
      <c r="D14" s="269">
        <v>315080</v>
      </c>
      <c r="E14" s="269">
        <v>48190</v>
      </c>
      <c r="F14" s="269">
        <v>287600</v>
      </c>
      <c r="G14" s="269">
        <v>225480</v>
      </c>
      <c r="H14" s="269">
        <v>110320</v>
      </c>
      <c r="I14" s="223"/>
      <c r="J14" s="222" t="s">
        <v>18</v>
      </c>
    </row>
    <row r="15" spans="1:10" ht="18.75">
      <c r="A15" s="224" t="s">
        <v>242</v>
      </c>
      <c r="B15" s="269">
        <v>291650</v>
      </c>
      <c r="C15" s="269">
        <v>69210</v>
      </c>
      <c r="D15" s="269">
        <v>222440</v>
      </c>
      <c r="E15" s="269">
        <v>17060</v>
      </c>
      <c r="F15" s="269">
        <v>274590</v>
      </c>
      <c r="G15" s="269">
        <v>140540</v>
      </c>
      <c r="H15" s="269">
        <v>151110</v>
      </c>
      <c r="I15" s="223"/>
      <c r="J15" s="222" t="s">
        <v>17</v>
      </c>
    </row>
    <row r="16" spans="1:10" ht="18.75">
      <c r="A16" s="224" t="s">
        <v>241</v>
      </c>
      <c r="B16" s="269">
        <v>492960</v>
      </c>
      <c r="C16" s="269">
        <v>1980</v>
      </c>
      <c r="D16" s="269">
        <v>490980</v>
      </c>
      <c r="E16" s="269">
        <v>50760</v>
      </c>
      <c r="F16" s="269">
        <v>442200</v>
      </c>
      <c r="G16" s="269">
        <v>331140</v>
      </c>
      <c r="H16" s="269">
        <v>161820</v>
      </c>
      <c r="I16" s="223"/>
      <c r="J16" s="222" t="s">
        <v>16</v>
      </c>
    </row>
    <row r="17" spans="1:10" ht="18.75">
      <c r="A17" s="224" t="s">
        <v>240</v>
      </c>
      <c r="B17" s="269">
        <v>158680</v>
      </c>
      <c r="C17" s="269">
        <v>13140</v>
      </c>
      <c r="D17" s="269">
        <v>145540</v>
      </c>
      <c r="E17" s="269">
        <v>10160</v>
      </c>
      <c r="F17" s="269">
        <v>148520</v>
      </c>
      <c r="G17" s="269">
        <v>98680</v>
      </c>
      <c r="H17" s="269">
        <v>60000</v>
      </c>
      <c r="I17" s="223"/>
      <c r="J17" s="222" t="s">
        <v>15</v>
      </c>
    </row>
    <row r="18" spans="1:10" ht="18.75">
      <c r="A18" s="224" t="s">
        <v>239</v>
      </c>
      <c r="B18" s="269">
        <v>302970</v>
      </c>
      <c r="C18" s="269">
        <v>47330</v>
      </c>
      <c r="D18" s="269">
        <v>255640</v>
      </c>
      <c r="E18" s="269">
        <v>18800</v>
      </c>
      <c r="F18" s="269">
        <v>284170</v>
      </c>
      <c r="G18" s="269">
        <v>168190</v>
      </c>
      <c r="H18" s="269">
        <v>134780</v>
      </c>
      <c r="I18" s="223"/>
      <c r="J18" s="222" t="s">
        <v>14</v>
      </c>
    </row>
    <row r="19" spans="1:10" ht="18.75">
      <c r="A19" s="224" t="s">
        <v>238</v>
      </c>
      <c r="B19" s="269">
        <v>82200</v>
      </c>
      <c r="C19" s="269">
        <v>15800</v>
      </c>
      <c r="D19" s="269">
        <v>66400</v>
      </c>
      <c r="E19" s="269">
        <v>6940</v>
      </c>
      <c r="F19" s="269">
        <v>75260</v>
      </c>
      <c r="G19" s="269">
        <v>52890</v>
      </c>
      <c r="H19" s="269">
        <v>29320</v>
      </c>
      <c r="I19" s="223"/>
      <c r="J19" s="222" t="s">
        <v>13</v>
      </c>
    </row>
    <row r="20" spans="1:10" ht="18.75">
      <c r="A20" s="224" t="s">
        <v>237</v>
      </c>
      <c r="B20" s="269">
        <v>95690</v>
      </c>
      <c r="C20" s="269">
        <v>400</v>
      </c>
      <c r="D20" s="269">
        <v>95290</v>
      </c>
      <c r="E20" s="269">
        <v>4390</v>
      </c>
      <c r="F20" s="269">
        <v>91300</v>
      </c>
      <c r="G20" s="269">
        <v>65290.000000000007</v>
      </c>
      <c r="H20" s="269">
        <v>30400</v>
      </c>
      <c r="I20" s="223"/>
      <c r="J20" s="222" t="s">
        <v>12</v>
      </c>
    </row>
    <row r="21" spans="1:10" ht="18.75">
      <c r="A21" s="224" t="s">
        <v>236</v>
      </c>
      <c r="B21" s="269">
        <v>136050</v>
      </c>
      <c r="C21" s="269">
        <v>23650</v>
      </c>
      <c r="D21" s="269">
        <v>112390</v>
      </c>
      <c r="E21" s="269">
        <v>14190</v>
      </c>
      <c r="F21" s="269">
        <v>121850</v>
      </c>
      <c r="G21" s="269">
        <v>104570</v>
      </c>
      <c r="H21" s="269">
        <v>31480</v>
      </c>
      <c r="I21" s="223"/>
      <c r="J21" s="222" t="s">
        <v>11</v>
      </c>
    </row>
    <row r="22" spans="1:10" ht="18.75">
      <c r="A22" s="224" t="s">
        <v>235</v>
      </c>
      <c r="B22" s="269">
        <v>518870</v>
      </c>
      <c r="C22" s="269">
        <v>12250</v>
      </c>
      <c r="D22" s="269">
        <v>506620</v>
      </c>
      <c r="E22" s="269">
        <v>57350</v>
      </c>
      <c r="F22" s="269">
        <v>461510</v>
      </c>
      <c r="G22" s="269">
        <v>359920</v>
      </c>
      <c r="H22" s="269">
        <v>158940</v>
      </c>
      <c r="I22" s="223"/>
      <c r="J22" s="222" t="s">
        <v>10</v>
      </c>
    </row>
    <row r="23" spans="1:10" ht="18.75">
      <c r="A23" s="224" t="s">
        <v>234</v>
      </c>
      <c r="B23" s="269">
        <v>375990</v>
      </c>
      <c r="C23" s="269">
        <v>47750</v>
      </c>
      <c r="D23" s="269">
        <v>328240</v>
      </c>
      <c r="E23" s="269">
        <v>44040</v>
      </c>
      <c r="F23" s="269">
        <v>331940</v>
      </c>
      <c r="G23" s="269">
        <v>294930</v>
      </c>
      <c r="H23" s="269">
        <v>81060</v>
      </c>
      <c r="I23" s="223"/>
      <c r="J23" s="222" t="s">
        <v>9</v>
      </c>
    </row>
    <row r="24" spans="1:10" ht="18.75">
      <c r="A24" s="224" t="s">
        <v>8</v>
      </c>
      <c r="B24" s="269">
        <v>150190</v>
      </c>
      <c r="C24" s="269">
        <v>19170</v>
      </c>
      <c r="D24" s="269">
        <v>131020.00000000001</v>
      </c>
      <c r="E24" s="269">
        <v>11140</v>
      </c>
      <c r="F24" s="269">
        <v>139050</v>
      </c>
      <c r="G24" s="269">
        <v>90840</v>
      </c>
      <c r="H24" s="269">
        <v>59350</v>
      </c>
      <c r="I24" s="223"/>
      <c r="J24" s="222" t="s">
        <v>7</v>
      </c>
    </row>
    <row r="25" spans="1:10" ht="18.75">
      <c r="A25" s="224" t="s">
        <v>233</v>
      </c>
      <c r="B25" s="269">
        <v>132650</v>
      </c>
      <c r="C25" s="269">
        <v>16910</v>
      </c>
      <c r="D25" s="269">
        <v>115740</v>
      </c>
      <c r="E25" s="269">
        <v>13100</v>
      </c>
      <c r="F25" s="269">
        <v>119550</v>
      </c>
      <c r="G25" s="269">
        <v>88010</v>
      </c>
      <c r="H25" s="269">
        <v>44640</v>
      </c>
      <c r="I25" s="223"/>
      <c r="J25" s="222" t="s">
        <v>6</v>
      </c>
    </row>
    <row r="26" spans="1:10" ht="18.75">
      <c r="A26" s="224" t="s">
        <v>232</v>
      </c>
      <c r="B26" s="269">
        <v>254840</v>
      </c>
      <c r="C26" s="269">
        <v>20420</v>
      </c>
      <c r="D26" s="269">
        <v>234420</v>
      </c>
      <c r="E26" s="269">
        <v>35680</v>
      </c>
      <c r="F26" s="269">
        <v>219170</v>
      </c>
      <c r="G26" s="269">
        <v>172540</v>
      </c>
      <c r="H26" s="269">
        <v>82300</v>
      </c>
      <c r="I26" s="223"/>
      <c r="J26" s="222" t="s">
        <v>5</v>
      </c>
    </row>
    <row r="27" spans="1:10" ht="18.75">
      <c r="A27" s="224" t="s">
        <v>231</v>
      </c>
      <c r="B27" s="269">
        <v>337270</v>
      </c>
      <c r="C27" s="269">
        <v>39210</v>
      </c>
      <c r="D27" s="269">
        <v>298060</v>
      </c>
      <c r="E27" s="269">
        <v>25610</v>
      </c>
      <c r="F27" s="269">
        <v>311670</v>
      </c>
      <c r="G27" s="269">
        <v>207210</v>
      </c>
      <c r="H27" s="269">
        <v>130060</v>
      </c>
      <c r="I27" s="223"/>
      <c r="J27" s="222" t="s">
        <v>4</v>
      </c>
    </row>
    <row r="28" spans="1:10" ht="18.75">
      <c r="A28" s="224" t="s">
        <v>230</v>
      </c>
      <c r="B28" s="269">
        <v>239320</v>
      </c>
      <c r="C28" s="269">
        <v>180</v>
      </c>
      <c r="D28" s="269">
        <v>239140</v>
      </c>
      <c r="E28" s="269">
        <v>12040</v>
      </c>
      <c r="F28" s="269">
        <v>227280</v>
      </c>
      <c r="G28" s="269">
        <v>136270</v>
      </c>
      <c r="H28" s="269">
        <v>103050</v>
      </c>
      <c r="I28" s="223"/>
      <c r="J28" s="222" t="s">
        <v>3</v>
      </c>
    </row>
    <row r="29" spans="1:10" ht="18.75">
      <c r="A29" s="224" t="s">
        <v>229</v>
      </c>
      <c r="B29" s="269">
        <v>257630</v>
      </c>
      <c r="C29" s="269">
        <v>47720</v>
      </c>
      <c r="D29" s="269">
        <v>209910</v>
      </c>
      <c r="E29" s="269">
        <v>10310</v>
      </c>
      <c r="F29" s="269">
        <v>247320</v>
      </c>
      <c r="G29" s="269">
        <v>145360</v>
      </c>
      <c r="H29" s="269">
        <v>112270</v>
      </c>
      <c r="I29" s="223"/>
      <c r="J29" s="222" t="s">
        <v>2</v>
      </c>
    </row>
    <row r="30" spans="1:10" ht="18.75">
      <c r="A30" s="224" t="s">
        <v>228</v>
      </c>
      <c r="B30" s="269">
        <v>173850</v>
      </c>
      <c r="C30" s="269">
        <v>3150</v>
      </c>
      <c r="D30" s="269">
        <v>170700</v>
      </c>
      <c r="E30" s="269">
        <v>22900</v>
      </c>
      <c r="F30" s="269">
        <v>150950</v>
      </c>
      <c r="G30" s="269">
        <v>122610</v>
      </c>
      <c r="H30" s="269">
        <v>51240</v>
      </c>
      <c r="I30" s="223"/>
      <c r="J30" s="222" t="s">
        <v>1</v>
      </c>
    </row>
    <row r="31" spans="1:10" ht="18.75">
      <c r="A31" s="1" t="s">
        <v>227</v>
      </c>
      <c r="B31" s="270">
        <v>100280</v>
      </c>
      <c r="C31" s="270">
        <v>1410</v>
      </c>
      <c r="D31" s="270">
        <v>98870</v>
      </c>
      <c r="E31" s="270">
        <v>5640</v>
      </c>
      <c r="F31" s="270">
        <v>94640</v>
      </c>
      <c r="G31" s="270">
        <v>61280</v>
      </c>
      <c r="H31" s="270">
        <v>39010</v>
      </c>
      <c r="I31" s="221"/>
      <c r="J31" s="190" t="s">
        <v>0</v>
      </c>
    </row>
    <row r="32" spans="1:10" ht="18.75">
      <c r="A32" s="445" t="s">
        <v>281</v>
      </c>
      <c r="B32" s="446"/>
      <c r="C32" s="446"/>
      <c r="D32" s="446"/>
      <c r="E32" s="446"/>
      <c r="F32" s="446"/>
      <c r="G32" s="446"/>
      <c r="H32" s="194"/>
      <c r="I32" s="194"/>
    </row>
    <row r="33" spans="1:10" ht="23.25">
      <c r="A33" s="442" t="s">
        <v>280</v>
      </c>
      <c r="B33" s="442"/>
      <c r="C33" s="442"/>
      <c r="D33" s="442"/>
      <c r="E33" s="220"/>
      <c r="F33" s="219"/>
      <c r="G33" s="219"/>
      <c r="J33" s="218">
        <v>121</v>
      </c>
    </row>
    <row r="41" spans="1:10">
      <c r="J41" s="218"/>
    </row>
  </sheetData>
  <mergeCells count="9">
    <mergeCell ref="C6:D6"/>
    <mergeCell ref="A33:D33"/>
    <mergeCell ref="E6:F6"/>
    <mergeCell ref="C3:H3"/>
    <mergeCell ref="A32:G32"/>
    <mergeCell ref="C5:D5"/>
    <mergeCell ref="E5:F5"/>
    <mergeCell ref="G5:H5"/>
    <mergeCell ref="G6:H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B1" zoomScaleNormal="100" zoomScalePageLayoutView="84" workbookViewId="0">
      <selection activeCell="I2" sqref="I2"/>
    </sheetView>
  </sheetViews>
  <sheetFormatPr defaultColWidth="9.125" defaultRowHeight="15"/>
  <cols>
    <col min="1" max="1" width="20.375" style="156" customWidth="1"/>
    <col min="2" max="7" width="14.25" style="156" customWidth="1"/>
    <col min="8" max="8" width="0.75" style="156" customWidth="1"/>
    <col min="9" max="9" width="23.875" style="156" customWidth="1"/>
    <col min="10" max="10" width="3.25" style="156" customWidth="1"/>
    <col min="11" max="16384" width="9.125" style="156"/>
  </cols>
  <sheetData>
    <row r="1" spans="1:10" s="183" customFormat="1" ht="19.5">
      <c r="A1" s="450" t="s">
        <v>264</v>
      </c>
      <c r="B1" s="451"/>
      <c r="C1" s="451"/>
      <c r="D1" s="451"/>
      <c r="E1" s="451"/>
      <c r="F1" s="451"/>
      <c r="G1" s="451"/>
      <c r="H1" s="189"/>
      <c r="I1" s="188"/>
      <c r="J1" s="188"/>
    </row>
    <row r="2" spans="1:10" s="183" customFormat="1" ht="19.5">
      <c r="A2" s="184" t="s">
        <v>263</v>
      </c>
      <c r="B2" s="187"/>
      <c r="C2" s="186"/>
      <c r="D2" s="186"/>
      <c r="E2" s="186"/>
      <c r="F2" s="186"/>
      <c r="G2" s="186"/>
      <c r="H2" s="186"/>
      <c r="I2" s="185" t="s">
        <v>299</v>
      </c>
      <c r="J2" s="184"/>
    </row>
    <row r="3" spans="1:10" ht="17.25">
      <c r="A3" s="257" t="s">
        <v>262</v>
      </c>
      <c r="B3" s="449" t="s">
        <v>261</v>
      </c>
      <c r="C3" s="449"/>
      <c r="D3" s="449"/>
      <c r="E3" s="449" t="s">
        <v>260</v>
      </c>
      <c r="F3" s="449"/>
      <c r="G3" s="449"/>
      <c r="H3" s="182"/>
      <c r="I3" s="181" t="s">
        <v>259</v>
      </c>
      <c r="J3" s="180"/>
    </row>
    <row r="4" spans="1:10" ht="17.25">
      <c r="A4" s="258" t="s">
        <v>258</v>
      </c>
      <c r="B4" s="259" t="s">
        <v>257</v>
      </c>
      <c r="C4" s="259" t="s">
        <v>256</v>
      </c>
      <c r="D4" s="259" t="s">
        <v>255</v>
      </c>
      <c r="E4" s="260" t="s">
        <v>257</v>
      </c>
      <c r="F4" s="260" t="s">
        <v>256</v>
      </c>
      <c r="G4" s="260" t="s">
        <v>255</v>
      </c>
      <c r="H4" s="175"/>
      <c r="I4" s="179" t="s">
        <v>254</v>
      </c>
      <c r="J4" s="178"/>
    </row>
    <row r="5" spans="1:10" ht="17.25">
      <c r="A5" s="261"/>
      <c r="B5" s="262" t="s">
        <v>253</v>
      </c>
      <c r="C5" s="262" t="s">
        <v>252</v>
      </c>
      <c r="D5" s="262" t="s">
        <v>251</v>
      </c>
      <c r="E5" s="262" t="s">
        <v>253</v>
      </c>
      <c r="F5" s="262" t="s">
        <v>252</v>
      </c>
      <c r="G5" s="262" t="s">
        <v>251</v>
      </c>
      <c r="H5" s="177"/>
      <c r="I5" s="176"/>
      <c r="J5" s="171"/>
    </row>
    <row r="6" spans="1:10" ht="15.75" customHeight="1">
      <c r="A6" s="173" t="s">
        <v>21</v>
      </c>
      <c r="B6" s="263">
        <v>17216550</v>
      </c>
      <c r="C6" s="263">
        <v>3461230</v>
      </c>
      <c r="D6" s="263">
        <v>13755320</v>
      </c>
      <c r="E6" s="263">
        <v>17216550</v>
      </c>
      <c r="F6" s="263">
        <v>9785560</v>
      </c>
      <c r="G6" s="263">
        <v>7430990</v>
      </c>
      <c r="H6" s="175"/>
      <c r="I6" s="165" t="s">
        <v>250</v>
      </c>
      <c r="J6" s="169"/>
    </row>
    <row r="7" spans="1:10" ht="15.75" customHeight="1">
      <c r="A7" s="174" t="s">
        <v>249</v>
      </c>
      <c r="B7" s="167">
        <v>5040770</v>
      </c>
      <c r="C7" s="167">
        <v>1253200</v>
      </c>
      <c r="D7" s="167">
        <v>3787570</v>
      </c>
      <c r="E7" s="167">
        <v>5040770</v>
      </c>
      <c r="F7" s="167">
        <v>3123570</v>
      </c>
      <c r="G7" s="167">
        <v>1917200</v>
      </c>
      <c r="H7" s="168"/>
      <c r="I7" s="173" t="s">
        <v>248</v>
      </c>
      <c r="J7" s="169"/>
    </row>
    <row r="8" spans="1:10" ht="17.25">
      <c r="A8" s="174" t="s">
        <v>247</v>
      </c>
      <c r="B8" s="167">
        <v>12175780</v>
      </c>
      <c r="C8" s="167">
        <v>2208030</v>
      </c>
      <c r="D8" s="167">
        <v>9967750</v>
      </c>
      <c r="E8" s="167">
        <v>12175780</v>
      </c>
      <c r="F8" s="167">
        <v>6661990</v>
      </c>
      <c r="G8" s="167">
        <v>5513790</v>
      </c>
      <c r="H8" s="168"/>
      <c r="I8" s="173" t="s">
        <v>246</v>
      </c>
      <c r="J8" s="171"/>
    </row>
    <row r="9" spans="1:10" ht="17.25">
      <c r="A9" s="174" t="s">
        <v>245</v>
      </c>
      <c r="B9" s="167">
        <v>2320770</v>
      </c>
      <c r="C9" s="167">
        <v>410450</v>
      </c>
      <c r="D9" s="167">
        <v>1910310</v>
      </c>
      <c r="E9" s="167">
        <v>2320770</v>
      </c>
      <c r="F9" s="167">
        <v>1394390</v>
      </c>
      <c r="G9" s="167">
        <v>926380</v>
      </c>
      <c r="H9" s="168"/>
      <c r="I9" s="170" t="s">
        <v>20</v>
      </c>
      <c r="J9" s="169"/>
    </row>
    <row r="10" spans="1:10" ht="17.25">
      <c r="A10" s="174" t="s">
        <v>244</v>
      </c>
      <c r="B10" s="167">
        <v>1143410</v>
      </c>
      <c r="C10" s="167">
        <v>205470</v>
      </c>
      <c r="D10" s="167">
        <v>937930</v>
      </c>
      <c r="E10" s="167">
        <v>1143410</v>
      </c>
      <c r="F10" s="167">
        <v>638670</v>
      </c>
      <c r="G10" s="167">
        <v>504740</v>
      </c>
      <c r="H10" s="168"/>
      <c r="I10" s="170" t="s">
        <v>19</v>
      </c>
      <c r="J10" s="169"/>
    </row>
    <row r="11" spans="1:10" ht="17.25">
      <c r="A11" s="174" t="s">
        <v>243</v>
      </c>
      <c r="B11" s="167">
        <v>1016850</v>
      </c>
      <c r="C11" s="167">
        <v>223510</v>
      </c>
      <c r="D11" s="167">
        <v>793340</v>
      </c>
      <c r="E11" s="167">
        <v>1016850</v>
      </c>
      <c r="F11" s="167">
        <v>533630</v>
      </c>
      <c r="G11" s="167">
        <v>483220</v>
      </c>
      <c r="H11" s="168"/>
      <c r="I11" s="170" t="s">
        <v>18</v>
      </c>
      <c r="J11" s="169"/>
    </row>
    <row r="12" spans="1:10" ht="17.25">
      <c r="A12" s="174" t="s">
        <v>242</v>
      </c>
      <c r="B12" s="167">
        <v>946290</v>
      </c>
      <c r="C12" s="167">
        <v>194300</v>
      </c>
      <c r="D12" s="167">
        <v>751990</v>
      </c>
      <c r="E12" s="167">
        <v>946290</v>
      </c>
      <c r="F12" s="167">
        <v>415100</v>
      </c>
      <c r="G12" s="167">
        <v>531200</v>
      </c>
      <c r="H12" s="168"/>
      <c r="I12" s="170" t="s">
        <v>17</v>
      </c>
      <c r="J12" s="169"/>
    </row>
    <row r="13" spans="1:10" ht="17.25">
      <c r="A13" s="174" t="s">
        <v>241</v>
      </c>
      <c r="B13" s="167">
        <v>1573590</v>
      </c>
      <c r="C13" s="167">
        <v>351270</v>
      </c>
      <c r="D13" s="167">
        <v>1222320</v>
      </c>
      <c r="E13" s="167">
        <v>1573590</v>
      </c>
      <c r="F13" s="167">
        <v>899030</v>
      </c>
      <c r="G13" s="167">
        <v>674560</v>
      </c>
      <c r="H13" s="168"/>
      <c r="I13" s="170" t="s">
        <v>16</v>
      </c>
      <c r="J13" s="172"/>
    </row>
    <row r="14" spans="1:10" ht="17.25">
      <c r="A14" s="174" t="s">
        <v>240</v>
      </c>
      <c r="B14" s="167">
        <v>445150</v>
      </c>
      <c r="C14" s="167">
        <v>81180</v>
      </c>
      <c r="D14" s="167">
        <v>363970</v>
      </c>
      <c r="E14" s="167">
        <v>445150</v>
      </c>
      <c r="F14" s="167">
        <v>237080</v>
      </c>
      <c r="G14" s="167">
        <v>208070</v>
      </c>
      <c r="H14" s="168"/>
      <c r="I14" s="170" t="s">
        <v>15</v>
      </c>
      <c r="J14" s="169"/>
    </row>
    <row r="15" spans="1:10" ht="17.25">
      <c r="A15" s="174" t="s">
        <v>239</v>
      </c>
      <c r="B15" s="167">
        <v>886270</v>
      </c>
      <c r="C15" s="167">
        <v>171040</v>
      </c>
      <c r="D15" s="167">
        <v>715230</v>
      </c>
      <c r="E15" s="167">
        <v>886270</v>
      </c>
      <c r="F15" s="167">
        <v>458540</v>
      </c>
      <c r="G15" s="167">
        <v>427740</v>
      </c>
      <c r="H15" s="168"/>
      <c r="I15" s="170" t="s">
        <v>14</v>
      </c>
      <c r="J15" s="169"/>
    </row>
    <row r="16" spans="1:10" ht="17.25">
      <c r="A16" s="174" t="s">
        <v>238</v>
      </c>
      <c r="B16" s="167">
        <v>254570</v>
      </c>
      <c r="C16" s="167">
        <v>42720</v>
      </c>
      <c r="D16" s="167">
        <v>211850</v>
      </c>
      <c r="E16" s="167">
        <v>254570</v>
      </c>
      <c r="F16" s="167">
        <v>129639.99999999999</v>
      </c>
      <c r="G16" s="167">
        <v>124930</v>
      </c>
      <c r="H16" s="168"/>
      <c r="I16" s="170" t="s">
        <v>13</v>
      </c>
      <c r="J16" s="169"/>
    </row>
    <row r="17" spans="1:10" ht="17.25">
      <c r="A17" s="174" t="s">
        <v>237</v>
      </c>
      <c r="B17" s="167">
        <v>315940</v>
      </c>
      <c r="C17" s="167">
        <v>42840</v>
      </c>
      <c r="D17" s="167">
        <v>273100</v>
      </c>
      <c r="E17" s="167">
        <v>315940</v>
      </c>
      <c r="F17" s="167">
        <v>178720</v>
      </c>
      <c r="G17" s="167">
        <v>137230</v>
      </c>
      <c r="H17" s="168"/>
      <c r="I17" s="171" t="s">
        <v>12</v>
      </c>
      <c r="J17" s="169"/>
    </row>
    <row r="18" spans="1:10" ht="17.25">
      <c r="A18" s="174" t="s">
        <v>236</v>
      </c>
      <c r="B18" s="167">
        <v>430490</v>
      </c>
      <c r="C18" s="167">
        <v>53690</v>
      </c>
      <c r="D18" s="167">
        <v>376800</v>
      </c>
      <c r="E18" s="167">
        <v>430490</v>
      </c>
      <c r="F18" s="167">
        <v>246770</v>
      </c>
      <c r="G18" s="167">
        <v>183720</v>
      </c>
      <c r="H18" s="168"/>
      <c r="I18" s="170" t="s">
        <v>11</v>
      </c>
      <c r="J18" s="169"/>
    </row>
    <row r="19" spans="1:10" ht="17.25">
      <c r="A19" s="174" t="s">
        <v>235</v>
      </c>
      <c r="B19" s="167">
        <v>1632750</v>
      </c>
      <c r="C19" s="167">
        <v>430500</v>
      </c>
      <c r="D19" s="167">
        <v>1202250</v>
      </c>
      <c r="E19" s="167">
        <v>1632750</v>
      </c>
      <c r="F19" s="167">
        <v>1060790</v>
      </c>
      <c r="G19" s="167">
        <v>571960</v>
      </c>
      <c r="H19" s="168"/>
      <c r="I19" s="170" t="s">
        <v>10</v>
      </c>
      <c r="J19" s="169"/>
    </row>
    <row r="20" spans="1:10" ht="17.25">
      <c r="A20" s="174" t="s">
        <v>234</v>
      </c>
      <c r="B20" s="167">
        <v>1159040</v>
      </c>
      <c r="C20" s="167">
        <v>214690</v>
      </c>
      <c r="D20" s="167">
        <v>944350</v>
      </c>
      <c r="E20" s="167">
        <v>1159040</v>
      </c>
      <c r="F20" s="167">
        <v>782880</v>
      </c>
      <c r="G20" s="167">
        <v>376160</v>
      </c>
      <c r="H20" s="168"/>
      <c r="I20" s="170" t="s">
        <v>9</v>
      </c>
      <c r="J20" s="169"/>
    </row>
    <row r="21" spans="1:10" ht="17.25">
      <c r="A21" s="174" t="s">
        <v>8</v>
      </c>
      <c r="B21" s="167">
        <v>501020</v>
      </c>
      <c r="C21" s="167">
        <v>84160</v>
      </c>
      <c r="D21" s="167">
        <v>416860</v>
      </c>
      <c r="E21" s="167">
        <v>501020</v>
      </c>
      <c r="F21" s="167">
        <v>250370</v>
      </c>
      <c r="G21" s="167">
        <v>250650</v>
      </c>
      <c r="H21" s="168"/>
      <c r="I21" s="170" t="s">
        <v>7</v>
      </c>
      <c r="J21" s="169"/>
    </row>
    <row r="22" spans="1:10" ht="17.25">
      <c r="A22" s="174" t="s">
        <v>233</v>
      </c>
      <c r="B22" s="167">
        <v>410640</v>
      </c>
      <c r="C22" s="167">
        <v>74580</v>
      </c>
      <c r="D22" s="167">
        <v>336060</v>
      </c>
      <c r="E22" s="167">
        <v>410640</v>
      </c>
      <c r="F22" s="167">
        <v>212580</v>
      </c>
      <c r="G22" s="167">
        <v>198060</v>
      </c>
      <c r="H22" s="168"/>
      <c r="I22" s="170" t="s">
        <v>6</v>
      </c>
      <c r="J22" s="169"/>
    </row>
    <row r="23" spans="1:10" ht="17.25">
      <c r="A23" s="174" t="s">
        <v>232</v>
      </c>
      <c r="B23" s="167">
        <v>770440</v>
      </c>
      <c r="C23" s="167">
        <v>178040</v>
      </c>
      <c r="D23" s="167">
        <v>592400</v>
      </c>
      <c r="E23" s="167">
        <v>770440</v>
      </c>
      <c r="F23" s="167">
        <v>453640</v>
      </c>
      <c r="G23" s="167">
        <v>316800</v>
      </c>
      <c r="H23" s="168"/>
      <c r="I23" s="170" t="s">
        <v>5</v>
      </c>
      <c r="J23" s="169"/>
    </row>
    <row r="24" spans="1:10" ht="17.25">
      <c r="A24" s="174" t="s">
        <v>231</v>
      </c>
      <c r="B24" s="167">
        <v>986250</v>
      </c>
      <c r="C24" s="167">
        <v>221610</v>
      </c>
      <c r="D24" s="167">
        <v>764630</v>
      </c>
      <c r="E24" s="167">
        <v>986250</v>
      </c>
      <c r="F24" s="167">
        <v>550450</v>
      </c>
      <c r="G24" s="167">
        <v>435800</v>
      </c>
      <c r="H24" s="168"/>
      <c r="I24" s="170" t="s">
        <v>4</v>
      </c>
      <c r="J24" s="169"/>
    </row>
    <row r="25" spans="1:10" ht="17.25">
      <c r="A25" s="174" t="s">
        <v>230</v>
      </c>
      <c r="B25" s="167">
        <v>746940</v>
      </c>
      <c r="C25" s="167">
        <v>155500</v>
      </c>
      <c r="D25" s="167">
        <v>591430</v>
      </c>
      <c r="E25" s="167">
        <v>746940</v>
      </c>
      <c r="F25" s="167">
        <v>401820</v>
      </c>
      <c r="G25" s="167">
        <v>345110</v>
      </c>
      <c r="H25" s="168"/>
      <c r="I25" s="170" t="s">
        <v>3</v>
      </c>
      <c r="J25" s="169"/>
    </row>
    <row r="26" spans="1:10" ht="17.25">
      <c r="A26" s="172" t="s">
        <v>229</v>
      </c>
      <c r="B26" s="167">
        <v>841890</v>
      </c>
      <c r="C26" s="167">
        <v>149740</v>
      </c>
      <c r="D26" s="167">
        <v>692150</v>
      </c>
      <c r="E26" s="167">
        <v>841890</v>
      </c>
      <c r="F26" s="167">
        <v>456930</v>
      </c>
      <c r="G26" s="167">
        <v>384970</v>
      </c>
      <c r="H26" s="168"/>
      <c r="I26" s="165" t="s">
        <v>2</v>
      </c>
    </row>
    <row r="27" spans="1:10" ht="17.25">
      <c r="A27" s="172" t="s">
        <v>228</v>
      </c>
      <c r="B27" s="167">
        <v>516159.99999999994</v>
      </c>
      <c r="C27" s="167">
        <v>112270</v>
      </c>
      <c r="D27" s="167">
        <v>403890</v>
      </c>
      <c r="E27" s="167">
        <v>516159.99999999994</v>
      </c>
      <c r="F27" s="167">
        <v>297480</v>
      </c>
      <c r="G27" s="167">
        <v>218680</v>
      </c>
      <c r="H27" s="166"/>
      <c r="I27" s="165" t="s">
        <v>1</v>
      </c>
    </row>
    <row r="28" spans="1:10" ht="17.25">
      <c r="A28" s="264" t="s">
        <v>227</v>
      </c>
      <c r="B28" s="164">
        <v>318090</v>
      </c>
      <c r="C28" s="164">
        <v>63650</v>
      </c>
      <c r="D28" s="164">
        <v>254440</v>
      </c>
      <c r="E28" s="164">
        <v>318090</v>
      </c>
      <c r="F28" s="164">
        <v>187090</v>
      </c>
      <c r="G28" s="164">
        <v>131000</v>
      </c>
      <c r="H28" s="163"/>
      <c r="I28" s="162" t="s">
        <v>0</v>
      </c>
      <c r="J28" s="161"/>
    </row>
    <row r="29" spans="1:10" ht="15" customHeight="1">
      <c r="A29" s="160"/>
      <c r="B29" s="158"/>
      <c r="C29" s="158"/>
      <c r="D29" s="158"/>
      <c r="E29" s="158"/>
      <c r="F29" s="158"/>
      <c r="G29" s="158"/>
      <c r="J29" s="159"/>
    </row>
    <row r="30" spans="1:10">
      <c r="B30" s="158"/>
      <c r="C30" s="158"/>
      <c r="D30" s="158"/>
      <c r="E30" s="158"/>
      <c r="F30" s="158"/>
      <c r="G30" s="158"/>
    </row>
    <row r="31" spans="1:10">
      <c r="B31" s="158"/>
      <c r="C31" s="158"/>
      <c r="D31" s="158"/>
      <c r="E31" s="158"/>
      <c r="F31" s="158"/>
      <c r="G31" s="158"/>
    </row>
    <row r="33" spans="9:9" ht="50.25" customHeight="1">
      <c r="I33" s="157">
        <v>117</v>
      </c>
    </row>
  </sheetData>
  <mergeCells count="3">
    <mergeCell ref="B3:D3"/>
    <mergeCell ref="E3:G3"/>
    <mergeCell ref="A1:G1"/>
  </mergeCells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  <rowBreaks count="1" manualBreakCount="1">
    <brk id="33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Ruler="0" zoomScale="120" zoomScaleNormal="120" zoomScalePageLayoutView="90" workbookViewId="0">
      <selection activeCell="C13" sqref="C13"/>
    </sheetView>
  </sheetViews>
  <sheetFormatPr defaultColWidth="9.125" defaultRowHeight="15"/>
  <cols>
    <col min="1" max="1" width="16.125" style="156" customWidth="1"/>
    <col min="2" max="2" width="10.625" style="156" customWidth="1"/>
    <col min="3" max="3" width="23" style="156" customWidth="1"/>
    <col min="4" max="6" width="19.375" style="156" customWidth="1"/>
    <col min="7" max="7" width="2.25" style="156" customWidth="1"/>
    <col min="8" max="8" width="20" style="156" customWidth="1"/>
    <col min="9" max="9" width="3.75" style="156" customWidth="1"/>
    <col min="10" max="16384" width="9.125" style="156"/>
  </cols>
  <sheetData>
    <row r="1" spans="1:13" ht="19.5">
      <c r="A1" s="217" t="s">
        <v>279</v>
      </c>
      <c r="B1" s="215"/>
      <c r="C1" s="216"/>
      <c r="D1" s="216"/>
      <c r="E1" s="215"/>
      <c r="F1" s="214"/>
      <c r="G1" s="214"/>
      <c r="H1" s="214"/>
      <c r="I1" s="199"/>
      <c r="J1" s="194"/>
      <c r="K1" s="194"/>
      <c r="L1" s="194"/>
      <c r="M1" s="194"/>
    </row>
    <row r="2" spans="1:13" ht="37.5">
      <c r="A2" s="213" t="s">
        <v>278</v>
      </c>
      <c r="B2" s="213"/>
      <c r="C2" s="213"/>
      <c r="D2" s="213"/>
      <c r="E2" s="213"/>
      <c r="F2" s="193"/>
      <c r="G2" s="193"/>
      <c r="H2" s="267" t="s">
        <v>298</v>
      </c>
      <c r="I2" s="197"/>
      <c r="J2" s="212"/>
      <c r="K2" s="194"/>
      <c r="L2" s="194"/>
      <c r="M2" s="194"/>
    </row>
    <row r="3" spans="1:13" ht="18.75">
      <c r="A3" s="207" t="s">
        <v>262</v>
      </c>
      <c r="B3" s="211" t="s">
        <v>277</v>
      </c>
      <c r="C3" s="452" t="s">
        <v>276</v>
      </c>
      <c r="D3" s="452"/>
      <c r="E3" s="452"/>
      <c r="F3" s="452"/>
      <c r="G3" s="207"/>
      <c r="H3" s="207" t="s">
        <v>259</v>
      </c>
      <c r="I3" s="204"/>
    </row>
    <row r="4" spans="1:13" ht="18.75">
      <c r="A4" s="207" t="s">
        <v>258</v>
      </c>
      <c r="B4" s="210" t="s">
        <v>253</v>
      </c>
      <c r="C4" s="211" t="s">
        <v>275</v>
      </c>
      <c r="D4" s="452" t="s">
        <v>274</v>
      </c>
      <c r="E4" s="452"/>
      <c r="F4" s="452"/>
      <c r="G4" s="207"/>
      <c r="H4" s="207" t="s">
        <v>273</v>
      </c>
      <c r="I4" s="204"/>
    </row>
    <row r="5" spans="1:13" ht="18.75">
      <c r="A5" s="207"/>
      <c r="B5" s="210" t="s">
        <v>272</v>
      </c>
      <c r="C5" s="210" t="s">
        <v>271</v>
      </c>
      <c r="D5" s="210" t="s">
        <v>270</v>
      </c>
      <c r="E5" s="210" t="s">
        <v>269</v>
      </c>
      <c r="F5" s="209" t="s">
        <v>268</v>
      </c>
      <c r="G5" s="208"/>
      <c r="H5" s="207"/>
      <c r="I5" s="204"/>
    </row>
    <row r="6" spans="1:13" ht="18.75">
      <c r="A6" s="205"/>
      <c r="B6" s="206"/>
      <c r="C6" s="206"/>
      <c r="D6" s="206" t="s">
        <v>267</v>
      </c>
      <c r="E6" s="206" t="s">
        <v>266</v>
      </c>
      <c r="F6" s="206" t="s">
        <v>265</v>
      </c>
      <c r="G6" s="206"/>
      <c r="H6" s="205"/>
      <c r="I6" s="204"/>
    </row>
    <row r="7" spans="1:13" ht="18" customHeight="1">
      <c r="A7" s="195" t="s">
        <v>21</v>
      </c>
      <c r="B7" s="203">
        <v>5589373</v>
      </c>
      <c r="C7" s="203">
        <v>784719</v>
      </c>
      <c r="D7" s="203">
        <v>256505.99999999997</v>
      </c>
      <c r="E7" s="203">
        <v>485280</v>
      </c>
      <c r="F7" s="203">
        <v>115573</v>
      </c>
      <c r="H7" s="195" t="s">
        <v>250</v>
      </c>
      <c r="J7" s="202"/>
      <c r="K7" s="194"/>
      <c r="L7" s="194"/>
      <c r="M7" s="194"/>
    </row>
    <row r="8" spans="1:13" ht="18" customHeight="1">
      <c r="A8" s="199" t="s">
        <v>249</v>
      </c>
      <c r="B8" s="198">
        <v>1728993</v>
      </c>
      <c r="C8" s="198">
        <v>260083.00000000003</v>
      </c>
      <c r="D8" s="198">
        <v>120147</v>
      </c>
      <c r="E8" s="198">
        <v>238082</v>
      </c>
      <c r="F8" s="198">
        <v>45844</v>
      </c>
      <c r="H8" s="201" t="s">
        <v>248</v>
      </c>
      <c r="J8" s="194"/>
      <c r="K8" s="194"/>
      <c r="L8" s="194"/>
      <c r="M8" s="194"/>
    </row>
    <row r="9" spans="1:13" ht="18" customHeight="1">
      <c r="A9" s="199" t="s">
        <v>247</v>
      </c>
      <c r="B9" s="198">
        <v>3860380</v>
      </c>
      <c r="C9" s="198">
        <v>524636</v>
      </c>
      <c r="D9" s="198">
        <v>136360</v>
      </c>
      <c r="E9" s="198">
        <v>247198</v>
      </c>
      <c r="F9" s="198">
        <v>69729</v>
      </c>
      <c r="H9" s="201" t="s">
        <v>246</v>
      </c>
      <c r="J9" s="194"/>
      <c r="K9" s="194"/>
      <c r="L9" s="194"/>
      <c r="M9" s="194"/>
    </row>
    <row r="10" spans="1:13" ht="16.5" customHeight="1">
      <c r="A10" s="197" t="s">
        <v>245</v>
      </c>
      <c r="B10" s="198">
        <v>775859</v>
      </c>
      <c r="C10" s="198">
        <v>12859</v>
      </c>
      <c r="D10" s="198">
        <v>46182</v>
      </c>
      <c r="E10" s="198">
        <v>90804</v>
      </c>
      <c r="F10" s="198">
        <v>19554</v>
      </c>
      <c r="H10" s="195" t="s">
        <v>20</v>
      </c>
      <c r="J10" s="200"/>
      <c r="K10" s="194"/>
      <c r="L10" s="194"/>
      <c r="M10" s="194"/>
    </row>
    <row r="11" spans="1:13" ht="16.5" customHeight="1">
      <c r="A11" s="197" t="s">
        <v>244</v>
      </c>
      <c r="B11" s="198">
        <v>376638</v>
      </c>
      <c r="C11" s="198">
        <v>1191</v>
      </c>
      <c r="D11" s="198">
        <v>4024</v>
      </c>
      <c r="E11" s="198">
        <v>15502</v>
      </c>
      <c r="F11" s="198">
        <v>2982</v>
      </c>
      <c r="H11" s="195" t="s">
        <v>19</v>
      </c>
      <c r="J11" s="194"/>
      <c r="K11" s="194"/>
      <c r="L11" s="194"/>
      <c r="M11" s="194"/>
    </row>
    <row r="12" spans="1:13" ht="16.5" customHeight="1">
      <c r="A12" s="197" t="s">
        <v>243</v>
      </c>
      <c r="B12" s="198">
        <v>335796</v>
      </c>
      <c r="C12" s="198">
        <v>40027</v>
      </c>
      <c r="D12" s="198">
        <v>17079</v>
      </c>
      <c r="E12" s="198">
        <v>44049</v>
      </c>
      <c r="F12" s="198">
        <v>12742</v>
      </c>
      <c r="H12" s="195" t="s">
        <v>18</v>
      </c>
      <c r="J12" s="194"/>
      <c r="K12" s="194"/>
      <c r="L12" s="194"/>
      <c r="M12" s="194"/>
    </row>
    <row r="13" spans="1:13" ht="16.5" customHeight="1">
      <c r="A13" s="197" t="s">
        <v>242</v>
      </c>
      <c r="B13" s="198">
        <v>291649</v>
      </c>
      <c r="C13" s="198">
        <v>133226</v>
      </c>
      <c r="D13" s="198">
        <v>19406</v>
      </c>
      <c r="E13" s="198">
        <v>23826</v>
      </c>
      <c r="F13" s="198">
        <v>1730</v>
      </c>
      <c r="H13" s="195" t="s">
        <v>17</v>
      </c>
      <c r="J13" s="194"/>
      <c r="K13" s="194"/>
      <c r="L13" s="194"/>
      <c r="M13" s="194"/>
    </row>
    <row r="14" spans="1:13" ht="16.5" customHeight="1">
      <c r="A14" s="197" t="s">
        <v>241</v>
      </c>
      <c r="B14" s="198">
        <v>492960</v>
      </c>
      <c r="C14" s="198">
        <v>1981</v>
      </c>
      <c r="D14" s="198">
        <v>15057</v>
      </c>
      <c r="E14" s="198">
        <v>49789</v>
      </c>
      <c r="F14" s="198">
        <v>4982</v>
      </c>
      <c r="H14" s="195" t="s">
        <v>16</v>
      </c>
      <c r="J14" s="194"/>
      <c r="K14" s="194"/>
      <c r="L14" s="194"/>
      <c r="M14" s="194"/>
    </row>
    <row r="15" spans="1:13" ht="16.5" customHeight="1">
      <c r="A15" s="197" t="s">
        <v>240</v>
      </c>
      <c r="B15" s="198">
        <v>158679</v>
      </c>
      <c r="C15" s="198">
        <v>31767</v>
      </c>
      <c r="D15" s="198">
        <v>2675</v>
      </c>
      <c r="E15" s="198">
        <v>9708</v>
      </c>
      <c r="F15" s="198">
        <v>1879</v>
      </c>
      <c r="H15" s="195" t="s">
        <v>15</v>
      </c>
      <c r="J15" s="199"/>
      <c r="K15" s="194"/>
      <c r="L15" s="194"/>
      <c r="M15" s="194"/>
    </row>
    <row r="16" spans="1:13" ht="16.5" customHeight="1">
      <c r="A16" s="197" t="s">
        <v>239</v>
      </c>
      <c r="B16" s="198">
        <v>302965</v>
      </c>
      <c r="C16" s="198">
        <v>103571</v>
      </c>
      <c r="D16" s="198">
        <v>23053</v>
      </c>
      <c r="E16" s="198">
        <v>11907</v>
      </c>
      <c r="F16" s="198">
        <v>17103</v>
      </c>
      <c r="H16" s="195" t="s">
        <v>14</v>
      </c>
      <c r="J16" s="194"/>
      <c r="K16" s="194"/>
      <c r="L16" s="194"/>
      <c r="M16" s="194"/>
    </row>
    <row r="17" spans="1:10" ht="16.5" customHeight="1">
      <c r="A17" s="197" t="s">
        <v>238</v>
      </c>
      <c r="B17" s="198">
        <v>82202</v>
      </c>
      <c r="C17" s="198">
        <v>29809</v>
      </c>
      <c r="D17" s="198">
        <v>1673</v>
      </c>
      <c r="E17" s="198">
        <v>5925</v>
      </c>
      <c r="F17" s="198">
        <v>3686</v>
      </c>
      <c r="H17" s="195" t="s">
        <v>13</v>
      </c>
      <c r="J17" s="194"/>
    </row>
    <row r="18" spans="1:10" ht="16.5" customHeight="1">
      <c r="A18" s="197" t="s">
        <v>237</v>
      </c>
      <c r="B18" s="198">
        <v>95690</v>
      </c>
      <c r="C18" s="198">
        <v>399</v>
      </c>
      <c r="D18" s="198">
        <v>1935</v>
      </c>
      <c r="E18" s="198">
        <v>3813</v>
      </c>
      <c r="F18" s="198">
        <v>1109</v>
      </c>
      <c r="H18" s="195" t="s">
        <v>12</v>
      </c>
      <c r="J18" s="194"/>
    </row>
    <row r="19" spans="1:10" ht="16.5" customHeight="1">
      <c r="A19" s="197" t="s">
        <v>236</v>
      </c>
      <c r="B19" s="198">
        <v>136046</v>
      </c>
      <c r="C19" s="198">
        <v>53603</v>
      </c>
      <c r="D19" s="198">
        <v>6336</v>
      </c>
      <c r="E19" s="198">
        <v>12052</v>
      </c>
      <c r="F19" s="198">
        <v>2350</v>
      </c>
      <c r="H19" s="195" t="s">
        <v>11</v>
      </c>
      <c r="J19" s="194"/>
    </row>
    <row r="20" spans="1:10" ht="16.5" customHeight="1">
      <c r="A20" s="197" t="s">
        <v>235</v>
      </c>
      <c r="B20" s="198">
        <v>518865</v>
      </c>
      <c r="C20" s="198">
        <v>19506</v>
      </c>
      <c r="D20" s="198">
        <v>15648</v>
      </c>
      <c r="E20" s="198">
        <v>54133</v>
      </c>
      <c r="F20" s="198">
        <v>6719</v>
      </c>
      <c r="H20" s="195" t="s">
        <v>10</v>
      </c>
      <c r="J20" s="194"/>
    </row>
    <row r="21" spans="1:10" ht="16.5" customHeight="1">
      <c r="A21" s="197" t="s">
        <v>234</v>
      </c>
      <c r="B21" s="198">
        <v>375988</v>
      </c>
      <c r="C21" s="198">
        <v>81571</v>
      </c>
      <c r="D21" s="198">
        <v>20448</v>
      </c>
      <c r="E21" s="198">
        <v>42804</v>
      </c>
      <c r="F21" s="198">
        <v>7835</v>
      </c>
      <c r="H21" s="195" t="s">
        <v>9</v>
      </c>
      <c r="J21" s="194"/>
    </row>
    <row r="22" spans="1:10" ht="16.5" customHeight="1">
      <c r="A22" s="197" t="s">
        <v>8</v>
      </c>
      <c r="B22" s="198">
        <v>150191</v>
      </c>
      <c r="C22" s="198">
        <v>35469</v>
      </c>
      <c r="D22" s="198">
        <v>4305</v>
      </c>
      <c r="E22" s="198">
        <v>9205</v>
      </c>
      <c r="F22" s="198">
        <v>1956</v>
      </c>
      <c r="H22" s="195" t="s">
        <v>7</v>
      </c>
      <c r="J22" s="194"/>
    </row>
    <row r="23" spans="1:10" ht="16.5" customHeight="1">
      <c r="A23" s="197" t="s">
        <v>233</v>
      </c>
      <c r="B23" s="198">
        <v>132654</v>
      </c>
      <c r="C23" s="198">
        <v>30103</v>
      </c>
      <c r="D23" s="198">
        <v>5484</v>
      </c>
      <c r="E23" s="198">
        <v>9681</v>
      </c>
      <c r="F23" s="198">
        <v>4158</v>
      </c>
      <c r="H23" s="195" t="s">
        <v>6</v>
      </c>
      <c r="J23" s="194"/>
    </row>
    <row r="24" spans="1:10" ht="16.5" customHeight="1">
      <c r="A24" s="197" t="s">
        <v>232</v>
      </c>
      <c r="B24" s="198">
        <v>254844</v>
      </c>
      <c r="C24" s="198">
        <v>33688</v>
      </c>
      <c r="D24" s="198">
        <v>13752</v>
      </c>
      <c r="E24" s="198">
        <v>29842</v>
      </c>
      <c r="F24" s="198">
        <v>9794</v>
      </c>
      <c r="H24" s="195" t="s">
        <v>5</v>
      </c>
      <c r="J24" s="194"/>
    </row>
    <row r="25" spans="1:10" ht="16.5" customHeight="1">
      <c r="A25" s="197" t="s">
        <v>231</v>
      </c>
      <c r="B25" s="196">
        <v>337270</v>
      </c>
      <c r="C25" s="196">
        <v>76847</v>
      </c>
      <c r="D25" s="196">
        <v>16247</v>
      </c>
      <c r="E25" s="196">
        <v>20802</v>
      </c>
      <c r="F25" s="196">
        <v>5497</v>
      </c>
      <c r="H25" s="195" t="s">
        <v>4</v>
      </c>
      <c r="J25" s="194"/>
    </row>
    <row r="26" spans="1:10" ht="16.5" customHeight="1">
      <c r="A26" s="197" t="s">
        <v>230</v>
      </c>
      <c r="B26" s="196">
        <v>239320</v>
      </c>
      <c r="C26" s="196">
        <v>181</v>
      </c>
      <c r="D26" s="196">
        <v>3834</v>
      </c>
      <c r="E26" s="196">
        <v>12323</v>
      </c>
      <c r="F26" s="196">
        <v>735</v>
      </c>
      <c r="H26" s="195" t="s">
        <v>3</v>
      </c>
      <c r="J26" s="194"/>
    </row>
    <row r="27" spans="1:10" ht="16.5" customHeight="1">
      <c r="A27" s="197" t="s">
        <v>229</v>
      </c>
      <c r="B27" s="196">
        <v>257625.99999999997</v>
      </c>
      <c r="C27" s="196">
        <v>93116</v>
      </c>
      <c r="D27" s="196">
        <v>24828</v>
      </c>
      <c r="E27" s="196">
        <v>8949</v>
      </c>
      <c r="F27" s="196">
        <v>0</v>
      </c>
      <c r="H27" s="195" t="s">
        <v>2</v>
      </c>
      <c r="J27" s="194"/>
    </row>
    <row r="28" spans="1:10" ht="16.5" customHeight="1">
      <c r="A28" s="197" t="s">
        <v>228</v>
      </c>
      <c r="B28" s="196">
        <v>173849</v>
      </c>
      <c r="C28" s="196">
        <v>4395</v>
      </c>
      <c r="D28" s="196">
        <v>11052</v>
      </c>
      <c r="E28" s="196">
        <v>25473</v>
      </c>
      <c r="F28" s="196">
        <v>9482</v>
      </c>
      <c r="H28" s="195" t="s">
        <v>1</v>
      </c>
      <c r="J28" s="194"/>
    </row>
    <row r="29" spans="1:10" ht="16.5" customHeight="1">
      <c r="A29" s="193" t="s">
        <v>227</v>
      </c>
      <c r="B29" s="192">
        <v>100282</v>
      </c>
      <c r="C29" s="192">
        <v>1408</v>
      </c>
      <c r="D29" s="192">
        <v>3487</v>
      </c>
      <c r="E29" s="192">
        <v>4692</v>
      </c>
      <c r="F29" s="192">
        <v>1279</v>
      </c>
      <c r="G29" s="191"/>
      <c r="H29" s="190" t="s">
        <v>0</v>
      </c>
      <c r="I29" s="161"/>
    </row>
    <row r="30" spans="1:10" ht="3.75" customHeight="1">
      <c r="H30" s="157">
        <v>125</v>
      </c>
    </row>
  </sheetData>
  <mergeCells count="2">
    <mergeCell ref="D4:F4"/>
    <mergeCell ref="C3:F3"/>
  </mergeCells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topLeftCell="A2" workbookViewId="0">
      <selection activeCell="D15" activeCellId="1" sqref="B9 D15"/>
    </sheetView>
  </sheetViews>
  <sheetFormatPr defaultColWidth="7.25" defaultRowHeight="21.75"/>
  <cols>
    <col min="1" max="1" width="1.375" style="3" customWidth="1"/>
    <col min="2" max="2" width="1.375" style="4" customWidth="1"/>
    <col min="3" max="3" width="7.375" style="4" customWidth="1"/>
    <col min="4" max="4" width="1.125" style="4" customWidth="1"/>
    <col min="5" max="5" width="20.75" style="4" customWidth="1"/>
    <col min="6" max="10" width="10.25" style="4" customWidth="1"/>
    <col min="11" max="12" width="1.375" style="4" customWidth="1"/>
    <col min="13" max="13" width="1.125" style="4" customWidth="1"/>
    <col min="14" max="14" width="26.75" style="4" customWidth="1"/>
    <col min="15" max="15" width="1.75" style="3" customWidth="1"/>
    <col min="16" max="16" width="4.5" style="3" customWidth="1"/>
    <col min="17" max="16384" width="7.25" style="3"/>
  </cols>
  <sheetData>
    <row r="1" spans="1:15" s="22" customFormat="1" ht="25.5" customHeight="1">
      <c r="B1" s="457" t="s">
        <v>210</v>
      </c>
      <c r="C1" s="457"/>
      <c r="D1" s="20"/>
      <c r="E1" s="21" t="s">
        <v>212</v>
      </c>
      <c r="F1" s="21"/>
      <c r="G1" s="21"/>
      <c r="H1" s="21"/>
      <c r="I1" s="21"/>
      <c r="J1" s="21"/>
      <c r="K1" s="21"/>
      <c r="L1" s="21"/>
      <c r="M1" s="21"/>
      <c r="N1" s="21"/>
      <c r="O1" s="3"/>
    </row>
    <row r="2" spans="1:15" s="18" customFormat="1" ht="24" customHeight="1">
      <c r="B2" s="457" t="s">
        <v>211</v>
      </c>
      <c r="C2" s="457"/>
      <c r="D2" s="20"/>
      <c r="E2" s="21" t="s">
        <v>127</v>
      </c>
      <c r="F2" s="19"/>
      <c r="G2" s="19"/>
      <c r="H2" s="19"/>
      <c r="I2" s="19"/>
      <c r="J2" s="19"/>
      <c r="K2" s="19"/>
      <c r="L2" s="19"/>
      <c r="M2" s="19"/>
      <c r="O2" s="6"/>
    </row>
    <row r="3" spans="1:15" ht="15.7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31" t="s">
        <v>126</v>
      </c>
    </row>
    <row r="4" spans="1:15" ht="21.75" customHeight="1">
      <c r="A4" s="51"/>
      <c r="B4" s="453" t="s">
        <v>125</v>
      </c>
      <c r="C4" s="453"/>
      <c r="D4" s="453"/>
      <c r="E4" s="455"/>
      <c r="F4" s="50" t="s">
        <v>124</v>
      </c>
      <c r="G4" s="50" t="s">
        <v>123</v>
      </c>
      <c r="H4" s="50" t="s">
        <v>122</v>
      </c>
      <c r="I4" s="50" t="s">
        <v>121</v>
      </c>
      <c r="J4" s="50" t="s">
        <v>120</v>
      </c>
      <c r="K4" s="49"/>
      <c r="L4" s="48"/>
      <c r="M4" s="453" t="s">
        <v>119</v>
      </c>
      <c r="N4" s="453"/>
    </row>
    <row r="5" spans="1:15" ht="21.75" customHeight="1">
      <c r="A5" s="47"/>
      <c r="B5" s="454"/>
      <c r="C5" s="454"/>
      <c r="D5" s="454"/>
      <c r="E5" s="456"/>
      <c r="F5" s="46" t="s">
        <v>118</v>
      </c>
      <c r="G5" s="46" t="s">
        <v>81</v>
      </c>
      <c r="H5" s="46" t="s">
        <v>82</v>
      </c>
      <c r="I5" s="46" t="s">
        <v>80</v>
      </c>
      <c r="J5" s="46" t="s">
        <v>79</v>
      </c>
      <c r="K5" s="45"/>
      <c r="L5" s="45"/>
      <c r="M5" s="454"/>
      <c r="N5" s="454"/>
    </row>
    <row r="6" spans="1:15" s="10" customFormat="1" ht="20.45" customHeight="1">
      <c r="A6" s="27" t="s">
        <v>117</v>
      </c>
      <c r="C6" s="27"/>
      <c r="D6" s="27"/>
      <c r="E6" s="14"/>
      <c r="F6" s="39">
        <v>174451</v>
      </c>
      <c r="G6" s="44">
        <v>167287</v>
      </c>
      <c r="H6" s="43">
        <v>168505</v>
      </c>
      <c r="I6" s="43">
        <f>I7+I8</f>
        <v>184212</v>
      </c>
      <c r="J6" s="43">
        <f>SUM(J7+J8)</f>
        <v>139365</v>
      </c>
      <c r="K6" s="27" t="s">
        <v>116</v>
      </c>
      <c r="L6" s="84"/>
    </row>
    <row r="7" spans="1:15" s="10" customFormat="1" ht="19.149999999999999" customHeight="1">
      <c r="B7" s="10" t="s">
        <v>107</v>
      </c>
      <c r="E7" s="14"/>
      <c r="F7" s="30">
        <v>119804</v>
      </c>
      <c r="G7" s="42">
        <v>112619</v>
      </c>
      <c r="H7" s="30">
        <v>113715</v>
      </c>
      <c r="I7" s="30">
        <v>129360</v>
      </c>
      <c r="J7" s="30">
        <v>127365</v>
      </c>
      <c r="L7" s="85" t="s">
        <v>106</v>
      </c>
    </row>
    <row r="8" spans="1:15" s="10" customFormat="1" ht="19.149999999999999" customHeight="1">
      <c r="B8" s="10" t="s">
        <v>101</v>
      </c>
      <c r="F8" s="30">
        <v>54647</v>
      </c>
      <c r="G8" s="36">
        <v>54668</v>
      </c>
      <c r="H8" s="30">
        <v>54790</v>
      </c>
      <c r="I8" s="30">
        <v>54852</v>
      </c>
      <c r="J8" s="30">
        <v>12000</v>
      </c>
      <c r="L8" s="85" t="s">
        <v>100</v>
      </c>
    </row>
    <row r="9" spans="1:15" s="10" customFormat="1" ht="20.45" customHeight="1">
      <c r="A9" s="27" t="s">
        <v>115</v>
      </c>
      <c r="C9" s="27"/>
      <c r="D9" s="27"/>
      <c r="E9" s="29"/>
      <c r="F9" s="41">
        <v>106928</v>
      </c>
      <c r="G9" s="40">
        <v>96292</v>
      </c>
      <c r="H9" s="39">
        <v>90878</v>
      </c>
      <c r="I9" s="38">
        <f>I17+I10</f>
        <v>89207</v>
      </c>
      <c r="J9" s="38">
        <f>SUM(J10,J15)</f>
        <v>73310</v>
      </c>
      <c r="K9" s="27" t="s">
        <v>114</v>
      </c>
      <c r="L9" s="84"/>
    </row>
    <row r="10" spans="1:15" s="10" customFormat="1" ht="19.899999999999999" customHeight="1">
      <c r="B10" s="10" t="s">
        <v>107</v>
      </c>
      <c r="E10" s="14"/>
      <c r="F10" s="13">
        <v>79540</v>
      </c>
      <c r="G10" s="36">
        <v>73350</v>
      </c>
      <c r="H10" s="30">
        <v>71090</v>
      </c>
      <c r="I10" s="37">
        <f>SUM(I11:I15)</f>
        <v>72671</v>
      </c>
      <c r="J10" s="37">
        <v>71075</v>
      </c>
      <c r="L10" s="85" t="s">
        <v>106</v>
      </c>
    </row>
    <row r="11" spans="1:15" s="10" customFormat="1" ht="19.899999999999999" customHeight="1">
      <c r="B11" s="12"/>
      <c r="C11" s="34" t="s">
        <v>113</v>
      </c>
      <c r="D11" s="12"/>
      <c r="E11" s="14"/>
      <c r="F11" s="13">
        <v>14006</v>
      </c>
      <c r="G11" s="36">
        <v>14162</v>
      </c>
      <c r="H11" s="30">
        <v>14491</v>
      </c>
      <c r="I11" s="30">
        <v>14831</v>
      </c>
      <c r="J11" s="61" t="s">
        <v>133</v>
      </c>
      <c r="M11" s="85" t="s">
        <v>112</v>
      </c>
    </row>
    <row r="12" spans="1:15" s="10" customFormat="1" ht="19.899999999999999" customHeight="1">
      <c r="C12" s="10" t="s">
        <v>111</v>
      </c>
      <c r="F12" s="30">
        <v>51821</v>
      </c>
      <c r="G12" s="36">
        <v>48149</v>
      </c>
      <c r="H12" s="30">
        <v>45569</v>
      </c>
      <c r="I12" s="30">
        <v>46690</v>
      </c>
      <c r="J12" s="61" t="s">
        <v>133</v>
      </c>
      <c r="M12" s="85" t="s">
        <v>110</v>
      </c>
    </row>
    <row r="13" spans="1:15" s="10" customFormat="1" ht="19.899999999999999" customHeight="1">
      <c r="C13" s="10" t="s">
        <v>109</v>
      </c>
      <c r="F13" s="30">
        <v>6982</v>
      </c>
      <c r="G13" s="36">
        <v>5972</v>
      </c>
      <c r="H13" s="30">
        <v>5977</v>
      </c>
      <c r="I13" s="30">
        <v>5690</v>
      </c>
      <c r="J13" s="61" t="s">
        <v>133</v>
      </c>
      <c r="M13" s="85" t="s">
        <v>108</v>
      </c>
    </row>
    <row r="14" spans="1:15" s="10" customFormat="1" ht="19.899999999999999" customHeight="1">
      <c r="C14" s="10" t="s">
        <v>107</v>
      </c>
      <c r="F14" s="30">
        <v>1291</v>
      </c>
      <c r="G14" s="36">
        <v>1253</v>
      </c>
      <c r="H14" s="30">
        <v>1253</v>
      </c>
      <c r="I14" s="30">
        <v>1283</v>
      </c>
      <c r="J14" s="61" t="s">
        <v>133</v>
      </c>
      <c r="M14" s="85" t="s">
        <v>106</v>
      </c>
    </row>
    <row r="15" spans="1:15" s="10" customFormat="1" ht="19.899999999999999" customHeight="1">
      <c r="C15" s="10" t="s">
        <v>105</v>
      </c>
      <c r="F15" s="30">
        <v>5440</v>
      </c>
      <c r="G15" s="36">
        <v>3814</v>
      </c>
      <c r="H15" s="30">
        <v>3800</v>
      </c>
      <c r="I15" s="30">
        <v>4177</v>
      </c>
      <c r="J15" s="30">
        <v>2235</v>
      </c>
      <c r="M15" s="10" t="s">
        <v>104</v>
      </c>
    </row>
    <row r="16" spans="1:15" s="10" customFormat="1" ht="19.899999999999999" customHeight="1">
      <c r="C16" s="10" t="s">
        <v>103</v>
      </c>
      <c r="F16" s="61" t="s">
        <v>133</v>
      </c>
      <c r="G16" s="61" t="s">
        <v>133</v>
      </c>
      <c r="H16" s="61" t="s">
        <v>133</v>
      </c>
      <c r="I16" s="61" t="s">
        <v>133</v>
      </c>
      <c r="J16" s="61" t="s">
        <v>133</v>
      </c>
      <c r="M16" s="10" t="s">
        <v>102</v>
      </c>
    </row>
    <row r="17" spans="1:14" s="10" customFormat="1" ht="19.899999999999999" customHeight="1">
      <c r="B17" s="10" t="s">
        <v>101</v>
      </c>
      <c r="E17" s="14"/>
      <c r="F17" s="13">
        <v>27388</v>
      </c>
      <c r="G17" s="32">
        <v>22942</v>
      </c>
      <c r="H17" s="30">
        <v>19788</v>
      </c>
      <c r="I17" s="30">
        <v>16536</v>
      </c>
      <c r="J17" s="61" t="s">
        <v>133</v>
      </c>
      <c r="K17" s="86"/>
      <c r="L17" s="10" t="s">
        <v>100</v>
      </c>
    </row>
    <row r="18" spans="1:14" s="6" customFormat="1" ht="3" customHeight="1">
      <c r="A18" s="7"/>
      <c r="B18" s="7"/>
      <c r="C18" s="7"/>
      <c r="D18" s="7"/>
      <c r="E18" s="9"/>
      <c r="F18" s="8"/>
      <c r="G18" s="9"/>
      <c r="H18" s="7"/>
      <c r="I18" s="8"/>
      <c r="J18" s="8"/>
      <c r="K18" s="35"/>
      <c r="L18" s="7"/>
      <c r="M18" s="7"/>
      <c r="N18" s="7"/>
    </row>
    <row r="19" spans="1:14" s="6" customFormat="1" ht="3" customHeight="1"/>
    <row r="20" spans="1:14" s="6" customFormat="1" ht="18.75" customHeight="1">
      <c r="B20" s="6" t="s">
        <v>99</v>
      </c>
      <c r="H20" s="6" t="s">
        <v>98</v>
      </c>
    </row>
    <row r="21" spans="1:14" s="6" customFormat="1" ht="18.75" customHeight="1">
      <c r="B21" s="6" t="s">
        <v>97</v>
      </c>
      <c r="H21" s="34" t="s">
        <v>96</v>
      </c>
    </row>
    <row r="22" spans="1:14" s="6" customFormat="1" ht="18.75" customHeight="1">
      <c r="B22" s="6" t="s">
        <v>95</v>
      </c>
      <c r="H22" s="6" t="s">
        <v>94</v>
      </c>
    </row>
    <row r="23" spans="1:14" s="6" customFormat="1" ht="18.75" customHeight="1">
      <c r="H23" s="6" t="s">
        <v>93</v>
      </c>
    </row>
    <row r="24" spans="1:14" s="6" customFormat="1" ht="18.75" customHeight="1">
      <c r="B24" s="5" t="s">
        <v>92</v>
      </c>
      <c r="H24" s="5" t="s">
        <v>91</v>
      </c>
    </row>
  </sheetData>
  <mergeCells count="4">
    <mergeCell ref="M4:N5"/>
    <mergeCell ref="B4:E5"/>
    <mergeCell ref="B1:C1"/>
    <mergeCell ref="B2:C2"/>
  </mergeCells>
  <pageMargins left="0.55118110236220474" right="0.35433070866141736" top="0.78740157480314965" bottom="0" header="0.51181102362204722" footer="0.51181102362204722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workbookViewId="0">
      <selection activeCell="I25" sqref="E25:L33"/>
    </sheetView>
  </sheetViews>
  <sheetFormatPr defaultColWidth="7.25" defaultRowHeight="21.75"/>
  <cols>
    <col min="1" max="1" width="1.375" style="53" customWidth="1"/>
    <col min="2" max="2" width="4.625" style="53" customWidth="1"/>
    <col min="3" max="3" width="4.25" style="53" customWidth="1"/>
    <col min="4" max="4" width="7" style="53" customWidth="1"/>
    <col min="5" max="5" width="11.875" style="53" customWidth="1"/>
    <col min="6" max="6" width="16.125" style="53" customWidth="1"/>
    <col min="7" max="7" width="9.375" style="53" customWidth="1"/>
    <col min="8" max="8" width="9.75" style="53" customWidth="1"/>
    <col min="9" max="9" width="15.625" style="53" customWidth="1"/>
    <col min="10" max="10" width="9.375" style="53" customWidth="1"/>
    <col min="11" max="11" width="10.75" style="53" customWidth="1"/>
    <col min="12" max="12" width="25.75" style="53" customWidth="1"/>
    <col min="13" max="13" width="1.75" style="53" customWidth="1"/>
    <col min="14" max="14" width="3.25" style="53" customWidth="1"/>
    <col min="15" max="15" width="7.25" style="53" customWidth="1"/>
    <col min="16" max="16" width="10.875" style="52" customWidth="1"/>
    <col min="17" max="17" width="17.625" style="52" customWidth="1"/>
    <col min="18" max="18" width="9.5" style="52" customWidth="1"/>
    <col min="19" max="22" width="7.25" style="52" customWidth="1"/>
    <col min="23" max="16384" width="7.25" style="52"/>
  </cols>
  <sheetData>
    <row r="1" spans="1:20" s="82" customFormat="1">
      <c r="A1" s="77"/>
      <c r="B1" s="77" t="s">
        <v>213</v>
      </c>
      <c r="C1" s="78"/>
      <c r="D1" s="77" t="s">
        <v>222</v>
      </c>
      <c r="E1" s="77"/>
      <c r="F1" s="77"/>
      <c r="G1" s="77"/>
      <c r="H1" s="77"/>
      <c r="I1" s="77"/>
      <c r="J1" s="77"/>
      <c r="K1" s="77"/>
      <c r="L1" s="77"/>
      <c r="M1" s="53"/>
      <c r="N1" s="53"/>
      <c r="O1" s="53"/>
    </row>
    <row r="2" spans="1:20" s="81" customFormat="1">
      <c r="A2" s="76"/>
      <c r="B2" s="77" t="s">
        <v>214</v>
      </c>
      <c r="C2" s="78"/>
      <c r="D2" s="77" t="s">
        <v>223</v>
      </c>
      <c r="E2" s="76"/>
      <c r="F2" s="76"/>
      <c r="G2" s="76"/>
      <c r="H2" s="76"/>
      <c r="I2" s="76"/>
      <c r="J2" s="76"/>
      <c r="K2" s="76"/>
      <c r="L2" s="76"/>
      <c r="M2" s="54"/>
      <c r="N2" s="54"/>
      <c r="O2" s="54"/>
    </row>
    <row r="3" spans="1:20" ht="6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20" s="55" customFormat="1" ht="22.5" customHeight="1">
      <c r="A4" s="387" t="s">
        <v>177</v>
      </c>
      <c r="B4" s="387"/>
      <c r="C4" s="387"/>
      <c r="D4" s="388"/>
      <c r="E4" s="75"/>
      <c r="F4" s="393" t="s">
        <v>176</v>
      </c>
      <c r="G4" s="394"/>
      <c r="H4" s="395"/>
      <c r="I4" s="393" t="s">
        <v>224</v>
      </c>
      <c r="J4" s="394"/>
      <c r="K4" s="395"/>
      <c r="L4" s="387" t="s">
        <v>175</v>
      </c>
      <c r="M4" s="54"/>
      <c r="N4" s="54"/>
      <c r="O4" s="54"/>
    </row>
    <row r="5" spans="1:20" s="55" customFormat="1" ht="22.5" customHeight="1">
      <c r="A5" s="389"/>
      <c r="B5" s="389"/>
      <c r="C5" s="389"/>
      <c r="D5" s="390"/>
      <c r="E5" s="72"/>
      <c r="F5" s="72" t="s">
        <v>173</v>
      </c>
      <c r="G5" s="72" t="s">
        <v>172</v>
      </c>
      <c r="H5" s="72" t="s">
        <v>171</v>
      </c>
      <c r="I5" s="72" t="s">
        <v>173</v>
      </c>
      <c r="J5" s="72" t="s">
        <v>172</v>
      </c>
      <c r="K5" s="72" t="s">
        <v>171</v>
      </c>
      <c r="L5" s="389"/>
      <c r="M5" s="54"/>
      <c r="N5" s="54"/>
      <c r="O5" s="54"/>
    </row>
    <row r="6" spans="1:20" s="55" customFormat="1" ht="22.5" customHeight="1">
      <c r="A6" s="389"/>
      <c r="B6" s="389"/>
      <c r="C6" s="389"/>
      <c r="D6" s="390"/>
      <c r="E6" s="72" t="s">
        <v>174</v>
      </c>
      <c r="F6" s="72" t="s">
        <v>169</v>
      </c>
      <c r="G6" s="72" t="s">
        <v>169</v>
      </c>
      <c r="H6" s="72" t="s">
        <v>168</v>
      </c>
      <c r="I6" s="72" t="s">
        <v>169</v>
      </c>
      <c r="J6" s="72" t="s">
        <v>169</v>
      </c>
      <c r="K6" s="72" t="s">
        <v>168</v>
      </c>
      <c r="L6" s="389"/>
      <c r="M6" s="54"/>
      <c r="N6" s="54"/>
      <c r="O6" s="54"/>
    </row>
    <row r="7" spans="1:20" s="55" customFormat="1" ht="22.5" customHeight="1">
      <c r="A7" s="391"/>
      <c r="B7" s="391"/>
      <c r="C7" s="391"/>
      <c r="D7" s="392"/>
      <c r="E7" s="74" t="s">
        <v>170</v>
      </c>
      <c r="F7" s="74" t="s">
        <v>167</v>
      </c>
      <c r="G7" s="74" t="s">
        <v>166</v>
      </c>
      <c r="H7" s="74" t="s">
        <v>165</v>
      </c>
      <c r="I7" s="74" t="s">
        <v>167</v>
      </c>
      <c r="J7" s="74" t="s">
        <v>166</v>
      </c>
      <c r="K7" s="74" t="s">
        <v>165</v>
      </c>
      <c r="L7" s="391"/>
      <c r="M7" s="54"/>
      <c r="N7" s="54"/>
      <c r="O7" s="54"/>
    </row>
    <row r="8" spans="1:20" s="55" customFormat="1" ht="15" customHeight="1">
      <c r="A8" s="71"/>
      <c r="B8" s="71"/>
      <c r="C8" s="71"/>
      <c r="D8" s="73"/>
      <c r="E8" s="72"/>
      <c r="F8" s="72"/>
      <c r="G8" s="72"/>
      <c r="H8" s="72"/>
      <c r="I8" s="72"/>
      <c r="J8" s="72"/>
      <c r="K8" s="72"/>
      <c r="L8" s="71"/>
    </row>
    <row r="9" spans="1:20" s="65" customFormat="1" ht="20.25" customHeight="1">
      <c r="A9" s="396" t="s">
        <v>78</v>
      </c>
      <c r="B9" s="396"/>
      <c r="C9" s="396"/>
      <c r="D9" s="397"/>
      <c r="E9" s="80">
        <v>36</v>
      </c>
      <c r="F9" s="80">
        <v>20109000</v>
      </c>
      <c r="G9" s="80">
        <v>293000</v>
      </c>
      <c r="H9" s="80">
        <v>7388000</v>
      </c>
      <c r="I9" s="151">
        <v>14872083</v>
      </c>
      <c r="J9" s="151">
        <v>233633</v>
      </c>
      <c r="K9" s="151">
        <v>8043366</v>
      </c>
      <c r="L9" s="83" t="s">
        <v>30</v>
      </c>
      <c r="M9" s="87"/>
      <c r="N9" s="87"/>
      <c r="O9" s="87"/>
      <c r="P9"/>
      <c r="Q9"/>
      <c r="R9"/>
      <c r="S9" s="152"/>
      <c r="T9" s="150"/>
    </row>
    <row r="10" spans="1:20" s="65" customFormat="1" ht="20.25" customHeight="1">
      <c r="A10" s="65" t="s">
        <v>209</v>
      </c>
      <c r="D10" s="64"/>
      <c r="E10" s="66">
        <v>7</v>
      </c>
      <c r="F10" s="66">
        <v>14253000</v>
      </c>
      <c r="G10" s="66">
        <v>201000</v>
      </c>
      <c r="H10" s="67">
        <v>4370000</v>
      </c>
      <c r="I10" s="62">
        <v>8433917</v>
      </c>
      <c r="J10" s="62">
        <v>109309</v>
      </c>
      <c r="K10" s="61">
        <v>4787450</v>
      </c>
      <c r="L10" s="70" t="s">
        <v>208</v>
      </c>
      <c r="M10" s="87"/>
      <c r="N10" s="87"/>
      <c r="O10" s="87"/>
      <c r="Q10" s="153"/>
      <c r="R10" s="153"/>
      <c r="S10" s="153"/>
      <c r="T10" s="150"/>
    </row>
    <row r="11" spans="1:20" s="65" customFormat="1" ht="20.25" customHeight="1">
      <c r="A11" s="65" t="s">
        <v>207</v>
      </c>
      <c r="D11" s="64"/>
      <c r="E11" s="66">
        <v>1</v>
      </c>
      <c r="F11" s="66">
        <v>137000</v>
      </c>
      <c r="G11" s="66">
        <v>4000</v>
      </c>
      <c r="H11" s="67">
        <v>93000</v>
      </c>
      <c r="I11" s="62">
        <v>113800</v>
      </c>
      <c r="J11" s="62">
        <v>7162</v>
      </c>
      <c r="K11" s="61">
        <v>106555</v>
      </c>
      <c r="L11" s="70" t="s">
        <v>206</v>
      </c>
      <c r="M11" s="87"/>
      <c r="N11" s="87"/>
      <c r="O11" s="87"/>
      <c r="Q11" s="153"/>
      <c r="R11" s="153"/>
      <c r="S11" s="153"/>
      <c r="T11" s="150"/>
    </row>
    <row r="12" spans="1:20" s="65" customFormat="1" ht="20.25" customHeight="1">
      <c r="A12" s="65" t="s">
        <v>205</v>
      </c>
      <c r="D12" s="64"/>
      <c r="E12" s="66">
        <v>1</v>
      </c>
      <c r="F12" s="66">
        <v>225000</v>
      </c>
      <c r="G12" s="66">
        <v>3000</v>
      </c>
      <c r="H12" s="67">
        <v>108000</v>
      </c>
      <c r="I12" s="62">
        <v>105414</v>
      </c>
      <c r="J12" s="62">
        <v>15489</v>
      </c>
      <c r="K12" s="61">
        <v>99724</v>
      </c>
      <c r="L12" s="70" t="s">
        <v>204</v>
      </c>
      <c r="M12" s="87"/>
      <c r="N12" s="87"/>
      <c r="O12" s="87"/>
      <c r="Q12" s="153"/>
      <c r="R12" s="153"/>
      <c r="S12" s="153"/>
      <c r="T12" s="150"/>
    </row>
    <row r="13" spans="1:20" s="65" customFormat="1" ht="20.25" customHeight="1">
      <c r="A13" s="65" t="s">
        <v>203</v>
      </c>
      <c r="D13" s="64"/>
      <c r="E13" s="66">
        <v>1</v>
      </c>
      <c r="F13" s="66">
        <v>94000</v>
      </c>
      <c r="G13" s="66">
        <v>3000</v>
      </c>
      <c r="H13" s="67">
        <v>55000</v>
      </c>
      <c r="I13" s="62">
        <v>90514</v>
      </c>
      <c r="J13" s="62">
        <v>5948</v>
      </c>
      <c r="K13" s="61">
        <v>62207</v>
      </c>
      <c r="L13" s="70" t="s">
        <v>202</v>
      </c>
      <c r="M13" s="87"/>
      <c r="N13" s="87"/>
      <c r="O13" s="87"/>
      <c r="Q13" s="153"/>
      <c r="R13" s="153"/>
      <c r="S13" s="153"/>
      <c r="T13" s="150"/>
    </row>
    <row r="14" spans="1:20" s="65" customFormat="1" ht="20.25" customHeight="1">
      <c r="A14" s="65" t="s">
        <v>201</v>
      </c>
      <c r="D14" s="64"/>
      <c r="E14" s="66">
        <v>1</v>
      </c>
      <c r="F14" s="66">
        <v>27000</v>
      </c>
      <c r="G14" s="66">
        <v>1000</v>
      </c>
      <c r="H14" s="67">
        <v>21000</v>
      </c>
      <c r="I14" s="62">
        <v>33359</v>
      </c>
      <c r="J14" s="62">
        <v>999</v>
      </c>
      <c r="K14" s="61">
        <v>24086</v>
      </c>
      <c r="L14" s="70" t="s">
        <v>200</v>
      </c>
      <c r="M14" s="87"/>
      <c r="N14" s="87"/>
      <c r="O14" s="87"/>
      <c r="Q14" s="153"/>
      <c r="R14" s="154"/>
      <c r="S14" s="153"/>
      <c r="T14" s="150"/>
    </row>
    <row r="15" spans="1:20" s="65" customFormat="1" ht="20.25" customHeight="1">
      <c r="A15" s="65" t="s">
        <v>199</v>
      </c>
      <c r="D15" s="64"/>
      <c r="E15" s="66">
        <v>1</v>
      </c>
      <c r="F15" s="66">
        <v>136000</v>
      </c>
      <c r="G15" s="61" t="s">
        <v>133</v>
      </c>
      <c r="H15" s="67">
        <v>96000</v>
      </c>
      <c r="I15" s="62">
        <v>180002</v>
      </c>
      <c r="J15" s="61">
        <v>1122</v>
      </c>
      <c r="K15" s="61">
        <v>91851</v>
      </c>
      <c r="L15" s="70" t="s">
        <v>198</v>
      </c>
      <c r="M15" s="87"/>
      <c r="N15" s="87"/>
      <c r="O15" s="87"/>
      <c r="Q15" s="153"/>
      <c r="R15" s="153"/>
      <c r="S15" s="153"/>
      <c r="T15" s="150"/>
    </row>
    <row r="16" spans="1:20" s="65" customFormat="1" ht="20.25" customHeight="1">
      <c r="A16" s="65" t="s">
        <v>197</v>
      </c>
      <c r="D16" s="64"/>
      <c r="E16" s="66">
        <v>1</v>
      </c>
      <c r="F16" s="66">
        <v>188000</v>
      </c>
      <c r="G16" s="66">
        <v>4000</v>
      </c>
      <c r="H16" s="67">
        <v>161000</v>
      </c>
      <c r="I16" s="62">
        <v>234107</v>
      </c>
      <c r="J16" s="62">
        <v>3997</v>
      </c>
      <c r="K16" s="61">
        <v>174419</v>
      </c>
      <c r="L16" s="70" t="s">
        <v>196</v>
      </c>
      <c r="M16" s="87"/>
      <c r="N16" s="87"/>
      <c r="O16" s="87"/>
      <c r="Q16" s="153"/>
      <c r="R16" s="153"/>
      <c r="S16" s="153"/>
      <c r="T16" s="150"/>
    </row>
    <row r="17" spans="1:23" s="65" customFormat="1" ht="20.25" customHeight="1">
      <c r="A17" s="65" t="s">
        <v>195</v>
      </c>
      <c r="D17" s="64"/>
      <c r="E17" s="66">
        <v>1</v>
      </c>
      <c r="F17" s="66">
        <v>544000</v>
      </c>
      <c r="G17" s="66">
        <v>6000</v>
      </c>
      <c r="H17" s="67">
        <v>211000</v>
      </c>
      <c r="I17" s="62">
        <v>196917</v>
      </c>
      <c r="J17" s="62">
        <v>5125</v>
      </c>
      <c r="K17" s="61">
        <v>227146</v>
      </c>
      <c r="L17" s="70" t="s">
        <v>194</v>
      </c>
      <c r="M17" s="87"/>
      <c r="N17" s="87"/>
      <c r="O17" s="87"/>
      <c r="Q17" s="153"/>
      <c r="R17" s="153"/>
      <c r="S17" s="153"/>
      <c r="T17" s="150"/>
    </row>
    <row r="18" spans="1:23" s="65" customFormat="1" ht="20.25" customHeight="1">
      <c r="A18" s="65" t="s">
        <v>193</v>
      </c>
      <c r="D18" s="64"/>
      <c r="E18" s="66">
        <v>1</v>
      </c>
      <c r="F18" s="66">
        <v>208000</v>
      </c>
      <c r="G18" s="66">
        <v>3000</v>
      </c>
      <c r="H18" s="67">
        <v>97000</v>
      </c>
      <c r="I18" s="62">
        <v>146419</v>
      </c>
      <c r="J18" s="62">
        <v>3415</v>
      </c>
      <c r="K18" s="61">
        <v>94042</v>
      </c>
      <c r="L18" s="70" t="s">
        <v>192</v>
      </c>
      <c r="M18" s="87"/>
      <c r="N18" s="87"/>
      <c r="O18" s="87"/>
      <c r="Q18" s="153"/>
      <c r="R18" s="153"/>
      <c r="S18" s="153"/>
      <c r="T18" s="150"/>
    </row>
    <row r="19" spans="1:23" s="65" customFormat="1" ht="20.25" customHeight="1">
      <c r="A19" s="65" t="s">
        <v>191</v>
      </c>
      <c r="D19" s="64"/>
      <c r="E19" s="66">
        <v>2</v>
      </c>
      <c r="F19" s="66">
        <v>153000</v>
      </c>
      <c r="G19" s="66">
        <v>3000</v>
      </c>
      <c r="H19" s="67">
        <v>137000</v>
      </c>
      <c r="I19" s="62">
        <v>138019</v>
      </c>
      <c r="J19" s="62">
        <v>3463</v>
      </c>
      <c r="K19" s="61">
        <v>151988</v>
      </c>
      <c r="L19" s="70" t="s">
        <v>190</v>
      </c>
      <c r="M19" s="87"/>
      <c r="N19" s="87"/>
      <c r="O19" s="87"/>
      <c r="Q19" s="153"/>
      <c r="R19" s="153"/>
      <c r="S19" s="153"/>
      <c r="T19" s="150"/>
    </row>
    <row r="20" spans="1:23" s="65" customFormat="1" ht="20.25" customHeight="1">
      <c r="A20" s="65" t="s">
        <v>189</v>
      </c>
      <c r="D20" s="64"/>
      <c r="E20" s="66">
        <v>1</v>
      </c>
      <c r="F20" s="66">
        <v>23000</v>
      </c>
      <c r="G20" s="66">
        <v>1000</v>
      </c>
      <c r="H20" s="67">
        <v>38000</v>
      </c>
      <c r="I20" s="62">
        <v>20027</v>
      </c>
      <c r="J20" s="62">
        <v>2423</v>
      </c>
      <c r="K20" s="61">
        <v>49601</v>
      </c>
      <c r="L20" s="70" t="s">
        <v>188</v>
      </c>
      <c r="M20" s="87"/>
      <c r="N20" s="87"/>
      <c r="O20" s="87"/>
      <c r="Q20" s="153"/>
      <c r="R20" s="153"/>
      <c r="S20" s="153"/>
      <c r="T20" s="150"/>
    </row>
    <row r="21" spans="1:23" s="65" customFormat="1" ht="20.25" customHeight="1">
      <c r="A21" s="65" t="s">
        <v>187</v>
      </c>
      <c r="D21" s="64"/>
      <c r="E21" s="66">
        <v>1</v>
      </c>
      <c r="F21" s="66">
        <v>281000</v>
      </c>
      <c r="G21" s="66">
        <v>3000</v>
      </c>
      <c r="H21" s="67">
        <v>187000</v>
      </c>
      <c r="I21" s="62">
        <v>458551</v>
      </c>
      <c r="J21" s="62">
        <v>5998</v>
      </c>
      <c r="K21" s="61">
        <v>230879</v>
      </c>
      <c r="L21" s="70" t="s">
        <v>186</v>
      </c>
      <c r="M21" s="87"/>
      <c r="N21" s="87"/>
      <c r="O21" s="87"/>
      <c r="Q21" s="153"/>
      <c r="R21" s="153"/>
      <c r="S21" s="153"/>
      <c r="T21" s="150"/>
    </row>
    <row r="22" spans="1:23" s="65" customFormat="1" ht="20.25" customHeight="1">
      <c r="A22" s="65" t="s">
        <v>185</v>
      </c>
      <c r="D22" s="64"/>
      <c r="E22" s="66">
        <v>1</v>
      </c>
      <c r="F22" s="66">
        <v>28000</v>
      </c>
      <c r="G22" s="66">
        <v>3000</v>
      </c>
      <c r="H22" s="67">
        <v>64000</v>
      </c>
      <c r="I22" s="62">
        <v>101281</v>
      </c>
      <c r="J22" s="62">
        <v>2227</v>
      </c>
      <c r="K22" s="61">
        <v>71158</v>
      </c>
      <c r="L22" s="70" t="s">
        <v>184</v>
      </c>
      <c r="M22" s="87"/>
      <c r="N22" s="87"/>
      <c r="O22" s="87"/>
      <c r="Q22" s="153"/>
      <c r="R22" s="153"/>
      <c r="S22" s="153"/>
      <c r="T22" s="150"/>
    </row>
    <row r="23" spans="1:23" s="65" customFormat="1" ht="20.25" customHeight="1">
      <c r="A23" s="65" t="s">
        <v>183</v>
      </c>
      <c r="D23" s="64"/>
      <c r="E23" s="66">
        <v>1</v>
      </c>
      <c r="F23" s="66">
        <v>247000</v>
      </c>
      <c r="G23" s="66">
        <v>6000</v>
      </c>
      <c r="H23" s="67">
        <v>168000</v>
      </c>
      <c r="I23" s="62">
        <v>246253</v>
      </c>
      <c r="J23" s="62">
        <v>8300</v>
      </c>
      <c r="K23" s="61">
        <v>196160</v>
      </c>
      <c r="L23" s="70" t="s">
        <v>182</v>
      </c>
      <c r="M23" s="87"/>
      <c r="N23" s="87"/>
      <c r="O23" s="87"/>
      <c r="Q23" s="153"/>
      <c r="R23" s="153"/>
      <c r="S23" s="153"/>
      <c r="T23" s="150"/>
    </row>
    <row r="24" spans="1:23" s="65" customFormat="1" ht="20.25" customHeight="1">
      <c r="A24" s="65" t="s">
        <v>181</v>
      </c>
      <c r="D24" s="64"/>
      <c r="E24" s="66">
        <v>1</v>
      </c>
      <c r="F24" s="66">
        <v>316000</v>
      </c>
      <c r="G24" s="66">
        <v>6000</v>
      </c>
      <c r="H24" s="67">
        <v>178000</v>
      </c>
      <c r="I24" s="62">
        <v>246256</v>
      </c>
      <c r="J24" s="62">
        <v>6023</v>
      </c>
      <c r="K24" s="61">
        <v>182985</v>
      </c>
      <c r="L24" s="70" t="s">
        <v>180</v>
      </c>
      <c r="M24" s="87"/>
      <c r="N24" s="87"/>
      <c r="O24" s="87"/>
      <c r="Q24" s="153"/>
      <c r="R24" s="153"/>
      <c r="S24" s="153"/>
      <c r="T24" s="150"/>
    </row>
    <row r="25" spans="1:23" s="89" customFormat="1" ht="20.25" customHeight="1">
      <c r="A25" s="65" t="s">
        <v>179</v>
      </c>
      <c r="B25" s="65"/>
      <c r="C25" s="65"/>
      <c r="D25" s="64"/>
      <c r="E25" s="66">
        <v>1</v>
      </c>
      <c r="F25" s="66">
        <v>89000</v>
      </c>
      <c r="G25" s="66">
        <v>2000</v>
      </c>
      <c r="H25" s="67">
        <v>50000</v>
      </c>
      <c r="I25" s="62">
        <v>90552</v>
      </c>
      <c r="J25" s="62">
        <v>1909</v>
      </c>
      <c r="K25" s="61">
        <v>66239</v>
      </c>
      <c r="L25" s="70" t="s">
        <v>178</v>
      </c>
      <c r="M25" s="88"/>
      <c r="N25" s="88"/>
      <c r="O25" s="88"/>
      <c r="Q25" s="153"/>
      <c r="R25" s="153"/>
      <c r="S25" s="153"/>
      <c r="T25" s="150"/>
    </row>
    <row r="26" spans="1:23" ht="30.75" customHeight="1">
      <c r="A26" s="65"/>
      <c r="B26" s="65"/>
      <c r="C26" s="65"/>
      <c r="D26" s="65"/>
      <c r="E26" s="79"/>
      <c r="F26" s="79"/>
      <c r="G26" s="79"/>
      <c r="H26" s="79"/>
      <c r="I26" s="79"/>
      <c r="J26" s="79"/>
      <c r="K26" s="79"/>
      <c r="L26" s="70"/>
      <c r="Q26" s="149"/>
      <c r="R26" s="150"/>
      <c r="S26" s="150"/>
      <c r="T26" s="150"/>
      <c r="W26" s="89"/>
    </row>
    <row r="27" spans="1:23" ht="27.75" customHeight="1">
      <c r="A27" s="77"/>
      <c r="B27" s="77" t="s">
        <v>213</v>
      </c>
      <c r="C27" s="78"/>
      <c r="D27" s="77" t="s">
        <v>225</v>
      </c>
      <c r="E27" s="77"/>
      <c r="F27" s="77"/>
      <c r="G27" s="77"/>
      <c r="H27" s="77"/>
      <c r="I27" s="77"/>
      <c r="J27" s="77"/>
      <c r="K27" s="77"/>
      <c r="L27" s="77"/>
      <c r="Q27" s="149"/>
      <c r="R27" s="150"/>
      <c r="S27" s="150"/>
      <c r="T27" s="150"/>
      <c r="W27" s="89"/>
    </row>
    <row r="28" spans="1:23" ht="24">
      <c r="A28" s="76"/>
      <c r="B28" s="77" t="s">
        <v>214</v>
      </c>
      <c r="C28" s="78"/>
      <c r="D28" s="77" t="s">
        <v>226</v>
      </c>
      <c r="E28" s="76"/>
      <c r="F28" s="76"/>
      <c r="G28" s="76"/>
      <c r="H28" s="76"/>
      <c r="I28" s="76"/>
      <c r="J28" s="76"/>
      <c r="K28" s="76"/>
      <c r="L28" s="76"/>
      <c r="Q28" s="149"/>
      <c r="R28" s="150"/>
      <c r="S28" s="150"/>
      <c r="T28" s="150"/>
      <c r="W28" s="89"/>
    </row>
    <row r="29" spans="1:23" ht="7.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Q29" s="149"/>
      <c r="R29" s="150"/>
      <c r="S29" s="150"/>
      <c r="T29" s="150"/>
      <c r="W29" s="89"/>
    </row>
    <row r="30" spans="1:23" ht="24">
      <c r="A30" s="387" t="s">
        <v>177</v>
      </c>
      <c r="B30" s="387"/>
      <c r="C30" s="387"/>
      <c r="D30" s="388"/>
      <c r="E30" s="75"/>
      <c r="F30" s="393" t="s">
        <v>176</v>
      </c>
      <c r="G30" s="394"/>
      <c r="H30" s="395"/>
      <c r="I30" s="393" t="s">
        <v>224</v>
      </c>
      <c r="J30" s="394"/>
      <c r="K30" s="395"/>
      <c r="L30" s="387" t="s">
        <v>175</v>
      </c>
      <c r="Q30" s="149"/>
      <c r="R30" s="150"/>
      <c r="S30" s="150"/>
      <c r="T30" s="150"/>
      <c r="W30" s="89"/>
    </row>
    <row r="31" spans="1:23" ht="24">
      <c r="A31" s="389"/>
      <c r="B31" s="389"/>
      <c r="C31" s="389"/>
      <c r="D31" s="390"/>
      <c r="E31" s="72" t="s">
        <v>174</v>
      </c>
      <c r="F31" s="72" t="s">
        <v>173</v>
      </c>
      <c r="G31" s="72" t="s">
        <v>172</v>
      </c>
      <c r="H31" s="72" t="s">
        <v>171</v>
      </c>
      <c r="I31" s="72" t="s">
        <v>173</v>
      </c>
      <c r="J31" s="72" t="s">
        <v>172</v>
      </c>
      <c r="K31" s="72" t="s">
        <v>171</v>
      </c>
      <c r="L31" s="389"/>
      <c r="Q31" s="149"/>
      <c r="R31" s="150"/>
      <c r="S31" s="150"/>
      <c r="T31" s="150"/>
      <c r="W31" s="89"/>
    </row>
    <row r="32" spans="1:23" ht="24">
      <c r="A32" s="389"/>
      <c r="B32" s="389"/>
      <c r="C32" s="389"/>
      <c r="D32" s="390"/>
      <c r="E32" s="72" t="s">
        <v>170</v>
      </c>
      <c r="F32" s="72" t="s">
        <v>169</v>
      </c>
      <c r="G32" s="72" t="s">
        <v>169</v>
      </c>
      <c r="H32" s="72" t="s">
        <v>168</v>
      </c>
      <c r="I32" s="72" t="s">
        <v>169</v>
      </c>
      <c r="J32" s="72" t="s">
        <v>169</v>
      </c>
      <c r="K32" s="72" t="s">
        <v>168</v>
      </c>
      <c r="L32" s="389"/>
      <c r="Q32" s="149"/>
      <c r="R32" s="150"/>
      <c r="S32" s="150"/>
      <c r="T32" s="150"/>
      <c r="W32" s="89"/>
    </row>
    <row r="33" spans="1:23" ht="24">
      <c r="A33" s="391"/>
      <c r="B33" s="391"/>
      <c r="C33" s="391"/>
      <c r="D33" s="392"/>
      <c r="E33" s="74"/>
      <c r="F33" s="74" t="s">
        <v>167</v>
      </c>
      <c r="G33" s="74" t="s">
        <v>166</v>
      </c>
      <c r="H33" s="74" t="s">
        <v>165</v>
      </c>
      <c r="I33" s="74" t="s">
        <v>167</v>
      </c>
      <c r="J33" s="74" t="s">
        <v>166</v>
      </c>
      <c r="K33" s="74" t="s">
        <v>165</v>
      </c>
      <c r="L33" s="391"/>
      <c r="M33" s="52"/>
      <c r="N33" s="52"/>
      <c r="O33" s="52"/>
      <c r="Q33" s="149"/>
      <c r="R33" s="150"/>
      <c r="S33" s="150"/>
      <c r="T33" s="150"/>
      <c r="W33" s="89"/>
    </row>
    <row r="34" spans="1:23" ht="2.25" customHeight="1">
      <c r="A34" s="71"/>
      <c r="B34" s="71"/>
      <c r="C34" s="71"/>
      <c r="D34" s="73"/>
      <c r="E34" s="72"/>
      <c r="F34" s="72"/>
      <c r="G34" s="72"/>
      <c r="H34" s="72"/>
      <c r="I34" s="72"/>
      <c r="J34" s="72"/>
      <c r="K34" s="72"/>
      <c r="L34" s="71"/>
      <c r="M34" s="52"/>
      <c r="N34" s="52"/>
      <c r="O34" s="52"/>
      <c r="Q34" s="149"/>
      <c r="R34" s="150"/>
      <c r="S34" s="150"/>
      <c r="T34" s="150"/>
    </row>
    <row r="35" spans="1:23" s="89" customFormat="1" ht="19.5" customHeight="1">
      <c r="A35" s="65" t="s">
        <v>164</v>
      </c>
      <c r="B35" s="65"/>
      <c r="C35" s="65"/>
      <c r="D35" s="64"/>
      <c r="E35" s="68">
        <v>1</v>
      </c>
      <c r="F35" s="66">
        <v>59000</v>
      </c>
      <c r="G35" s="66">
        <v>2000</v>
      </c>
      <c r="H35" s="67">
        <v>82000</v>
      </c>
      <c r="I35" s="62">
        <v>97229</v>
      </c>
      <c r="J35" s="62">
        <v>2569</v>
      </c>
      <c r="K35" s="61">
        <v>97058</v>
      </c>
      <c r="L35" s="70" t="s">
        <v>163</v>
      </c>
      <c r="P35" s="155"/>
      <c r="Q35" s="155"/>
      <c r="R35" s="155"/>
      <c r="S35" s="150"/>
      <c r="T35" s="150"/>
      <c r="W35" s="52"/>
    </row>
    <row r="36" spans="1:23" s="89" customFormat="1" ht="19.5" customHeight="1">
      <c r="A36" s="65" t="s">
        <v>162</v>
      </c>
      <c r="B36" s="65"/>
      <c r="C36" s="65"/>
      <c r="D36" s="64"/>
      <c r="E36" s="68">
        <v>2</v>
      </c>
      <c r="F36" s="66">
        <v>494000</v>
      </c>
      <c r="G36" s="67">
        <v>1000</v>
      </c>
      <c r="H36" s="67">
        <v>53000</v>
      </c>
      <c r="I36" s="62">
        <v>234864</v>
      </c>
      <c r="J36" s="61">
        <v>2779</v>
      </c>
      <c r="K36" s="61">
        <v>92404</v>
      </c>
      <c r="L36" s="70" t="s">
        <v>161</v>
      </c>
      <c r="P36" s="153"/>
      <c r="Q36" s="153"/>
      <c r="R36" s="153"/>
      <c r="S36" s="150"/>
      <c r="T36" s="150"/>
      <c r="W36" s="52"/>
    </row>
    <row r="37" spans="1:23" s="89" customFormat="1" ht="19.5" customHeight="1">
      <c r="A37" s="65" t="s">
        <v>160</v>
      </c>
      <c r="B37" s="65"/>
      <c r="C37" s="65"/>
      <c r="D37" s="64"/>
      <c r="E37" s="68">
        <v>1</v>
      </c>
      <c r="F37" s="66">
        <v>68000</v>
      </c>
      <c r="G37" s="66">
        <v>3000</v>
      </c>
      <c r="H37" s="67">
        <v>98000</v>
      </c>
      <c r="I37" s="62">
        <v>80439</v>
      </c>
      <c r="J37" s="62">
        <v>3295</v>
      </c>
      <c r="K37" s="61">
        <v>112920</v>
      </c>
      <c r="L37" s="70" t="s">
        <v>159</v>
      </c>
      <c r="P37" s="153"/>
      <c r="Q37" s="153"/>
      <c r="R37" s="153"/>
      <c r="S37" s="150"/>
      <c r="T37" s="150"/>
      <c r="W37" s="52"/>
    </row>
    <row r="38" spans="1:23" s="89" customFormat="1" ht="19.5" customHeight="1">
      <c r="A38" s="65" t="s">
        <v>158</v>
      </c>
      <c r="B38" s="65"/>
      <c r="C38" s="65"/>
      <c r="D38" s="64"/>
      <c r="E38" s="68">
        <v>2</v>
      </c>
      <c r="F38" s="66">
        <v>857000</v>
      </c>
      <c r="G38" s="66">
        <v>9000.0000000000018</v>
      </c>
      <c r="H38" s="67">
        <v>295000</v>
      </c>
      <c r="I38" s="62">
        <v>540580</v>
      </c>
      <c r="J38" s="62">
        <v>12490</v>
      </c>
      <c r="K38" s="61">
        <v>246070</v>
      </c>
      <c r="L38" s="70" t="s">
        <v>157</v>
      </c>
      <c r="P38" s="153"/>
      <c r="Q38" s="153"/>
      <c r="R38" s="153"/>
      <c r="S38" s="150"/>
      <c r="T38" s="150"/>
      <c r="W38" s="52"/>
    </row>
    <row r="39" spans="1:23" s="89" customFormat="1" ht="19.5" customHeight="1">
      <c r="A39" s="65" t="s">
        <v>156</v>
      </c>
      <c r="B39" s="65"/>
      <c r="C39" s="65"/>
      <c r="D39" s="64"/>
      <c r="E39" s="68">
        <v>2</v>
      </c>
      <c r="F39" s="66">
        <v>1567000</v>
      </c>
      <c r="G39" s="66">
        <v>20000</v>
      </c>
      <c r="H39" s="67">
        <v>659000</v>
      </c>
      <c r="I39" s="62">
        <v>2901563</v>
      </c>
      <c r="J39" s="62">
        <v>22431</v>
      </c>
      <c r="K39" s="61">
        <v>729854</v>
      </c>
      <c r="L39" s="69" t="s">
        <v>155</v>
      </c>
      <c r="P39" s="153"/>
      <c r="Q39" s="153"/>
      <c r="R39" s="153"/>
      <c r="S39" s="150"/>
      <c r="T39" s="150"/>
      <c r="W39" s="52"/>
    </row>
    <row r="40" spans="1:23" s="89" customFormat="1" ht="19.5" customHeight="1">
      <c r="A40" s="65" t="s">
        <v>154</v>
      </c>
      <c r="B40" s="65"/>
      <c r="C40" s="65"/>
      <c r="D40" s="64"/>
      <c r="E40" s="68">
        <v>1</v>
      </c>
      <c r="F40" s="66">
        <v>17000</v>
      </c>
      <c r="G40" s="62">
        <v>3000</v>
      </c>
      <c r="H40" s="67">
        <v>50000</v>
      </c>
      <c r="I40" s="62">
        <v>7300</v>
      </c>
      <c r="J40" s="62">
        <v>1102</v>
      </c>
      <c r="K40" s="61">
        <v>16465</v>
      </c>
      <c r="L40" s="69" t="s">
        <v>153</v>
      </c>
      <c r="P40" s="153"/>
      <c r="Q40" s="153"/>
      <c r="R40" s="153"/>
      <c r="S40" s="150"/>
      <c r="T40" s="150"/>
      <c r="W40" s="52"/>
    </row>
    <row r="41" spans="1:23" s="89" customFormat="1" ht="19.5" customHeight="1">
      <c r="A41" s="65" t="s">
        <v>152</v>
      </c>
      <c r="B41" s="65"/>
      <c r="C41" s="65"/>
      <c r="D41" s="64"/>
      <c r="E41" s="68">
        <v>1</v>
      </c>
      <c r="F41" s="66">
        <v>7000</v>
      </c>
      <c r="G41" s="66">
        <v>1000</v>
      </c>
      <c r="H41" s="67">
        <v>25000</v>
      </c>
      <c r="I41" s="62">
        <v>11555</v>
      </c>
      <c r="J41" s="62">
        <v>806</v>
      </c>
      <c r="K41" s="61">
        <v>27862</v>
      </c>
      <c r="L41" s="69" t="s">
        <v>151</v>
      </c>
      <c r="P41" s="153"/>
      <c r="Q41" s="153"/>
      <c r="R41" s="153"/>
      <c r="S41" s="150"/>
      <c r="T41" s="150"/>
      <c r="W41" s="52"/>
    </row>
    <row r="42" spans="1:23" s="89" customFormat="1" ht="19.5" customHeight="1">
      <c r="A42" s="65" t="s">
        <v>150</v>
      </c>
      <c r="B42" s="65"/>
      <c r="C42" s="65"/>
      <c r="D42" s="64"/>
      <c r="E42" s="68">
        <v>1</v>
      </c>
      <c r="F42" s="66">
        <v>23000</v>
      </c>
      <c r="G42" s="62">
        <v>1000</v>
      </c>
      <c r="H42" s="67">
        <v>21000</v>
      </c>
      <c r="I42" s="62">
        <v>30350</v>
      </c>
      <c r="J42" s="62">
        <v>1072</v>
      </c>
      <c r="K42" s="61">
        <v>24817</v>
      </c>
      <c r="L42" s="60" t="s">
        <v>149</v>
      </c>
      <c r="P42" s="153"/>
      <c r="Q42" s="154"/>
      <c r="R42" s="153"/>
      <c r="S42" s="150"/>
      <c r="T42" s="150"/>
      <c r="W42" s="52"/>
    </row>
    <row r="43" spans="1:23" s="89" customFormat="1" ht="19.5" customHeight="1">
      <c r="A43" s="65" t="s">
        <v>148</v>
      </c>
      <c r="B43" s="65"/>
      <c r="C43" s="65"/>
      <c r="D43" s="64"/>
      <c r="E43" s="63">
        <v>1</v>
      </c>
      <c r="F43" s="62">
        <v>34000</v>
      </c>
      <c r="G43" s="62">
        <v>3000</v>
      </c>
      <c r="H43" s="66">
        <v>45000</v>
      </c>
      <c r="I43" s="62">
        <v>83442</v>
      </c>
      <c r="J43" s="62">
        <v>2325</v>
      </c>
      <c r="K43" s="62">
        <v>50748</v>
      </c>
      <c r="L43" s="60" t="s">
        <v>147</v>
      </c>
      <c r="P43" s="153"/>
      <c r="Q43" s="153"/>
      <c r="R43" s="153"/>
      <c r="S43" s="150"/>
      <c r="T43" s="150"/>
    </row>
    <row r="44" spans="1:23" s="89" customFormat="1" ht="19.5" customHeight="1">
      <c r="A44" s="65" t="s">
        <v>146</v>
      </c>
      <c r="B44" s="65"/>
      <c r="C44" s="65"/>
      <c r="D44" s="64"/>
      <c r="E44" s="63" t="s">
        <v>133</v>
      </c>
      <c r="F44" s="62" t="s">
        <v>133</v>
      </c>
      <c r="G44" s="62" t="s">
        <v>133</v>
      </c>
      <c r="H44" s="61" t="s">
        <v>133</v>
      </c>
      <c r="I44" s="61" t="s">
        <v>133</v>
      </c>
      <c r="J44" s="61" t="s">
        <v>133</v>
      </c>
      <c r="K44" s="61" t="s">
        <v>133</v>
      </c>
      <c r="L44" s="60" t="s">
        <v>145</v>
      </c>
      <c r="P44" s="153"/>
      <c r="Q44" s="153"/>
      <c r="R44" s="153"/>
      <c r="S44" s="150"/>
      <c r="T44" s="150"/>
    </row>
    <row r="45" spans="1:23" s="89" customFormat="1" ht="19.5" customHeight="1">
      <c r="A45" s="65" t="s">
        <v>144</v>
      </c>
      <c r="B45" s="65"/>
      <c r="C45" s="65"/>
      <c r="D45" s="64"/>
      <c r="E45" s="63" t="s">
        <v>133</v>
      </c>
      <c r="F45" s="62" t="s">
        <v>133</v>
      </c>
      <c r="G45" s="61" t="s">
        <v>133</v>
      </c>
      <c r="H45" s="61" t="s">
        <v>133</v>
      </c>
      <c r="I45" s="61" t="s">
        <v>133</v>
      </c>
      <c r="J45" s="61" t="s">
        <v>133</v>
      </c>
      <c r="K45" s="61" t="s">
        <v>133</v>
      </c>
      <c r="L45" s="60" t="s">
        <v>143</v>
      </c>
      <c r="Q45" s="149"/>
      <c r="R45" s="150"/>
      <c r="S45" s="150"/>
      <c r="T45" s="150"/>
    </row>
    <row r="46" spans="1:23" s="89" customFormat="1" ht="19.5" customHeight="1">
      <c r="A46" s="65" t="s">
        <v>142</v>
      </c>
      <c r="B46" s="65"/>
      <c r="C46" s="65"/>
      <c r="D46" s="64"/>
      <c r="E46" s="63" t="s">
        <v>133</v>
      </c>
      <c r="F46" s="62" t="s">
        <v>133</v>
      </c>
      <c r="G46" s="61" t="s">
        <v>133</v>
      </c>
      <c r="H46" s="61" t="s">
        <v>133</v>
      </c>
      <c r="I46" s="61" t="s">
        <v>133</v>
      </c>
      <c r="J46" s="61" t="s">
        <v>133</v>
      </c>
      <c r="K46" s="61" t="s">
        <v>133</v>
      </c>
      <c r="L46" s="60" t="s">
        <v>141</v>
      </c>
    </row>
    <row r="47" spans="1:23" s="89" customFormat="1" ht="19.5" customHeight="1">
      <c r="A47" s="65" t="s">
        <v>140</v>
      </c>
      <c r="B47" s="65"/>
      <c r="C47" s="65"/>
      <c r="D47" s="64"/>
      <c r="E47" s="63" t="s">
        <v>133</v>
      </c>
      <c r="F47" s="62" t="s">
        <v>133</v>
      </c>
      <c r="G47" s="61" t="s">
        <v>133</v>
      </c>
      <c r="H47" s="61" t="s">
        <v>133</v>
      </c>
      <c r="I47" s="61" t="s">
        <v>133</v>
      </c>
      <c r="J47" s="61" t="s">
        <v>133</v>
      </c>
      <c r="K47" s="61" t="s">
        <v>133</v>
      </c>
      <c r="L47" s="60" t="s">
        <v>139</v>
      </c>
      <c r="P47" s="153"/>
      <c r="Q47" s="153"/>
      <c r="R47" s="153"/>
    </row>
    <row r="48" spans="1:23" s="89" customFormat="1" ht="19.5" customHeight="1">
      <c r="A48" s="65" t="s">
        <v>138</v>
      </c>
      <c r="B48" s="65"/>
      <c r="C48" s="65"/>
      <c r="D48" s="64"/>
      <c r="E48" s="63" t="s">
        <v>133</v>
      </c>
      <c r="F48" s="62" t="s">
        <v>133</v>
      </c>
      <c r="G48" s="61" t="s">
        <v>133</v>
      </c>
      <c r="H48" s="61" t="s">
        <v>133</v>
      </c>
      <c r="I48" s="61" t="s">
        <v>133</v>
      </c>
      <c r="J48" s="61" t="s">
        <v>133</v>
      </c>
      <c r="K48" s="61" t="s">
        <v>133</v>
      </c>
      <c r="L48" s="60" t="s">
        <v>137</v>
      </c>
    </row>
    <row r="49" spans="1:23" s="89" customFormat="1" ht="19.5" customHeight="1">
      <c r="A49" s="65" t="s">
        <v>136</v>
      </c>
      <c r="B49" s="65"/>
      <c r="C49" s="65"/>
      <c r="D49" s="64"/>
      <c r="E49" s="63">
        <v>1</v>
      </c>
      <c r="F49" s="62">
        <v>34000</v>
      </c>
      <c r="G49" s="62">
        <v>1000</v>
      </c>
      <c r="H49" s="62">
        <v>26000</v>
      </c>
      <c r="I49" s="62">
        <v>49373</v>
      </c>
      <c r="J49" s="62">
        <v>1855</v>
      </c>
      <c r="K49" s="62">
        <v>28678</v>
      </c>
      <c r="L49" s="60" t="s">
        <v>135</v>
      </c>
    </row>
    <row r="50" spans="1:23" s="89" customFormat="1" ht="19.5" customHeight="1">
      <c r="A50" s="65" t="s">
        <v>134</v>
      </c>
      <c r="B50" s="65"/>
      <c r="C50" s="65"/>
      <c r="D50" s="64"/>
      <c r="E50" s="63" t="s">
        <v>133</v>
      </c>
      <c r="F50" s="62" t="s">
        <v>133</v>
      </c>
      <c r="G50" s="61" t="s">
        <v>133</v>
      </c>
      <c r="H50" s="61" t="s">
        <v>133</v>
      </c>
      <c r="I50" s="61" t="s">
        <v>133</v>
      </c>
      <c r="J50" s="61" t="s">
        <v>133</v>
      </c>
      <c r="K50" s="61" t="s">
        <v>133</v>
      </c>
      <c r="L50" s="60" t="s">
        <v>132</v>
      </c>
    </row>
    <row r="51" spans="1:23" ht="3.6" customHeight="1">
      <c r="A51" s="56"/>
      <c r="B51" s="56"/>
      <c r="C51" s="56"/>
      <c r="D51" s="57"/>
      <c r="E51" s="59"/>
      <c r="F51" s="59"/>
      <c r="G51" s="59"/>
      <c r="H51" s="59"/>
      <c r="I51" s="59"/>
      <c r="J51" s="58"/>
      <c r="K51" s="57"/>
      <c r="L51" s="56"/>
      <c r="M51" s="52"/>
      <c r="N51" s="52"/>
      <c r="O51" s="52"/>
      <c r="W51" s="89"/>
    </row>
    <row r="52" spans="1:23" ht="2.25" customHeight="1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5"/>
      <c r="M52" s="52"/>
      <c r="N52" s="52"/>
      <c r="O52" s="52"/>
      <c r="W52" s="89"/>
    </row>
    <row r="53" spans="1:23" ht="19.149999999999999" customHeight="1">
      <c r="A53" s="54" t="s">
        <v>131</v>
      </c>
      <c r="B53" s="54"/>
      <c r="C53" s="54"/>
      <c r="D53" s="54"/>
      <c r="E53" s="54"/>
      <c r="F53" s="54"/>
      <c r="G53" s="54"/>
      <c r="H53" s="54"/>
      <c r="I53" s="54" t="s">
        <v>130</v>
      </c>
      <c r="J53" s="55"/>
      <c r="K53" s="54"/>
      <c r="L53" s="54"/>
      <c r="M53" s="52"/>
      <c r="N53" s="52"/>
      <c r="O53" s="52"/>
      <c r="W53" s="89"/>
    </row>
    <row r="54" spans="1:23" ht="19.149999999999999" customHeight="1">
      <c r="A54" s="54"/>
      <c r="B54" s="54" t="s">
        <v>129</v>
      </c>
      <c r="C54" s="54"/>
      <c r="D54" s="54"/>
      <c r="E54" s="54"/>
      <c r="F54" s="54"/>
      <c r="G54" s="54"/>
      <c r="H54" s="54"/>
      <c r="I54" s="54" t="s">
        <v>128</v>
      </c>
      <c r="J54" s="55"/>
      <c r="K54" s="54"/>
      <c r="L54" s="54"/>
      <c r="M54" s="52"/>
      <c r="N54" s="52"/>
      <c r="O54" s="52"/>
      <c r="W54" s="89"/>
    </row>
    <row r="55" spans="1:23">
      <c r="A55" s="54"/>
      <c r="B55" s="55"/>
      <c r="C55" s="55"/>
      <c r="D55" s="55"/>
      <c r="E55" s="55"/>
      <c r="F55" s="55"/>
      <c r="G55" s="55"/>
      <c r="H55" s="55"/>
      <c r="I55" s="54"/>
      <c r="J55" s="54"/>
      <c r="K55" s="54"/>
      <c r="L55" s="54"/>
      <c r="M55" s="52"/>
      <c r="N55" s="52"/>
      <c r="O55" s="52"/>
      <c r="W55" s="89"/>
    </row>
    <row r="56" spans="1:23">
      <c r="W56" s="89"/>
    </row>
    <row r="57" spans="1:23">
      <c r="W57" s="89"/>
    </row>
    <row r="58" spans="1:23">
      <c r="W58" s="89"/>
    </row>
  </sheetData>
  <mergeCells count="9">
    <mergeCell ref="A4:D7"/>
    <mergeCell ref="L4:L7"/>
    <mergeCell ref="I4:K4"/>
    <mergeCell ref="F4:H4"/>
    <mergeCell ref="A30:D33"/>
    <mergeCell ref="F30:H30"/>
    <mergeCell ref="I30:K30"/>
    <mergeCell ref="L30:L33"/>
    <mergeCell ref="A9:D9"/>
  </mergeCells>
  <pageMargins left="0.43307086614173229" right="0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showGridLines="0" zoomScale="70" zoomScaleNormal="70" workbookViewId="0">
      <selection activeCell="K5" sqref="K5:P19"/>
    </sheetView>
  </sheetViews>
  <sheetFormatPr defaultColWidth="11.375" defaultRowHeight="21.75"/>
  <cols>
    <col min="1" max="1" width="2.125" style="95" customWidth="1"/>
    <col min="2" max="2" width="6.125" style="95" customWidth="1"/>
    <col min="3" max="3" width="6.625" style="95" customWidth="1"/>
    <col min="4" max="4" width="5.125" style="95" customWidth="1"/>
    <col min="5" max="5" width="9.75" style="95" hidden="1" customWidth="1"/>
    <col min="6" max="8" width="9.75" style="95" customWidth="1"/>
    <col min="9" max="10" width="10" style="95" customWidth="1"/>
    <col min="11" max="11" width="9.5" style="95" customWidth="1"/>
    <col min="12" max="16" width="8.375" style="95" customWidth="1"/>
    <col min="17" max="17" width="1.125" style="95" customWidth="1"/>
    <col min="18" max="18" width="2.625" style="95" customWidth="1"/>
    <col min="19" max="19" width="15.75" style="95" customWidth="1"/>
    <col min="20" max="20" width="1.375" style="94" customWidth="1"/>
    <col min="21" max="21" width="11.75" style="94" customWidth="1"/>
    <col min="22" max="22" width="2" style="94" customWidth="1"/>
    <col min="23" max="23" width="1.375" style="94" customWidth="1"/>
    <col min="24" max="16384" width="11.375" style="94"/>
  </cols>
  <sheetData>
    <row r="1" spans="1:21" s="130" customFormat="1">
      <c r="A1" s="129"/>
      <c r="B1" s="129" t="s">
        <v>88</v>
      </c>
      <c r="C1" s="128">
        <v>16.3</v>
      </c>
      <c r="D1" s="129" t="s">
        <v>219</v>
      </c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21" s="126" customFormat="1">
      <c r="A2" s="127"/>
      <c r="B2" s="129" t="s">
        <v>87</v>
      </c>
      <c r="C2" s="128">
        <v>16.3</v>
      </c>
      <c r="D2" s="129" t="s">
        <v>218</v>
      </c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 t="s">
        <v>84</v>
      </c>
      <c r="P2" s="127"/>
      <c r="Q2" s="127"/>
      <c r="R2" s="127"/>
      <c r="S2" s="127"/>
    </row>
    <row r="3" spans="1:21" s="126" customFormat="1" ht="3" customHeight="1">
      <c r="A3" s="127"/>
      <c r="B3" s="127"/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2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25" t="s">
        <v>86</v>
      </c>
    </row>
    <row r="5" spans="1:21" s="96" customFormat="1" ht="26.25" customHeight="1">
      <c r="A5" s="418" t="s">
        <v>90</v>
      </c>
      <c r="B5" s="418"/>
      <c r="C5" s="418"/>
      <c r="D5" s="419"/>
      <c r="E5" s="424" t="s">
        <v>85</v>
      </c>
      <c r="F5" s="425"/>
      <c r="G5" s="425"/>
      <c r="H5" s="425"/>
      <c r="I5" s="425"/>
      <c r="J5" s="426"/>
      <c r="K5" s="424"/>
      <c r="L5" s="425"/>
      <c r="M5" s="425"/>
      <c r="N5" s="425"/>
      <c r="O5" s="425"/>
      <c r="P5" s="426"/>
      <c r="Q5" s="124"/>
      <c r="R5" s="377" t="s">
        <v>83</v>
      </c>
      <c r="S5" s="377"/>
      <c r="T5" s="118"/>
    </row>
    <row r="6" spans="1:21" s="96" customFormat="1" ht="25.5" customHeight="1">
      <c r="A6" s="420"/>
      <c r="B6" s="420"/>
      <c r="C6" s="420"/>
      <c r="D6" s="421"/>
      <c r="E6" s="123">
        <v>2557</v>
      </c>
      <c r="F6" s="123">
        <v>2558</v>
      </c>
      <c r="G6" s="123">
        <v>2559</v>
      </c>
      <c r="H6" s="123">
        <v>2560</v>
      </c>
      <c r="I6" s="123">
        <v>2561</v>
      </c>
      <c r="J6" s="123">
        <v>2562</v>
      </c>
      <c r="K6" s="123">
        <v>2556</v>
      </c>
      <c r="L6" s="123">
        <v>2558</v>
      </c>
      <c r="M6" s="123">
        <v>2559</v>
      </c>
      <c r="N6" s="123">
        <v>2560</v>
      </c>
      <c r="O6" s="123">
        <v>2561</v>
      </c>
      <c r="P6" s="123">
        <v>2562</v>
      </c>
      <c r="Q6" s="122"/>
      <c r="R6" s="379"/>
      <c r="S6" s="379"/>
      <c r="T6" s="118"/>
    </row>
    <row r="7" spans="1:21" s="96" customFormat="1" ht="25.5" customHeight="1">
      <c r="A7" s="422"/>
      <c r="B7" s="422"/>
      <c r="C7" s="422"/>
      <c r="D7" s="423"/>
      <c r="E7" s="120" t="s">
        <v>82</v>
      </c>
      <c r="F7" s="120" t="s">
        <v>80</v>
      </c>
      <c r="G7" s="120" t="s">
        <v>79</v>
      </c>
      <c r="H7" s="121" t="s">
        <v>89</v>
      </c>
      <c r="I7" s="120" t="s">
        <v>217</v>
      </c>
      <c r="J7" s="120" t="s">
        <v>292</v>
      </c>
      <c r="K7" s="120" t="s">
        <v>81</v>
      </c>
      <c r="L7" s="120" t="s">
        <v>80</v>
      </c>
      <c r="M7" s="120" t="s">
        <v>79</v>
      </c>
      <c r="N7" s="120" t="s">
        <v>89</v>
      </c>
      <c r="O7" s="120" t="s">
        <v>217</v>
      </c>
      <c r="P7" s="120" t="s">
        <v>292</v>
      </c>
      <c r="Q7" s="119"/>
      <c r="R7" s="427"/>
      <c r="S7" s="427"/>
      <c r="T7" s="118"/>
    </row>
    <row r="8" spans="1:21" s="110" customFormat="1" ht="22.9" customHeight="1">
      <c r="A8" s="117"/>
      <c r="B8" s="428" t="s">
        <v>78</v>
      </c>
      <c r="C8" s="428"/>
      <c r="D8" s="429"/>
      <c r="E8" s="116">
        <v>2329402</v>
      </c>
      <c r="F8" s="115">
        <v>2333101</v>
      </c>
      <c r="G8" s="115">
        <v>2333239</v>
      </c>
      <c r="H8" s="114">
        <v>2330984</v>
      </c>
      <c r="I8" s="244">
        <v>2327798</v>
      </c>
      <c r="J8" s="254">
        <f>2320.77*1000</f>
        <v>2320770</v>
      </c>
      <c r="K8" s="113">
        <v>100</v>
      </c>
      <c r="L8" s="113">
        <v>100</v>
      </c>
      <c r="M8" s="113">
        <v>100</v>
      </c>
      <c r="N8" s="113">
        <v>100</v>
      </c>
      <c r="O8" s="248">
        <v>100</v>
      </c>
      <c r="P8" s="253"/>
      <c r="Q8" s="252"/>
      <c r="R8" s="112"/>
      <c r="S8" s="430" t="s">
        <v>77</v>
      </c>
      <c r="T8" s="430"/>
      <c r="U8" s="111"/>
    </row>
    <row r="9" spans="1:21" s="96" customFormat="1" ht="22.9" customHeight="1">
      <c r="A9" s="96" t="s">
        <v>76</v>
      </c>
      <c r="D9" s="106"/>
      <c r="E9" s="107"/>
      <c r="F9" s="109"/>
      <c r="G9" s="109"/>
      <c r="H9" s="108"/>
      <c r="I9" s="107"/>
      <c r="K9" s="107"/>
      <c r="L9" s="107"/>
      <c r="M9" s="107"/>
      <c r="N9" s="107"/>
      <c r="O9" s="249"/>
      <c r="P9" s="107"/>
      <c r="R9" s="96" t="s">
        <v>75</v>
      </c>
    </row>
    <row r="10" spans="1:21" s="96" customFormat="1" ht="22.9" customHeight="1">
      <c r="B10" s="96" t="s">
        <v>72</v>
      </c>
      <c r="D10" s="106"/>
      <c r="E10" s="105">
        <v>815241</v>
      </c>
      <c r="F10" s="105">
        <v>754751</v>
      </c>
      <c r="G10" s="105">
        <v>701567.17</v>
      </c>
      <c r="H10" s="104">
        <v>630510.34</v>
      </c>
      <c r="I10" s="105">
        <v>557429</v>
      </c>
      <c r="J10" s="104">
        <f>410.45*1000</f>
        <v>410450</v>
      </c>
      <c r="K10" s="103">
        <f>E10*100/E$8</f>
        <v>34.997866405197556</v>
      </c>
      <c r="L10" s="103">
        <f>F10*100/F$8</f>
        <v>32.349692533670854</v>
      </c>
      <c r="M10" s="102">
        <f>F10*100/F$8</f>
        <v>32.349692533670854</v>
      </c>
      <c r="N10" s="102">
        <f>H10*100/$H$8</f>
        <v>27.049106300171946</v>
      </c>
      <c r="O10" s="250">
        <f>I10*100/$I$8</f>
        <v>23.946622516214894</v>
      </c>
      <c r="P10" s="102"/>
      <c r="S10" s="96" t="s">
        <v>71</v>
      </c>
    </row>
    <row r="11" spans="1:21" s="96" customFormat="1" ht="22.9" customHeight="1">
      <c r="B11" s="96" t="s">
        <v>70</v>
      </c>
      <c r="D11" s="106"/>
      <c r="E11" s="105">
        <v>1514161</v>
      </c>
      <c r="F11" s="105">
        <v>1578350</v>
      </c>
      <c r="G11" s="105">
        <v>1631671.83</v>
      </c>
      <c r="H11" s="104">
        <v>1700473.65</v>
      </c>
      <c r="I11" s="105">
        <v>1770369</v>
      </c>
      <c r="J11" s="104">
        <f>1910.31*1000</f>
        <v>1910310</v>
      </c>
      <c r="K11" s="103">
        <f>E11*100/E$8</f>
        <v>65.002133594802444</v>
      </c>
      <c r="L11" s="103">
        <f>F11*100/F$8</f>
        <v>67.650307466329153</v>
      </c>
      <c r="M11" s="102">
        <f>F11*100/F$8</f>
        <v>67.650307466329153</v>
      </c>
      <c r="N11" s="102">
        <f>H11*100/$H$8</f>
        <v>72.950893270824679</v>
      </c>
      <c r="O11" s="250">
        <f>I11*100/$I$8</f>
        <v>76.053377483785098</v>
      </c>
      <c r="P11" s="102"/>
      <c r="S11" s="96" t="s">
        <v>22</v>
      </c>
    </row>
    <row r="12" spans="1:21" s="96" customFormat="1" ht="11.45" customHeight="1">
      <c r="D12" s="106"/>
      <c r="E12" s="105"/>
      <c r="F12" s="105"/>
      <c r="G12" s="105"/>
      <c r="H12" s="104"/>
      <c r="I12" s="105"/>
      <c r="J12" s="104"/>
      <c r="K12" s="103"/>
      <c r="L12" s="103"/>
      <c r="M12" s="102"/>
      <c r="N12" s="102"/>
      <c r="O12" s="250"/>
      <c r="P12" s="102"/>
    </row>
    <row r="13" spans="1:21" s="96" customFormat="1" ht="22.9" customHeight="1">
      <c r="A13" s="96" t="s">
        <v>74</v>
      </c>
      <c r="D13" s="106"/>
      <c r="E13" s="105"/>
      <c r="F13" s="105"/>
      <c r="G13" s="105"/>
      <c r="H13" s="104"/>
      <c r="I13" s="105"/>
      <c r="J13" s="104"/>
      <c r="K13" s="103"/>
      <c r="L13" s="103"/>
      <c r="M13" s="102"/>
      <c r="N13" s="102"/>
      <c r="O13" s="250"/>
      <c r="P13" s="102"/>
      <c r="R13" s="96" t="s">
        <v>73</v>
      </c>
    </row>
    <row r="14" spans="1:21" s="96" customFormat="1" ht="22.9" customHeight="1">
      <c r="B14" s="96" t="s">
        <v>72</v>
      </c>
      <c r="D14" s="106"/>
      <c r="E14" s="105">
        <v>734106</v>
      </c>
      <c r="F14" s="105">
        <v>852076</v>
      </c>
      <c r="G14" s="105">
        <v>1021413.86</v>
      </c>
      <c r="H14" s="104">
        <v>1176307.7</v>
      </c>
      <c r="I14" s="105">
        <v>1209583</v>
      </c>
      <c r="J14" s="104">
        <f>1394.39*1000</f>
        <v>1394390</v>
      </c>
      <c r="K14" s="103">
        <f>E14*100/E$8</f>
        <v>31.514783622577813</v>
      </c>
      <c r="L14" s="103">
        <f>F14*100/F$8</f>
        <v>36.521179323141176</v>
      </c>
      <c r="M14" s="102">
        <f>F14*100/F$8</f>
        <v>36.521179323141176</v>
      </c>
      <c r="N14" s="102">
        <f>H14*100/$H$8</f>
        <v>50.463997178873818</v>
      </c>
      <c r="O14" s="250">
        <f>I14*100/$I$8</f>
        <v>51.96254142326783</v>
      </c>
      <c r="P14" s="102"/>
      <c r="S14" s="96" t="s">
        <v>71</v>
      </c>
    </row>
    <row r="15" spans="1:21" s="96" customFormat="1" ht="22.9" customHeight="1">
      <c r="B15" s="96" t="s">
        <v>70</v>
      </c>
      <c r="D15" s="106"/>
      <c r="E15" s="105">
        <v>1595296</v>
      </c>
      <c r="F15" s="105">
        <v>1481025</v>
      </c>
      <c r="G15" s="105">
        <v>1311825.1399999999</v>
      </c>
      <c r="H15" s="104">
        <v>1154676.29</v>
      </c>
      <c r="I15" s="105">
        <v>1118215</v>
      </c>
      <c r="J15" s="104">
        <f>926.38*1000</f>
        <v>926380</v>
      </c>
      <c r="K15" s="103">
        <f>E15*100/E$8</f>
        <v>68.485216377422191</v>
      </c>
      <c r="L15" s="103">
        <f>F15*100/F$8</f>
        <v>63.478820676858824</v>
      </c>
      <c r="M15" s="102">
        <f>F15*100/F$8</f>
        <v>63.478820676858824</v>
      </c>
      <c r="N15" s="102">
        <f>H15*100/$H$8</f>
        <v>49.536002392122811</v>
      </c>
      <c r="O15" s="250">
        <f>I15*100/$I$8</f>
        <v>48.03745857673217</v>
      </c>
      <c r="P15" s="102"/>
      <c r="S15" s="96" t="s">
        <v>22</v>
      </c>
    </row>
    <row r="16" spans="1:21" s="96" customFormat="1" ht="10.5" customHeight="1">
      <c r="D16" s="106"/>
      <c r="E16" s="105"/>
      <c r="F16" s="105"/>
      <c r="G16" s="105"/>
      <c r="H16" s="104"/>
      <c r="I16" s="105"/>
      <c r="J16" s="104"/>
      <c r="K16" s="103"/>
      <c r="L16" s="103"/>
      <c r="M16" s="102"/>
      <c r="N16" s="102"/>
      <c r="O16" s="250"/>
      <c r="P16" s="102"/>
    </row>
    <row r="17" spans="1:19" s="96" customFormat="1" ht="24" customHeight="1">
      <c r="A17" s="96" t="s">
        <v>69</v>
      </c>
      <c r="D17" s="106"/>
      <c r="E17" s="105"/>
      <c r="F17" s="105"/>
      <c r="G17" s="105"/>
      <c r="H17" s="104"/>
      <c r="I17" s="105"/>
      <c r="J17" s="104"/>
      <c r="K17" s="103"/>
      <c r="L17" s="103"/>
      <c r="M17" s="102"/>
      <c r="N17" s="102"/>
      <c r="O17" s="250"/>
      <c r="P17" s="102"/>
      <c r="R17" s="96" t="s">
        <v>68</v>
      </c>
    </row>
    <row r="18" spans="1:19" s="96" customFormat="1" ht="24" customHeight="1">
      <c r="B18" s="96" t="s">
        <v>28</v>
      </c>
      <c r="D18" s="106"/>
      <c r="E18" s="105">
        <v>1753420</v>
      </c>
      <c r="F18" s="105">
        <v>1806209</v>
      </c>
      <c r="G18" s="105">
        <v>1790899.48</v>
      </c>
      <c r="H18" s="104">
        <v>1954478.36</v>
      </c>
      <c r="I18" s="105">
        <v>1999000</v>
      </c>
      <c r="J18" s="104"/>
      <c r="K18" s="103">
        <f>E18*100/E$8</f>
        <v>75.273396348075607</v>
      </c>
      <c r="L18" s="103">
        <f>F18*100/F$8</f>
        <v>77.416665630849238</v>
      </c>
      <c r="M18" s="102">
        <f>F18*100/F$8</f>
        <v>77.416665630849238</v>
      </c>
      <c r="N18" s="102">
        <f>H18*100/$H$8</f>
        <v>83.84778102294996</v>
      </c>
      <c r="O18" s="250">
        <f>I18*100/$I$8</f>
        <v>85.875148960519766</v>
      </c>
      <c r="P18" s="102"/>
      <c r="S18" s="96" t="s">
        <v>24</v>
      </c>
    </row>
    <row r="19" spans="1:19" s="96" customFormat="1" ht="24" customHeight="1">
      <c r="B19" s="96" t="s">
        <v>27</v>
      </c>
      <c r="D19" s="106"/>
      <c r="E19" s="105">
        <v>575982</v>
      </c>
      <c r="F19" s="105">
        <v>526892</v>
      </c>
      <c r="G19" s="105">
        <v>542339.52</v>
      </c>
      <c r="H19" s="104">
        <v>376505.63</v>
      </c>
      <c r="I19" s="245">
        <f>I8-I18</f>
        <v>328798</v>
      </c>
      <c r="J19" s="104"/>
      <c r="K19" s="103">
        <f>E19*100/E$8</f>
        <v>24.7266036519244</v>
      </c>
      <c r="L19" s="103">
        <f>F19*100/F$8</f>
        <v>22.583334369150755</v>
      </c>
      <c r="M19" s="102">
        <f>F19*100/F$8</f>
        <v>22.583334369150755</v>
      </c>
      <c r="N19" s="102">
        <f>H19*100/$H$8</f>
        <v>16.152218548046662</v>
      </c>
      <c r="O19" s="250">
        <f>I19*100/$I$8</f>
        <v>14.12485103948023</v>
      </c>
      <c r="P19" s="102"/>
      <c r="S19" s="96" t="s">
        <v>22</v>
      </c>
    </row>
    <row r="20" spans="1:19" s="96" customFormat="1" ht="3" customHeight="1">
      <c r="A20" s="98"/>
      <c r="B20" s="98"/>
      <c r="C20" s="98"/>
      <c r="D20" s="101"/>
      <c r="E20" s="100"/>
      <c r="F20" s="99"/>
      <c r="G20" s="99"/>
      <c r="H20" s="99"/>
      <c r="I20" s="99"/>
      <c r="J20" s="99"/>
      <c r="K20" s="99"/>
      <c r="L20" s="99"/>
      <c r="M20" s="99"/>
      <c r="N20" s="99"/>
      <c r="O20" s="251"/>
      <c r="P20" s="99"/>
      <c r="Q20" s="98"/>
      <c r="R20" s="98"/>
      <c r="S20" s="98"/>
    </row>
    <row r="21" spans="1:19" s="96" customFormat="1" ht="3" customHeight="1">
      <c r="A21" s="97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</row>
    <row r="22" spans="1:19" s="96" customFormat="1" ht="20.25" customHeight="1">
      <c r="A22" s="97"/>
      <c r="B22" s="97" t="s">
        <v>216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</row>
    <row r="23" spans="1:19" s="96" customFormat="1" ht="20.25" customHeight="1">
      <c r="A23" s="97"/>
      <c r="B23" s="96" t="s">
        <v>215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</row>
    <row r="24" spans="1:19" s="96" customFormat="1" ht="20.25" customHeight="1">
      <c r="A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</row>
    <row r="25" spans="1:19" s="96" customFormat="1" ht="20.25" customHeight="1">
      <c r="A25" s="97"/>
      <c r="E25" s="95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</row>
    <row r="26" spans="1:19" s="96" customFormat="1" ht="20.25" customHeight="1">
      <c r="A26" s="97"/>
      <c r="E26" s="95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</row>
  </sheetData>
  <mergeCells count="6">
    <mergeCell ref="A5:D7"/>
    <mergeCell ref="R5:S7"/>
    <mergeCell ref="B8:D8"/>
    <mergeCell ref="S8:T8"/>
    <mergeCell ref="E5:J5"/>
    <mergeCell ref="K5:P5"/>
  </mergeCells>
  <pageMargins left="0.70866141732283472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showGridLines="0" topLeftCell="A13" zoomScale="50" zoomScaleNormal="50" workbookViewId="0">
      <selection activeCell="G31" sqref="G31:H31"/>
    </sheetView>
  </sheetViews>
  <sheetFormatPr defaultColWidth="11.375" defaultRowHeight="21.75"/>
  <cols>
    <col min="1" max="1" width="2" style="95" customWidth="1"/>
    <col min="2" max="2" width="8.25" style="95" customWidth="1"/>
    <col min="3" max="3" width="3.875" style="95" customWidth="1"/>
    <col min="4" max="4" width="5" style="95" customWidth="1"/>
    <col min="5" max="10" width="9.875" style="95" customWidth="1"/>
    <col min="11" max="11" width="1.375" style="95" customWidth="1"/>
    <col min="12" max="12" width="2.625" style="95" customWidth="1"/>
    <col min="13" max="13" width="15.25" style="95" customWidth="1"/>
    <col min="14" max="14" width="2.75" style="94" customWidth="1"/>
    <col min="15" max="15" width="5.375" style="94" customWidth="1"/>
    <col min="16" max="16" width="3.625" style="94" customWidth="1"/>
    <col min="17" max="18" width="11.375" style="94" customWidth="1"/>
    <col min="19" max="16384" width="11.375" style="94"/>
  </cols>
  <sheetData>
    <row r="1" spans="1:16" s="130" customFormat="1" ht="19.5" customHeight="1">
      <c r="A1" s="129"/>
      <c r="B1" s="129" t="s">
        <v>402</v>
      </c>
      <c r="C1" s="128"/>
      <c r="D1" s="129"/>
      <c r="E1" s="129"/>
      <c r="F1" s="129"/>
      <c r="G1" s="129"/>
      <c r="H1" s="129"/>
      <c r="I1" s="129"/>
      <c r="J1" s="129"/>
      <c r="K1" s="129"/>
      <c r="L1" s="129"/>
      <c r="M1" s="129"/>
      <c r="P1" s="94"/>
    </row>
    <row r="2" spans="1:16" s="126" customFormat="1">
      <c r="A2" s="127"/>
      <c r="B2" s="129" t="s">
        <v>403</v>
      </c>
      <c r="C2" s="128"/>
      <c r="D2" s="129"/>
      <c r="E2" s="127"/>
      <c r="F2" s="127"/>
      <c r="G2" s="127"/>
      <c r="H2" s="127"/>
      <c r="I2" s="127"/>
      <c r="J2" s="127"/>
      <c r="K2" s="127"/>
      <c r="L2" s="127"/>
      <c r="M2" s="127"/>
    </row>
    <row r="3" spans="1:16" s="126" customFormat="1" ht="4.5" customHeight="1">
      <c r="A3" s="127"/>
      <c r="B3" s="127"/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6" s="96" customFormat="1" ht="21" customHeight="1">
      <c r="A4" s="377" t="s">
        <v>21</v>
      </c>
      <c r="B4" s="377"/>
      <c r="C4" s="377"/>
      <c r="D4" s="378"/>
      <c r="E4" s="381" t="s">
        <v>51</v>
      </c>
      <c r="F4" s="382"/>
      <c r="G4" s="382"/>
      <c r="H4" s="382"/>
      <c r="I4" s="382"/>
      <c r="J4" s="383"/>
      <c r="K4" s="124"/>
      <c r="L4" s="377" t="s">
        <v>50</v>
      </c>
      <c r="M4" s="377"/>
      <c r="N4" s="118"/>
    </row>
    <row r="5" spans="1:16" s="96" customFormat="1" ht="21" customHeight="1">
      <c r="A5" s="379"/>
      <c r="B5" s="379"/>
      <c r="C5" s="379"/>
      <c r="D5" s="380"/>
      <c r="E5" s="384" t="s">
        <v>49</v>
      </c>
      <c r="F5" s="385"/>
      <c r="G5" s="385"/>
      <c r="H5" s="385"/>
      <c r="I5" s="385"/>
      <c r="J5" s="386"/>
      <c r="K5" s="144"/>
      <c r="L5" s="379"/>
      <c r="M5" s="379"/>
      <c r="N5" s="118"/>
    </row>
    <row r="6" spans="1:16" s="96" customFormat="1" ht="21" customHeight="1">
      <c r="A6" s="379"/>
      <c r="B6" s="379"/>
      <c r="C6" s="379"/>
      <c r="D6" s="380"/>
      <c r="E6" s="381" t="s">
        <v>287</v>
      </c>
      <c r="F6" s="383"/>
      <c r="G6" s="381" t="s">
        <v>48</v>
      </c>
      <c r="H6" s="383"/>
      <c r="I6" s="381" t="s">
        <v>47</v>
      </c>
      <c r="J6" s="383"/>
      <c r="K6" s="122"/>
      <c r="L6" s="379"/>
      <c r="M6" s="379"/>
      <c r="N6" s="118"/>
    </row>
    <row r="7" spans="1:16" s="96" customFormat="1" ht="21" customHeight="1">
      <c r="A7" s="379"/>
      <c r="B7" s="379"/>
      <c r="C7" s="379"/>
      <c r="D7" s="380"/>
      <c r="E7" s="384" t="s">
        <v>29</v>
      </c>
      <c r="F7" s="386"/>
      <c r="G7" s="384" t="s">
        <v>46</v>
      </c>
      <c r="H7" s="386"/>
      <c r="I7" s="384" t="s">
        <v>45</v>
      </c>
      <c r="J7" s="386"/>
      <c r="K7" s="122"/>
      <c r="L7" s="379"/>
      <c r="M7" s="379"/>
      <c r="N7" s="118"/>
    </row>
    <row r="8" spans="1:16" s="96" customFormat="1" ht="21" customHeight="1">
      <c r="A8" s="379"/>
      <c r="B8" s="379"/>
      <c r="C8" s="379"/>
      <c r="D8" s="380"/>
      <c r="E8" s="143" t="s">
        <v>28</v>
      </c>
      <c r="F8" s="143" t="s">
        <v>27</v>
      </c>
      <c r="G8" s="143" t="s">
        <v>44</v>
      </c>
      <c r="H8" s="143" t="s">
        <v>43</v>
      </c>
      <c r="I8" s="143" t="s">
        <v>26</v>
      </c>
      <c r="J8" s="143" t="s">
        <v>25</v>
      </c>
      <c r="K8" s="122"/>
      <c r="L8" s="379"/>
      <c r="M8" s="379"/>
      <c r="N8" s="118"/>
    </row>
    <row r="9" spans="1:16" s="96" customFormat="1" ht="21" customHeight="1">
      <c r="A9" s="291"/>
      <c r="B9" s="291"/>
      <c r="C9" s="291"/>
      <c r="D9" s="142"/>
      <c r="E9" s="141" t="s">
        <v>42</v>
      </c>
      <c r="F9" s="141" t="s">
        <v>41</v>
      </c>
      <c r="G9" s="141" t="s">
        <v>24</v>
      </c>
      <c r="H9" s="141" t="s">
        <v>22</v>
      </c>
      <c r="I9" s="141" t="s">
        <v>23</v>
      </c>
      <c r="J9" s="141" t="s">
        <v>22</v>
      </c>
      <c r="K9" s="292"/>
      <c r="L9" s="291"/>
      <c r="M9" s="291"/>
      <c r="N9" s="118"/>
    </row>
    <row r="10" spans="1:16" s="96" customFormat="1" ht="12" customHeight="1">
      <c r="A10" s="133"/>
      <c r="B10" s="133"/>
      <c r="C10" s="133"/>
      <c r="D10" s="148"/>
      <c r="E10" s="147"/>
      <c r="F10" s="147"/>
      <c r="G10" s="146"/>
      <c r="H10" s="147"/>
      <c r="I10" s="146"/>
      <c r="J10" s="146"/>
      <c r="K10" s="144"/>
      <c r="L10" s="133"/>
      <c r="M10" s="133"/>
      <c r="N10" s="118"/>
    </row>
    <row r="11" spans="1:16" s="108" customFormat="1" ht="20.25" customHeight="1">
      <c r="A11" s="145" t="s">
        <v>21</v>
      </c>
      <c r="B11" s="145"/>
      <c r="C11" s="145"/>
      <c r="D11" s="92"/>
      <c r="E11" s="28">
        <v>233714</v>
      </c>
      <c r="F11" s="28">
        <v>5485335</v>
      </c>
      <c r="G11" s="28">
        <v>601480</v>
      </c>
      <c r="H11" s="28">
        <v>5117569</v>
      </c>
      <c r="I11" s="28">
        <v>4588835</v>
      </c>
      <c r="J11" s="28">
        <v>1130214</v>
      </c>
      <c r="K11" s="145"/>
      <c r="L11" s="145" t="s">
        <v>50</v>
      </c>
      <c r="M11" s="145"/>
    </row>
    <row r="12" spans="1:16" s="108" customFormat="1" ht="19.899999999999999" customHeight="1">
      <c r="A12" s="108" t="s">
        <v>63</v>
      </c>
      <c r="B12" s="26"/>
      <c r="C12" s="23"/>
      <c r="D12" s="90"/>
      <c r="E12" s="28">
        <v>10667</v>
      </c>
      <c r="F12" s="28">
        <v>782490</v>
      </c>
      <c r="G12" s="28">
        <v>88200</v>
      </c>
      <c r="H12" s="28">
        <v>704957</v>
      </c>
      <c r="I12" s="28">
        <v>648285</v>
      </c>
      <c r="J12" s="28">
        <v>144872</v>
      </c>
      <c r="L12" s="11" t="s">
        <v>20</v>
      </c>
    </row>
    <row r="13" spans="1:16" s="108" customFormat="1" ht="19.899999999999999" customHeight="1">
      <c r="A13" s="108" t="s">
        <v>62</v>
      </c>
      <c r="B13" s="24"/>
      <c r="C13" s="23"/>
      <c r="D13" s="90"/>
      <c r="E13" s="28">
        <v>5646</v>
      </c>
      <c r="F13" s="28">
        <v>349607</v>
      </c>
      <c r="G13" s="28">
        <v>32821</v>
      </c>
      <c r="H13" s="28">
        <v>322432</v>
      </c>
      <c r="I13" s="28">
        <v>291287</v>
      </c>
      <c r="J13" s="28">
        <v>63966</v>
      </c>
      <c r="L13" s="11" t="s">
        <v>19</v>
      </c>
    </row>
    <row r="14" spans="1:16" s="108" customFormat="1" ht="19.899999999999999" customHeight="1">
      <c r="A14" s="108" t="s">
        <v>61</v>
      </c>
      <c r="B14" s="24"/>
      <c r="C14" s="23"/>
      <c r="D14" s="90"/>
      <c r="E14" s="28">
        <v>4671</v>
      </c>
      <c r="F14" s="28">
        <v>347860</v>
      </c>
      <c r="G14" s="28">
        <v>47925</v>
      </c>
      <c r="H14" s="28">
        <v>304606</v>
      </c>
      <c r="I14" s="28">
        <v>274952</v>
      </c>
      <c r="J14" s="28">
        <v>77579</v>
      </c>
      <c r="L14" s="11" t="s">
        <v>18</v>
      </c>
    </row>
    <row r="15" spans="1:16" s="108" customFormat="1" ht="19.899999999999999" customHeight="1">
      <c r="A15" s="108" t="s">
        <v>60</v>
      </c>
      <c r="B15" s="24"/>
      <c r="C15" s="23"/>
      <c r="D15" s="90"/>
      <c r="E15" s="28">
        <v>66551</v>
      </c>
      <c r="F15" s="28">
        <v>245834</v>
      </c>
      <c r="G15" s="28">
        <v>27291</v>
      </c>
      <c r="H15" s="28">
        <v>285094</v>
      </c>
      <c r="I15" s="28">
        <v>226613</v>
      </c>
      <c r="J15" s="28">
        <v>85772</v>
      </c>
      <c r="L15" s="11" t="s">
        <v>17</v>
      </c>
    </row>
    <row r="16" spans="1:16" s="108" customFormat="1" ht="19.899999999999999" customHeight="1">
      <c r="A16" s="108" t="s">
        <v>59</v>
      </c>
      <c r="B16" s="24"/>
      <c r="C16" s="23"/>
      <c r="D16" s="90"/>
      <c r="E16" s="28">
        <v>11575</v>
      </c>
      <c r="F16" s="28">
        <v>485363</v>
      </c>
      <c r="G16" s="28">
        <v>42108</v>
      </c>
      <c r="H16" s="28">
        <v>454830</v>
      </c>
      <c r="I16" s="28">
        <v>381517</v>
      </c>
      <c r="J16" s="28">
        <v>115421</v>
      </c>
      <c r="L16" s="11" t="s">
        <v>16</v>
      </c>
    </row>
    <row r="17" spans="1:20" s="108" customFormat="1" ht="19.899999999999999" customHeight="1">
      <c r="A17" s="108" t="s">
        <v>58</v>
      </c>
      <c r="B17" s="24"/>
      <c r="C17" s="23"/>
      <c r="D17" s="90"/>
      <c r="E17" s="28">
        <v>892</v>
      </c>
      <c r="F17" s="28">
        <v>158271</v>
      </c>
      <c r="G17" s="28">
        <v>11837</v>
      </c>
      <c r="H17" s="28">
        <v>147326</v>
      </c>
      <c r="I17" s="28">
        <v>120511</v>
      </c>
      <c r="J17" s="28">
        <v>38652</v>
      </c>
      <c r="L17" s="11" t="s">
        <v>15</v>
      </c>
    </row>
    <row r="18" spans="1:20" s="108" customFormat="1" ht="19.899999999999999" customHeight="1">
      <c r="A18" s="108" t="s">
        <v>57</v>
      </c>
      <c r="B18" s="24"/>
      <c r="C18" s="23"/>
      <c r="D18" s="90"/>
      <c r="E18" s="28">
        <v>30549</v>
      </c>
      <c r="F18" s="28">
        <v>279349</v>
      </c>
      <c r="G18" s="28">
        <v>19597</v>
      </c>
      <c r="H18" s="28">
        <v>290301</v>
      </c>
      <c r="I18" s="28">
        <v>207012</v>
      </c>
      <c r="J18" s="28">
        <v>102886</v>
      </c>
      <c r="L18" s="11" t="s">
        <v>14</v>
      </c>
    </row>
    <row r="19" spans="1:20" s="108" customFormat="1" ht="19.899999999999999" customHeight="1">
      <c r="A19" s="108" t="s">
        <v>56</v>
      </c>
      <c r="B19" s="24"/>
      <c r="C19" s="23"/>
      <c r="D19" s="90"/>
      <c r="E19" s="28">
        <v>10825</v>
      </c>
      <c r="F19" s="28">
        <v>74840</v>
      </c>
      <c r="G19" s="28">
        <v>5426</v>
      </c>
      <c r="H19" s="28">
        <v>80239</v>
      </c>
      <c r="I19" s="28">
        <v>66901</v>
      </c>
      <c r="J19" s="28">
        <v>18764</v>
      </c>
      <c r="L19" s="11" t="s">
        <v>13</v>
      </c>
    </row>
    <row r="20" spans="1:20" s="108" customFormat="1" ht="19.899999999999999" customHeight="1">
      <c r="A20" s="108" t="s">
        <v>55</v>
      </c>
      <c r="B20" s="24"/>
      <c r="C20" s="23"/>
      <c r="D20" s="90"/>
      <c r="E20" s="28">
        <v>337</v>
      </c>
      <c r="F20" s="28">
        <v>96278</v>
      </c>
      <c r="G20" s="28">
        <v>5472</v>
      </c>
      <c r="H20" s="28">
        <v>91143</v>
      </c>
      <c r="I20" s="28">
        <v>78137</v>
      </c>
      <c r="J20" s="28">
        <v>18478</v>
      </c>
      <c r="L20" s="11" t="s">
        <v>12</v>
      </c>
    </row>
    <row r="21" spans="1:20" s="108" customFormat="1" ht="19.899999999999999" customHeight="1">
      <c r="A21" s="108" t="s">
        <v>54</v>
      </c>
      <c r="B21" s="24"/>
      <c r="C21" s="23"/>
      <c r="D21" s="90"/>
      <c r="E21" s="28">
        <v>27246</v>
      </c>
      <c r="F21" s="28">
        <v>110255</v>
      </c>
      <c r="G21" s="28">
        <v>19356</v>
      </c>
      <c r="H21" s="28">
        <v>118145</v>
      </c>
      <c r="I21" s="28">
        <v>120362</v>
      </c>
      <c r="J21" s="28">
        <v>17139</v>
      </c>
      <c r="L21" s="11" t="s">
        <v>11</v>
      </c>
    </row>
    <row r="22" spans="1:20" s="108" customFormat="1" ht="19.899999999999999" customHeight="1">
      <c r="B22" s="16"/>
      <c r="C22" s="15"/>
      <c r="D22" s="2"/>
      <c r="E22" s="104"/>
      <c r="F22" s="104"/>
      <c r="G22" s="104"/>
      <c r="H22" s="104"/>
      <c r="I22" s="104"/>
      <c r="J22" s="104"/>
      <c r="L22" s="11"/>
    </row>
    <row r="23" spans="1:20" s="108" customFormat="1" ht="27" customHeight="1">
      <c r="B23" s="16"/>
      <c r="C23" s="15"/>
      <c r="D23" s="2"/>
      <c r="E23" s="104"/>
      <c r="F23" s="104"/>
      <c r="G23" s="104"/>
      <c r="H23" s="104"/>
      <c r="I23" s="104"/>
      <c r="J23" s="104"/>
      <c r="L23" s="11"/>
    </row>
    <row r="24" spans="1:20" s="96" customFormat="1" ht="40.5" customHeight="1">
      <c r="A24" s="33"/>
      <c r="B24" s="16"/>
      <c r="C24" s="15"/>
      <c r="D24" s="2"/>
      <c r="E24" s="134"/>
      <c r="F24" s="134"/>
      <c r="G24" s="134"/>
      <c r="H24" s="134"/>
      <c r="I24" s="134"/>
      <c r="J24" s="134"/>
      <c r="K24" s="122"/>
      <c r="L24" s="11"/>
      <c r="M24" s="133"/>
      <c r="R24" s="108"/>
    </row>
    <row r="25" spans="1:20" s="96" customFormat="1" ht="19.899999999999999" customHeight="1">
      <c r="A25" s="129"/>
      <c r="B25" s="129" t="s">
        <v>404</v>
      </c>
      <c r="C25" s="128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R25" s="108"/>
    </row>
    <row r="26" spans="1:20" s="96" customFormat="1" ht="13.15" customHeight="1">
      <c r="A26" s="127"/>
      <c r="B26" s="129" t="s">
        <v>405</v>
      </c>
      <c r="C26" s="128"/>
      <c r="D26" s="129"/>
      <c r="E26" s="127"/>
      <c r="F26" s="127"/>
      <c r="G26" s="127"/>
      <c r="H26" s="127"/>
      <c r="I26" s="127"/>
      <c r="J26" s="127"/>
      <c r="K26" s="127"/>
      <c r="L26" s="127"/>
      <c r="M26" s="127"/>
      <c r="N26" s="118"/>
      <c r="R26" s="108"/>
    </row>
    <row r="27" spans="1:20" s="130" customFormat="1" ht="21" customHeight="1">
      <c r="A27" s="127"/>
      <c r="B27" s="127"/>
      <c r="C27" s="128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P27" s="94"/>
      <c r="R27" s="108"/>
    </row>
    <row r="28" spans="1:20" s="126" customFormat="1" ht="19.5" customHeight="1">
      <c r="A28" s="377" t="s">
        <v>21</v>
      </c>
      <c r="B28" s="377"/>
      <c r="C28" s="377"/>
      <c r="D28" s="378"/>
      <c r="E28" s="381" t="s">
        <v>51</v>
      </c>
      <c r="F28" s="382"/>
      <c r="G28" s="382"/>
      <c r="H28" s="382"/>
      <c r="I28" s="382"/>
      <c r="J28" s="383"/>
      <c r="K28" s="124"/>
      <c r="L28" s="377" t="s">
        <v>50</v>
      </c>
      <c r="M28" s="377"/>
      <c r="R28" s="108"/>
    </row>
    <row r="29" spans="1:20" s="126" customFormat="1" ht="31.5" customHeight="1">
      <c r="A29" s="379"/>
      <c r="B29" s="379"/>
      <c r="C29" s="379"/>
      <c r="D29" s="380"/>
      <c r="E29" s="384" t="s">
        <v>49</v>
      </c>
      <c r="F29" s="385"/>
      <c r="G29" s="385"/>
      <c r="H29" s="385"/>
      <c r="I29" s="385"/>
      <c r="J29" s="386"/>
      <c r="K29" s="144"/>
      <c r="L29" s="379"/>
      <c r="M29" s="379"/>
      <c r="R29" s="108"/>
    </row>
    <row r="30" spans="1:20" s="96" customFormat="1" ht="21" customHeight="1">
      <c r="A30" s="379"/>
      <c r="B30" s="379"/>
      <c r="C30" s="379"/>
      <c r="D30" s="380"/>
      <c r="E30" s="381" t="s">
        <v>287</v>
      </c>
      <c r="F30" s="383"/>
      <c r="G30" s="381" t="s">
        <v>48</v>
      </c>
      <c r="H30" s="383"/>
      <c r="I30" s="381" t="s">
        <v>47</v>
      </c>
      <c r="J30" s="383"/>
      <c r="K30" s="122"/>
      <c r="L30" s="379"/>
      <c r="M30" s="379"/>
      <c r="N30" s="118"/>
      <c r="R30" s="108"/>
      <c r="S30" s="126"/>
      <c r="T30" s="126"/>
    </row>
    <row r="31" spans="1:20" s="96" customFormat="1" ht="21" customHeight="1">
      <c r="A31" s="379"/>
      <c r="B31" s="379"/>
      <c r="C31" s="379"/>
      <c r="D31" s="380"/>
      <c r="E31" s="384" t="s">
        <v>29</v>
      </c>
      <c r="F31" s="386"/>
      <c r="G31" s="384" t="s">
        <v>46</v>
      </c>
      <c r="H31" s="386"/>
      <c r="I31" s="384" t="s">
        <v>45</v>
      </c>
      <c r="J31" s="386"/>
      <c r="K31" s="122"/>
      <c r="L31" s="379"/>
      <c r="M31" s="379"/>
      <c r="N31" s="118"/>
      <c r="R31" s="108"/>
      <c r="S31" s="126"/>
      <c r="T31" s="126"/>
    </row>
    <row r="32" spans="1:20" s="96" customFormat="1" ht="21" customHeight="1">
      <c r="A32" s="379"/>
      <c r="B32" s="379"/>
      <c r="C32" s="379"/>
      <c r="D32" s="380"/>
      <c r="E32" s="143" t="s">
        <v>28</v>
      </c>
      <c r="F32" s="143" t="s">
        <v>27</v>
      </c>
      <c r="G32" s="143" t="s">
        <v>44</v>
      </c>
      <c r="H32" s="143" t="s">
        <v>43</v>
      </c>
      <c r="I32" s="143" t="s">
        <v>26</v>
      </c>
      <c r="J32" s="143" t="s">
        <v>25</v>
      </c>
      <c r="K32" s="122"/>
      <c r="L32" s="379"/>
      <c r="M32" s="379"/>
      <c r="N32" s="118"/>
      <c r="R32" s="108"/>
      <c r="S32" s="126"/>
      <c r="T32" s="126"/>
    </row>
    <row r="33" spans="1:20" s="96" customFormat="1" ht="21" customHeight="1">
      <c r="A33" s="291"/>
      <c r="B33" s="291"/>
      <c r="C33" s="291"/>
      <c r="D33" s="142"/>
      <c r="E33" s="141" t="s">
        <v>42</v>
      </c>
      <c r="F33" s="141" t="s">
        <v>41</v>
      </c>
      <c r="G33" s="141" t="s">
        <v>24</v>
      </c>
      <c r="H33" s="141" t="s">
        <v>22</v>
      </c>
      <c r="I33" s="141" t="s">
        <v>23</v>
      </c>
      <c r="J33" s="141" t="s">
        <v>22</v>
      </c>
      <c r="K33" s="292"/>
      <c r="L33" s="291"/>
      <c r="M33" s="291"/>
      <c r="N33" s="118"/>
      <c r="R33" s="108"/>
      <c r="S33" s="126"/>
      <c r="T33" s="126"/>
    </row>
    <row r="34" spans="1:20" s="96" customFormat="1" ht="21" customHeight="1">
      <c r="A34" s="108" t="s">
        <v>53</v>
      </c>
      <c r="B34" s="24"/>
      <c r="C34" s="23"/>
      <c r="D34" s="90"/>
      <c r="E34" s="105">
        <v>5435</v>
      </c>
      <c r="F34" s="105">
        <v>581746</v>
      </c>
      <c r="G34" s="105">
        <v>73824</v>
      </c>
      <c r="H34" s="105">
        <v>513357</v>
      </c>
      <c r="I34" s="105">
        <v>497778</v>
      </c>
      <c r="J34" s="105">
        <v>89403</v>
      </c>
      <c r="K34" s="108"/>
      <c r="L34" s="11" t="s">
        <v>10</v>
      </c>
      <c r="M34" s="108"/>
      <c r="N34" s="118"/>
      <c r="R34" s="108"/>
      <c r="S34" s="126"/>
      <c r="T34" s="126"/>
    </row>
    <row r="35" spans="1:20" s="96" customFormat="1" ht="21" customHeight="1">
      <c r="A35" s="108" t="s">
        <v>52</v>
      </c>
      <c r="B35" s="24"/>
      <c r="C35" s="23"/>
      <c r="D35" s="90"/>
      <c r="E35" s="105">
        <v>3454</v>
      </c>
      <c r="F35" s="105">
        <v>368301</v>
      </c>
      <c r="G35" s="105">
        <v>34689</v>
      </c>
      <c r="H35" s="105">
        <v>337066</v>
      </c>
      <c r="I35" s="105">
        <v>325373</v>
      </c>
      <c r="J35" s="105">
        <v>46382</v>
      </c>
      <c r="K35" s="108"/>
      <c r="L35" s="11" t="s">
        <v>9</v>
      </c>
      <c r="M35" s="108"/>
      <c r="N35" s="118"/>
      <c r="R35" s="108"/>
    </row>
    <row r="36" spans="1:20" s="108" customFormat="1" ht="20.25" customHeight="1">
      <c r="A36" s="25" t="s">
        <v>8</v>
      </c>
      <c r="B36" s="24"/>
      <c r="C36" s="23"/>
      <c r="D36" s="90"/>
      <c r="E36" s="105">
        <v>16148</v>
      </c>
      <c r="F36" s="105">
        <v>143747</v>
      </c>
      <c r="G36" s="105">
        <v>12622</v>
      </c>
      <c r="H36" s="105">
        <v>147273</v>
      </c>
      <c r="I36" s="105">
        <v>129256</v>
      </c>
      <c r="J36" s="105">
        <v>30639</v>
      </c>
      <c r="K36" s="122"/>
      <c r="L36" s="11" t="s">
        <v>7</v>
      </c>
      <c r="M36" s="140"/>
      <c r="N36" s="118"/>
      <c r="S36" s="96"/>
      <c r="T36" s="96"/>
    </row>
    <row r="37" spans="1:20" s="108" customFormat="1" ht="20.25" customHeight="1">
      <c r="A37" s="108" t="s">
        <v>40</v>
      </c>
      <c r="B37" s="16"/>
      <c r="C37" s="15"/>
      <c r="D37" s="90"/>
      <c r="E37" s="105">
        <v>2312</v>
      </c>
      <c r="F37" s="105">
        <v>136194</v>
      </c>
      <c r="G37" s="105">
        <v>14559</v>
      </c>
      <c r="H37" s="105">
        <v>123947</v>
      </c>
      <c r="I37" s="105">
        <v>119266</v>
      </c>
      <c r="J37" s="105">
        <v>19240</v>
      </c>
      <c r="K37" s="122"/>
      <c r="L37" s="17" t="s">
        <v>6</v>
      </c>
      <c r="M37" s="140"/>
      <c r="N37" s="118"/>
      <c r="S37" s="96"/>
      <c r="T37" s="96"/>
    </row>
    <row r="38" spans="1:20" s="108" customFormat="1" ht="20.25" customHeight="1">
      <c r="A38" s="108" t="s">
        <v>39</v>
      </c>
      <c r="B38" s="16"/>
      <c r="C38" s="15"/>
      <c r="D38" s="90"/>
      <c r="E38" s="105">
        <v>3058</v>
      </c>
      <c r="F38" s="105">
        <v>254667</v>
      </c>
      <c r="G38" s="105">
        <v>48392</v>
      </c>
      <c r="H38" s="105">
        <v>209333</v>
      </c>
      <c r="I38" s="105">
        <v>214804</v>
      </c>
      <c r="J38" s="105">
        <v>42921</v>
      </c>
      <c r="K38" s="122"/>
      <c r="L38" s="17" t="s">
        <v>5</v>
      </c>
      <c r="M38" s="140"/>
      <c r="N38" s="118"/>
      <c r="S38" s="96"/>
      <c r="T38" s="96"/>
    </row>
    <row r="39" spans="1:20" s="108" customFormat="1" ht="20.25" customHeight="1">
      <c r="A39" s="108" t="s">
        <v>38</v>
      </c>
      <c r="B39" s="16"/>
      <c r="C39" s="15"/>
      <c r="D39" s="90"/>
      <c r="E39" s="105">
        <v>21370</v>
      </c>
      <c r="F39" s="105">
        <v>320611</v>
      </c>
      <c r="G39" s="105">
        <v>43403</v>
      </c>
      <c r="H39" s="105">
        <v>298578</v>
      </c>
      <c r="I39" s="105">
        <v>283125</v>
      </c>
      <c r="J39" s="105">
        <v>58856</v>
      </c>
      <c r="K39" s="122"/>
      <c r="L39" s="17" t="s">
        <v>4</v>
      </c>
      <c r="M39" s="140"/>
      <c r="N39" s="118"/>
      <c r="R39" s="96"/>
      <c r="S39" s="96"/>
      <c r="T39" s="96"/>
    </row>
    <row r="40" spans="1:20" s="108" customFormat="1" ht="20.25" customHeight="1">
      <c r="A40" s="108" t="s">
        <v>37</v>
      </c>
      <c r="B40" s="16"/>
      <c r="C40" s="15"/>
      <c r="D40" s="90"/>
      <c r="E40" s="105">
        <v>1575</v>
      </c>
      <c r="F40" s="105">
        <v>241669</v>
      </c>
      <c r="G40" s="105">
        <v>19390</v>
      </c>
      <c r="H40" s="105">
        <v>223854</v>
      </c>
      <c r="I40" s="105">
        <v>182335</v>
      </c>
      <c r="J40" s="105">
        <v>60909</v>
      </c>
      <c r="K40" s="122"/>
      <c r="L40" s="17" t="s">
        <v>3</v>
      </c>
      <c r="M40" s="140"/>
      <c r="N40" s="118"/>
      <c r="R40" s="96"/>
      <c r="S40" s="96"/>
      <c r="T40" s="96"/>
    </row>
    <row r="41" spans="1:20" s="108" customFormat="1" ht="20.25" customHeight="1">
      <c r="A41" s="108" t="s">
        <v>36</v>
      </c>
      <c r="B41" s="16"/>
      <c r="C41" s="15"/>
      <c r="D41" s="90"/>
      <c r="E41" s="105">
        <v>3009</v>
      </c>
      <c r="F41" s="105">
        <v>241203</v>
      </c>
      <c r="G41" s="105">
        <v>20712</v>
      </c>
      <c r="H41" s="105">
        <v>223500</v>
      </c>
      <c r="I41" s="105">
        <v>195422</v>
      </c>
      <c r="J41" s="105">
        <v>48790</v>
      </c>
      <c r="K41" s="122"/>
      <c r="L41" s="17" t="s">
        <v>2</v>
      </c>
      <c r="M41" s="140"/>
      <c r="N41" s="118"/>
      <c r="R41" s="96"/>
    </row>
    <row r="42" spans="1:20" s="108" customFormat="1" ht="20.25" customHeight="1">
      <c r="A42" s="108" t="s">
        <v>35</v>
      </c>
      <c r="B42" s="16"/>
      <c r="C42" s="15"/>
      <c r="D42" s="90"/>
      <c r="E42" s="105">
        <v>3207</v>
      </c>
      <c r="F42" s="105">
        <v>167943</v>
      </c>
      <c r="G42" s="105">
        <v>25383</v>
      </c>
      <c r="H42" s="105">
        <v>145767</v>
      </c>
      <c r="I42" s="105">
        <v>144247</v>
      </c>
      <c r="J42" s="105">
        <v>26903</v>
      </c>
      <c r="K42" s="122"/>
      <c r="L42" s="17" t="s">
        <v>1</v>
      </c>
      <c r="M42" s="140"/>
      <c r="N42" s="118"/>
      <c r="R42" s="130"/>
    </row>
    <row r="43" spans="1:20" s="108" customFormat="1" ht="20.25" customHeight="1">
      <c r="A43" s="108" t="s">
        <v>34</v>
      </c>
      <c r="B43" s="16"/>
      <c r="C43" s="15"/>
      <c r="D43" s="91"/>
      <c r="E43" s="105">
        <v>5186</v>
      </c>
      <c r="F43" s="105">
        <v>99108</v>
      </c>
      <c r="G43" s="105">
        <v>8472</v>
      </c>
      <c r="H43" s="105">
        <v>95822</v>
      </c>
      <c r="I43" s="105">
        <v>81653</v>
      </c>
      <c r="J43" s="105">
        <v>22641</v>
      </c>
      <c r="K43" s="122"/>
      <c r="L43" s="11" t="s">
        <v>0</v>
      </c>
      <c r="M43" s="140"/>
      <c r="R43" s="126"/>
    </row>
    <row r="44" spans="1:20" s="132" customFormat="1" ht="20.25" customHeight="1">
      <c r="A44" s="98"/>
      <c r="B44" s="98"/>
      <c r="C44" s="98"/>
      <c r="D44" s="1"/>
      <c r="E44" s="139"/>
      <c r="F44" s="139"/>
      <c r="G44" s="138"/>
      <c r="H44" s="139"/>
      <c r="I44" s="138"/>
      <c r="J44" s="138"/>
      <c r="K44" s="98"/>
      <c r="L44" s="98"/>
      <c r="M44" s="98"/>
      <c r="R44" s="126"/>
      <c r="S44" s="108"/>
      <c r="T44" s="108"/>
    </row>
    <row r="45" spans="1:20" s="132" customFormat="1" ht="20.25" customHeight="1">
      <c r="A45" s="136"/>
      <c r="B45" s="136" t="s">
        <v>33</v>
      </c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R45" s="96"/>
      <c r="S45" s="108"/>
      <c r="T45" s="108"/>
    </row>
    <row r="46" spans="1:20" ht="19.5" customHeight="1">
      <c r="A46" s="136"/>
      <c r="B46" s="136" t="s">
        <v>32</v>
      </c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R46" s="96"/>
      <c r="S46" s="108"/>
      <c r="T46" s="108"/>
    </row>
    <row r="47" spans="1:20" s="131" customFormat="1" ht="24" customHeight="1">
      <c r="A47" s="136"/>
      <c r="B47" s="136" t="s">
        <v>406</v>
      </c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R47" s="96"/>
      <c r="S47" s="108"/>
      <c r="T47" s="108"/>
    </row>
    <row r="48" spans="1:20" s="131" customFormat="1" ht="24" customHeight="1">
      <c r="A48" s="136"/>
      <c r="B48" s="131" t="s">
        <v>407</v>
      </c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R48" s="96"/>
      <c r="S48" s="108"/>
      <c r="T48" s="108"/>
    </row>
    <row r="49" spans="1:20" s="131" customFormat="1" ht="24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137"/>
      <c r="R49" s="96"/>
      <c r="S49" s="132"/>
      <c r="T49" s="132"/>
    </row>
    <row r="50" spans="1:20" s="131" customFormat="1" ht="24" customHeight="1">
      <c r="A50" s="25"/>
      <c r="B50" s="24"/>
      <c r="C50" s="23"/>
      <c r="D50" s="135"/>
      <c r="E50" s="134"/>
      <c r="F50" s="134"/>
      <c r="G50" s="134"/>
      <c r="H50" s="134"/>
      <c r="I50" s="134"/>
      <c r="J50" s="134"/>
      <c r="K50" s="122"/>
      <c r="L50" s="11"/>
      <c r="M50" s="133"/>
      <c r="R50" s="96"/>
      <c r="S50" s="132"/>
      <c r="T50" s="132"/>
    </row>
    <row r="51" spans="1:20">
      <c r="R51" s="108"/>
    </row>
    <row r="52" spans="1:20">
      <c r="R52" s="108"/>
      <c r="S52" s="131"/>
      <c r="T52" s="131"/>
    </row>
    <row r="53" spans="1:20">
      <c r="R53" s="108"/>
      <c r="S53" s="131"/>
      <c r="T53" s="131"/>
    </row>
    <row r="54" spans="1:20">
      <c r="R54" s="108"/>
      <c r="S54" s="131"/>
      <c r="T54" s="131"/>
    </row>
    <row r="55" spans="1:20">
      <c r="R55" s="108"/>
      <c r="S55" s="131"/>
      <c r="T55" s="131"/>
    </row>
    <row r="56" spans="1:20">
      <c r="R56" s="108"/>
    </row>
    <row r="57" spans="1:20">
      <c r="R57" s="108"/>
    </row>
    <row r="58" spans="1:20">
      <c r="R58" s="108"/>
    </row>
    <row r="59" spans="1:20">
      <c r="R59" s="132"/>
    </row>
    <row r="60" spans="1:20">
      <c r="R60" s="132"/>
    </row>
    <row r="62" spans="1:20">
      <c r="R62" s="131"/>
    </row>
    <row r="63" spans="1:20">
      <c r="R63" s="131"/>
    </row>
    <row r="64" spans="1:20">
      <c r="R64" s="131"/>
    </row>
    <row r="65" spans="18:18">
      <c r="R65" s="131"/>
    </row>
  </sheetData>
  <mergeCells count="20">
    <mergeCell ref="A4:D8"/>
    <mergeCell ref="E4:J4"/>
    <mergeCell ref="L4:M8"/>
    <mergeCell ref="E5:J5"/>
    <mergeCell ref="E6:F6"/>
    <mergeCell ref="G6:H6"/>
    <mergeCell ref="I6:J6"/>
    <mergeCell ref="E7:F7"/>
    <mergeCell ref="G7:H7"/>
    <mergeCell ref="I7:J7"/>
    <mergeCell ref="A28:D32"/>
    <mergeCell ref="E28:J28"/>
    <mergeCell ref="L28:M32"/>
    <mergeCell ref="E29:J29"/>
    <mergeCell ref="E30:F30"/>
    <mergeCell ref="G30:H30"/>
    <mergeCell ref="I30:J30"/>
    <mergeCell ref="E31:F31"/>
    <mergeCell ref="G31:H31"/>
    <mergeCell ref="I31:J31"/>
  </mergeCells>
  <pageMargins left="0.94488188976377963" right="0.74803149606299213" top="0.78740157480314965" bottom="0.86614173228346458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topLeftCell="A23" workbookViewId="0">
      <selection activeCell="A30" sqref="A30:D33"/>
    </sheetView>
  </sheetViews>
  <sheetFormatPr defaultColWidth="7.25" defaultRowHeight="21.75"/>
  <cols>
    <col min="1" max="1" width="1.375" style="53" customWidth="1"/>
    <col min="2" max="2" width="4.625" style="53" customWidth="1"/>
    <col min="3" max="3" width="4.25" style="53" customWidth="1"/>
    <col min="4" max="4" width="7" style="53" customWidth="1"/>
    <col min="5" max="5" width="11.875" style="53" customWidth="1"/>
    <col min="6" max="6" width="16.125" style="53" customWidth="1"/>
    <col min="7" max="7" width="9.375" style="53" customWidth="1"/>
    <col min="8" max="8" width="9.75" style="53" customWidth="1"/>
    <col min="9" max="9" width="15.625" style="53" customWidth="1"/>
    <col min="10" max="10" width="9.375" style="53" customWidth="1"/>
    <col min="11" max="11" width="10.75" style="53" customWidth="1"/>
    <col min="12" max="12" width="25.75" style="53" customWidth="1"/>
    <col min="13" max="13" width="1.75" style="53" customWidth="1"/>
    <col min="14" max="14" width="3.25" style="53" customWidth="1"/>
    <col min="15" max="15" width="7.25" style="53" customWidth="1"/>
    <col min="16" max="16" width="10.875" style="52" customWidth="1"/>
    <col min="17" max="17" width="17.625" style="52" customWidth="1"/>
    <col min="18" max="18" width="9.5" style="52" customWidth="1"/>
    <col min="19" max="22" width="7.25" style="52" customWidth="1"/>
    <col min="23" max="16384" width="7.25" style="52"/>
  </cols>
  <sheetData>
    <row r="1" spans="1:20" s="82" customFormat="1">
      <c r="A1" s="77"/>
      <c r="B1" s="77" t="s">
        <v>210</v>
      </c>
      <c r="C1" s="78"/>
      <c r="D1" s="77" t="s">
        <v>408</v>
      </c>
      <c r="E1" s="77"/>
      <c r="F1" s="77"/>
      <c r="G1" s="77"/>
      <c r="H1" s="77"/>
      <c r="I1" s="77"/>
      <c r="J1" s="77"/>
      <c r="K1" s="77"/>
      <c r="L1" s="77"/>
      <c r="M1" s="53"/>
      <c r="N1" s="53"/>
      <c r="O1" s="53"/>
    </row>
    <row r="2" spans="1:20" s="81" customFormat="1">
      <c r="A2" s="76"/>
      <c r="B2" s="77" t="s">
        <v>211</v>
      </c>
      <c r="C2" s="78"/>
      <c r="D2" s="77" t="s">
        <v>409</v>
      </c>
      <c r="E2" s="76"/>
      <c r="F2" s="76"/>
      <c r="G2" s="76"/>
      <c r="H2" s="76"/>
      <c r="I2" s="76"/>
      <c r="J2" s="76"/>
      <c r="K2" s="76"/>
      <c r="L2" s="76"/>
      <c r="M2" s="54"/>
      <c r="N2" s="54"/>
      <c r="O2" s="54"/>
    </row>
    <row r="3" spans="1:20" ht="6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20" s="55" customFormat="1" ht="22.5" customHeight="1">
      <c r="A4" s="387" t="s">
        <v>177</v>
      </c>
      <c r="B4" s="387"/>
      <c r="C4" s="387"/>
      <c r="D4" s="388"/>
      <c r="E4" s="75"/>
      <c r="F4" s="393" t="s">
        <v>373</v>
      </c>
      <c r="G4" s="394"/>
      <c r="H4" s="395"/>
      <c r="I4" s="393" t="s">
        <v>372</v>
      </c>
      <c r="J4" s="394"/>
      <c r="K4" s="395"/>
      <c r="L4" s="387" t="s">
        <v>175</v>
      </c>
      <c r="M4" s="54"/>
      <c r="N4" s="54"/>
      <c r="O4" s="54"/>
    </row>
    <row r="5" spans="1:20" s="55" customFormat="1" ht="22.5" customHeight="1">
      <c r="A5" s="389"/>
      <c r="B5" s="389"/>
      <c r="C5" s="389"/>
      <c r="D5" s="390"/>
      <c r="E5" s="72"/>
      <c r="F5" s="72" t="s">
        <v>173</v>
      </c>
      <c r="G5" s="72" t="s">
        <v>172</v>
      </c>
      <c r="H5" s="72" t="s">
        <v>171</v>
      </c>
      <c r="I5" s="72" t="s">
        <v>173</v>
      </c>
      <c r="J5" s="72" t="s">
        <v>172</v>
      </c>
      <c r="K5" s="72" t="s">
        <v>171</v>
      </c>
      <c r="L5" s="389"/>
      <c r="M5" s="54"/>
      <c r="N5" s="54"/>
      <c r="O5" s="54"/>
    </row>
    <row r="6" spans="1:20" s="55" customFormat="1" ht="22.5" customHeight="1">
      <c r="A6" s="389"/>
      <c r="B6" s="389"/>
      <c r="C6" s="389"/>
      <c r="D6" s="390"/>
      <c r="E6" s="72" t="s">
        <v>174</v>
      </c>
      <c r="F6" s="72" t="s">
        <v>169</v>
      </c>
      <c r="G6" s="72" t="s">
        <v>169</v>
      </c>
      <c r="H6" s="72" t="s">
        <v>168</v>
      </c>
      <c r="I6" s="72" t="s">
        <v>169</v>
      </c>
      <c r="J6" s="72" t="s">
        <v>169</v>
      </c>
      <c r="K6" s="72" t="s">
        <v>168</v>
      </c>
      <c r="L6" s="389"/>
      <c r="M6" s="54"/>
      <c r="N6" s="54"/>
      <c r="O6" s="54"/>
    </row>
    <row r="7" spans="1:20" s="55" customFormat="1" ht="22.5" customHeight="1">
      <c r="A7" s="391"/>
      <c r="B7" s="391"/>
      <c r="C7" s="391"/>
      <c r="D7" s="392"/>
      <c r="E7" s="74" t="s">
        <v>170</v>
      </c>
      <c r="F7" s="74" t="s">
        <v>167</v>
      </c>
      <c r="G7" s="74" t="s">
        <v>166</v>
      </c>
      <c r="H7" s="74" t="s">
        <v>165</v>
      </c>
      <c r="I7" s="74" t="s">
        <v>167</v>
      </c>
      <c r="J7" s="74" t="s">
        <v>166</v>
      </c>
      <c r="K7" s="74" t="s">
        <v>165</v>
      </c>
      <c r="L7" s="391"/>
      <c r="M7" s="54"/>
      <c r="N7" s="54"/>
      <c r="O7" s="54"/>
    </row>
    <row r="8" spans="1:20" s="55" customFormat="1" ht="15" customHeight="1">
      <c r="A8" s="293"/>
      <c r="B8" s="293"/>
      <c r="C8" s="293"/>
      <c r="D8" s="294"/>
      <c r="E8" s="72"/>
      <c r="F8" s="72"/>
      <c r="G8" s="72"/>
      <c r="H8" s="72"/>
      <c r="I8" s="72"/>
      <c r="J8" s="72"/>
      <c r="K8" s="72"/>
      <c r="L8" s="293"/>
    </row>
    <row r="9" spans="1:20" s="65" customFormat="1" ht="20.25" customHeight="1">
      <c r="A9" s="396" t="s">
        <v>78</v>
      </c>
      <c r="B9" s="396"/>
      <c r="C9" s="396"/>
      <c r="D9" s="397"/>
      <c r="E9" s="80">
        <v>38</v>
      </c>
      <c r="F9" s="80">
        <v>11271708</v>
      </c>
      <c r="G9" s="80">
        <v>187324</v>
      </c>
      <c r="H9" s="80">
        <v>7769905</v>
      </c>
      <c r="I9" s="151">
        <v>11836560</v>
      </c>
      <c r="J9" s="151">
        <v>127040</v>
      </c>
      <c r="K9" s="151">
        <v>7662728</v>
      </c>
      <c r="L9" s="295" t="s">
        <v>30</v>
      </c>
      <c r="M9" s="87"/>
      <c r="N9" s="87"/>
      <c r="O9" s="87"/>
      <c r="P9"/>
      <c r="Q9"/>
      <c r="R9"/>
      <c r="S9" s="152"/>
      <c r="T9" s="150"/>
    </row>
    <row r="10" spans="1:20" s="65" customFormat="1" ht="20.25" customHeight="1">
      <c r="A10" s="65" t="s">
        <v>209</v>
      </c>
      <c r="D10" s="64"/>
      <c r="E10" s="66">
        <v>8</v>
      </c>
      <c r="F10" s="66">
        <v>6285813</v>
      </c>
      <c r="G10" s="66">
        <v>80652</v>
      </c>
      <c r="H10" s="67">
        <v>4791198</v>
      </c>
      <c r="I10" s="62">
        <v>6577124</v>
      </c>
      <c r="J10" s="62">
        <v>48328</v>
      </c>
      <c r="K10" s="61">
        <v>4503823</v>
      </c>
      <c r="L10" s="70" t="s">
        <v>208</v>
      </c>
      <c r="M10" s="87"/>
      <c r="N10" s="87"/>
      <c r="O10" s="87"/>
      <c r="Q10" s="153"/>
      <c r="R10" s="153"/>
      <c r="S10" s="153"/>
      <c r="T10" s="150"/>
    </row>
    <row r="11" spans="1:20" s="65" customFormat="1" ht="20.25" customHeight="1">
      <c r="A11" s="65" t="s">
        <v>207</v>
      </c>
      <c r="D11" s="64"/>
      <c r="E11" s="66">
        <v>1</v>
      </c>
      <c r="F11" s="66">
        <v>112952</v>
      </c>
      <c r="G11" s="66">
        <v>6226</v>
      </c>
      <c r="H11" s="67">
        <v>106837</v>
      </c>
      <c r="I11" s="62">
        <v>81150</v>
      </c>
      <c r="J11" s="62">
        <v>2278</v>
      </c>
      <c r="K11" s="61">
        <v>73027</v>
      </c>
      <c r="L11" s="70" t="s">
        <v>206</v>
      </c>
      <c r="M11" s="87"/>
      <c r="N11" s="87"/>
      <c r="O11" s="87"/>
      <c r="Q11" s="153"/>
      <c r="R11" s="153"/>
      <c r="S11" s="153"/>
      <c r="T11" s="150"/>
    </row>
    <row r="12" spans="1:20" s="65" customFormat="1" ht="20.25" customHeight="1">
      <c r="A12" s="65" t="s">
        <v>205</v>
      </c>
      <c r="D12" s="64"/>
      <c r="E12" s="66">
        <v>1</v>
      </c>
      <c r="F12" s="66">
        <v>105740</v>
      </c>
      <c r="G12" s="66">
        <v>13782</v>
      </c>
      <c r="H12" s="67">
        <v>94159</v>
      </c>
      <c r="I12" s="62">
        <v>145367</v>
      </c>
      <c r="J12" s="62">
        <v>1270</v>
      </c>
      <c r="K12" s="61">
        <v>71635</v>
      </c>
      <c r="L12" s="70" t="s">
        <v>204</v>
      </c>
      <c r="M12" s="87"/>
      <c r="N12" s="87"/>
      <c r="O12" s="87"/>
      <c r="Q12" s="153"/>
      <c r="R12" s="153"/>
      <c r="S12" s="153"/>
      <c r="T12" s="150"/>
    </row>
    <row r="13" spans="1:20" s="65" customFormat="1" ht="20.25" customHeight="1">
      <c r="A13" s="65" t="s">
        <v>203</v>
      </c>
      <c r="D13" s="64"/>
      <c r="E13" s="66">
        <v>1</v>
      </c>
      <c r="F13" s="66">
        <v>56754</v>
      </c>
      <c r="G13" s="66">
        <v>2894</v>
      </c>
      <c r="H13" s="67">
        <v>44904</v>
      </c>
      <c r="I13" s="62">
        <v>49173</v>
      </c>
      <c r="J13" s="62">
        <v>25692</v>
      </c>
      <c r="K13" s="61">
        <v>147487</v>
      </c>
      <c r="L13" s="70" t="s">
        <v>202</v>
      </c>
      <c r="M13" s="87"/>
      <c r="N13" s="87"/>
      <c r="O13" s="87"/>
      <c r="Q13" s="153"/>
      <c r="R13" s="153"/>
      <c r="S13" s="153"/>
      <c r="T13" s="150"/>
    </row>
    <row r="14" spans="1:20" s="65" customFormat="1" ht="20.25" customHeight="1">
      <c r="A14" s="65" t="s">
        <v>201</v>
      </c>
      <c r="D14" s="64"/>
      <c r="E14" s="66">
        <v>1</v>
      </c>
      <c r="F14" s="66">
        <v>27506</v>
      </c>
      <c r="G14" s="66">
        <v>1044</v>
      </c>
      <c r="H14" s="67">
        <v>20955</v>
      </c>
      <c r="I14" s="62">
        <v>27424</v>
      </c>
      <c r="J14" s="62">
        <v>251</v>
      </c>
      <c r="K14" s="61">
        <v>16653</v>
      </c>
      <c r="L14" s="70" t="s">
        <v>200</v>
      </c>
      <c r="M14" s="87"/>
      <c r="N14" s="87"/>
      <c r="O14" s="87"/>
      <c r="Q14" s="153"/>
      <c r="R14" s="154"/>
      <c r="S14" s="153"/>
      <c r="T14" s="150"/>
    </row>
    <row r="15" spans="1:20" s="65" customFormat="1" ht="20.25" customHeight="1">
      <c r="A15" s="65" t="s">
        <v>199</v>
      </c>
      <c r="D15" s="64"/>
      <c r="E15" s="66">
        <v>1</v>
      </c>
      <c r="F15" s="66">
        <v>126358</v>
      </c>
      <c r="G15" s="61">
        <v>1592</v>
      </c>
      <c r="H15" s="67">
        <v>75955</v>
      </c>
      <c r="I15" s="62">
        <v>101786</v>
      </c>
      <c r="J15" s="61">
        <v>774</v>
      </c>
      <c r="K15" s="61">
        <v>77307</v>
      </c>
      <c r="L15" s="70" t="s">
        <v>198</v>
      </c>
      <c r="M15" s="87"/>
      <c r="N15" s="87"/>
      <c r="O15" s="87"/>
      <c r="Q15" s="153"/>
      <c r="R15" s="153"/>
      <c r="S15" s="153"/>
      <c r="T15" s="150"/>
    </row>
    <row r="16" spans="1:20" s="65" customFormat="1" ht="20.25" customHeight="1">
      <c r="A16" s="65" t="s">
        <v>197</v>
      </c>
      <c r="D16" s="64"/>
      <c r="E16" s="66">
        <v>1</v>
      </c>
      <c r="F16" s="66">
        <v>167116</v>
      </c>
      <c r="G16" s="66">
        <v>4636</v>
      </c>
      <c r="H16" s="67">
        <v>174884</v>
      </c>
      <c r="I16" s="62">
        <v>171885</v>
      </c>
      <c r="J16" s="62">
        <v>3104</v>
      </c>
      <c r="K16" s="61">
        <v>132728</v>
      </c>
      <c r="L16" s="70" t="s">
        <v>196</v>
      </c>
      <c r="M16" s="87"/>
      <c r="N16" s="87"/>
      <c r="O16" s="87"/>
      <c r="Q16" s="153"/>
      <c r="R16" s="153"/>
      <c r="S16" s="153"/>
      <c r="T16" s="150"/>
    </row>
    <row r="17" spans="1:23" s="65" customFormat="1" ht="20.25" customHeight="1">
      <c r="A17" s="65" t="s">
        <v>195</v>
      </c>
      <c r="D17" s="64"/>
      <c r="E17" s="66">
        <v>1</v>
      </c>
      <c r="F17" s="66">
        <v>208578</v>
      </c>
      <c r="G17" s="66">
        <v>4903</v>
      </c>
      <c r="H17" s="67">
        <v>195182</v>
      </c>
      <c r="I17" s="62">
        <v>143053</v>
      </c>
      <c r="J17" s="62">
        <v>3866</v>
      </c>
      <c r="K17" s="61">
        <v>186411</v>
      </c>
      <c r="L17" s="70" t="s">
        <v>194</v>
      </c>
      <c r="M17" s="87"/>
      <c r="N17" s="87"/>
      <c r="O17" s="87"/>
      <c r="Q17" s="153"/>
      <c r="R17" s="153"/>
      <c r="S17" s="153"/>
      <c r="T17" s="150"/>
    </row>
    <row r="18" spans="1:23" s="65" customFormat="1" ht="20.25" customHeight="1">
      <c r="A18" s="65" t="s">
        <v>193</v>
      </c>
      <c r="D18" s="64"/>
      <c r="E18" s="66">
        <v>1</v>
      </c>
      <c r="F18" s="66">
        <v>162544</v>
      </c>
      <c r="G18" s="66">
        <v>2947</v>
      </c>
      <c r="H18" s="67">
        <v>94470</v>
      </c>
      <c r="I18" s="62">
        <v>179871</v>
      </c>
      <c r="J18" s="62">
        <v>2409</v>
      </c>
      <c r="K18" s="61">
        <v>98969</v>
      </c>
      <c r="L18" s="70" t="s">
        <v>192</v>
      </c>
      <c r="M18" s="87"/>
      <c r="N18" s="87"/>
      <c r="O18" s="87"/>
      <c r="Q18" s="153"/>
      <c r="R18" s="153"/>
      <c r="S18" s="153"/>
      <c r="T18" s="150"/>
    </row>
    <row r="19" spans="1:23" s="65" customFormat="1" ht="20.25" customHeight="1">
      <c r="A19" s="65" t="s">
        <v>191</v>
      </c>
      <c r="D19" s="64"/>
      <c r="E19" s="66">
        <v>2</v>
      </c>
      <c r="F19" s="66">
        <v>162010</v>
      </c>
      <c r="G19" s="66">
        <v>2157</v>
      </c>
      <c r="H19" s="67">
        <v>144218</v>
      </c>
      <c r="I19" s="62">
        <v>295453</v>
      </c>
      <c r="J19" s="62">
        <v>1731</v>
      </c>
      <c r="K19" s="61">
        <v>149465</v>
      </c>
      <c r="L19" s="70" t="s">
        <v>190</v>
      </c>
      <c r="M19" s="87"/>
      <c r="N19" s="87"/>
      <c r="O19" s="87"/>
      <c r="Q19" s="153"/>
      <c r="R19" s="153"/>
      <c r="S19" s="153"/>
      <c r="T19" s="150"/>
    </row>
    <row r="20" spans="1:23" s="65" customFormat="1" ht="20.25" customHeight="1">
      <c r="A20" s="65" t="s">
        <v>189</v>
      </c>
      <c r="D20" s="64"/>
      <c r="E20" s="66">
        <v>1</v>
      </c>
      <c r="F20" s="66">
        <v>14420</v>
      </c>
      <c r="G20" s="66">
        <v>2511</v>
      </c>
      <c r="H20" s="67">
        <v>38231</v>
      </c>
      <c r="I20" s="62">
        <v>34044</v>
      </c>
      <c r="J20" s="62">
        <v>2430</v>
      </c>
      <c r="K20" s="61">
        <v>37761</v>
      </c>
      <c r="L20" s="70" t="s">
        <v>188</v>
      </c>
      <c r="M20" s="87"/>
      <c r="N20" s="87"/>
      <c r="O20" s="87"/>
      <c r="Q20" s="153"/>
      <c r="R20" s="153"/>
      <c r="S20" s="153"/>
      <c r="T20" s="150"/>
    </row>
    <row r="21" spans="1:23" s="65" customFormat="1" ht="20.25" customHeight="1">
      <c r="A21" s="65" t="s">
        <v>187</v>
      </c>
      <c r="D21" s="64"/>
      <c r="E21" s="66">
        <v>1</v>
      </c>
      <c r="F21" s="66">
        <v>482875</v>
      </c>
      <c r="G21" s="66">
        <v>5779</v>
      </c>
      <c r="H21" s="67">
        <v>203227</v>
      </c>
      <c r="I21" s="62">
        <v>440348</v>
      </c>
      <c r="J21" s="62">
        <v>2476</v>
      </c>
      <c r="K21" s="61">
        <v>188967</v>
      </c>
      <c r="L21" s="70" t="s">
        <v>186</v>
      </c>
      <c r="M21" s="87"/>
      <c r="N21" s="87"/>
      <c r="O21" s="87"/>
      <c r="Q21" s="153"/>
      <c r="R21" s="153"/>
      <c r="S21" s="153"/>
      <c r="T21" s="150"/>
    </row>
    <row r="22" spans="1:23" s="65" customFormat="1" ht="20.25" customHeight="1">
      <c r="A22" s="65" t="s">
        <v>185</v>
      </c>
      <c r="D22" s="64"/>
      <c r="E22" s="66">
        <v>1</v>
      </c>
      <c r="F22" s="66">
        <v>91180</v>
      </c>
      <c r="G22" s="66">
        <v>1625</v>
      </c>
      <c r="H22" s="67">
        <v>69539</v>
      </c>
      <c r="I22" s="62">
        <v>88616</v>
      </c>
      <c r="J22" s="62">
        <v>1112</v>
      </c>
      <c r="K22" s="61">
        <v>82709</v>
      </c>
      <c r="L22" s="70" t="s">
        <v>184</v>
      </c>
      <c r="M22" s="87"/>
      <c r="N22" s="87"/>
      <c r="O22" s="87"/>
      <c r="Q22" s="153"/>
      <c r="R22" s="153"/>
      <c r="S22" s="153"/>
      <c r="T22" s="150"/>
    </row>
    <row r="23" spans="1:23" s="65" customFormat="1" ht="20.25" customHeight="1">
      <c r="A23" s="65" t="s">
        <v>183</v>
      </c>
      <c r="D23" s="64"/>
      <c r="E23" s="66">
        <v>1</v>
      </c>
      <c r="F23" s="66">
        <v>377863</v>
      </c>
      <c r="G23" s="66">
        <v>11149</v>
      </c>
      <c r="H23" s="67">
        <v>199109</v>
      </c>
      <c r="I23" s="62">
        <v>416635</v>
      </c>
      <c r="J23" s="62">
        <v>3114</v>
      </c>
      <c r="K23" s="61">
        <v>255835</v>
      </c>
      <c r="L23" s="70" t="s">
        <v>182</v>
      </c>
      <c r="M23" s="87"/>
      <c r="N23" s="87"/>
      <c r="O23" s="87"/>
      <c r="Q23" s="153"/>
      <c r="R23" s="153"/>
      <c r="S23" s="153"/>
      <c r="T23" s="150"/>
    </row>
    <row r="24" spans="1:23" s="65" customFormat="1" ht="20.25" customHeight="1">
      <c r="A24" s="65" t="s">
        <v>181</v>
      </c>
      <c r="D24" s="64"/>
      <c r="E24" s="66">
        <v>1</v>
      </c>
      <c r="F24" s="66">
        <v>232805</v>
      </c>
      <c r="G24" s="66">
        <v>3330</v>
      </c>
      <c r="H24" s="67">
        <v>88399</v>
      </c>
      <c r="I24" s="62">
        <v>187612</v>
      </c>
      <c r="J24" s="62">
        <v>1422</v>
      </c>
      <c r="K24" s="61">
        <v>50668</v>
      </c>
      <c r="L24" s="70" t="s">
        <v>180</v>
      </c>
      <c r="M24" s="87"/>
      <c r="N24" s="87"/>
      <c r="O24" s="87"/>
      <c r="Q24" s="153"/>
      <c r="R24" s="153"/>
      <c r="S24" s="153"/>
      <c r="T24" s="150"/>
    </row>
    <row r="25" spans="1:23" s="89" customFormat="1" ht="20.25" customHeight="1">
      <c r="A25" s="65" t="s">
        <v>179</v>
      </c>
      <c r="B25" s="65"/>
      <c r="C25" s="65"/>
      <c r="D25" s="64"/>
      <c r="E25" s="66">
        <v>1</v>
      </c>
      <c r="F25" s="66">
        <v>78611</v>
      </c>
      <c r="G25" s="66">
        <v>1470</v>
      </c>
      <c r="H25" s="67">
        <v>48150</v>
      </c>
      <c r="I25" s="62">
        <v>83895</v>
      </c>
      <c r="J25" s="62">
        <v>2542</v>
      </c>
      <c r="K25" s="61">
        <v>50360</v>
      </c>
      <c r="L25" s="70" t="s">
        <v>178</v>
      </c>
      <c r="M25" s="88"/>
      <c r="N25" s="88"/>
      <c r="O25" s="88"/>
      <c r="Q25" s="153"/>
      <c r="R25" s="153"/>
      <c r="S25" s="153"/>
      <c r="T25" s="150"/>
    </row>
    <row r="26" spans="1:23" ht="30.75" customHeight="1">
      <c r="A26" s="65"/>
      <c r="B26" s="65"/>
      <c r="C26" s="65"/>
      <c r="D26" s="65"/>
      <c r="E26" s="79"/>
      <c r="F26" s="79"/>
      <c r="G26" s="79"/>
      <c r="H26" s="79"/>
      <c r="I26" s="79"/>
      <c r="J26" s="79"/>
      <c r="K26" s="79"/>
      <c r="L26" s="70"/>
      <c r="Q26" s="149"/>
      <c r="R26" s="150"/>
      <c r="S26" s="150"/>
      <c r="T26" s="150"/>
      <c r="W26" s="89"/>
    </row>
    <row r="27" spans="1:23" ht="27.75" customHeight="1">
      <c r="A27" s="77"/>
      <c r="B27" s="77" t="s">
        <v>210</v>
      </c>
      <c r="C27" s="78"/>
      <c r="D27" s="77" t="s">
        <v>410</v>
      </c>
      <c r="E27" s="77"/>
      <c r="F27" s="77"/>
      <c r="G27" s="77"/>
      <c r="H27" s="77"/>
      <c r="I27" s="77"/>
      <c r="J27" s="77"/>
      <c r="K27" s="77"/>
      <c r="L27" s="77"/>
      <c r="Q27" s="149"/>
      <c r="R27" s="150"/>
      <c r="S27" s="150"/>
      <c r="T27" s="150"/>
      <c r="W27" s="89"/>
    </row>
    <row r="28" spans="1:23" ht="24">
      <c r="A28" s="76"/>
      <c r="B28" s="77" t="s">
        <v>211</v>
      </c>
      <c r="C28" s="78"/>
      <c r="D28" s="77" t="s">
        <v>411</v>
      </c>
      <c r="E28" s="76"/>
      <c r="F28" s="76"/>
      <c r="G28" s="76"/>
      <c r="H28" s="76"/>
      <c r="I28" s="76"/>
      <c r="J28" s="76"/>
      <c r="K28" s="76"/>
      <c r="L28" s="76"/>
      <c r="Q28" s="149"/>
      <c r="R28" s="150"/>
      <c r="S28" s="150"/>
      <c r="T28" s="150"/>
      <c r="W28" s="89"/>
    </row>
    <row r="29" spans="1:23" ht="7.5" customHeight="1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Q29" s="149"/>
      <c r="R29" s="150"/>
      <c r="S29" s="150"/>
      <c r="T29" s="150"/>
      <c r="W29" s="89"/>
    </row>
    <row r="30" spans="1:23" ht="24">
      <c r="A30" s="387" t="s">
        <v>177</v>
      </c>
      <c r="B30" s="387"/>
      <c r="C30" s="387"/>
      <c r="D30" s="388"/>
      <c r="E30" s="75"/>
      <c r="F30" s="393" t="s">
        <v>373</v>
      </c>
      <c r="G30" s="394"/>
      <c r="H30" s="395"/>
      <c r="I30" s="393" t="s">
        <v>372</v>
      </c>
      <c r="J30" s="394"/>
      <c r="K30" s="395"/>
      <c r="L30" s="387" t="s">
        <v>175</v>
      </c>
      <c r="Q30" s="149"/>
      <c r="R30" s="150"/>
      <c r="S30" s="150"/>
      <c r="T30" s="150"/>
      <c r="W30" s="89"/>
    </row>
    <row r="31" spans="1:23" ht="24">
      <c r="A31" s="389"/>
      <c r="B31" s="389"/>
      <c r="C31" s="389"/>
      <c r="D31" s="390"/>
      <c r="E31" s="72" t="s">
        <v>174</v>
      </c>
      <c r="F31" s="72" t="s">
        <v>173</v>
      </c>
      <c r="G31" s="72" t="s">
        <v>172</v>
      </c>
      <c r="H31" s="72" t="s">
        <v>171</v>
      </c>
      <c r="I31" s="72" t="s">
        <v>173</v>
      </c>
      <c r="J31" s="72" t="s">
        <v>172</v>
      </c>
      <c r="K31" s="72" t="s">
        <v>171</v>
      </c>
      <c r="L31" s="389"/>
      <c r="Q31" s="149"/>
      <c r="R31" s="150"/>
      <c r="S31" s="150"/>
      <c r="T31" s="150"/>
      <c r="W31" s="89"/>
    </row>
    <row r="32" spans="1:23" ht="24">
      <c r="A32" s="389"/>
      <c r="B32" s="389"/>
      <c r="C32" s="389"/>
      <c r="D32" s="390"/>
      <c r="E32" s="72" t="s">
        <v>170</v>
      </c>
      <c r="F32" s="72" t="s">
        <v>169</v>
      </c>
      <c r="G32" s="72" t="s">
        <v>169</v>
      </c>
      <c r="H32" s="72" t="s">
        <v>168</v>
      </c>
      <c r="I32" s="72" t="s">
        <v>169</v>
      </c>
      <c r="J32" s="72" t="s">
        <v>169</v>
      </c>
      <c r="K32" s="72" t="s">
        <v>168</v>
      </c>
      <c r="L32" s="389"/>
      <c r="Q32" s="149"/>
      <c r="R32" s="150"/>
      <c r="S32" s="150"/>
      <c r="T32" s="150"/>
      <c r="W32" s="89"/>
    </row>
    <row r="33" spans="1:23" ht="24">
      <c r="A33" s="391"/>
      <c r="B33" s="391"/>
      <c r="C33" s="391"/>
      <c r="D33" s="392"/>
      <c r="E33" s="74"/>
      <c r="F33" s="74" t="s">
        <v>167</v>
      </c>
      <c r="G33" s="74" t="s">
        <v>166</v>
      </c>
      <c r="H33" s="74" t="s">
        <v>165</v>
      </c>
      <c r="I33" s="74" t="s">
        <v>167</v>
      </c>
      <c r="J33" s="74" t="s">
        <v>166</v>
      </c>
      <c r="K33" s="74" t="s">
        <v>165</v>
      </c>
      <c r="L33" s="391"/>
      <c r="M33" s="52"/>
      <c r="N33" s="52"/>
      <c r="O33" s="52"/>
      <c r="Q33" s="149"/>
      <c r="R33" s="150"/>
      <c r="S33" s="150"/>
      <c r="T33" s="150"/>
      <c r="W33" s="89"/>
    </row>
    <row r="34" spans="1:23" ht="2.25" customHeight="1">
      <c r="A34" s="293"/>
      <c r="B34" s="293"/>
      <c r="C34" s="293"/>
      <c r="D34" s="294"/>
      <c r="E34" s="72"/>
      <c r="F34" s="72"/>
      <c r="G34" s="72"/>
      <c r="H34" s="72"/>
      <c r="I34" s="72"/>
      <c r="J34" s="72"/>
      <c r="K34" s="72"/>
      <c r="L34" s="293"/>
      <c r="M34" s="52"/>
      <c r="N34" s="52"/>
      <c r="O34" s="52"/>
      <c r="Q34" s="149"/>
      <c r="R34" s="150"/>
      <c r="S34" s="150"/>
      <c r="T34" s="150"/>
    </row>
    <row r="35" spans="1:23" s="89" customFormat="1" ht="19.5" customHeight="1">
      <c r="A35" s="65" t="s">
        <v>164</v>
      </c>
      <c r="B35" s="65"/>
      <c r="C35" s="65"/>
      <c r="D35" s="64"/>
      <c r="E35" s="68">
        <v>1</v>
      </c>
      <c r="F35" s="66">
        <v>148506</v>
      </c>
      <c r="G35" s="66">
        <v>2294</v>
      </c>
      <c r="H35" s="67">
        <v>106012</v>
      </c>
      <c r="I35" s="62">
        <v>137415</v>
      </c>
      <c r="J35" s="62">
        <v>1643</v>
      </c>
      <c r="K35" s="61">
        <v>117443</v>
      </c>
      <c r="L35" s="70" t="s">
        <v>163</v>
      </c>
      <c r="P35" s="155"/>
      <c r="Q35" s="155"/>
      <c r="R35" s="155"/>
      <c r="S35" s="150"/>
      <c r="T35" s="150"/>
      <c r="W35" s="52"/>
    </row>
    <row r="36" spans="1:23" s="89" customFormat="1" ht="19.5" customHeight="1">
      <c r="A36" s="65" t="s">
        <v>162</v>
      </c>
      <c r="B36" s="65"/>
      <c r="C36" s="65"/>
      <c r="D36" s="64"/>
      <c r="E36" s="68">
        <v>2</v>
      </c>
      <c r="F36" s="66">
        <v>250985</v>
      </c>
      <c r="G36" s="67">
        <v>5488</v>
      </c>
      <c r="H36" s="67">
        <v>130488</v>
      </c>
      <c r="I36" s="62">
        <v>242473</v>
      </c>
      <c r="J36" s="61">
        <v>3199</v>
      </c>
      <c r="K36" s="61">
        <v>132750</v>
      </c>
      <c r="L36" s="70" t="s">
        <v>161</v>
      </c>
      <c r="P36" s="153"/>
      <c r="Q36" s="153"/>
      <c r="R36" s="153"/>
      <c r="S36" s="150"/>
      <c r="T36" s="150"/>
      <c r="W36" s="52"/>
    </row>
    <row r="37" spans="1:23" s="89" customFormat="1" ht="19.5" customHeight="1">
      <c r="A37" s="65" t="s">
        <v>160</v>
      </c>
      <c r="B37" s="65"/>
      <c r="C37" s="65"/>
      <c r="D37" s="64"/>
      <c r="E37" s="68">
        <v>1</v>
      </c>
      <c r="F37" s="66">
        <v>69730</v>
      </c>
      <c r="G37" s="66">
        <v>2317</v>
      </c>
      <c r="H37" s="67">
        <v>132008</v>
      </c>
      <c r="I37" s="62">
        <v>77503</v>
      </c>
      <c r="J37" s="62">
        <v>1797</v>
      </c>
      <c r="K37" s="61">
        <v>101803</v>
      </c>
      <c r="L37" s="70" t="s">
        <v>159</v>
      </c>
      <c r="P37" s="153"/>
      <c r="Q37" s="153"/>
      <c r="R37" s="153"/>
      <c r="S37" s="150"/>
      <c r="T37" s="150"/>
      <c r="W37" s="52"/>
    </row>
    <row r="38" spans="1:23" s="89" customFormat="1" ht="19.5" customHeight="1">
      <c r="A38" s="65" t="s">
        <v>158</v>
      </c>
      <c r="B38" s="65"/>
      <c r="C38" s="65"/>
      <c r="D38" s="64"/>
      <c r="E38" s="68">
        <v>2</v>
      </c>
      <c r="F38" s="66">
        <v>390284</v>
      </c>
      <c r="G38" s="66">
        <v>9269</v>
      </c>
      <c r="H38" s="67">
        <v>232758</v>
      </c>
      <c r="I38" s="62">
        <v>906523</v>
      </c>
      <c r="J38" s="62">
        <v>4843</v>
      </c>
      <c r="K38" s="61">
        <v>290671</v>
      </c>
      <c r="L38" s="70" t="s">
        <v>157</v>
      </c>
      <c r="P38" s="153"/>
      <c r="Q38" s="153"/>
      <c r="R38" s="153"/>
      <c r="S38" s="150"/>
      <c r="T38" s="150"/>
      <c r="W38" s="52"/>
    </row>
    <row r="39" spans="1:23" s="89" customFormat="1" ht="19.5" customHeight="1">
      <c r="A39" s="65" t="s">
        <v>156</v>
      </c>
      <c r="B39" s="65"/>
      <c r="C39" s="65"/>
      <c r="D39" s="64"/>
      <c r="E39" s="68">
        <v>3</v>
      </c>
      <c r="F39" s="66">
        <v>1395733</v>
      </c>
      <c r="G39" s="66">
        <v>13863</v>
      </c>
      <c r="H39" s="67">
        <v>611870</v>
      </c>
      <c r="I39" s="62">
        <v>1300592</v>
      </c>
      <c r="J39" s="62">
        <v>7360</v>
      </c>
      <c r="K39" s="61">
        <v>662780</v>
      </c>
      <c r="L39" s="69" t="s">
        <v>155</v>
      </c>
      <c r="P39" s="153"/>
      <c r="Q39" s="153"/>
      <c r="R39" s="153"/>
      <c r="S39" s="150"/>
      <c r="T39" s="150"/>
      <c r="W39" s="52"/>
    </row>
    <row r="40" spans="1:23" s="89" customFormat="1" ht="19.5" customHeight="1">
      <c r="A40" s="65" t="s">
        <v>154</v>
      </c>
      <c r="B40" s="65"/>
      <c r="C40" s="65"/>
      <c r="D40" s="64"/>
      <c r="E40" s="68">
        <v>1</v>
      </c>
      <c r="F40" s="66">
        <v>39783</v>
      </c>
      <c r="G40" s="62">
        <v>1477</v>
      </c>
      <c r="H40" s="67">
        <v>40400</v>
      </c>
      <c r="I40" s="62">
        <v>54941</v>
      </c>
      <c r="J40" s="62">
        <v>801</v>
      </c>
      <c r="K40" s="61">
        <v>52651</v>
      </c>
      <c r="L40" s="69" t="s">
        <v>153</v>
      </c>
      <c r="P40" s="153"/>
      <c r="Q40" s="153"/>
      <c r="R40" s="153"/>
      <c r="S40" s="150"/>
      <c r="T40" s="150"/>
      <c r="W40" s="52"/>
    </row>
    <row r="41" spans="1:23" s="89" customFormat="1" ht="19.5" customHeight="1">
      <c r="A41" s="65" t="s">
        <v>152</v>
      </c>
      <c r="B41" s="65"/>
      <c r="C41" s="65"/>
      <c r="D41" s="64"/>
      <c r="E41" s="68">
        <v>1</v>
      </c>
      <c r="F41" s="66">
        <v>189080</v>
      </c>
      <c r="G41" s="66">
        <v>397</v>
      </c>
      <c r="H41" s="67">
        <v>25318</v>
      </c>
      <c r="I41" s="62">
        <v>18018</v>
      </c>
      <c r="J41" s="62">
        <v>430</v>
      </c>
      <c r="K41" s="61">
        <v>30138</v>
      </c>
      <c r="L41" s="69" t="s">
        <v>151</v>
      </c>
      <c r="P41" s="153"/>
      <c r="Q41" s="153"/>
      <c r="R41" s="153"/>
      <c r="S41" s="150"/>
      <c r="T41" s="150"/>
      <c r="W41" s="52"/>
    </row>
    <row r="42" spans="1:23" s="89" customFormat="1" ht="19.5" customHeight="1">
      <c r="A42" s="65" t="s">
        <v>150</v>
      </c>
      <c r="B42" s="65"/>
      <c r="C42" s="65"/>
      <c r="D42" s="64"/>
      <c r="E42" s="68">
        <v>1</v>
      </c>
      <c r="F42" s="66">
        <v>17086</v>
      </c>
      <c r="G42" s="62">
        <v>2178</v>
      </c>
      <c r="H42" s="67">
        <v>26261</v>
      </c>
      <c r="I42" s="62">
        <v>20603</v>
      </c>
      <c r="J42" s="62">
        <v>915</v>
      </c>
      <c r="K42" s="61">
        <v>50050</v>
      </c>
      <c r="L42" s="60" t="s">
        <v>149</v>
      </c>
      <c r="P42" s="153"/>
      <c r="Q42" s="154"/>
      <c r="R42" s="153"/>
      <c r="S42" s="150"/>
      <c r="T42" s="150"/>
      <c r="W42" s="52"/>
    </row>
    <row r="43" spans="1:23" s="89" customFormat="1" ht="19.5" customHeight="1">
      <c r="A43" s="65" t="s">
        <v>148</v>
      </c>
      <c r="B43" s="65"/>
      <c r="C43" s="65"/>
      <c r="D43" s="64"/>
      <c r="E43" s="63">
        <v>1</v>
      </c>
      <c r="F43" s="62">
        <v>52624</v>
      </c>
      <c r="G43" s="62">
        <v>2289</v>
      </c>
      <c r="H43" s="66">
        <v>48611</v>
      </c>
      <c r="I43" s="62">
        <v>31715</v>
      </c>
      <c r="J43" s="62">
        <v>2932</v>
      </c>
      <c r="K43" s="62">
        <v>56482</v>
      </c>
      <c r="L43" s="60" t="s">
        <v>147</v>
      </c>
      <c r="P43" s="153"/>
      <c r="Q43" s="153"/>
      <c r="R43" s="153"/>
      <c r="S43" s="150"/>
      <c r="T43" s="150"/>
    </row>
    <row r="44" spans="1:23" s="89" customFormat="1" ht="19.5" customHeight="1">
      <c r="A44" s="65" t="s">
        <v>146</v>
      </c>
      <c r="B44" s="65"/>
      <c r="C44" s="65"/>
      <c r="D44" s="64"/>
      <c r="E44" s="63"/>
      <c r="F44" s="62"/>
      <c r="G44" s="62"/>
      <c r="H44" s="61"/>
      <c r="I44" s="61"/>
      <c r="J44" s="61"/>
      <c r="K44" s="61"/>
      <c r="L44" s="60" t="s">
        <v>145</v>
      </c>
      <c r="P44" s="153"/>
      <c r="Q44" s="153"/>
      <c r="R44" s="153"/>
      <c r="S44" s="150"/>
      <c r="T44" s="150"/>
    </row>
    <row r="45" spans="1:23" s="89" customFormat="1" ht="19.5" customHeight="1">
      <c r="A45" s="65" t="s">
        <v>144</v>
      </c>
      <c r="B45" s="65"/>
      <c r="C45" s="65"/>
      <c r="D45" s="64"/>
      <c r="E45" s="63"/>
      <c r="F45" s="62"/>
      <c r="G45" s="61"/>
      <c r="H45" s="61"/>
      <c r="I45" s="61"/>
      <c r="J45" s="61"/>
      <c r="K45" s="61"/>
      <c r="L45" s="60" t="s">
        <v>143</v>
      </c>
      <c r="Q45" s="149"/>
      <c r="R45" s="150"/>
      <c r="S45" s="150"/>
      <c r="T45" s="150"/>
    </row>
    <row r="46" spans="1:23" s="89" customFormat="1" ht="19.5" customHeight="1">
      <c r="A46" s="65" t="s">
        <v>142</v>
      </c>
      <c r="B46" s="65"/>
      <c r="C46" s="65"/>
      <c r="D46" s="64"/>
      <c r="E46" s="63"/>
      <c r="F46" s="62"/>
      <c r="G46" s="61"/>
      <c r="H46" s="61"/>
      <c r="I46" s="61"/>
      <c r="J46" s="61"/>
      <c r="K46" s="61"/>
      <c r="L46" s="60" t="s">
        <v>141</v>
      </c>
    </row>
    <row r="47" spans="1:23" s="89" customFormat="1" ht="19.5" customHeight="1">
      <c r="A47" s="65" t="s">
        <v>140</v>
      </c>
      <c r="B47" s="65"/>
      <c r="C47" s="65"/>
      <c r="D47" s="64"/>
      <c r="E47" s="63"/>
      <c r="F47" s="62"/>
      <c r="G47" s="61"/>
      <c r="H47" s="61"/>
      <c r="I47" s="61"/>
      <c r="J47" s="61"/>
      <c r="K47" s="61"/>
      <c r="L47" s="60" t="s">
        <v>139</v>
      </c>
      <c r="P47" s="153"/>
      <c r="Q47" s="153"/>
      <c r="R47" s="153"/>
    </row>
    <row r="48" spans="1:23" s="89" customFormat="1" ht="19.5" customHeight="1">
      <c r="A48" s="65" t="s">
        <v>138</v>
      </c>
      <c r="B48" s="65"/>
      <c r="C48" s="65"/>
      <c r="D48" s="64"/>
      <c r="E48" s="63"/>
      <c r="F48" s="62"/>
      <c r="G48" s="61"/>
      <c r="H48" s="61"/>
      <c r="I48" s="61"/>
      <c r="J48" s="61"/>
      <c r="K48" s="61"/>
      <c r="L48" s="60" t="s">
        <v>137</v>
      </c>
    </row>
    <row r="49" spans="1:23" s="89" customFormat="1" ht="19.5" customHeight="1">
      <c r="A49" s="65" t="s">
        <v>136</v>
      </c>
      <c r="B49" s="65"/>
      <c r="C49" s="65"/>
      <c r="D49" s="64"/>
      <c r="E49" s="63">
        <v>1</v>
      </c>
      <c r="F49" s="62">
        <v>24772</v>
      </c>
      <c r="G49" s="62">
        <v>1055</v>
      </c>
      <c r="H49" s="62">
        <v>26762</v>
      </c>
      <c r="I49" s="62">
        <v>23341</v>
      </c>
      <c r="J49" s="62">
        <v>321</v>
      </c>
      <c r="K49" s="62">
        <v>44155</v>
      </c>
      <c r="L49" s="60" t="s">
        <v>135</v>
      </c>
    </row>
    <row r="50" spans="1:23" s="89" customFormat="1" ht="19.5" customHeight="1">
      <c r="A50" s="65" t="s">
        <v>134</v>
      </c>
      <c r="B50" s="65"/>
      <c r="C50" s="65"/>
      <c r="D50" s="64"/>
      <c r="E50" s="63"/>
      <c r="F50" s="62"/>
      <c r="G50" s="61"/>
      <c r="H50" s="61"/>
      <c r="I50" s="61"/>
      <c r="J50" s="61"/>
      <c r="K50" s="61"/>
      <c r="L50" s="60" t="s">
        <v>132</v>
      </c>
    </row>
    <row r="51" spans="1:23" ht="3.6" customHeight="1">
      <c r="A51" s="56"/>
      <c r="B51" s="56"/>
      <c r="C51" s="56"/>
      <c r="D51" s="57"/>
      <c r="E51" s="59"/>
      <c r="F51" s="59"/>
      <c r="G51" s="59"/>
      <c r="H51" s="59"/>
      <c r="I51" s="59"/>
      <c r="J51" s="58"/>
      <c r="K51" s="57"/>
      <c r="L51" s="56"/>
      <c r="M51" s="52"/>
      <c r="N51" s="52"/>
      <c r="O51" s="52"/>
      <c r="W51" s="89"/>
    </row>
    <row r="52" spans="1:23" ht="2.25" customHeight="1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5"/>
      <c r="M52" s="52"/>
      <c r="N52" s="52"/>
      <c r="O52" s="52"/>
      <c r="W52" s="89"/>
    </row>
    <row r="53" spans="1:23" ht="19.149999999999999" customHeight="1">
      <c r="A53" s="54" t="s">
        <v>131</v>
      </c>
      <c r="B53" s="54"/>
      <c r="C53" s="54"/>
      <c r="D53" s="54"/>
      <c r="E53" s="54"/>
      <c r="F53" s="54"/>
      <c r="G53" s="54"/>
      <c r="H53" s="54"/>
      <c r="I53" s="54" t="s">
        <v>130</v>
      </c>
      <c r="J53" s="55"/>
      <c r="K53" s="54"/>
      <c r="L53" s="54"/>
      <c r="M53" s="52"/>
      <c r="N53" s="52"/>
      <c r="O53" s="52"/>
      <c r="W53" s="89"/>
    </row>
    <row r="54" spans="1:23" ht="19.149999999999999" customHeight="1">
      <c r="A54" s="54"/>
      <c r="B54" s="54" t="s">
        <v>129</v>
      </c>
      <c r="C54" s="54"/>
      <c r="D54" s="54"/>
      <c r="E54" s="54"/>
      <c r="F54" s="54"/>
      <c r="G54" s="54"/>
      <c r="H54" s="54"/>
      <c r="I54" s="54" t="s">
        <v>128</v>
      </c>
      <c r="J54" s="55"/>
      <c r="K54" s="54"/>
      <c r="L54" s="54"/>
      <c r="M54" s="52"/>
      <c r="N54" s="52"/>
      <c r="O54" s="52"/>
      <c r="W54" s="89"/>
    </row>
    <row r="55" spans="1:23">
      <c r="A55" s="54"/>
      <c r="B55" s="55"/>
      <c r="C55" s="55"/>
      <c r="D55" s="55"/>
      <c r="E55" s="55"/>
      <c r="F55" s="55"/>
      <c r="G55" s="55"/>
      <c r="H55" s="55"/>
      <c r="I55" s="54"/>
      <c r="J55" s="54"/>
      <c r="K55" s="54"/>
      <c r="L55" s="54"/>
      <c r="M55" s="52"/>
      <c r="N55" s="52"/>
      <c r="O55" s="52"/>
      <c r="W55" s="89"/>
    </row>
    <row r="56" spans="1:23">
      <c r="W56" s="89"/>
    </row>
    <row r="57" spans="1:23">
      <c r="W57" s="89"/>
    </row>
    <row r="58" spans="1:23">
      <c r="W58" s="89"/>
    </row>
  </sheetData>
  <mergeCells count="9">
    <mergeCell ref="A30:D33"/>
    <mergeCell ref="F30:H30"/>
    <mergeCell ref="I30:K30"/>
    <mergeCell ref="L30:L33"/>
    <mergeCell ref="A4:D7"/>
    <mergeCell ref="F4:H4"/>
    <mergeCell ref="I4:K4"/>
    <mergeCell ref="L4:L7"/>
    <mergeCell ref="A9:D9"/>
  </mergeCells>
  <pageMargins left="0.43307086614173229" right="0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showGridLines="0" workbookViewId="0">
      <selection activeCell="F1" sqref="F1:I1048576"/>
    </sheetView>
  </sheetViews>
  <sheetFormatPr defaultRowHeight="24"/>
  <cols>
    <col min="1" max="1" width="21.125" style="334" customWidth="1"/>
    <col min="2" max="2" width="12.375" style="334" bestFit="1" customWidth="1"/>
    <col min="3" max="3" width="20.25" style="333" bestFit="1" customWidth="1"/>
    <col min="4" max="4" width="13" style="333" bestFit="1" customWidth="1"/>
    <col min="5" max="5" width="16.5" style="333" bestFit="1" customWidth="1"/>
    <col min="6" max="6" width="16" style="333" customWidth="1"/>
    <col min="7" max="7" width="12" style="333" bestFit="1" customWidth="1"/>
    <col min="8" max="8" width="13" style="333" bestFit="1" customWidth="1"/>
    <col min="9" max="9" width="16.5" style="333" bestFit="1" customWidth="1"/>
    <col min="10" max="10" width="31" style="333" customWidth="1"/>
    <col min="11" max="11" width="12" style="333" bestFit="1" customWidth="1"/>
    <col min="12" max="12" width="34.375" style="333" bestFit="1" customWidth="1"/>
    <col min="13" max="16384" width="9" style="333"/>
  </cols>
  <sheetData>
    <row r="1" spans="1:16" s="341" customFormat="1">
      <c r="A1" s="344" t="s">
        <v>376</v>
      </c>
      <c r="B1" s="344"/>
      <c r="C1" s="343"/>
      <c r="N1" s="342"/>
      <c r="O1" s="342"/>
      <c r="P1" s="342"/>
    </row>
    <row r="2" spans="1:16" s="341" customFormat="1">
      <c r="A2" s="344" t="s">
        <v>375</v>
      </c>
      <c r="B2" s="344"/>
      <c r="C2" s="343"/>
      <c r="N2" s="342"/>
      <c r="O2" s="342"/>
      <c r="P2" s="342"/>
    </row>
    <row r="3" spans="1:16" s="338" customFormat="1">
      <c r="A3" s="398" t="s">
        <v>177</v>
      </c>
      <c r="B3" s="401" t="s">
        <v>373</v>
      </c>
      <c r="C3" s="401"/>
      <c r="D3" s="401"/>
      <c r="E3" s="401"/>
      <c r="F3" s="402" t="s">
        <v>372</v>
      </c>
      <c r="G3" s="402"/>
      <c r="H3" s="402"/>
      <c r="I3" s="402"/>
      <c r="J3" s="403" t="s">
        <v>175</v>
      </c>
    </row>
    <row r="4" spans="1:16" s="338" customFormat="1">
      <c r="A4" s="399"/>
      <c r="B4" s="340"/>
      <c r="C4" s="340" t="s">
        <v>173</v>
      </c>
      <c r="D4" s="340" t="s">
        <v>172</v>
      </c>
      <c r="E4" s="340" t="s">
        <v>171</v>
      </c>
      <c r="F4" s="340"/>
      <c r="G4" s="340" t="s">
        <v>173</v>
      </c>
      <c r="H4" s="340" t="s">
        <v>172</v>
      </c>
      <c r="I4" s="340" t="s">
        <v>171</v>
      </c>
      <c r="J4" s="404"/>
    </row>
    <row r="5" spans="1:16" s="338" customFormat="1">
      <c r="A5" s="399"/>
      <c r="B5" s="340" t="s">
        <v>174</v>
      </c>
      <c r="C5" s="340" t="s">
        <v>371</v>
      </c>
      <c r="D5" s="340" t="s">
        <v>169</v>
      </c>
      <c r="E5" s="340" t="s">
        <v>168</v>
      </c>
      <c r="F5" s="340" t="s">
        <v>174</v>
      </c>
      <c r="G5" s="340" t="s">
        <v>371</v>
      </c>
      <c r="H5" s="340" t="s">
        <v>169</v>
      </c>
      <c r="I5" s="340" t="s">
        <v>168</v>
      </c>
      <c r="J5" s="404"/>
    </row>
    <row r="6" spans="1:16" s="338" customFormat="1">
      <c r="A6" s="400"/>
      <c r="B6" s="339" t="s">
        <v>170</v>
      </c>
      <c r="C6" s="339" t="s">
        <v>370</v>
      </c>
      <c r="D6" s="339" t="s">
        <v>166</v>
      </c>
      <c r="E6" s="339" t="s">
        <v>165</v>
      </c>
      <c r="F6" s="339" t="s">
        <v>170</v>
      </c>
      <c r="G6" s="339" t="s">
        <v>370</v>
      </c>
      <c r="H6" s="339" t="s">
        <v>166</v>
      </c>
      <c r="I6" s="339" t="s">
        <v>165</v>
      </c>
      <c r="J6" s="405"/>
    </row>
    <row r="7" spans="1:16" ht="20.25" customHeight="1">
      <c r="A7" s="337" t="s">
        <v>369</v>
      </c>
      <c r="B7" s="336">
        <v>38</v>
      </c>
      <c r="C7" s="336">
        <v>11271708</v>
      </c>
      <c r="D7" s="336">
        <v>187324</v>
      </c>
      <c r="E7" s="336">
        <v>7769905</v>
      </c>
      <c r="F7" s="336">
        <v>38</v>
      </c>
      <c r="G7" s="336">
        <v>11836560</v>
      </c>
      <c r="H7" s="336">
        <v>127040</v>
      </c>
      <c r="I7" s="336">
        <v>7662728</v>
      </c>
      <c r="J7" s="337" t="s">
        <v>368</v>
      </c>
    </row>
    <row r="8" spans="1:16" ht="20.25" customHeight="1">
      <c r="A8" s="335" t="s">
        <v>209</v>
      </c>
      <c r="B8" s="336">
        <v>8</v>
      </c>
      <c r="C8" s="336">
        <v>6285813</v>
      </c>
      <c r="D8" s="336">
        <v>80652</v>
      </c>
      <c r="E8" s="336">
        <v>4791198</v>
      </c>
      <c r="F8" s="336">
        <v>8</v>
      </c>
      <c r="G8" s="336">
        <v>6577124</v>
      </c>
      <c r="H8" s="336">
        <v>48328</v>
      </c>
      <c r="I8" s="336">
        <v>4503823</v>
      </c>
      <c r="J8" s="335" t="s">
        <v>345</v>
      </c>
    </row>
    <row r="9" spans="1:16" ht="20.25" customHeight="1">
      <c r="A9" s="335" t="s">
        <v>207</v>
      </c>
      <c r="B9" s="336">
        <v>1</v>
      </c>
      <c r="C9" s="336">
        <v>112952</v>
      </c>
      <c r="D9" s="336">
        <v>6226</v>
      </c>
      <c r="E9" s="336">
        <v>106837</v>
      </c>
      <c r="F9" s="336">
        <v>1</v>
      </c>
      <c r="G9" s="336">
        <v>81150</v>
      </c>
      <c r="H9" s="336">
        <v>2278</v>
      </c>
      <c r="I9" s="336">
        <v>73027</v>
      </c>
      <c r="J9" s="335" t="s">
        <v>363</v>
      </c>
    </row>
    <row r="10" spans="1:16" ht="20.25" customHeight="1">
      <c r="A10" s="335" t="s">
        <v>205</v>
      </c>
      <c r="B10" s="336">
        <v>1</v>
      </c>
      <c r="C10" s="336">
        <v>105740</v>
      </c>
      <c r="D10" s="336">
        <v>13782</v>
      </c>
      <c r="E10" s="336">
        <v>94159</v>
      </c>
      <c r="F10" s="336">
        <v>1</v>
      </c>
      <c r="G10" s="336">
        <v>145367</v>
      </c>
      <c r="H10" s="336">
        <v>1270</v>
      </c>
      <c r="I10" s="336">
        <v>71635</v>
      </c>
      <c r="J10" s="335" t="s">
        <v>338</v>
      </c>
    </row>
    <row r="11" spans="1:16" ht="20.25" customHeight="1">
      <c r="A11" s="335" t="s">
        <v>203</v>
      </c>
      <c r="B11" s="336">
        <v>1</v>
      </c>
      <c r="C11" s="336">
        <v>56754</v>
      </c>
      <c r="D11" s="336">
        <v>2894</v>
      </c>
      <c r="E11" s="336">
        <v>44904</v>
      </c>
      <c r="F11" s="336">
        <v>1</v>
      </c>
      <c r="G11" s="336">
        <v>49173</v>
      </c>
      <c r="H11" s="336">
        <v>25692</v>
      </c>
      <c r="I11" s="336">
        <v>147487</v>
      </c>
      <c r="J11" s="335" t="s">
        <v>364</v>
      </c>
    </row>
    <row r="12" spans="1:16" ht="20.25" customHeight="1">
      <c r="A12" s="335" t="s">
        <v>201</v>
      </c>
      <c r="B12" s="336">
        <v>1</v>
      </c>
      <c r="C12" s="336">
        <v>27506</v>
      </c>
      <c r="D12" s="336">
        <v>1044</v>
      </c>
      <c r="E12" s="336">
        <v>20955</v>
      </c>
      <c r="F12" s="336">
        <v>1</v>
      </c>
      <c r="G12" s="336">
        <v>27424</v>
      </c>
      <c r="H12" s="336">
        <v>251</v>
      </c>
      <c r="I12" s="336">
        <v>16653</v>
      </c>
      <c r="J12" s="335" t="s">
        <v>351</v>
      </c>
    </row>
    <row r="13" spans="1:16" ht="20.25" customHeight="1">
      <c r="A13" s="335" t="s">
        <v>199</v>
      </c>
      <c r="B13" s="336">
        <v>1</v>
      </c>
      <c r="C13" s="336">
        <v>126358</v>
      </c>
      <c r="D13" s="336">
        <v>1592</v>
      </c>
      <c r="E13" s="336">
        <v>75955</v>
      </c>
      <c r="F13" s="336">
        <v>1</v>
      </c>
      <c r="G13" s="336">
        <v>101786</v>
      </c>
      <c r="H13" s="336">
        <v>774</v>
      </c>
      <c r="I13" s="336">
        <v>77307</v>
      </c>
      <c r="J13" s="335" t="s">
        <v>362</v>
      </c>
    </row>
    <row r="14" spans="1:16" ht="20.25" customHeight="1">
      <c r="A14" s="335" t="s">
        <v>197</v>
      </c>
      <c r="B14" s="336">
        <v>1</v>
      </c>
      <c r="C14" s="336">
        <v>167116</v>
      </c>
      <c r="D14" s="336">
        <v>4636</v>
      </c>
      <c r="E14" s="336">
        <v>174884</v>
      </c>
      <c r="F14" s="336">
        <v>1</v>
      </c>
      <c r="G14" s="336">
        <v>171885</v>
      </c>
      <c r="H14" s="336">
        <v>3104</v>
      </c>
      <c r="I14" s="336">
        <v>132728</v>
      </c>
      <c r="J14" s="335" t="s">
        <v>359</v>
      </c>
    </row>
    <row r="15" spans="1:16" ht="20.25" customHeight="1">
      <c r="A15" s="335" t="s">
        <v>195</v>
      </c>
      <c r="B15" s="336">
        <v>1</v>
      </c>
      <c r="C15" s="336">
        <v>208578</v>
      </c>
      <c r="D15" s="336">
        <v>4903</v>
      </c>
      <c r="E15" s="336">
        <v>195182</v>
      </c>
      <c r="F15" s="336">
        <v>1</v>
      </c>
      <c r="G15" s="336">
        <v>143053</v>
      </c>
      <c r="H15" s="336">
        <v>3866</v>
      </c>
      <c r="I15" s="336">
        <v>186411</v>
      </c>
      <c r="J15" s="335" t="s">
        <v>358</v>
      </c>
    </row>
    <row r="16" spans="1:16" ht="20.25" customHeight="1">
      <c r="A16" s="335" t="s">
        <v>193</v>
      </c>
      <c r="B16" s="336">
        <v>1</v>
      </c>
      <c r="C16" s="336">
        <v>162544</v>
      </c>
      <c r="D16" s="336">
        <v>2947</v>
      </c>
      <c r="E16" s="336">
        <v>94470</v>
      </c>
      <c r="F16" s="336">
        <v>1</v>
      </c>
      <c r="G16" s="336">
        <v>179871</v>
      </c>
      <c r="H16" s="336">
        <v>2409</v>
      </c>
      <c r="I16" s="336">
        <v>98969</v>
      </c>
      <c r="J16" s="335" t="s">
        <v>355</v>
      </c>
    </row>
    <row r="17" spans="1:10" ht="20.25" customHeight="1">
      <c r="A17" s="335" t="s">
        <v>191</v>
      </c>
      <c r="B17" s="336">
        <v>2</v>
      </c>
      <c r="C17" s="336">
        <v>162010</v>
      </c>
      <c r="D17" s="336">
        <v>2157</v>
      </c>
      <c r="E17" s="336">
        <v>144218</v>
      </c>
      <c r="F17" s="336">
        <v>2</v>
      </c>
      <c r="G17" s="336">
        <v>295453</v>
      </c>
      <c r="H17" s="336">
        <v>1731</v>
      </c>
      <c r="I17" s="336">
        <v>149465</v>
      </c>
      <c r="J17" s="335" t="s">
        <v>354</v>
      </c>
    </row>
    <row r="18" spans="1:10" ht="20.25" customHeight="1">
      <c r="A18" s="335" t="s">
        <v>189</v>
      </c>
      <c r="B18" s="336">
        <v>1</v>
      </c>
      <c r="C18" s="336">
        <v>14420</v>
      </c>
      <c r="D18" s="336">
        <v>2511</v>
      </c>
      <c r="E18" s="336">
        <v>38231</v>
      </c>
      <c r="F18" s="336">
        <v>1</v>
      </c>
      <c r="G18" s="336">
        <v>34044</v>
      </c>
      <c r="H18" s="336">
        <v>2430</v>
      </c>
      <c r="I18" s="336">
        <v>37761</v>
      </c>
      <c r="J18" s="335" t="s">
        <v>365</v>
      </c>
    </row>
    <row r="19" spans="1:10" ht="20.25" customHeight="1">
      <c r="A19" s="335" t="s">
        <v>187</v>
      </c>
      <c r="B19" s="336">
        <v>1</v>
      </c>
      <c r="C19" s="336">
        <v>482875</v>
      </c>
      <c r="D19" s="336">
        <v>5779</v>
      </c>
      <c r="E19" s="336">
        <v>203227</v>
      </c>
      <c r="F19" s="336">
        <v>1</v>
      </c>
      <c r="G19" s="336">
        <v>440348</v>
      </c>
      <c r="H19" s="336">
        <v>2476</v>
      </c>
      <c r="I19" s="336">
        <v>188967</v>
      </c>
      <c r="J19" s="335" t="s">
        <v>352</v>
      </c>
    </row>
    <row r="20" spans="1:10" ht="20.25" customHeight="1">
      <c r="A20" s="335" t="s">
        <v>185</v>
      </c>
      <c r="B20" s="336">
        <v>1</v>
      </c>
      <c r="C20" s="336">
        <v>91180</v>
      </c>
      <c r="D20" s="336">
        <v>1625</v>
      </c>
      <c r="E20" s="336">
        <v>69539</v>
      </c>
      <c r="F20" s="336">
        <v>1</v>
      </c>
      <c r="G20" s="336">
        <v>88616</v>
      </c>
      <c r="H20" s="336">
        <v>1112</v>
      </c>
      <c r="I20" s="336">
        <v>82709</v>
      </c>
      <c r="J20" s="335" t="s">
        <v>350</v>
      </c>
    </row>
    <row r="21" spans="1:10" ht="20.25" customHeight="1">
      <c r="A21" s="335" t="s">
        <v>183</v>
      </c>
      <c r="B21" s="336">
        <v>1</v>
      </c>
      <c r="C21" s="336">
        <v>377863</v>
      </c>
      <c r="D21" s="336">
        <v>11149</v>
      </c>
      <c r="E21" s="336">
        <v>199109</v>
      </c>
      <c r="F21" s="336">
        <v>1</v>
      </c>
      <c r="G21" s="336">
        <v>416635</v>
      </c>
      <c r="H21" s="336">
        <v>3114</v>
      </c>
      <c r="I21" s="336">
        <v>255835</v>
      </c>
      <c r="J21" s="335" t="s">
        <v>349</v>
      </c>
    </row>
    <row r="22" spans="1:10" ht="20.25" customHeight="1">
      <c r="A22" s="335" t="s">
        <v>181</v>
      </c>
      <c r="B22" s="336">
        <v>1</v>
      </c>
      <c r="C22" s="336">
        <v>232805</v>
      </c>
      <c r="D22" s="336">
        <v>3330</v>
      </c>
      <c r="E22" s="336">
        <v>88399</v>
      </c>
      <c r="F22" s="336">
        <v>1</v>
      </c>
      <c r="G22" s="336">
        <v>187612</v>
      </c>
      <c r="H22" s="336">
        <v>1422</v>
      </c>
      <c r="I22" s="336">
        <v>50668</v>
      </c>
      <c r="J22" s="335" t="s">
        <v>346</v>
      </c>
    </row>
    <row r="23" spans="1:10" ht="20.25" customHeight="1">
      <c r="A23" s="335" t="s">
        <v>179</v>
      </c>
      <c r="B23" s="336">
        <v>1</v>
      </c>
      <c r="C23" s="336">
        <v>78611</v>
      </c>
      <c r="D23" s="336">
        <v>1470</v>
      </c>
      <c r="E23" s="336">
        <v>48150</v>
      </c>
      <c r="F23" s="336">
        <v>1</v>
      </c>
      <c r="G23" s="336">
        <v>83895</v>
      </c>
      <c r="H23" s="336">
        <v>2542</v>
      </c>
      <c r="I23" s="336">
        <v>50360</v>
      </c>
      <c r="J23" s="335" t="s">
        <v>336</v>
      </c>
    </row>
    <row r="24" spans="1:10" ht="20.25" customHeight="1">
      <c r="A24" s="335" t="s">
        <v>164</v>
      </c>
      <c r="B24" s="336">
        <v>1</v>
      </c>
      <c r="C24" s="336">
        <v>148506</v>
      </c>
      <c r="D24" s="336">
        <v>2294</v>
      </c>
      <c r="E24" s="336">
        <v>106012</v>
      </c>
      <c r="F24" s="336">
        <v>1</v>
      </c>
      <c r="G24" s="336">
        <v>137415</v>
      </c>
      <c r="H24" s="336">
        <v>1643</v>
      </c>
      <c r="I24" s="336">
        <v>117443</v>
      </c>
      <c r="J24" s="335" t="s">
        <v>360</v>
      </c>
    </row>
    <row r="25" spans="1:10" ht="20.25" customHeight="1">
      <c r="A25" s="335" t="s">
        <v>162</v>
      </c>
      <c r="B25" s="336">
        <v>2</v>
      </c>
      <c r="C25" s="336">
        <v>250985</v>
      </c>
      <c r="D25" s="336">
        <v>5488</v>
      </c>
      <c r="E25" s="336">
        <v>130488</v>
      </c>
      <c r="F25" s="336">
        <v>2</v>
      </c>
      <c r="G25" s="336">
        <v>242473</v>
      </c>
      <c r="H25" s="336">
        <v>3199</v>
      </c>
      <c r="I25" s="336">
        <v>132750</v>
      </c>
      <c r="J25" s="335" t="s">
        <v>339</v>
      </c>
    </row>
    <row r="26" spans="1:10" ht="20.25" customHeight="1">
      <c r="A26" s="335" t="s">
        <v>160</v>
      </c>
      <c r="B26" s="336">
        <v>1</v>
      </c>
      <c r="C26" s="336">
        <v>69730</v>
      </c>
      <c r="D26" s="336">
        <v>2317</v>
      </c>
      <c r="E26" s="336">
        <v>132008</v>
      </c>
      <c r="F26" s="336">
        <v>1</v>
      </c>
      <c r="G26" s="336">
        <v>77503</v>
      </c>
      <c r="H26" s="336">
        <v>1797</v>
      </c>
      <c r="I26" s="336">
        <v>101803</v>
      </c>
      <c r="J26" s="335" t="s">
        <v>366</v>
      </c>
    </row>
    <row r="27" spans="1:10" ht="20.25" customHeight="1">
      <c r="A27" s="335" t="s">
        <v>158</v>
      </c>
      <c r="B27" s="336">
        <v>2</v>
      </c>
      <c r="C27" s="336">
        <v>390284</v>
      </c>
      <c r="D27" s="336">
        <v>9269</v>
      </c>
      <c r="E27" s="336">
        <v>232758</v>
      </c>
      <c r="F27" s="336">
        <v>2</v>
      </c>
      <c r="G27" s="336">
        <v>906523</v>
      </c>
      <c r="H27" s="336">
        <v>4843</v>
      </c>
      <c r="I27" s="336">
        <v>290671</v>
      </c>
      <c r="J27" s="335" t="s">
        <v>341</v>
      </c>
    </row>
    <row r="28" spans="1:10" ht="20.25" customHeight="1">
      <c r="A28" s="335" t="s">
        <v>156</v>
      </c>
      <c r="B28" s="336">
        <v>3</v>
      </c>
      <c r="C28" s="336">
        <v>1395733</v>
      </c>
      <c r="D28" s="336">
        <v>13863</v>
      </c>
      <c r="E28" s="336">
        <v>611870</v>
      </c>
      <c r="F28" s="336">
        <v>3</v>
      </c>
      <c r="G28" s="336">
        <v>1300592</v>
      </c>
      <c r="H28" s="336">
        <v>7360</v>
      </c>
      <c r="I28" s="336">
        <v>662780</v>
      </c>
      <c r="J28" s="335" t="s">
        <v>348</v>
      </c>
    </row>
    <row r="29" spans="1:10" ht="20.25" customHeight="1">
      <c r="A29" s="335" t="s">
        <v>154</v>
      </c>
      <c r="B29" s="336">
        <v>1</v>
      </c>
      <c r="C29" s="336">
        <v>39783</v>
      </c>
      <c r="D29" s="336">
        <v>1477</v>
      </c>
      <c r="E29" s="336">
        <v>40400</v>
      </c>
      <c r="F29" s="336">
        <v>1</v>
      </c>
      <c r="G29" s="336">
        <v>54941</v>
      </c>
      <c r="H29" s="336">
        <v>801</v>
      </c>
      <c r="I29" s="336">
        <v>52651</v>
      </c>
      <c r="J29" s="335" t="s">
        <v>337</v>
      </c>
    </row>
    <row r="30" spans="1:10" ht="20.25" customHeight="1">
      <c r="A30" s="335" t="s">
        <v>152</v>
      </c>
      <c r="B30" s="336">
        <v>1</v>
      </c>
      <c r="C30" s="336">
        <v>189080</v>
      </c>
      <c r="D30" s="336">
        <v>397</v>
      </c>
      <c r="E30" s="336">
        <v>25318</v>
      </c>
      <c r="F30" s="336">
        <v>1</v>
      </c>
      <c r="G30" s="336">
        <v>18018</v>
      </c>
      <c r="H30" s="336">
        <v>430</v>
      </c>
      <c r="I30" s="336">
        <v>30138</v>
      </c>
      <c r="J30" s="335" t="s">
        <v>367</v>
      </c>
    </row>
    <row r="31" spans="1:10" ht="20.25" customHeight="1">
      <c r="A31" s="335" t="s">
        <v>150</v>
      </c>
      <c r="B31" s="336">
        <v>1</v>
      </c>
      <c r="C31" s="336">
        <v>17086</v>
      </c>
      <c r="D31" s="336">
        <v>2178</v>
      </c>
      <c r="E31" s="336">
        <v>26261</v>
      </c>
      <c r="F31" s="336">
        <v>1</v>
      </c>
      <c r="G31" s="336">
        <v>20603</v>
      </c>
      <c r="H31" s="336">
        <v>915</v>
      </c>
      <c r="I31" s="336">
        <v>50050</v>
      </c>
      <c r="J31" s="335" t="s">
        <v>356</v>
      </c>
    </row>
    <row r="32" spans="1:10" ht="20.25" customHeight="1">
      <c r="A32" s="335" t="s">
        <v>148</v>
      </c>
      <c r="B32" s="336">
        <v>1</v>
      </c>
      <c r="C32" s="336">
        <v>52624</v>
      </c>
      <c r="D32" s="336">
        <v>2289</v>
      </c>
      <c r="E32" s="336">
        <v>48611</v>
      </c>
      <c r="F32" s="336">
        <v>1</v>
      </c>
      <c r="G32" s="336">
        <v>31715</v>
      </c>
      <c r="H32" s="336">
        <v>2932</v>
      </c>
      <c r="I32" s="336">
        <v>56482</v>
      </c>
      <c r="J32" s="335" t="s">
        <v>342</v>
      </c>
    </row>
    <row r="33" spans="1:10" ht="20.25" customHeight="1">
      <c r="A33" s="335" t="s">
        <v>146</v>
      </c>
      <c r="B33" s="336"/>
      <c r="C33" s="336"/>
      <c r="D33" s="336"/>
      <c r="E33" s="336"/>
      <c r="F33" s="336"/>
      <c r="G33" s="336"/>
      <c r="H33" s="336"/>
      <c r="I33" s="336"/>
      <c r="J33" s="335" t="s">
        <v>357</v>
      </c>
    </row>
    <row r="34" spans="1:10" ht="20.25" customHeight="1">
      <c r="A34" s="335" t="s">
        <v>144</v>
      </c>
      <c r="B34" s="336"/>
      <c r="C34" s="336"/>
      <c r="D34" s="336"/>
      <c r="E34" s="336"/>
      <c r="F34" s="336"/>
      <c r="G34" s="336"/>
      <c r="H34" s="336"/>
      <c r="I34" s="336"/>
      <c r="J34" s="335" t="s">
        <v>344</v>
      </c>
    </row>
    <row r="35" spans="1:10" ht="20.25" customHeight="1">
      <c r="A35" s="335" t="s">
        <v>142</v>
      </c>
      <c r="B35" s="336"/>
      <c r="C35" s="336"/>
      <c r="D35" s="336"/>
      <c r="E35" s="336"/>
      <c r="F35" s="336"/>
      <c r="G35" s="336"/>
      <c r="H35" s="336"/>
      <c r="I35" s="336"/>
      <c r="J35" s="335" t="s">
        <v>347</v>
      </c>
    </row>
    <row r="36" spans="1:10" ht="20.25" customHeight="1">
      <c r="A36" s="335" t="s">
        <v>140</v>
      </c>
      <c r="B36" s="336"/>
      <c r="C36" s="336"/>
      <c r="D36" s="336"/>
      <c r="E36" s="336"/>
      <c r="F36" s="336"/>
      <c r="G36" s="336"/>
      <c r="H36" s="336"/>
      <c r="I36" s="336"/>
      <c r="J36" s="335" t="s">
        <v>343</v>
      </c>
    </row>
    <row r="37" spans="1:10" ht="20.25" customHeight="1">
      <c r="A37" s="335" t="s">
        <v>138</v>
      </c>
      <c r="B37" s="336"/>
      <c r="C37" s="336"/>
      <c r="D37" s="336"/>
      <c r="E37" s="336"/>
      <c r="F37" s="336"/>
      <c r="G37" s="336"/>
      <c r="H37" s="336"/>
      <c r="I37" s="336"/>
      <c r="J37" s="335" t="s">
        <v>353</v>
      </c>
    </row>
    <row r="38" spans="1:10" ht="20.25" customHeight="1">
      <c r="A38" s="335" t="s">
        <v>136</v>
      </c>
      <c r="B38" s="336">
        <v>1</v>
      </c>
      <c r="C38" s="336">
        <v>24772</v>
      </c>
      <c r="D38" s="336">
        <v>1055</v>
      </c>
      <c r="E38" s="336">
        <v>26762</v>
      </c>
      <c r="F38" s="336">
        <v>1</v>
      </c>
      <c r="G38" s="336">
        <v>23341</v>
      </c>
      <c r="H38" s="336">
        <v>321</v>
      </c>
      <c r="I38" s="336">
        <v>44155</v>
      </c>
      <c r="J38" s="335" t="s">
        <v>340</v>
      </c>
    </row>
    <row r="39" spans="1:10" ht="20.25" customHeight="1">
      <c r="A39" s="335" t="s">
        <v>134</v>
      </c>
      <c r="B39" s="336"/>
      <c r="C39" s="336"/>
      <c r="D39" s="336"/>
      <c r="E39" s="336"/>
      <c r="F39" s="336"/>
      <c r="G39" s="336"/>
      <c r="H39" s="336"/>
      <c r="I39" s="336"/>
      <c r="J39" s="335" t="s">
        <v>361</v>
      </c>
    </row>
    <row r="40" spans="1:10">
      <c r="A40" s="333" t="s">
        <v>335</v>
      </c>
      <c r="B40" s="333"/>
      <c r="G40" s="333" t="s">
        <v>334</v>
      </c>
    </row>
    <row r="41" spans="1:10">
      <c r="A41" s="333" t="s">
        <v>333</v>
      </c>
      <c r="B41" s="333"/>
      <c r="G41" s="333" t="s">
        <v>332</v>
      </c>
    </row>
    <row r="42" spans="1:10">
      <c r="A42" s="333"/>
      <c r="B42" s="333"/>
    </row>
  </sheetData>
  <mergeCells count="4">
    <mergeCell ref="A3:A6"/>
    <mergeCell ref="B3:E3"/>
    <mergeCell ref="F3:I3"/>
    <mergeCell ref="J3:J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sqref="A1:G1048576"/>
    </sheetView>
  </sheetViews>
  <sheetFormatPr defaultRowHeight="24"/>
  <cols>
    <col min="1" max="1" width="34.5" style="371" customWidth="1"/>
    <col min="2" max="7" width="11.25" style="371" customWidth="1"/>
    <col min="8" max="8" width="24" style="371" bestFit="1" customWidth="1"/>
    <col min="9" max="16384" width="9" style="371"/>
  </cols>
  <sheetData>
    <row r="1" spans="1:8" s="364" customFormat="1">
      <c r="A1" s="363" t="s">
        <v>389</v>
      </c>
    </row>
    <row r="2" spans="1:8" s="364" customFormat="1">
      <c r="A2" s="363" t="s">
        <v>390</v>
      </c>
    </row>
    <row r="3" spans="1:8" s="365" customFormat="1" ht="19.5" customHeight="1">
      <c r="A3" s="413" t="s">
        <v>262</v>
      </c>
      <c r="B3" s="413" t="s">
        <v>391</v>
      </c>
      <c r="C3" s="413"/>
      <c r="D3" s="413"/>
      <c r="E3" s="413"/>
      <c r="F3" s="413"/>
      <c r="G3" s="413"/>
      <c r="H3" s="416" t="s">
        <v>392</v>
      </c>
    </row>
    <row r="4" spans="1:8" s="365" customFormat="1" ht="19.5" customHeight="1">
      <c r="A4" s="414"/>
      <c r="B4" s="415" t="s">
        <v>49</v>
      </c>
      <c r="C4" s="415"/>
      <c r="D4" s="415"/>
      <c r="E4" s="415"/>
      <c r="F4" s="415"/>
      <c r="G4" s="415"/>
      <c r="H4" s="417"/>
    </row>
    <row r="5" spans="1:8" s="365" customFormat="1" ht="19.5" customHeight="1">
      <c r="A5" s="414"/>
      <c r="B5" s="413" t="s">
        <v>287</v>
      </c>
      <c r="C5" s="413"/>
      <c r="D5" s="413" t="s">
        <v>393</v>
      </c>
      <c r="E5" s="413"/>
      <c r="F5" s="413" t="s">
        <v>47</v>
      </c>
      <c r="G5" s="413"/>
      <c r="H5" s="417"/>
    </row>
    <row r="6" spans="1:8" s="365" customFormat="1" ht="19.5" customHeight="1">
      <c r="A6" s="414"/>
      <c r="B6" s="415" t="s">
        <v>29</v>
      </c>
      <c r="C6" s="415"/>
      <c r="D6" s="415" t="s">
        <v>46</v>
      </c>
      <c r="E6" s="415"/>
      <c r="F6" s="415" t="s">
        <v>45</v>
      </c>
      <c r="G6" s="415"/>
      <c r="H6" s="417"/>
    </row>
    <row r="7" spans="1:8" s="365" customFormat="1" ht="19.5" customHeight="1">
      <c r="A7" s="414"/>
      <c r="B7" s="366" t="s">
        <v>28</v>
      </c>
      <c r="C7" s="366" t="s">
        <v>27</v>
      </c>
      <c r="D7" s="366" t="s">
        <v>44</v>
      </c>
      <c r="E7" s="366" t="s">
        <v>43</v>
      </c>
      <c r="F7" s="366" t="s">
        <v>26</v>
      </c>
      <c r="G7" s="366" t="s">
        <v>25</v>
      </c>
      <c r="H7" s="417"/>
    </row>
    <row r="8" spans="1:8" s="365" customFormat="1" ht="19.5" customHeight="1">
      <c r="A8" s="415"/>
      <c r="B8" s="367" t="s">
        <v>42</v>
      </c>
      <c r="C8" s="367" t="s">
        <v>41</v>
      </c>
      <c r="D8" s="367" t="s">
        <v>24</v>
      </c>
      <c r="E8" s="367" t="s">
        <v>22</v>
      </c>
      <c r="F8" s="367" t="s">
        <v>23</v>
      </c>
      <c r="G8" s="367" t="s">
        <v>22</v>
      </c>
      <c r="H8" s="368"/>
    </row>
    <row r="9" spans="1:8">
      <c r="A9" s="369" t="s">
        <v>21</v>
      </c>
      <c r="B9" s="370">
        <v>233714</v>
      </c>
      <c r="C9" s="370">
        <v>5485335</v>
      </c>
      <c r="D9" s="370">
        <v>601480</v>
      </c>
      <c r="E9" s="370">
        <v>5117569</v>
      </c>
      <c r="F9" s="370">
        <v>4588835</v>
      </c>
      <c r="G9" s="370">
        <v>1130214</v>
      </c>
      <c r="H9" s="369" t="s">
        <v>250</v>
      </c>
    </row>
    <row r="10" spans="1:8">
      <c r="A10" s="372" t="s">
        <v>245</v>
      </c>
      <c r="B10" s="370">
        <v>10667</v>
      </c>
      <c r="C10" s="370">
        <v>782490</v>
      </c>
      <c r="D10" s="370">
        <v>88200</v>
      </c>
      <c r="E10" s="370">
        <v>704957</v>
      </c>
      <c r="F10" s="370">
        <v>648285</v>
      </c>
      <c r="G10" s="370">
        <v>144872</v>
      </c>
      <c r="H10" s="372" t="s">
        <v>20</v>
      </c>
    </row>
    <row r="11" spans="1:8">
      <c r="A11" s="372" t="s">
        <v>244</v>
      </c>
      <c r="B11" s="370">
        <v>5646</v>
      </c>
      <c r="C11" s="370">
        <v>349607</v>
      </c>
      <c r="D11" s="370">
        <v>32821</v>
      </c>
      <c r="E11" s="370">
        <v>322432</v>
      </c>
      <c r="F11" s="370">
        <v>291287</v>
      </c>
      <c r="G11" s="370">
        <v>63966</v>
      </c>
      <c r="H11" s="372" t="s">
        <v>19</v>
      </c>
    </row>
    <row r="12" spans="1:8">
      <c r="A12" s="372" t="s">
        <v>243</v>
      </c>
      <c r="B12" s="370">
        <v>4671</v>
      </c>
      <c r="C12" s="370">
        <v>347860</v>
      </c>
      <c r="D12" s="370">
        <v>47925</v>
      </c>
      <c r="E12" s="370">
        <v>304606</v>
      </c>
      <c r="F12" s="370">
        <v>274952</v>
      </c>
      <c r="G12" s="370">
        <v>77579</v>
      </c>
      <c r="H12" s="372" t="s">
        <v>18</v>
      </c>
    </row>
    <row r="13" spans="1:8">
      <c r="A13" s="372" t="s">
        <v>242</v>
      </c>
      <c r="B13" s="370">
        <v>66551</v>
      </c>
      <c r="C13" s="370">
        <v>245834</v>
      </c>
      <c r="D13" s="370">
        <v>27291</v>
      </c>
      <c r="E13" s="370">
        <v>285094</v>
      </c>
      <c r="F13" s="370">
        <v>226613</v>
      </c>
      <c r="G13" s="370">
        <v>85772</v>
      </c>
      <c r="H13" s="372" t="s">
        <v>17</v>
      </c>
    </row>
    <row r="14" spans="1:8">
      <c r="A14" s="372" t="s">
        <v>241</v>
      </c>
      <c r="B14" s="370">
        <v>11575</v>
      </c>
      <c r="C14" s="370">
        <v>485363</v>
      </c>
      <c r="D14" s="370">
        <v>42108</v>
      </c>
      <c r="E14" s="370">
        <v>454830</v>
      </c>
      <c r="F14" s="370">
        <v>381517</v>
      </c>
      <c r="G14" s="370">
        <v>115421</v>
      </c>
      <c r="H14" s="372" t="s">
        <v>16</v>
      </c>
    </row>
    <row r="15" spans="1:8">
      <c r="A15" s="372" t="s">
        <v>240</v>
      </c>
      <c r="B15" s="370">
        <v>892</v>
      </c>
      <c r="C15" s="370">
        <v>158271</v>
      </c>
      <c r="D15" s="370">
        <v>11837</v>
      </c>
      <c r="E15" s="370">
        <v>147326</v>
      </c>
      <c r="F15" s="370">
        <v>120511</v>
      </c>
      <c r="G15" s="370">
        <v>38652</v>
      </c>
      <c r="H15" s="372" t="s">
        <v>15</v>
      </c>
    </row>
    <row r="16" spans="1:8">
      <c r="A16" s="372" t="s">
        <v>239</v>
      </c>
      <c r="B16" s="370">
        <v>30549</v>
      </c>
      <c r="C16" s="370">
        <v>279349</v>
      </c>
      <c r="D16" s="370">
        <v>19597</v>
      </c>
      <c r="E16" s="370">
        <v>290301</v>
      </c>
      <c r="F16" s="370">
        <v>207012</v>
      </c>
      <c r="G16" s="370">
        <v>102886</v>
      </c>
      <c r="H16" s="372" t="s">
        <v>14</v>
      </c>
    </row>
    <row r="17" spans="1:8">
      <c r="A17" s="372" t="s">
        <v>238</v>
      </c>
      <c r="B17" s="370">
        <v>10825</v>
      </c>
      <c r="C17" s="370">
        <v>74840</v>
      </c>
      <c r="D17" s="370">
        <v>5426</v>
      </c>
      <c r="E17" s="370">
        <v>80239</v>
      </c>
      <c r="F17" s="370">
        <v>66901</v>
      </c>
      <c r="G17" s="370">
        <v>18764</v>
      </c>
      <c r="H17" s="372" t="s">
        <v>13</v>
      </c>
    </row>
    <row r="18" spans="1:8">
      <c r="A18" s="372" t="s">
        <v>237</v>
      </c>
      <c r="B18" s="370">
        <v>337</v>
      </c>
      <c r="C18" s="370">
        <v>96278</v>
      </c>
      <c r="D18" s="370">
        <v>5472</v>
      </c>
      <c r="E18" s="370">
        <v>91143</v>
      </c>
      <c r="F18" s="370">
        <v>78137</v>
      </c>
      <c r="G18" s="370">
        <v>18478</v>
      </c>
      <c r="H18" s="372" t="s">
        <v>12</v>
      </c>
    </row>
    <row r="19" spans="1:8">
      <c r="A19" s="372" t="s">
        <v>236</v>
      </c>
      <c r="B19" s="370">
        <v>27246</v>
      </c>
      <c r="C19" s="370">
        <v>110255</v>
      </c>
      <c r="D19" s="370">
        <v>19356</v>
      </c>
      <c r="E19" s="370">
        <v>118145</v>
      </c>
      <c r="F19" s="370">
        <v>120362</v>
      </c>
      <c r="G19" s="370">
        <v>17139</v>
      </c>
      <c r="H19" s="372" t="s">
        <v>11</v>
      </c>
    </row>
    <row r="20" spans="1:8">
      <c r="A20" s="372" t="s">
        <v>235</v>
      </c>
      <c r="B20" s="370">
        <v>5435</v>
      </c>
      <c r="C20" s="370">
        <v>581746</v>
      </c>
      <c r="D20" s="370">
        <v>73824</v>
      </c>
      <c r="E20" s="370">
        <v>513357</v>
      </c>
      <c r="F20" s="370">
        <v>497778</v>
      </c>
      <c r="G20" s="370">
        <v>89403</v>
      </c>
      <c r="H20" s="372" t="s">
        <v>10</v>
      </c>
    </row>
    <row r="21" spans="1:8">
      <c r="A21" s="372" t="s">
        <v>234</v>
      </c>
      <c r="B21" s="370">
        <v>3454</v>
      </c>
      <c r="C21" s="370">
        <v>368301</v>
      </c>
      <c r="D21" s="370">
        <v>34689</v>
      </c>
      <c r="E21" s="370">
        <v>337066</v>
      </c>
      <c r="F21" s="370">
        <v>325373</v>
      </c>
      <c r="G21" s="370">
        <v>46382</v>
      </c>
      <c r="H21" s="372" t="s">
        <v>9</v>
      </c>
    </row>
    <row r="22" spans="1:8">
      <c r="A22" s="372" t="s">
        <v>8</v>
      </c>
      <c r="B22" s="370">
        <v>16148</v>
      </c>
      <c r="C22" s="370">
        <v>143747</v>
      </c>
      <c r="D22" s="370">
        <v>12622</v>
      </c>
      <c r="E22" s="370">
        <v>147273</v>
      </c>
      <c r="F22" s="370">
        <v>129256</v>
      </c>
      <c r="G22" s="370">
        <v>30639</v>
      </c>
      <c r="H22" s="372" t="s">
        <v>7</v>
      </c>
    </row>
    <row r="23" spans="1:8">
      <c r="A23" s="372" t="s">
        <v>233</v>
      </c>
      <c r="B23" s="370">
        <v>2312</v>
      </c>
      <c r="C23" s="370">
        <v>136194</v>
      </c>
      <c r="D23" s="370">
        <v>14559</v>
      </c>
      <c r="E23" s="370">
        <v>123947</v>
      </c>
      <c r="F23" s="370">
        <v>119266</v>
      </c>
      <c r="G23" s="370">
        <v>19240</v>
      </c>
      <c r="H23" s="372" t="s">
        <v>6</v>
      </c>
    </row>
    <row r="24" spans="1:8">
      <c r="A24" s="372" t="s">
        <v>232</v>
      </c>
      <c r="B24" s="370">
        <v>3058</v>
      </c>
      <c r="C24" s="370">
        <v>254667</v>
      </c>
      <c r="D24" s="370">
        <v>48392</v>
      </c>
      <c r="E24" s="370">
        <v>209333</v>
      </c>
      <c r="F24" s="370">
        <v>214804</v>
      </c>
      <c r="G24" s="370">
        <v>42921</v>
      </c>
      <c r="H24" s="372" t="s">
        <v>5</v>
      </c>
    </row>
    <row r="25" spans="1:8">
      <c r="A25" s="372" t="s">
        <v>231</v>
      </c>
      <c r="B25" s="370">
        <v>21370</v>
      </c>
      <c r="C25" s="370">
        <v>320611</v>
      </c>
      <c r="D25" s="370">
        <v>43403</v>
      </c>
      <c r="E25" s="370">
        <v>298578</v>
      </c>
      <c r="F25" s="370">
        <v>283125</v>
      </c>
      <c r="G25" s="370">
        <v>58856</v>
      </c>
      <c r="H25" s="372" t="s">
        <v>4</v>
      </c>
    </row>
    <row r="26" spans="1:8">
      <c r="A26" s="372" t="s">
        <v>230</v>
      </c>
      <c r="B26" s="370">
        <v>1575</v>
      </c>
      <c r="C26" s="370">
        <v>241669</v>
      </c>
      <c r="D26" s="370">
        <v>19390</v>
      </c>
      <c r="E26" s="370">
        <v>223854</v>
      </c>
      <c r="F26" s="370">
        <v>182335</v>
      </c>
      <c r="G26" s="370">
        <v>60909</v>
      </c>
      <c r="H26" s="372" t="s">
        <v>3</v>
      </c>
    </row>
    <row r="27" spans="1:8">
      <c r="A27" s="372" t="s">
        <v>229</v>
      </c>
      <c r="B27" s="370">
        <v>3009</v>
      </c>
      <c r="C27" s="370">
        <v>241203</v>
      </c>
      <c r="D27" s="370">
        <v>20712</v>
      </c>
      <c r="E27" s="370">
        <v>223500</v>
      </c>
      <c r="F27" s="370">
        <v>195422</v>
      </c>
      <c r="G27" s="370">
        <v>48790</v>
      </c>
      <c r="H27" s="372" t="s">
        <v>2</v>
      </c>
    </row>
    <row r="28" spans="1:8">
      <c r="A28" s="372" t="s">
        <v>228</v>
      </c>
      <c r="B28" s="370">
        <v>3207</v>
      </c>
      <c r="C28" s="370">
        <v>167943</v>
      </c>
      <c r="D28" s="370">
        <v>25383</v>
      </c>
      <c r="E28" s="370">
        <v>145767</v>
      </c>
      <c r="F28" s="370">
        <v>144247</v>
      </c>
      <c r="G28" s="370">
        <v>26903</v>
      </c>
      <c r="H28" s="372" t="s">
        <v>1</v>
      </c>
    </row>
    <row r="29" spans="1:8">
      <c r="A29" s="372" t="s">
        <v>227</v>
      </c>
      <c r="B29" s="370">
        <v>5186</v>
      </c>
      <c r="C29" s="370">
        <v>99108</v>
      </c>
      <c r="D29" s="370">
        <v>8472</v>
      </c>
      <c r="E29" s="370">
        <v>95822</v>
      </c>
      <c r="F29" s="370">
        <v>81653</v>
      </c>
      <c r="G29" s="370">
        <v>22641</v>
      </c>
      <c r="H29" s="372" t="s">
        <v>0</v>
      </c>
    </row>
    <row r="30" spans="1:8">
      <c r="A30" s="373" t="s">
        <v>394</v>
      </c>
      <c r="B30" s="374"/>
      <c r="E30" s="375" t="s">
        <v>395</v>
      </c>
    </row>
    <row r="31" spans="1:8" s="375" customFormat="1">
      <c r="A31" s="376" t="s">
        <v>396</v>
      </c>
      <c r="B31" s="376"/>
      <c r="E31" s="375" t="s">
        <v>397</v>
      </c>
    </row>
    <row r="32" spans="1:8">
      <c r="A32" s="376" t="s">
        <v>398</v>
      </c>
      <c r="B32" s="376"/>
      <c r="E32" s="375" t="s">
        <v>399</v>
      </c>
    </row>
    <row r="33" spans="1:5">
      <c r="A33" s="373" t="s">
        <v>400</v>
      </c>
      <c r="B33" s="376"/>
      <c r="E33" s="375" t="s">
        <v>401</v>
      </c>
    </row>
  </sheetData>
  <mergeCells count="10">
    <mergeCell ref="A3:A8"/>
    <mergeCell ref="B3:G3"/>
    <mergeCell ref="H3:H7"/>
    <mergeCell ref="B4:G4"/>
    <mergeCell ref="B5:C5"/>
    <mergeCell ref="D5:E5"/>
    <mergeCell ref="F5:G5"/>
    <mergeCell ref="B6:C6"/>
    <mergeCell ref="D6:E6"/>
    <mergeCell ref="F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zoomScale="70" zoomScaleNormal="70" workbookViewId="0">
      <selection activeCell="R17" sqref="R17"/>
    </sheetView>
  </sheetViews>
  <sheetFormatPr defaultColWidth="11.375" defaultRowHeight="21.75"/>
  <cols>
    <col min="1" max="1" width="2.125" style="95" customWidth="1"/>
    <col min="2" max="2" width="6.125" style="95" customWidth="1"/>
    <col min="3" max="3" width="6.625" style="95" customWidth="1"/>
    <col min="4" max="4" width="5.125" style="95" customWidth="1"/>
    <col min="5" max="5" width="9.75" style="95" hidden="1" customWidth="1"/>
    <col min="6" max="8" width="9.75" style="95" customWidth="1"/>
    <col min="9" max="10" width="10" style="95" customWidth="1"/>
    <col min="11" max="11" width="9.5" style="95" customWidth="1"/>
    <col min="12" max="16" width="8.375" style="95" customWidth="1"/>
    <col min="17" max="17" width="1.125" style="95" customWidth="1"/>
    <col min="18" max="18" width="2.625" style="95" customWidth="1"/>
    <col min="19" max="19" width="15.75" style="95" customWidth="1"/>
    <col min="20" max="20" width="1.375" style="94" customWidth="1"/>
    <col min="21" max="21" width="11.75" style="94" customWidth="1"/>
    <col min="22" max="22" width="2" style="94" customWidth="1"/>
    <col min="23" max="23" width="1.375" style="94" customWidth="1"/>
    <col min="24" max="16384" width="11.375" style="94"/>
  </cols>
  <sheetData>
    <row r="1" spans="1:21" s="130" customFormat="1">
      <c r="A1" s="129"/>
      <c r="B1" s="129" t="s">
        <v>88</v>
      </c>
      <c r="C1" s="128">
        <v>16.3</v>
      </c>
      <c r="D1" s="129" t="s">
        <v>219</v>
      </c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21" s="126" customFormat="1">
      <c r="A2" s="127"/>
      <c r="B2" s="129" t="s">
        <v>87</v>
      </c>
      <c r="C2" s="128">
        <v>16.3</v>
      </c>
      <c r="D2" s="129" t="s">
        <v>218</v>
      </c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21" s="126" customFormat="1" ht="3" customHeight="1">
      <c r="A3" s="127"/>
      <c r="B3" s="127"/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2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125" t="s">
        <v>86</v>
      </c>
    </row>
    <row r="5" spans="1:21" s="96" customFormat="1" ht="26.25" customHeight="1">
      <c r="A5" s="418" t="s">
        <v>90</v>
      </c>
      <c r="B5" s="418"/>
      <c r="C5" s="418"/>
      <c r="D5" s="419"/>
      <c r="E5" s="424" t="s">
        <v>85</v>
      </c>
      <c r="F5" s="425"/>
      <c r="G5" s="425"/>
      <c r="H5" s="425"/>
      <c r="I5" s="425"/>
      <c r="J5" s="426"/>
      <c r="K5" s="424" t="s">
        <v>84</v>
      </c>
      <c r="L5" s="425"/>
      <c r="M5" s="425"/>
      <c r="N5" s="425"/>
      <c r="O5" s="425"/>
      <c r="P5" s="426"/>
      <c r="Q5" s="124"/>
      <c r="R5" s="377" t="s">
        <v>83</v>
      </c>
      <c r="S5" s="377"/>
      <c r="T5" s="118"/>
    </row>
    <row r="6" spans="1:21" s="96" customFormat="1" ht="25.5" customHeight="1">
      <c r="A6" s="420"/>
      <c r="B6" s="420"/>
      <c r="C6" s="420"/>
      <c r="D6" s="421"/>
      <c r="E6" s="123">
        <v>2557</v>
      </c>
      <c r="F6" s="123">
        <v>2558</v>
      </c>
      <c r="G6" s="123">
        <v>2559</v>
      </c>
      <c r="H6" s="123">
        <v>2560</v>
      </c>
      <c r="I6" s="123">
        <v>2561</v>
      </c>
      <c r="J6" s="123">
        <v>2562</v>
      </c>
      <c r="K6" s="123">
        <v>2556</v>
      </c>
      <c r="L6" s="123">
        <v>2558</v>
      </c>
      <c r="M6" s="123">
        <v>2559</v>
      </c>
      <c r="N6" s="123">
        <v>2560</v>
      </c>
      <c r="O6" s="123">
        <v>2561</v>
      </c>
      <c r="P6" s="123">
        <v>2562</v>
      </c>
      <c r="Q6" s="122"/>
      <c r="R6" s="379"/>
      <c r="S6" s="379"/>
      <c r="T6" s="118"/>
    </row>
    <row r="7" spans="1:21" s="96" customFormat="1" ht="25.5" customHeight="1">
      <c r="A7" s="422"/>
      <c r="B7" s="422"/>
      <c r="C7" s="422"/>
      <c r="D7" s="423"/>
      <c r="E7" s="120" t="s">
        <v>82</v>
      </c>
      <c r="F7" s="120" t="s">
        <v>80</v>
      </c>
      <c r="G7" s="120" t="s">
        <v>79</v>
      </c>
      <c r="H7" s="121" t="s">
        <v>89</v>
      </c>
      <c r="I7" s="120" t="s">
        <v>217</v>
      </c>
      <c r="J7" s="120" t="s">
        <v>292</v>
      </c>
      <c r="K7" s="120" t="s">
        <v>81</v>
      </c>
      <c r="L7" s="120" t="s">
        <v>80</v>
      </c>
      <c r="M7" s="120" t="s">
        <v>79</v>
      </c>
      <c r="N7" s="120" t="s">
        <v>89</v>
      </c>
      <c r="O7" s="120" t="s">
        <v>217</v>
      </c>
      <c r="P7" s="120" t="s">
        <v>292</v>
      </c>
      <c r="Q7" s="256"/>
      <c r="R7" s="427"/>
      <c r="S7" s="427"/>
      <c r="T7" s="118"/>
    </row>
    <row r="8" spans="1:21" s="110" customFormat="1" ht="22.9" customHeight="1">
      <c r="A8" s="255"/>
      <c r="B8" s="428" t="s">
        <v>78</v>
      </c>
      <c r="C8" s="428"/>
      <c r="D8" s="429"/>
      <c r="E8" s="116">
        <v>2329402</v>
      </c>
      <c r="F8" s="115">
        <v>2333101</v>
      </c>
      <c r="G8" s="115">
        <v>2333239</v>
      </c>
      <c r="H8" s="114">
        <v>2330984</v>
      </c>
      <c r="I8" s="244">
        <v>2327798</v>
      </c>
      <c r="J8" s="254">
        <f>2320.77*1000</f>
        <v>2320770</v>
      </c>
      <c r="K8" s="113">
        <v>100</v>
      </c>
      <c r="L8" s="113">
        <v>100</v>
      </c>
      <c r="M8" s="113">
        <v>100</v>
      </c>
      <c r="N8" s="113">
        <v>100</v>
      </c>
      <c r="O8" s="248">
        <v>100</v>
      </c>
      <c r="P8" s="266">
        <v>100</v>
      </c>
      <c r="Q8" s="265">
        <v>100</v>
      </c>
      <c r="R8" s="112"/>
      <c r="S8" s="430" t="s">
        <v>77</v>
      </c>
      <c r="T8" s="430"/>
      <c r="U8" s="111"/>
    </row>
    <row r="9" spans="1:21" s="96" customFormat="1" ht="22.9" customHeight="1">
      <c r="A9" s="96" t="s">
        <v>76</v>
      </c>
      <c r="D9" s="106"/>
      <c r="E9" s="107"/>
      <c r="F9" s="109"/>
      <c r="G9" s="109"/>
      <c r="H9" s="108"/>
      <c r="I9" s="107"/>
      <c r="K9" s="107"/>
      <c r="L9" s="107"/>
      <c r="M9" s="107"/>
      <c r="N9" s="107"/>
      <c r="O9" s="249"/>
      <c r="P9" s="107"/>
      <c r="R9" s="96" t="s">
        <v>75</v>
      </c>
    </row>
    <row r="10" spans="1:21" s="96" customFormat="1" ht="22.9" customHeight="1">
      <c r="B10" s="96" t="s">
        <v>72</v>
      </c>
      <c r="D10" s="106"/>
      <c r="E10" s="105">
        <v>815241</v>
      </c>
      <c r="F10" s="105">
        <v>754751</v>
      </c>
      <c r="G10" s="105">
        <v>701567.17</v>
      </c>
      <c r="H10" s="104">
        <v>630510.34</v>
      </c>
      <c r="I10" s="105">
        <v>557429</v>
      </c>
      <c r="J10" s="104">
        <f>410.45*1000</f>
        <v>410450</v>
      </c>
      <c r="K10" s="103">
        <f>E10*100/E$8</f>
        <v>34.997866405197556</v>
      </c>
      <c r="L10" s="103">
        <f>F10*100/F$8</f>
        <v>32.349692533670854</v>
      </c>
      <c r="M10" s="102">
        <f>F10*100/F$8</f>
        <v>32.349692533670854</v>
      </c>
      <c r="N10" s="102">
        <f>H10*100/$H$8</f>
        <v>27.049106300171946</v>
      </c>
      <c r="O10" s="250">
        <f>I10*100/$I$8</f>
        <v>23.946622516214894</v>
      </c>
      <c r="P10" s="102">
        <f>J10*100/$J$8</f>
        <v>17.685940442180829</v>
      </c>
      <c r="S10" s="96" t="s">
        <v>71</v>
      </c>
    </row>
    <row r="11" spans="1:21" s="96" customFormat="1" ht="22.9" customHeight="1">
      <c r="B11" s="96" t="s">
        <v>70</v>
      </c>
      <c r="D11" s="106"/>
      <c r="E11" s="105">
        <v>1514161</v>
      </c>
      <c r="F11" s="105">
        <v>1578350</v>
      </c>
      <c r="G11" s="105">
        <v>1631671.83</v>
      </c>
      <c r="H11" s="104">
        <v>1700473.65</v>
      </c>
      <c r="I11" s="105">
        <v>1770369</v>
      </c>
      <c r="J11" s="104">
        <f>1910.31*1000</f>
        <v>1910310</v>
      </c>
      <c r="K11" s="103">
        <f>E11*100/E$8</f>
        <v>65.002133594802444</v>
      </c>
      <c r="L11" s="103">
        <f>F11*100/F$8</f>
        <v>67.650307466329153</v>
      </c>
      <c r="M11" s="102">
        <f>F11*100/F$8</f>
        <v>67.650307466329153</v>
      </c>
      <c r="N11" s="102">
        <f>H11*100/$H$8</f>
        <v>72.950893270824679</v>
      </c>
      <c r="O11" s="250">
        <f>I11*100/$I$8</f>
        <v>76.053377483785098</v>
      </c>
      <c r="P11" s="102">
        <f t="shared" ref="P11:P15" si="0">J11*100/$J$8</f>
        <v>82.31362866634781</v>
      </c>
      <c r="S11" s="96" t="s">
        <v>22</v>
      </c>
    </row>
    <row r="12" spans="1:21" s="96" customFormat="1" ht="11.45" customHeight="1">
      <c r="D12" s="106"/>
      <c r="E12" s="105"/>
      <c r="F12" s="105"/>
      <c r="G12" s="105"/>
      <c r="H12" s="104"/>
      <c r="I12" s="105"/>
      <c r="J12" s="104"/>
      <c r="K12" s="103"/>
      <c r="L12" s="103"/>
      <c r="M12" s="102"/>
      <c r="N12" s="102"/>
      <c r="O12" s="250"/>
      <c r="P12" s="102"/>
    </row>
    <row r="13" spans="1:21" s="96" customFormat="1" ht="22.9" customHeight="1">
      <c r="A13" s="96" t="s">
        <v>74</v>
      </c>
      <c r="D13" s="106"/>
      <c r="E13" s="105"/>
      <c r="F13" s="105"/>
      <c r="G13" s="105"/>
      <c r="H13" s="104"/>
      <c r="I13" s="105"/>
      <c r="J13" s="104"/>
      <c r="K13" s="103"/>
      <c r="L13" s="103"/>
      <c r="M13" s="102"/>
      <c r="N13" s="102"/>
      <c r="O13" s="250"/>
      <c r="P13" s="102"/>
      <c r="R13" s="96" t="s">
        <v>73</v>
      </c>
    </row>
    <row r="14" spans="1:21" s="96" customFormat="1" ht="22.9" customHeight="1">
      <c r="B14" s="96" t="s">
        <v>72</v>
      </c>
      <c r="D14" s="106"/>
      <c r="E14" s="105">
        <v>734106</v>
      </c>
      <c r="F14" s="105">
        <v>852076</v>
      </c>
      <c r="G14" s="105">
        <v>1021413.86</v>
      </c>
      <c r="H14" s="104">
        <v>1176307.7</v>
      </c>
      <c r="I14" s="105">
        <v>1209583</v>
      </c>
      <c r="J14" s="104">
        <f>1394.39*1000</f>
        <v>1394390</v>
      </c>
      <c r="K14" s="103">
        <f>E14*100/E$8</f>
        <v>31.514783622577813</v>
      </c>
      <c r="L14" s="103">
        <f>F14*100/F$8</f>
        <v>36.521179323141176</v>
      </c>
      <c r="M14" s="102">
        <f>F14*100/F$8</f>
        <v>36.521179323141176</v>
      </c>
      <c r="N14" s="102">
        <f>H14*100/$H$8</f>
        <v>50.463997178873818</v>
      </c>
      <c r="O14" s="250">
        <f>I14*100/$I$8</f>
        <v>51.96254142326783</v>
      </c>
      <c r="P14" s="102">
        <f t="shared" si="0"/>
        <v>60.083075875679192</v>
      </c>
      <c r="S14" s="96" t="s">
        <v>71</v>
      </c>
    </row>
    <row r="15" spans="1:21" s="96" customFormat="1" ht="22.9" customHeight="1">
      <c r="B15" s="96" t="s">
        <v>70</v>
      </c>
      <c r="D15" s="106"/>
      <c r="E15" s="105">
        <v>1595296</v>
      </c>
      <c r="F15" s="105">
        <v>1481025</v>
      </c>
      <c r="G15" s="105">
        <v>1311825.1399999999</v>
      </c>
      <c r="H15" s="104">
        <v>1154676.29</v>
      </c>
      <c r="I15" s="105">
        <v>1118215</v>
      </c>
      <c r="J15" s="104">
        <f>926.38*1000</f>
        <v>926380</v>
      </c>
      <c r="K15" s="103">
        <f>E15*100/E$8</f>
        <v>68.485216377422191</v>
      </c>
      <c r="L15" s="103">
        <f>F15*100/F$8</f>
        <v>63.478820676858824</v>
      </c>
      <c r="M15" s="102">
        <f>F15*100/F$8</f>
        <v>63.478820676858824</v>
      </c>
      <c r="N15" s="102">
        <f>H15*100/$H$8</f>
        <v>49.536002392122811</v>
      </c>
      <c r="O15" s="250">
        <f>I15*100/$I$8</f>
        <v>48.03745857673217</v>
      </c>
      <c r="P15" s="102">
        <f t="shared" si="0"/>
        <v>39.916924124320808</v>
      </c>
      <c r="S15" s="96" t="s">
        <v>22</v>
      </c>
    </row>
    <row r="16" spans="1:21" s="96" customFormat="1" ht="10.5" customHeight="1">
      <c r="D16" s="106"/>
      <c r="E16" s="105"/>
      <c r="F16" s="105"/>
      <c r="G16" s="105"/>
      <c r="H16" s="104"/>
      <c r="I16" s="105"/>
      <c r="J16" s="104"/>
      <c r="K16" s="103"/>
      <c r="L16" s="103"/>
      <c r="M16" s="102"/>
      <c r="N16" s="102"/>
      <c r="O16" s="250"/>
      <c r="P16" s="102"/>
    </row>
    <row r="17" spans="1:19" s="96" customFormat="1" ht="24" customHeight="1">
      <c r="A17" s="96" t="s">
        <v>69</v>
      </c>
      <c r="D17" s="106"/>
      <c r="E17" s="105"/>
      <c r="F17" s="105"/>
      <c r="G17" s="105"/>
      <c r="H17" s="104"/>
      <c r="I17" s="105"/>
      <c r="J17" s="104"/>
      <c r="K17" s="103"/>
      <c r="L17" s="103"/>
      <c r="M17" s="102"/>
      <c r="N17" s="102"/>
      <c r="O17" s="250"/>
      <c r="P17" s="102"/>
      <c r="R17" s="96" t="s">
        <v>68</v>
      </c>
    </row>
    <row r="18" spans="1:19" s="96" customFormat="1" ht="24" customHeight="1">
      <c r="B18" s="96" t="s">
        <v>28</v>
      </c>
      <c r="D18" s="106"/>
      <c r="E18" s="105">
        <v>1753420</v>
      </c>
      <c r="F18" s="105">
        <v>1806209</v>
      </c>
      <c r="G18" s="105">
        <v>1790899.48</v>
      </c>
      <c r="H18" s="104">
        <v>1954478.36</v>
      </c>
      <c r="I18" s="105">
        <v>1999000</v>
      </c>
      <c r="J18" s="104"/>
      <c r="K18" s="103">
        <f>E18*100/E$8</f>
        <v>75.273396348075607</v>
      </c>
      <c r="L18" s="103">
        <f>F18*100/F$8</f>
        <v>77.416665630849238</v>
      </c>
      <c r="M18" s="102">
        <f>F18*100/F$8</f>
        <v>77.416665630849238</v>
      </c>
      <c r="N18" s="102">
        <f>H18*100/$H$8</f>
        <v>83.84778102294996</v>
      </c>
      <c r="O18" s="250">
        <f>I18*100/$I$8</f>
        <v>85.875148960519766</v>
      </c>
      <c r="P18" s="102"/>
      <c r="S18" s="96" t="s">
        <v>24</v>
      </c>
    </row>
    <row r="19" spans="1:19" s="96" customFormat="1" ht="24" customHeight="1">
      <c r="B19" s="96" t="s">
        <v>27</v>
      </c>
      <c r="D19" s="106"/>
      <c r="E19" s="105">
        <v>575982</v>
      </c>
      <c r="F19" s="105">
        <v>526892</v>
      </c>
      <c r="G19" s="105">
        <v>542339.52</v>
      </c>
      <c r="H19" s="104">
        <v>376505.63</v>
      </c>
      <c r="I19" s="245">
        <f>I8-I18</f>
        <v>328798</v>
      </c>
      <c r="J19" s="104"/>
      <c r="K19" s="103">
        <f>E19*100/E$8</f>
        <v>24.7266036519244</v>
      </c>
      <c r="L19" s="103">
        <f>F19*100/F$8</f>
        <v>22.583334369150755</v>
      </c>
      <c r="M19" s="102">
        <f>F19*100/F$8</f>
        <v>22.583334369150755</v>
      </c>
      <c r="N19" s="102">
        <f>H19*100/$H$8</f>
        <v>16.152218548046662</v>
      </c>
      <c r="O19" s="250">
        <f>I19*100/$I$8</f>
        <v>14.12485103948023</v>
      </c>
      <c r="P19" s="102"/>
      <c r="S19" s="96" t="s">
        <v>22</v>
      </c>
    </row>
    <row r="20" spans="1:19" s="96" customFormat="1" ht="3" customHeight="1">
      <c r="A20" s="98"/>
      <c r="B20" s="98"/>
      <c r="C20" s="98"/>
      <c r="D20" s="101"/>
      <c r="E20" s="100"/>
      <c r="F20" s="99"/>
      <c r="G20" s="99"/>
      <c r="H20" s="99"/>
      <c r="I20" s="99"/>
      <c r="J20" s="99"/>
      <c r="K20" s="99"/>
      <c r="L20" s="99"/>
      <c r="M20" s="99"/>
      <c r="N20" s="99"/>
      <c r="O20" s="251"/>
      <c r="P20" s="99"/>
      <c r="Q20" s="98"/>
      <c r="R20" s="98"/>
      <c r="S20" s="98"/>
    </row>
    <row r="21" spans="1:19" s="96" customFormat="1" ht="3" customHeight="1">
      <c r="A21" s="97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</row>
    <row r="22" spans="1:19" s="96" customFormat="1" ht="20.25" customHeight="1">
      <c r="A22" s="97"/>
      <c r="B22" s="97" t="s">
        <v>216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</row>
    <row r="23" spans="1:19" s="96" customFormat="1" ht="20.25" customHeight="1">
      <c r="A23" s="97"/>
      <c r="B23" s="96" t="s">
        <v>215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</row>
  </sheetData>
  <mergeCells count="6">
    <mergeCell ref="A5:D7"/>
    <mergeCell ref="E5:J5"/>
    <mergeCell ref="K5:P5"/>
    <mergeCell ref="R5:S7"/>
    <mergeCell ref="B8:D8"/>
    <mergeCell ref="S8:T8"/>
  </mergeCells>
  <pageMargins left="0.70866141732283472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showGridLines="0" topLeftCell="A20" zoomScaleNormal="100" workbookViewId="0">
      <selection activeCell="E32" sqref="E32:J35"/>
    </sheetView>
  </sheetViews>
  <sheetFormatPr defaultColWidth="11.375" defaultRowHeight="21.75"/>
  <cols>
    <col min="1" max="1" width="2" style="95" customWidth="1"/>
    <col min="2" max="2" width="8.25" style="95" customWidth="1"/>
    <col min="3" max="3" width="3.875" style="95" customWidth="1"/>
    <col min="4" max="4" width="5" style="95" customWidth="1"/>
    <col min="5" max="10" width="9.875" style="95" customWidth="1"/>
    <col min="11" max="11" width="1.375" style="95" customWidth="1"/>
    <col min="12" max="12" width="2.625" style="95" customWidth="1"/>
    <col min="13" max="13" width="15.25" style="95" customWidth="1"/>
    <col min="14" max="14" width="2.75" style="94" customWidth="1"/>
    <col min="15" max="15" width="5.375" style="94" customWidth="1"/>
    <col min="16" max="16" width="3.625" style="94" customWidth="1"/>
    <col min="17" max="18" width="11.375" style="94" customWidth="1"/>
    <col min="19" max="16384" width="11.375" style="94"/>
  </cols>
  <sheetData>
    <row r="1" spans="1:16" s="130" customFormat="1" ht="19.5" customHeight="1">
      <c r="A1" s="129"/>
      <c r="B1" s="129" t="s">
        <v>293</v>
      </c>
      <c r="C1" s="128"/>
      <c r="D1" s="129"/>
      <c r="E1" s="129"/>
      <c r="F1" s="129"/>
      <c r="G1" s="129"/>
      <c r="H1" s="129"/>
      <c r="I1" s="129"/>
      <c r="J1" s="129"/>
      <c r="K1" s="129"/>
      <c r="L1" s="129"/>
      <c r="M1" s="129"/>
      <c r="P1" s="94"/>
    </row>
    <row r="2" spans="1:16" s="126" customFormat="1">
      <c r="A2" s="127"/>
      <c r="B2" s="129" t="s">
        <v>294</v>
      </c>
      <c r="C2" s="128"/>
      <c r="D2" s="129"/>
      <c r="E2" s="127"/>
      <c r="F2" s="127"/>
      <c r="G2" s="127"/>
      <c r="H2" s="127"/>
      <c r="I2" s="127"/>
      <c r="J2" s="127"/>
      <c r="K2" s="127"/>
      <c r="L2" s="127"/>
      <c r="M2" s="127"/>
    </row>
    <row r="3" spans="1:16" s="126" customFormat="1" ht="4.5" customHeight="1">
      <c r="A3" s="127"/>
      <c r="B3" s="127"/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6" s="96" customFormat="1" ht="21" customHeight="1">
      <c r="A4" s="377" t="s">
        <v>21</v>
      </c>
      <c r="B4" s="377"/>
      <c r="C4" s="377"/>
      <c r="D4" s="378"/>
      <c r="E4" s="381" t="s">
        <v>51</v>
      </c>
      <c r="F4" s="382"/>
      <c r="G4" s="382"/>
      <c r="H4" s="382"/>
      <c r="I4" s="382"/>
      <c r="J4" s="383"/>
      <c r="K4" s="124"/>
      <c r="L4" s="377" t="s">
        <v>50</v>
      </c>
      <c r="M4" s="377"/>
      <c r="N4" s="118"/>
    </row>
    <row r="5" spans="1:16" s="96" customFormat="1" ht="21" customHeight="1">
      <c r="A5" s="379"/>
      <c r="B5" s="379"/>
      <c r="C5" s="379"/>
      <c r="D5" s="380"/>
      <c r="E5" s="384" t="s">
        <v>49</v>
      </c>
      <c r="F5" s="385"/>
      <c r="G5" s="385"/>
      <c r="H5" s="385"/>
      <c r="I5" s="385"/>
      <c r="J5" s="386"/>
      <c r="K5" s="144"/>
      <c r="L5" s="379"/>
      <c r="M5" s="379"/>
      <c r="N5" s="118"/>
    </row>
    <row r="6" spans="1:16" s="96" customFormat="1" ht="21" customHeight="1">
      <c r="A6" s="379"/>
      <c r="B6" s="379"/>
      <c r="C6" s="379"/>
      <c r="D6" s="380"/>
      <c r="E6" s="381" t="s">
        <v>31</v>
      </c>
      <c r="F6" s="383"/>
      <c r="G6" s="381" t="s">
        <v>48</v>
      </c>
      <c r="H6" s="383"/>
      <c r="I6" s="381" t="s">
        <v>47</v>
      </c>
      <c r="J6" s="383"/>
      <c r="K6" s="122"/>
      <c r="L6" s="379"/>
      <c r="M6" s="379"/>
      <c r="N6" s="118"/>
    </row>
    <row r="7" spans="1:16" s="96" customFormat="1" ht="21" customHeight="1">
      <c r="A7" s="379"/>
      <c r="B7" s="379"/>
      <c r="C7" s="379"/>
      <c r="D7" s="380"/>
      <c r="E7" s="384" t="s">
        <v>29</v>
      </c>
      <c r="F7" s="386"/>
      <c r="G7" s="384" t="s">
        <v>46</v>
      </c>
      <c r="H7" s="386"/>
      <c r="I7" s="384" t="s">
        <v>45</v>
      </c>
      <c r="J7" s="386"/>
      <c r="K7" s="122"/>
      <c r="L7" s="379"/>
      <c r="M7" s="379"/>
      <c r="N7" s="118"/>
    </row>
    <row r="8" spans="1:16" s="96" customFormat="1" ht="21" customHeight="1">
      <c r="A8" s="379"/>
      <c r="B8" s="379"/>
      <c r="C8" s="379"/>
      <c r="D8" s="380"/>
      <c r="E8" s="143" t="s">
        <v>28</v>
      </c>
      <c r="F8" s="143" t="s">
        <v>27</v>
      </c>
      <c r="G8" s="143" t="s">
        <v>44</v>
      </c>
      <c r="H8" s="143" t="s">
        <v>43</v>
      </c>
      <c r="I8" s="143" t="s">
        <v>26</v>
      </c>
      <c r="J8" s="143" t="s">
        <v>25</v>
      </c>
      <c r="K8" s="122"/>
      <c r="L8" s="379"/>
      <c r="M8" s="379"/>
      <c r="N8" s="118"/>
    </row>
    <row r="9" spans="1:16" s="96" customFormat="1" ht="21" customHeight="1">
      <c r="A9" s="246"/>
      <c r="B9" s="246"/>
      <c r="C9" s="246"/>
      <c r="D9" s="142"/>
      <c r="E9" s="141" t="s">
        <v>42</v>
      </c>
      <c r="F9" s="141" t="s">
        <v>41</v>
      </c>
      <c r="G9" s="141" t="s">
        <v>24</v>
      </c>
      <c r="H9" s="141" t="s">
        <v>22</v>
      </c>
      <c r="I9" s="141" t="s">
        <v>23</v>
      </c>
      <c r="J9" s="141" t="s">
        <v>22</v>
      </c>
      <c r="K9" s="247"/>
      <c r="L9" s="246"/>
      <c r="M9" s="246"/>
      <c r="N9" s="118"/>
    </row>
    <row r="10" spans="1:16" s="96" customFormat="1" ht="12" customHeight="1">
      <c r="A10" s="133"/>
      <c r="B10" s="133"/>
      <c r="C10" s="133"/>
      <c r="D10" s="148"/>
      <c r="E10" s="147"/>
      <c r="F10" s="147"/>
      <c r="G10" s="146"/>
      <c r="H10" s="147"/>
      <c r="I10" s="146"/>
      <c r="J10" s="146"/>
      <c r="K10" s="144"/>
      <c r="L10" s="133"/>
      <c r="M10" s="133"/>
      <c r="N10" s="118"/>
    </row>
    <row r="11" spans="1:16" s="108" customFormat="1" ht="20.25" customHeight="1">
      <c r="A11" s="145" t="s">
        <v>21</v>
      </c>
      <c r="B11" s="145"/>
      <c r="C11" s="145"/>
      <c r="D11" s="92"/>
      <c r="E11" s="28">
        <v>410980</v>
      </c>
      <c r="F11" s="28">
        <v>5178400</v>
      </c>
      <c r="G11" s="28">
        <v>534340</v>
      </c>
      <c r="H11" s="28">
        <v>5055030</v>
      </c>
      <c r="I11" s="28">
        <v>3670880</v>
      </c>
      <c r="J11" s="28">
        <v>1918500</v>
      </c>
      <c r="K11" s="145"/>
      <c r="L11" s="145" t="s">
        <v>50</v>
      </c>
      <c r="M11" s="145"/>
    </row>
    <row r="12" spans="1:16" s="108" customFormat="1" ht="19.899999999999999" customHeight="1">
      <c r="B12" s="108" t="s">
        <v>67</v>
      </c>
      <c r="D12" s="93"/>
      <c r="E12" s="28">
        <v>139740</v>
      </c>
      <c r="F12" s="28">
        <v>1589250</v>
      </c>
      <c r="G12" s="28">
        <v>266860</v>
      </c>
      <c r="H12" s="28">
        <v>1462130</v>
      </c>
      <c r="I12" s="28">
        <v>1223330</v>
      </c>
      <c r="J12" s="28">
        <v>505660</v>
      </c>
      <c r="M12" s="108" t="s">
        <v>66</v>
      </c>
    </row>
    <row r="13" spans="1:16" s="108" customFormat="1" ht="19.899999999999999" customHeight="1">
      <c r="B13" s="108" t="s">
        <v>65</v>
      </c>
      <c r="D13" s="93"/>
      <c r="E13" s="28">
        <v>271240</v>
      </c>
      <c r="F13" s="28">
        <v>3589140</v>
      </c>
      <c r="G13" s="28">
        <v>267480</v>
      </c>
      <c r="H13" s="28">
        <v>3592900</v>
      </c>
      <c r="I13" s="28">
        <v>2447550</v>
      </c>
      <c r="J13" s="28">
        <v>1412830</v>
      </c>
      <c r="M13" s="108" t="s">
        <v>64</v>
      </c>
    </row>
    <row r="14" spans="1:16" s="108" customFormat="1" ht="19.899999999999999" customHeight="1">
      <c r="A14" s="108" t="s">
        <v>63</v>
      </c>
      <c r="B14" s="26"/>
      <c r="C14" s="23"/>
      <c r="D14" s="90"/>
      <c r="E14" s="28">
        <v>9370</v>
      </c>
      <c r="F14" s="28">
        <v>766490</v>
      </c>
      <c r="G14" s="28">
        <v>107740</v>
      </c>
      <c r="H14" s="28">
        <v>668120</v>
      </c>
      <c r="I14" s="28">
        <v>574560</v>
      </c>
      <c r="J14" s="28">
        <v>201300</v>
      </c>
      <c r="L14" s="11" t="s">
        <v>20</v>
      </c>
    </row>
    <row r="15" spans="1:16" s="108" customFormat="1" ht="19.899999999999999" customHeight="1">
      <c r="A15" s="108" t="s">
        <v>62</v>
      </c>
      <c r="B15" s="24"/>
      <c r="C15" s="23"/>
      <c r="D15" s="90"/>
      <c r="E15" s="28">
        <v>1190</v>
      </c>
      <c r="F15" s="28">
        <v>375450</v>
      </c>
      <c r="G15" s="28">
        <v>18300</v>
      </c>
      <c r="H15" s="28">
        <v>358340</v>
      </c>
      <c r="I15" s="28">
        <v>230600</v>
      </c>
      <c r="J15" s="28">
        <v>146040</v>
      </c>
      <c r="L15" s="11" t="s">
        <v>19</v>
      </c>
    </row>
    <row r="16" spans="1:16" s="108" customFormat="1" ht="19.899999999999999" customHeight="1">
      <c r="A16" s="108" t="s">
        <v>61</v>
      </c>
      <c r="B16" s="24"/>
      <c r="C16" s="23"/>
      <c r="D16" s="90"/>
      <c r="E16" s="28">
        <v>20720</v>
      </c>
      <c r="F16" s="28">
        <v>315080</v>
      </c>
      <c r="G16" s="28">
        <v>48190</v>
      </c>
      <c r="H16" s="28">
        <v>287600</v>
      </c>
      <c r="I16" s="28">
        <v>225480</v>
      </c>
      <c r="J16" s="28">
        <v>110320</v>
      </c>
      <c r="L16" s="11" t="s">
        <v>18</v>
      </c>
    </row>
    <row r="17" spans="1:20" s="108" customFormat="1" ht="19.899999999999999" customHeight="1">
      <c r="A17" s="108" t="s">
        <v>60</v>
      </c>
      <c r="B17" s="24"/>
      <c r="C17" s="23"/>
      <c r="D17" s="90"/>
      <c r="E17" s="28">
        <v>69210</v>
      </c>
      <c r="F17" s="28">
        <v>222440</v>
      </c>
      <c r="G17" s="28">
        <v>17060</v>
      </c>
      <c r="H17" s="28">
        <v>274590</v>
      </c>
      <c r="I17" s="28">
        <v>140540</v>
      </c>
      <c r="J17" s="28">
        <v>151110</v>
      </c>
      <c r="L17" s="11" t="s">
        <v>17</v>
      </c>
    </row>
    <row r="18" spans="1:20" s="108" customFormat="1" ht="19.899999999999999" customHeight="1">
      <c r="A18" s="108" t="s">
        <v>59</v>
      </c>
      <c r="B18" s="24"/>
      <c r="C18" s="23"/>
      <c r="D18" s="90"/>
      <c r="E18" s="28">
        <v>1980</v>
      </c>
      <c r="F18" s="28">
        <v>490980</v>
      </c>
      <c r="G18" s="28">
        <v>50760</v>
      </c>
      <c r="H18" s="28">
        <v>442200</v>
      </c>
      <c r="I18" s="28">
        <v>331140</v>
      </c>
      <c r="J18" s="28">
        <v>161820</v>
      </c>
      <c r="L18" s="11" t="s">
        <v>16</v>
      </c>
    </row>
    <row r="19" spans="1:20" s="108" customFormat="1" ht="19.899999999999999" customHeight="1">
      <c r="A19" s="108" t="s">
        <v>58</v>
      </c>
      <c r="B19" s="24"/>
      <c r="C19" s="23"/>
      <c r="D19" s="90"/>
      <c r="E19" s="28">
        <v>13140</v>
      </c>
      <c r="F19" s="28">
        <v>145540</v>
      </c>
      <c r="G19" s="28">
        <v>10160</v>
      </c>
      <c r="H19" s="28">
        <v>148520</v>
      </c>
      <c r="I19" s="28">
        <v>98680</v>
      </c>
      <c r="J19" s="28">
        <v>60000</v>
      </c>
      <c r="L19" s="11" t="s">
        <v>15</v>
      </c>
    </row>
    <row r="20" spans="1:20" s="108" customFormat="1" ht="19.899999999999999" customHeight="1">
      <c r="A20" s="108" t="s">
        <v>57</v>
      </c>
      <c r="B20" s="24"/>
      <c r="C20" s="23"/>
      <c r="D20" s="90"/>
      <c r="E20" s="28">
        <v>47330</v>
      </c>
      <c r="F20" s="28">
        <v>255640</v>
      </c>
      <c r="G20" s="28">
        <v>18800</v>
      </c>
      <c r="H20" s="28">
        <v>284170</v>
      </c>
      <c r="I20" s="28">
        <v>168190</v>
      </c>
      <c r="J20" s="28">
        <v>134780</v>
      </c>
      <c r="L20" s="11" t="s">
        <v>14</v>
      </c>
    </row>
    <row r="21" spans="1:20" s="108" customFormat="1" ht="19.899999999999999" customHeight="1">
      <c r="A21" s="108" t="s">
        <v>56</v>
      </c>
      <c r="B21" s="24"/>
      <c r="C21" s="23"/>
      <c r="D21" s="90"/>
      <c r="E21" s="28">
        <v>15800</v>
      </c>
      <c r="F21" s="28">
        <v>66400</v>
      </c>
      <c r="G21" s="28">
        <v>6940</v>
      </c>
      <c r="H21" s="28">
        <v>75260</v>
      </c>
      <c r="I21" s="28">
        <v>52890</v>
      </c>
      <c r="J21" s="28">
        <v>29320</v>
      </c>
      <c r="L21" s="11" t="s">
        <v>13</v>
      </c>
    </row>
    <row r="22" spans="1:20" s="108" customFormat="1" ht="19.899999999999999" customHeight="1">
      <c r="A22" s="108" t="s">
        <v>55</v>
      </c>
      <c r="B22" s="24"/>
      <c r="C22" s="23"/>
      <c r="D22" s="90"/>
      <c r="E22" s="28">
        <v>400</v>
      </c>
      <c r="F22" s="28">
        <v>95290</v>
      </c>
      <c r="G22" s="28">
        <v>4390</v>
      </c>
      <c r="H22" s="28">
        <v>91300</v>
      </c>
      <c r="I22" s="28">
        <v>65290.000000000007</v>
      </c>
      <c r="J22" s="28">
        <v>30400</v>
      </c>
      <c r="L22" s="11" t="s">
        <v>12</v>
      </c>
    </row>
    <row r="23" spans="1:20" s="108" customFormat="1" ht="19.899999999999999" customHeight="1">
      <c r="A23" s="108" t="s">
        <v>54</v>
      </c>
      <c r="B23" s="24"/>
      <c r="C23" s="23"/>
      <c r="D23" s="90"/>
      <c r="E23" s="28">
        <v>23650</v>
      </c>
      <c r="F23" s="28">
        <v>112390</v>
      </c>
      <c r="G23" s="28">
        <v>14190</v>
      </c>
      <c r="H23" s="28">
        <v>121850</v>
      </c>
      <c r="I23" s="28">
        <v>104570</v>
      </c>
      <c r="J23" s="28">
        <v>31480</v>
      </c>
      <c r="L23" s="11" t="s">
        <v>11</v>
      </c>
    </row>
    <row r="24" spans="1:20" s="96" customFormat="1" ht="19.899999999999999" customHeight="1">
      <c r="A24" s="108"/>
      <c r="B24" s="16"/>
      <c r="C24" s="15"/>
      <c r="D24" s="2"/>
      <c r="E24" s="104"/>
      <c r="F24" s="104"/>
      <c r="G24" s="104"/>
      <c r="H24" s="104"/>
      <c r="I24" s="104"/>
      <c r="J24" s="104"/>
      <c r="K24" s="108"/>
      <c r="L24" s="11"/>
      <c r="M24" s="108"/>
      <c r="R24" s="108"/>
    </row>
    <row r="25" spans="1:20" s="96" customFormat="1" ht="19.899999999999999" customHeight="1">
      <c r="A25" s="108"/>
      <c r="B25" s="16"/>
      <c r="C25" s="15"/>
      <c r="D25" s="2"/>
      <c r="E25" s="104"/>
      <c r="F25" s="104"/>
      <c r="G25" s="104"/>
      <c r="H25" s="104"/>
      <c r="I25" s="104"/>
      <c r="J25" s="104"/>
      <c r="K25" s="108"/>
      <c r="L25" s="11"/>
      <c r="M25" s="108"/>
      <c r="R25" s="108"/>
    </row>
    <row r="26" spans="1:20" s="96" customFormat="1" ht="13.15" customHeight="1">
      <c r="A26" s="33"/>
      <c r="B26" s="16"/>
      <c r="C26" s="15"/>
      <c r="D26" s="2"/>
      <c r="E26" s="134"/>
      <c r="F26" s="134"/>
      <c r="G26" s="134"/>
      <c r="H26" s="134"/>
      <c r="I26" s="134"/>
      <c r="J26" s="134"/>
      <c r="K26" s="122"/>
      <c r="L26" s="11"/>
      <c r="M26" s="133"/>
      <c r="N26" s="118"/>
      <c r="R26" s="108"/>
    </row>
    <row r="27" spans="1:20" s="130" customFormat="1" ht="21" customHeight="1">
      <c r="A27" s="129"/>
      <c r="B27" s="129" t="s">
        <v>295</v>
      </c>
      <c r="C27" s="128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P27" s="94"/>
      <c r="R27" s="108"/>
    </row>
    <row r="28" spans="1:20" s="126" customFormat="1" ht="19.5" customHeight="1">
      <c r="A28" s="127"/>
      <c r="B28" s="129" t="s">
        <v>296</v>
      </c>
      <c r="C28" s="128"/>
      <c r="D28" s="129"/>
      <c r="E28" s="127"/>
      <c r="F28" s="127"/>
      <c r="G28" s="127"/>
      <c r="H28" s="127"/>
      <c r="I28" s="127"/>
      <c r="J28" s="127"/>
      <c r="K28" s="127"/>
      <c r="L28" s="127"/>
      <c r="M28" s="127"/>
      <c r="R28" s="108"/>
    </row>
    <row r="29" spans="1:20" s="126" customFormat="1" ht="4.5" customHeight="1">
      <c r="A29" s="127"/>
      <c r="B29" s="127"/>
      <c r="C29" s="128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R29" s="108"/>
    </row>
    <row r="30" spans="1:20" s="96" customFormat="1" ht="21" customHeight="1">
      <c r="A30" s="377" t="s">
        <v>21</v>
      </c>
      <c r="B30" s="377"/>
      <c r="C30" s="377"/>
      <c r="D30" s="378"/>
      <c r="E30" s="381" t="s">
        <v>51</v>
      </c>
      <c r="F30" s="382"/>
      <c r="G30" s="382"/>
      <c r="H30" s="382"/>
      <c r="I30" s="382"/>
      <c r="J30" s="383"/>
      <c r="K30" s="124"/>
      <c r="L30" s="377" t="s">
        <v>50</v>
      </c>
      <c r="M30" s="377"/>
      <c r="N30" s="118"/>
      <c r="R30" s="108"/>
      <c r="S30" s="126"/>
      <c r="T30" s="126"/>
    </row>
    <row r="31" spans="1:20" s="96" customFormat="1" ht="21" customHeight="1">
      <c r="A31" s="379"/>
      <c r="B31" s="379"/>
      <c r="C31" s="379"/>
      <c r="D31" s="380"/>
      <c r="E31" s="384" t="s">
        <v>49</v>
      </c>
      <c r="F31" s="385"/>
      <c r="G31" s="385"/>
      <c r="H31" s="385"/>
      <c r="I31" s="385"/>
      <c r="J31" s="386"/>
      <c r="K31" s="144"/>
      <c r="L31" s="379"/>
      <c r="M31" s="379"/>
      <c r="N31" s="118"/>
      <c r="R31" s="108"/>
      <c r="S31" s="126"/>
      <c r="T31" s="126"/>
    </row>
    <row r="32" spans="1:20" s="96" customFormat="1" ht="21" customHeight="1">
      <c r="A32" s="379"/>
      <c r="B32" s="379"/>
      <c r="C32" s="379"/>
      <c r="D32" s="380"/>
      <c r="E32" s="381" t="s">
        <v>31</v>
      </c>
      <c r="F32" s="383"/>
      <c r="G32" s="381" t="s">
        <v>48</v>
      </c>
      <c r="H32" s="383"/>
      <c r="I32" s="381" t="s">
        <v>47</v>
      </c>
      <c r="J32" s="383"/>
      <c r="K32" s="122"/>
      <c r="L32" s="379"/>
      <c r="M32" s="379"/>
      <c r="N32" s="118"/>
      <c r="R32" s="108"/>
      <c r="S32" s="126"/>
      <c r="T32" s="126"/>
    </row>
    <row r="33" spans="1:20" s="96" customFormat="1" ht="21" customHeight="1">
      <c r="A33" s="379"/>
      <c r="B33" s="379"/>
      <c r="C33" s="379"/>
      <c r="D33" s="380"/>
      <c r="E33" s="384" t="s">
        <v>29</v>
      </c>
      <c r="F33" s="386"/>
      <c r="G33" s="384" t="s">
        <v>46</v>
      </c>
      <c r="H33" s="386"/>
      <c r="I33" s="384" t="s">
        <v>45</v>
      </c>
      <c r="J33" s="386"/>
      <c r="K33" s="122"/>
      <c r="L33" s="379"/>
      <c r="M33" s="379"/>
      <c r="N33" s="118"/>
      <c r="R33" s="108"/>
      <c r="S33" s="126"/>
      <c r="T33" s="126"/>
    </row>
    <row r="34" spans="1:20" s="96" customFormat="1" ht="21" customHeight="1">
      <c r="A34" s="379"/>
      <c r="B34" s="379"/>
      <c r="C34" s="379"/>
      <c r="D34" s="380"/>
      <c r="E34" s="143" t="s">
        <v>28</v>
      </c>
      <c r="F34" s="143" t="s">
        <v>27</v>
      </c>
      <c r="G34" s="143" t="s">
        <v>44</v>
      </c>
      <c r="H34" s="143" t="s">
        <v>43</v>
      </c>
      <c r="I34" s="143" t="s">
        <v>26</v>
      </c>
      <c r="J34" s="143" t="s">
        <v>25</v>
      </c>
      <c r="K34" s="122"/>
      <c r="L34" s="379"/>
      <c r="M34" s="379"/>
      <c r="N34" s="118"/>
      <c r="R34" s="108"/>
      <c r="S34" s="126"/>
      <c r="T34" s="126"/>
    </row>
    <row r="35" spans="1:20" s="96" customFormat="1" ht="21" customHeight="1">
      <c r="A35" s="246"/>
      <c r="B35" s="246"/>
      <c r="C35" s="246"/>
      <c r="D35" s="142"/>
      <c r="E35" s="141" t="s">
        <v>42</v>
      </c>
      <c r="F35" s="141" t="s">
        <v>41</v>
      </c>
      <c r="G35" s="141" t="s">
        <v>24</v>
      </c>
      <c r="H35" s="141" t="s">
        <v>22</v>
      </c>
      <c r="I35" s="141" t="s">
        <v>23</v>
      </c>
      <c r="J35" s="141" t="s">
        <v>22</v>
      </c>
      <c r="K35" s="247"/>
      <c r="L35" s="246"/>
      <c r="M35" s="246"/>
      <c r="N35" s="118"/>
      <c r="R35" s="108"/>
    </row>
    <row r="36" spans="1:20" s="108" customFormat="1" ht="20.25" customHeight="1">
      <c r="A36" s="108" t="s">
        <v>53</v>
      </c>
      <c r="B36" s="24"/>
      <c r="C36" s="23"/>
      <c r="D36" s="90"/>
      <c r="E36" s="105">
        <v>518870</v>
      </c>
      <c r="F36" s="105">
        <v>12250</v>
      </c>
      <c r="G36" s="105">
        <v>506620</v>
      </c>
      <c r="H36" s="105">
        <v>57350</v>
      </c>
      <c r="I36" s="105">
        <v>461510</v>
      </c>
      <c r="J36" s="105">
        <v>359920</v>
      </c>
      <c r="L36" s="11" t="s">
        <v>10</v>
      </c>
      <c r="N36" s="118"/>
      <c r="S36" s="96"/>
      <c r="T36" s="96"/>
    </row>
    <row r="37" spans="1:20" s="108" customFormat="1" ht="20.25" customHeight="1">
      <c r="A37" s="108" t="s">
        <v>52</v>
      </c>
      <c r="B37" s="24"/>
      <c r="C37" s="23"/>
      <c r="D37" s="90"/>
      <c r="E37" s="105">
        <v>375990</v>
      </c>
      <c r="F37" s="105">
        <v>47750</v>
      </c>
      <c r="G37" s="105">
        <v>328240</v>
      </c>
      <c r="H37" s="105">
        <v>44040</v>
      </c>
      <c r="I37" s="105">
        <v>331940</v>
      </c>
      <c r="J37" s="105">
        <v>294930</v>
      </c>
      <c r="L37" s="11" t="s">
        <v>9</v>
      </c>
      <c r="N37" s="118"/>
      <c r="S37" s="96"/>
      <c r="T37" s="96"/>
    </row>
    <row r="38" spans="1:20" s="108" customFormat="1" ht="20.25" customHeight="1">
      <c r="A38" s="25" t="s">
        <v>8</v>
      </c>
      <c r="B38" s="24"/>
      <c r="C38" s="23"/>
      <c r="D38" s="90"/>
      <c r="E38" s="105">
        <v>150190</v>
      </c>
      <c r="F38" s="105">
        <v>19170</v>
      </c>
      <c r="G38" s="105">
        <v>131020.00000000001</v>
      </c>
      <c r="H38" s="105">
        <v>11140</v>
      </c>
      <c r="I38" s="105">
        <v>139050</v>
      </c>
      <c r="J38" s="105">
        <v>90840</v>
      </c>
      <c r="K38" s="122"/>
      <c r="L38" s="11" t="s">
        <v>7</v>
      </c>
      <c r="M38" s="140"/>
      <c r="N38" s="118"/>
      <c r="S38" s="96"/>
      <c r="T38" s="96"/>
    </row>
    <row r="39" spans="1:20" s="108" customFormat="1" ht="20.25" customHeight="1">
      <c r="A39" s="108" t="s">
        <v>40</v>
      </c>
      <c r="B39" s="16"/>
      <c r="C39" s="15"/>
      <c r="D39" s="90"/>
      <c r="E39" s="105">
        <v>132650</v>
      </c>
      <c r="F39" s="105">
        <v>16910</v>
      </c>
      <c r="G39" s="105">
        <v>115740</v>
      </c>
      <c r="H39" s="105">
        <v>13100</v>
      </c>
      <c r="I39" s="105">
        <v>119550</v>
      </c>
      <c r="J39" s="105">
        <v>88010</v>
      </c>
      <c r="K39" s="122"/>
      <c r="L39" s="17" t="s">
        <v>6</v>
      </c>
      <c r="M39" s="140"/>
      <c r="N39" s="118"/>
      <c r="R39" s="96"/>
      <c r="S39" s="96"/>
      <c r="T39" s="96"/>
    </row>
    <row r="40" spans="1:20" s="108" customFormat="1" ht="20.25" customHeight="1">
      <c r="A40" s="108" t="s">
        <v>39</v>
      </c>
      <c r="B40" s="16"/>
      <c r="C40" s="15"/>
      <c r="D40" s="90"/>
      <c r="E40" s="105">
        <v>254840</v>
      </c>
      <c r="F40" s="105">
        <v>20420</v>
      </c>
      <c r="G40" s="105">
        <v>234420</v>
      </c>
      <c r="H40" s="105">
        <v>35680</v>
      </c>
      <c r="I40" s="105">
        <v>219170</v>
      </c>
      <c r="J40" s="105">
        <v>172540</v>
      </c>
      <c r="K40" s="122"/>
      <c r="L40" s="17" t="s">
        <v>5</v>
      </c>
      <c r="M40" s="140"/>
      <c r="N40" s="118"/>
      <c r="R40" s="96"/>
      <c r="S40" s="96"/>
      <c r="T40" s="96"/>
    </row>
    <row r="41" spans="1:20" s="108" customFormat="1" ht="20.25" customHeight="1">
      <c r="A41" s="108" t="s">
        <v>38</v>
      </c>
      <c r="B41" s="16"/>
      <c r="C41" s="15"/>
      <c r="D41" s="90"/>
      <c r="E41" s="105">
        <v>337270</v>
      </c>
      <c r="F41" s="105">
        <v>39210</v>
      </c>
      <c r="G41" s="105">
        <v>298060</v>
      </c>
      <c r="H41" s="105">
        <v>25610</v>
      </c>
      <c r="I41" s="105">
        <v>311670</v>
      </c>
      <c r="J41" s="105">
        <v>207210</v>
      </c>
      <c r="K41" s="122"/>
      <c r="L41" s="17" t="s">
        <v>4</v>
      </c>
      <c r="M41" s="140"/>
      <c r="N41" s="118"/>
      <c r="R41" s="96"/>
    </row>
    <row r="42" spans="1:20" s="108" customFormat="1" ht="20.25" customHeight="1">
      <c r="A42" s="108" t="s">
        <v>37</v>
      </c>
      <c r="B42" s="16"/>
      <c r="C42" s="15"/>
      <c r="D42" s="90"/>
      <c r="E42" s="105">
        <v>239320</v>
      </c>
      <c r="F42" s="105">
        <v>180</v>
      </c>
      <c r="G42" s="105">
        <v>239140</v>
      </c>
      <c r="H42" s="105">
        <v>12040</v>
      </c>
      <c r="I42" s="105">
        <v>227280</v>
      </c>
      <c r="J42" s="105">
        <v>136270</v>
      </c>
      <c r="K42" s="122"/>
      <c r="L42" s="17" t="s">
        <v>3</v>
      </c>
      <c r="M42" s="140"/>
      <c r="N42" s="118"/>
      <c r="R42" s="130"/>
    </row>
    <row r="43" spans="1:20" s="108" customFormat="1" ht="20.25" customHeight="1">
      <c r="A43" s="108" t="s">
        <v>36</v>
      </c>
      <c r="B43" s="16"/>
      <c r="C43" s="15"/>
      <c r="D43" s="90"/>
      <c r="E43" s="105">
        <v>257630</v>
      </c>
      <c r="F43" s="105">
        <v>47720</v>
      </c>
      <c r="G43" s="105">
        <v>209910</v>
      </c>
      <c r="H43" s="105">
        <v>10310</v>
      </c>
      <c r="I43" s="105">
        <v>247320</v>
      </c>
      <c r="J43" s="105">
        <v>145360</v>
      </c>
      <c r="K43" s="122"/>
      <c r="L43" s="17" t="s">
        <v>2</v>
      </c>
      <c r="M43" s="140"/>
      <c r="R43" s="126"/>
    </row>
    <row r="44" spans="1:20" s="132" customFormat="1" ht="20.25" customHeight="1">
      <c r="A44" s="108" t="s">
        <v>35</v>
      </c>
      <c r="B44" s="16"/>
      <c r="C44" s="15"/>
      <c r="D44" s="90"/>
      <c r="E44" s="105">
        <v>173850</v>
      </c>
      <c r="F44" s="105">
        <v>3150</v>
      </c>
      <c r="G44" s="105">
        <v>170700</v>
      </c>
      <c r="H44" s="105">
        <v>22900</v>
      </c>
      <c r="I44" s="105">
        <v>150950</v>
      </c>
      <c r="J44" s="105">
        <v>122610</v>
      </c>
      <c r="K44" s="122"/>
      <c r="L44" s="17" t="s">
        <v>1</v>
      </c>
      <c r="M44" s="140"/>
      <c r="R44" s="126"/>
      <c r="S44" s="108"/>
      <c r="T44" s="108"/>
    </row>
    <row r="45" spans="1:20" s="132" customFormat="1" ht="20.25" customHeight="1">
      <c r="A45" s="108" t="s">
        <v>34</v>
      </c>
      <c r="B45" s="16"/>
      <c r="C45" s="15"/>
      <c r="D45" s="91"/>
      <c r="E45" s="105">
        <v>100280</v>
      </c>
      <c r="F45" s="105">
        <v>1410</v>
      </c>
      <c r="G45" s="105">
        <v>98870</v>
      </c>
      <c r="H45" s="105">
        <v>5640</v>
      </c>
      <c r="I45" s="105">
        <v>94640</v>
      </c>
      <c r="J45" s="105">
        <v>61280</v>
      </c>
      <c r="K45" s="122"/>
      <c r="L45" s="11" t="s">
        <v>0</v>
      </c>
      <c r="M45" s="140"/>
      <c r="R45" s="96"/>
      <c r="S45" s="108"/>
      <c r="T45" s="108"/>
    </row>
    <row r="46" spans="1:20" ht="10.5" customHeight="1">
      <c r="A46" s="98"/>
      <c r="B46" s="98"/>
      <c r="C46" s="98"/>
      <c r="D46" s="1"/>
      <c r="E46" s="139"/>
      <c r="F46" s="139"/>
      <c r="G46" s="138"/>
      <c r="H46" s="139"/>
      <c r="I46" s="138"/>
      <c r="J46" s="138"/>
      <c r="K46" s="98"/>
      <c r="L46" s="98"/>
      <c r="M46" s="98"/>
      <c r="R46" s="96"/>
      <c r="S46" s="108"/>
      <c r="T46" s="108"/>
    </row>
    <row r="47" spans="1:20" s="131" customFormat="1" ht="24" customHeight="1">
      <c r="A47" s="136"/>
      <c r="B47" s="136" t="s">
        <v>33</v>
      </c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R47" s="96"/>
      <c r="S47" s="108"/>
      <c r="T47" s="108"/>
    </row>
    <row r="48" spans="1:20" s="131" customFormat="1" ht="24" customHeight="1">
      <c r="A48" s="136"/>
      <c r="B48" s="136" t="s">
        <v>32</v>
      </c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R48" s="96"/>
      <c r="S48" s="108"/>
      <c r="T48" s="108"/>
    </row>
    <row r="49" spans="1:20" s="131" customFormat="1" ht="24" customHeight="1">
      <c r="A49" s="136"/>
      <c r="B49" s="136" t="s">
        <v>221</v>
      </c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7"/>
      <c r="R49" s="96"/>
      <c r="S49" s="132"/>
      <c r="T49" s="132"/>
    </row>
    <row r="50" spans="1:20" s="131" customFormat="1" ht="24" customHeight="1">
      <c r="A50" s="136"/>
      <c r="B50" s="131" t="s">
        <v>220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R50" s="96"/>
      <c r="S50" s="132"/>
      <c r="T50" s="132"/>
    </row>
    <row r="51" spans="1:20">
      <c r="R51" s="108"/>
    </row>
    <row r="52" spans="1:20">
      <c r="A52" s="25"/>
      <c r="B52" s="24"/>
      <c r="C52" s="23"/>
      <c r="D52" s="135"/>
      <c r="E52" s="134"/>
      <c r="F52" s="134"/>
      <c r="G52" s="134"/>
      <c r="H52" s="134"/>
      <c r="I52" s="134"/>
      <c r="J52" s="134"/>
      <c r="K52" s="122"/>
      <c r="L52" s="11"/>
      <c r="M52" s="133"/>
      <c r="R52" s="108"/>
      <c r="S52" s="131"/>
      <c r="T52" s="131"/>
    </row>
    <row r="53" spans="1:20">
      <c r="R53" s="108"/>
      <c r="S53" s="131"/>
      <c r="T53" s="131"/>
    </row>
    <row r="54" spans="1:20">
      <c r="R54" s="108"/>
      <c r="S54" s="131"/>
      <c r="T54" s="131"/>
    </row>
    <row r="55" spans="1:20">
      <c r="R55" s="108"/>
      <c r="S55" s="131"/>
      <c r="T55" s="131"/>
    </row>
    <row r="56" spans="1:20">
      <c r="R56" s="108"/>
    </row>
    <row r="57" spans="1:20">
      <c r="R57" s="108"/>
    </row>
    <row r="58" spans="1:20">
      <c r="R58" s="108"/>
    </row>
    <row r="59" spans="1:20">
      <c r="R59" s="132"/>
    </row>
    <row r="60" spans="1:20">
      <c r="R60" s="132"/>
    </row>
    <row r="62" spans="1:20">
      <c r="R62" s="131"/>
    </row>
    <row r="63" spans="1:20">
      <c r="R63" s="131"/>
    </row>
    <row r="64" spans="1:20">
      <c r="R64" s="131"/>
    </row>
    <row r="65" spans="18:18">
      <c r="R65" s="131"/>
    </row>
  </sheetData>
  <mergeCells count="20">
    <mergeCell ref="A30:D34"/>
    <mergeCell ref="E30:J30"/>
    <mergeCell ref="L30:M34"/>
    <mergeCell ref="E31:J31"/>
    <mergeCell ref="E32:F32"/>
    <mergeCell ref="G32:H32"/>
    <mergeCell ref="I32:J32"/>
    <mergeCell ref="E33:F33"/>
    <mergeCell ref="G33:H33"/>
    <mergeCell ref="I33:J33"/>
    <mergeCell ref="A4:D8"/>
    <mergeCell ref="E4:J4"/>
    <mergeCell ref="L4:M8"/>
    <mergeCell ref="E5:J5"/>
    <mergeCell ref="E6:F6"/>
    <mergeCell ref="G6:H6"/>
    <mergeCell ref="I6:J6"/>
    <mergeCell ref="E7:F7"/>
    <mergeCell ref="G7:H7"/>
    <mergeCell ref="I7:J7"/>
  </mergeCells>
  <pageMargins left="0.55118110236220474" right="0.35433070866141736" top="0.78740157480314965" bottom="0.47244094488188981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D10" sqref="D10"/>
    </sheetView>
  </sheetViews>
  <sheetFormatPr defaultRowHeight="14.25"/>
  <cols>
    <col min="1" max="1" width="19" customWidth="1"/>
    <col min="3" max="3" width="13.125" customWidth="1"/>
    <col min="11" max="11" width="16.25" customWidth="1"/>
  </cols>
  <sheetData>
    <row r="1" spans="1:13">
      <c r="B1" s="275"/>
      <c r="C1" s="275"/>
      <c r="D1" s="275"/>
      <c r="E1" s="275"/>
    </row>
    <row r="2" spans="1:13">
      <c r="B2" s="275"/>
      <c r="C2" s="275"/>
      <c r="D2" s="275"/>
      <c r="E2" s="275"/>
    </row>
    <row r="3" spans="1:13" ht="24">
      <c r="A3" s="296" t="s">
        <v>331</v>
      </c>
    </row>
    <row r="4" spans="1:13" ht="24">
      <c r="A4" s="296" t="s">
        <v>307</v>
      </c>
    </row>
    <row r="6" spans="1:13" ht="19.5">
      <c r="A6" s="279"/>
      <c r="B6" s="276"/>
      <c r="C6" s="276"/>
      <c r="D6" s="381" t="s">
        <v>51</v>
      </c>
      <c r="E6" s="382"/>
      <c r="F6" s="382"/>
      <c r="G6" s="382"/>
      <c r="H6" s="382"/>
      <c r="I6" s="382"/>
      <c r="J6" s="382"/>
      <c r="K6" s="382"/>
      <c r="L6" s="382"/>
      <c r="M6" s="383"/>
    </row>
    <row r="7" spans="1:13" ht="19.5">
      <c r="A7" s="280"/>
      <c r="B7" s="277"/>
      <c r="C7" s="277"/>
      <c r="D7" s="384" t="s">
        <v>49</v>
      </c>
      <c r="E7" s="385"/>
      <c r="F7" s="385"/>
      <c r="G7" s="385"/>
      <c r="H7" s="385"/>
      <c r="I7" s="385"/>
      <c r="J7" s="385"/>
      <c r="K7" s="385"/>
      <c r="L7" s="385"/>
      <c r="M7" s="386"/>
    </row>
    <row r="8" spans="1:13" ht="21.75">
      <c r="A8" s="280"/>
      <c r="B8" s="147" t="s">
        <v>318</v>
      </c>
      <c r="C8" s="147" t="s">
        <v>302</v>
      </c>
      <c r="D8" s="431" t="s">
        <v>303</v>
      </c>
      <c r="E8" s="432"/>
      <c r="F8" s="431" t="s">
        <v>287</v>
      </c>
      <c r="G8" s="432"/>
      <c r="H8" s="431" t="s">
        <v>48</v>
      </c>
      <c r="I8" s="432"/>
      <c r="J8" s="431" t="s">
        <v>47</v>
      </c>
      <c r="K8" s="432"/>
      <c r="L8" s="431" t="s">
        <v>31</v>
      </c>
      <c r="M8" s="432"/>
    </row>
    <row r="9" spans="1:13" ht="19.5">
      <c r="A9" s="280"/>
      <c r="B9" s="147"/>
      <c r="C9" s="147" t="s">
        <v>272</v>
      </c>
      <c r="D9" s="384" t="s">
        <v>306</v>
      </c>
      <c r="E9" s="386"/>
      <c r="F9" s="384" t="s">
        <v>284</v>
      </c>
      <c r="G9" s="386"/>
      <c r="H9" s="384" t="s">
        <v>46</v>
      </c>
      <c r="I9" s="386"/>
      <c r="J9" s="384" t="s">
        <v>45</v>
      </c>
      <c r="K9" s="386"/>
      <c r="L9" s="384" t="s">
        <v>29</v>
      </c>
      <c r="M9" s="386"/>
    </row>
    <row r="10" spans="1:13" ht="19.5">
      <c r="A10" s="280"/>
      <c r="B10" s="277"/>
      <c r="C10" s="277"/>
      <c r="D10" s="143" t="s">
        <v>28</v>
      </c>
      <c r="E10" s="143" t="s">
        <v>27</v>
      </c>
      <c r="F10" s="143" t="s">
        <v>44</v>
      </c>
      <c r="G10" s="143" t="s">
        <v>43</v>
      </c>
      <c r="H10" s="143" t="s">
        <v>44</v>
      </c>
      <c r="I10" s="143" t="s">
        <v>43</v>
      </c>
      <c r="J10" s="143" t="s">
        <v>26</v>
      </c>
      <c r="K10" s="143" t="s">
        <v>25</v>
      </c>
      <c r="L10" s="143" t="s">
        <v>28</v>
      </c>
      <c r="M10" s="143" t="s">
        <v>27</v>
      </c>
    </row>
    <row r="11" spans="1:13" ht="19.5">
      <c r="A11" s="281"/>
      <c r="B11" s="278"/>
      <c r="C11" s="278"/>
      <c r="D11" s="141" t="s">
        <v>42</v>
      </c>
      <c r="E11" s="141" t="s">
        <v>41</v>
      </c>
      <c r="F11" s="141" t="s">
        <v>24</v>
      </c>
      <c r="G11" s="141" t="s">
        <v>22</v>
      </c>
      <c r="H11" s="141" t="s">
        <v>24</v>
      </c>
      <c r="I11" s="141" t="s">
        <v>22</v>
      </c>
      <c r="J11" s="141" t="s">
        <v>23</v>
      </c>
      <c r="K11" s="141" t="s">
        <v>22</v>
      </c>
      <c r="L11" s="141" t="s">
        <v>42</v>
      </c>
      <c r="M11" s="141" t="s">
        <v>41</v>
      </c>
    </row>
    <row r="12" spans="1:13" ht="17.25">
      <c r="A12" s="286" t="s">
        <v>305</v>
      </c>
      <c r="B12" s="289">
        <v>2553</v>
      </c>
      <c r="C12" s="283">
        <v>19644929</v>
      </c>
      <c r="D12" s="283">
        <v>326764</v>
      </c>
      <c r="E12" s="283">
        <v>3769048</v>
      </c>
      <c r="F12" s="283"/>
      <c r="G12" s="283"/>
      <c r="H12" s="283">
        <v>4486808</v>
      </c>
      <c r="I12" s="283">
        <v>15158121</v>
      </c>
      <c r="J12" s="283">
        <v>2244023</v>
      </c>
      <c r="K12" s="283">
        <v>2242785</v>
      </c>
      <c r="L12" s="283">
        <v>4095813</v>
      </c>
      <c r="M12" s="283">
        <v>15549116</v>
      </c>
    </row>
    <row r="13" spans="1:13" ht="17.25">
      <c r="A13" s="287"/>
      <c r="B13" s="290">
        <v>2554</v>
      </c>
      <c r="C13" s="284">
        <v>19786346</v>
      </c>
      <c r="D13" s="284">
        <v>318723</v>
      </c>
      <c r="E13" s="284">
        <v>3361943</v>
      </c>
      <c r="F13" s="284"/>
      <c r="G13" s="284"/>
      <c r="H13" s="284">
        <v>4881069</v>
      </c>
      <c r="I13" s="284">
        <v>14905277</v>
      </c>
      <c r="J13" s="284">
        <v>2650939</v>
      </c>
      <c r="K13" s="284">
        <v>17135407</v>
      </c>
      <c r="L13" s="284">
        <v>3680666</v>
      </c>
      <c r="M13" s="284">
        <v>16105680</v>
      </c>
    </row>
    <row r="14" spans="1:13" ht="17.25">
      <c r="A14" s="287"/>
      <c r="B14" s="290">
        <v>2555</v>
      </c>
      <c r="C14" s="284">
        <v>20025412</v>
      </c>
      <c r="D14" s="284">
        <v>346467</v>
      </c>
      <c r="E14" s="284">
        <v>2767416</v>
      </c>
      <c r="F14" s="284"/>
      <c r="G14" s="284"/>
      <c r="H14" s="284">
        <v>5388882</v>
      </c>
      <c r="I14" s="284">
        <v>14636530</v>
      </c>
      <c r="J14" s="284">
        <v>3686714</v>
      </c>
      <c r="K14" s="284">
        <v>16338698</v>
      </c>
      <c r="L14" s="284">
        <v>3113883</v>
      </c>
      <c r="M14" s="284">
        <v>16911529</v>
      </c>
    </row>
    <row r="15" spans="1:13" ht="17.25">
      <c r="A15" s="287"/>
      <c r="B15" s="290">
        <v>2556</v>
      </c>
      <c r="C15" s="284">
        <v>20121364</v>
      </c>
      <c r="D15" s="284">
        <v>333459</v>
      </c>
      <c r="E15" s="284">
        <v>2479588</v>
      </c>
      <c r="F15" s="284"/>
      <c r="G15" s="284"/>
      <c r="H15" s="284">
        <v>5773335</v>
      </c>
      <c r="I15" s="284">
        <v>14348029</v>
      </c>
      <c r="J15" s="284">
        <v>4732421</v>
      </c>
      <c r="K15" s="284">
        <v>15388943</v>
      </c>
      <c r="L15" s="284">
        <v>2813047</v>
      </c>
      <c r="M15" s="284">
        <v>17308317</v>
      </c>
    </row>
    <row r="16" spans="1:13" ht="17.25">
      <c r="A16" s="287"/>
      <c r="B16" s="290">
        <v>2557</v>
      </c>
      <c r="C16" s="284">
        <v>20564691</v>
      </c>
      <c r="D16" s="284">
        <v>442157</v>
      </c>
      <c r="E16" s="284">
        <v>2514234</v>
      </c>
      <c r="F16" s="284"/>
      <c r="G16" s="284"/>
      <c r="H16" s="284">
        <v>6973240</v>
      </c>
      <c r="I16" s="284">
        <v>13591451</v>
      </c>
      <c r="J16" s="284">
        <v>7126407</v>
      </c>
      <c r="K16" s="284">
        <v>13438284</v>
      </c>
      <c r="L16" s="284">
        <v>2956391</v>
      </c>
      <c r="M16" s="284">
        <v>17608300</v>
      </c>
    </row>
    <row r="17" spans="1:13" ht="17.25">
      <c r="A17" s="287"/>
      <c r="B17" s="290">
        <v>2558</v>
      </c>
      <c r="C17" s="284">
        <v>20642895</v>
      </c>
      <c r="D17" s="284">
        <v>294674</v>
      </c>
      <c r="E17" s="284">
        <v>2242446</v>
      </c>
      <c r="F17" s="284"/>
      <c r="G17" s="284"/>
      <c r="H17" s="284">
        <v>6093254</v>
      </c>
      <c r="I17" s="284">
        <v>14549641</v>
      </c>
      <c r="J17" s="284">
        <v>10767727</v>
      </c>
      <c r="K17" s="284">
        <v>9875168</v>
      </c>
      <c r="L17" s="284">
        <v>2537120</v>
      </c>
      <c r="M17" s="284">
        <v>18105775</v>
      </c>
    </row>
    <row r="18" spans="1:13" ht="17.25">
      <c r="A18" s="287"/>
      <c r="B18" s="290">
        <v>2559</v>
      </c>
      <c r="C18" s="284">
        <v>21367200</v>
      </c>
      <c r="D18" s="284">
        <v>298528.64000000001</v>
      </c>
      <c r="E18" s="284">
        <v>21068671.399999999</v>
      </c>
      <c r="F18" s="284"/>
      <c r="G18" s="284"/>
      <c r="H18" s="284">
        <v>6071005.2699999996</v>
      </c>
      <c r="I18" s="284">
        <v>15296194.699999999</v>
      </c>
      <c r="J18" s="284">
        <v>12785202.699999999</v>
      </c>
      <c r="K18" s="284">
        <v>8581997.3100000005</v>
      </c>
      <c r="L18" s="284">
        <v>2606905.19</v>
      </c>
      <c r="M18" s="284">
        <v>18760294.800000001</v>
      </c>
    </row>
    <row r="19" spans="1:13" ht="17.25">
      <c r="A19" s="287"/>
      <c r="B19" s="290">
        <v>2560</v>
      </c>
      <c r="C19" s="284">
        <v>21513403</v>
      </c>
      <c r="D19" s="284">
        <v>247883</v>
      </c>
      <c r="E19" s="284">
        <v>21265520</v>
      </c>
      <c r="F19" s="284"/>
      <c r="G19" s="284"/>
      <c r="H19" s="284">
        <v>5334142</v>
      </c>
      <c r="I19" s="284">
        <v>16179261</v>
      </c>
      <c r="J19" s="284">
        <v>13850287</v>
      </c>
      <c r="K19" s="284">
        <v>7663116</v>
      </c>
      <c r="L19" s="284">
        <v>1989907</v>
      </c>
      <c r="M19" s="284">
        <v>19523497</v>
      </c>
    </row>
    <row r="20" spans="1:13" ht="17.25">
      <c r="A20" s="287"/>
      <c r="B20" s="290">
        <v>2561</v>
      </c>
      <c r="C20" s="284">
        <v>21418737</v>
      </c>
      <c r="D20" s="284">
        <v>191005</v>
      </c>
      <c r="E20" s="284">
        <v>21227732</v>
      </c>
      <c r="F20" s="284"/>
      <c r="G20" s="284"/>
      <c r="H20" s="284">
        <v>4482046</v>
      </c>
      <c r="I20" s="284">
        <v>16936691</v>
      </c>
      <c r="J20" s="284">
        <v>14502549</v>
      </c>
      <c r="K20" s="284">
        <v>6916188</v>
      </c>
      <c r="L20" s="284">
        <v>1535704</v>
      </c>
      <c r="M20" s="284">
        <v>19883033</v>
      </c>
    </row>
    <row r="21" spans="1:13" ht="17.25">
      <c r="A21" s="287"/>
      <c r="B21" s="284" t="s">
        <v>304</v>
      </c>
      <c r="C21" s="284">
        <v>21884396</v>
      </c>
      <c r="D21" s="284"/>
      <c r="E21" s="284"/>
      <c r="F21" s="284">
        <v>1734769</v>
      </c>
      <c r="G21" s="284">
        <v>20149627</v>
      </c>
      <c r="H21" s="284">
        <v>3485338</v>
      </c>
      <c r="I21" s="284">
        <v>18399058</v>
      </c>
      <c r="J21" s="284">
        <v>16317453</v>
      </c>
      <c r="K21" s="284">
        <v>5566943</v>
      </c>
      <c r="L21" s="284"/>
      <c r="M21" s="284"/>
    </row>
    <row r="22" spans="1:13" ht="17.25">
      <c r="A22" s="288"/>
      <c r="B22" s="285"/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</row>
    <row r="23" spans="1:13" ht="17.25">
      <c r="A23" s="282"/>
      <c r="B23" s="284"/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</row>
    <row r="24" spans="1:13" ht="17.25">
      <c r="A24" s="282" t="s">
        <v>245</v>
      </c>
      <c r="B24" s="290">
        <v>2553</v>
      </c>
      <c r="C24" s="284">
        <v>791335</v>
      </c>
      <c r="D24" s="284">
        <v>4635</v>
      </c>
      <c r="E24" s="284">
        <v>109049</v>
      </c>
      <c r="F24" s="284"/>
      <c r="G24" s="284"/>
      <c r="H24" s="284">
        <v>135988</v>
      </c>
      <c r="I24" s="284">
        <v>655347</v>
      </c>
      <c r="J24" s="284">
        <v>62093</v>
      </c>
      <c r="K24" s="284">
        <v>73896</v>
      </c>
      <c r="L24" s="284">
        <v>113685</v>
      </c>
      <c r="M24" s="284">
        <v>677650</v>
      </c>
    </row>
    <row r="25" spans="1:13" ht="17.25">
      <c r="A25" s="282"/>
      <c r="B25" s="290">
        <v>2554</v>
      </c>
      <c r="C25" s="284">
        <v>796474</v>
      </c>
      <c r="D25" s="284">
        <v>10013</v>
      </c>
      <c r="E25" s="284">
        <v>83317</v>
      </c>
      <c r="F25" s="284"/>
      <c r="G25" s="284"/>
      <c r="H25" s="284">
        <v>171212</v>
      </c>
      <c r="I25" s="284">
        <v>625262</v>
      </c>
      <c r="J25" s="284">
        <v>78564</v>
      </c>
      <c r="K25" s="284">
        <v>717910</v>
      </c>
      <c r="L25" s="284">
        <v>93330</v>
      </c>
      <c r="M25" s="284">
        <v>703144</v>
      </c>
    </row>
    <row r="26" spans="1:13" ht="17.25">
      <c r="A26" s="282"/>
      <c r="B26" s="290">
        <v>2555</v>
      </c>
      <c r="C26" s="284">
        <v>810035</v>
      </c>
      <c r="D26" s="284">
        <v>11109</v>
      </c>
      <c r="E26" s="284">
        <v>70473</v>
      </c>
      <c r="F26" s="284"/>
      <c r="G26" s="284"/>
      <c r="H26" s="284">
        <v>176649</v>
      </c>
      <c r="I26" s="284">
        <v>633386</v>
      </c>
      <c r="J26" s="284">
        <v>119382</v>
      </c>
      <c r="K26" s="284">
        <v>690653</v>
      </c>
      <c r="L26" s="284">
        <v>81582</v>
      </c>
      <c r="M26" s="284">
        <v>728453</v>
      </c>
    </row>
    <row r="27" spans="1:13" ht="17.25">
      <c r="A27" s="282"/>
      <c r="B27" s="290">
        <v>2556</v>
      </c>
      <c r="C27" s="284">
        <v>798484</v>
      </c>
      <c r="D27" s="284">
        <v>6933</v>
      </c>
      <c r="E27" s="284">
        <v>41873</v>
      </c>
      <c r="F27" s="284"/>
      <c r="G27" s="284"/>
      <c r="H27" s="284">
        <v>200557</v>
      </c>
      <c r="I27" s="284">
        <v>597927</v>
      </c>
      <c r="J27" s="284">
        <v>164159</v>
      </c>
      <c r="K27" s="284">
        <v>634325</v>
      </c>
      <c r="L27" s="284">
        <v>48805</v>
      </c>
      <c r="M27" s="284">
        <v>749679</v>
      </c>
    </row>
    <row r="28" spans="1:13" ht="17.25">
      <c r="A28" s="282"/>
      <c r="B28" s="290">
        <v>2557</v>
      </c>
      <c r="C28" s="284">
        <v>753471</v>
      </c>
      <c r="D28" s="284">
        <v>6741</v>
      </c>
      <c r="E28" s="284">
        <v>35545</v>
      </c>
      <c r="F28" s="284"/>
      <c r="G28" s="284"/>
      <c r="H28" s="284">
        <v>226925</v>
      </c>
      <c r="I28" s="284">
        <v>526546</v>
      </c>
      <c r="J28" s="284">
        <v>232708</v>
      </c>
      <c r="K28" s="284">
        <v>520763</v>
      </c>
      <c r="L28" s="284">
        <v>42285</v>
      </c>
      <c r="M28" s="284">
        <v>711186</v>
      </c>
    </row>
    <row r="29" spans="1:13" ht="17.25">
      <c r="A29" s="282"/>
      <c r="B29" s="290">
        <v>2558</v>
      </c>
      <c r="C29" s="284">
        <v>752300</v>
      </c>
      <c r="D29" s="284">
        <v>1581</v>
      </c>
      <c r="E29" s="284">
        <v>33716</v>
      </c>
      <c r="F29" s="284"/>
      <c r="G29" s="284"/>
      <c r="H29" s="284">
        <v>234796</v>
      </c>
      <c r="I29" s="284">
        <v>517504</v>
      </c>
      <c r="J29" s="284">
        <v>427854</v>
      </c>
      <c r="K29" s="284">
        <v>324446</v>
      </c>
      <c r="L29" s="284">
        <v>35297</v>
      </c>
      <c r="M29" s="284">
        <v>717003</v>
      </c>
    </row>
    <row r="30" spans="1:13" ht="17.25">
      <c r="A30" s="282"/>
      <c r="B30" s="290">
        <v>2559</v>
      </c>
      <c r="C30" s="284">
        <v>740048</v>
      </c>
      <c r="D30" s="284">
        <v>6856.21</v>
      </c>
      <c r="E30" s="284">
        <v>733191.79</v>
      </c>
      <c r="F30" s="284"/>
      <c r="G30" s="284"/>
      <c r="H30" s="284">
        <v>187829.05</v>
      </c>
      <c r="I30" s="284">
        <v>552218.96</v>
      </c>
      <c r="J30" s="284">
        <v>427779.35</v>
      </c>
      <c r="K30" s="284">
        <v>312268.65000000002</v>
      </c>
      <c r="L30" s="284">
        <v>29687.23</v>
      </c>
      <c r="M30" s="284">
        <v>710360.77</v>
      </c>
    </row>
    <row r="31" spans="1:13" ht="17.25">
      <c r="A31" s="282"/>
      <c r="B31" s="290">
        <v>2560</v>
      </c>
      <c r="C31" s="284">
        <v>775456</v>
      </c>
      <c r="D31" s="284">
        <v>2903</v>
      </c>
      <c r="E31" s="284">
        <v>772553</v>
      </c>
      <c r="F31" s="284"/>
      <c r="G31" s="284"/>
      <c r="H31" s="284">
        <v>180378</v>
      </c>
      <c r="I31" s="284">
        <v>595078</v>
      </c>
      <c r="J31" s="284">
        <v>511607</v>
      </c>
      <c r="K31" s="284">
        <v>263849</v>
      </c>
      <c r="L31" s="284">
        <v>19219</v>
      </c>
      <c r="M31" s="284">
        <v>756237</v>
      </c>
    </row>
    <row r="32" spans="1:13" ht="17.25">
      <c r="A32" s="282"/>
      <c r="B32" s="290">
        <v>2561</v>
      </c>
      <c r="C32" s="284">
        <v>744247</v>
      </c>
      <c r="D32" s="284">
        <v>778</v>
      </c>
      <c r="E32" s="284">
        <v>743469</v>
      </c>
      <c r="F32" s="284"/>
      <c r="G32" s="284"/>
      <c r="H32" s="284">
        <v>154624</v>
      </c>
      <c r="I32" s="284">
        <v>589623</v>
      </c>
      <c r="J32" s="284">
        <v>500800</v>
      </c>
      <c r="K32" s="284">
        <v>243447</v>
      </c>
      <c r="L32" s="284">
        <v>9795</v>
      </c>
      <c r="M32" s="284">
        <v>734452</v>
      </c>
    </row>
    <row r="33" spans="1:13" ht="17.25">
      <c r="A33" s="281"/>
      <c r="B33" s="285" t="s">
        <v>304</v>
      </c>
      <c r="C33" s="285">
        <v>775859</v>
      </c>
      <c r="D33" s="285"/>
      <c r="E33" s="285"/>
      <c r="F33" s="285">
        <v>9374</v>
      </c>
      <c r="G33" s="285">
        <v>766485</v>
      </c>
      <c r="H33" s="285">
        <v>107735</v>
      </c>
      <c r="I33" s="285">
        <v>668124</v>
      </c>
      <c r="J33" s="285">
        <v>574557</v>
      </c>
      <c r="K33" s="285">
        <v>201302</v>
      </c>
      <c r="L33" s="285"/>
      <c r="M33" s="285"/>
    </row>
    <row r="35" spans="1:13" ht="21.75">
      <c r="A35" s="325" t="s">
        <v>319</v>
      </c>
    </row>
  </sheetData>
  <mergeCells count="12">
    <mergeCell ref="D6:M6"/>
    <mergeCell ref="D7:M7"/>
    <mergeCell ref="F9:G9"/>
    <mergeCell ref="D8:E8"/>
    <mergeCell ref="D9:E9"/>
    <mergeCell ref="L8:M8"/>
    <mergeCell ref="L9:M9"/>
    <mergeCell ref="J8:K8"/>
    <mergeCell ref="J9:K9"/>
    <mergeCell ref="H8:I8"/>
    <mergeCell ref="H9:I9"/>
    <mergeCell ref="F8:G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C4" sqref="C4"/>
    </sheetView>
  </sheetViews>
  <sheetFormatPr defaultRowHeight="17.25"/>
  <cols>
    <col min="1" max="1" width="9" style="282"/>
    <col min="2" max="2" width="8.5" style="282" customWidth="1"/>
    <col min="3" max="5" width="20.25" style="282" customWidth="1"/>
    <col min="6" max="16384" width="9" style="282"/>
  </cols>
  <sheetData>
    <row r="1" spans="1:8">
      <c r="A1" s="433" t="s">
        <v>330</v>
      </c>
      <c r="B1" s="433"/>
      <c r="C1" s="433"/>
      <c r="D1" s="433"/>
      <c r="E1" s="433"/>
      <c r="F1" s="433"/>
      <c r="G1" s="433"/>
      <c r="H1" s="433"/>
    </row>
    <row r="2" spans="1:8">
      <c r="A2" s="297" t="s">
        <v>311</v>
      </c>
      <c r="B2" s="297"/>
      <c r="C2" s="298"/>
      <c r="D2" s="297"/>
      <c r="E2" s="297"/>
      <c r="F2" s="297"/>
      <c r="G2" s="297"/>
      <c r="H2" s="297"/>
    </row>
    <row r="5" spans="1:8" ht="19.5">
      <c r="A5" s="302"/>
      <c r="B5" s="299" t="s">
        <v>318</v>
      </c>
      <c r="C5" s="300" t="s">
        <v>310</v>
      </c>
      <c r="D5" s="300" t="s">
        <v>308</v>
      </c>
      <c r="E5" s="300" t="s">
        <v>309</v>
      </c>
    </row>
    <row r="6" spans="1:8">
      <c r="A6" s="303" t="s">
        <v>305</v>
      </c>
      <c r="B6" s="302">
        <v>2560</v>
      </c>
      <c r="C6" s="305">
        <v>3389138</v>
      </c>
      <c r="D6" s="283">
        <v>3247447</v>
      </c>
      <c r="E6" s="283">
        <v>141691</v>
      </c>
    </row>
    <row r="7" spans="1:8">
      <c r="A7" s="303"/>
      <c r="B7" s="303">
        <v>2561</v>
      </c>
      <c r="C7" s="306">
        <v>2930415</v>
      </c>
      <c r="D7" s="284">
        <v>2794882</v>
      </c>
      <c r="E7" s="284">
        <v>135533</v>
      </c>
    </row>
    <row r="8" spans="1:8">
      <c r="A8" s="303"/>
      <c r="B8" s="303">
        <v>2562</v>
      </c>
      <c r="C8" s="306">
        <v>2556894</v>
      </c>
      <c r="D8" s="284">
        <v>2479871</v>
      </c>
      <c r="E8" s="284">
        <v>77023</v>
      </c>
    </row>
    <row r="9" spans="1:8">
      <c r="A9" s="304"/>
      <c r="B9" s="304">
        <v>2563</v>
      </c>
      <c r="C9" s="307">
        <v>2224319</v>
      </c>
      <c r="D9" s="285">
        <v>2167091</v>
      </c>
      <c r="E9" s="285">
        <v>57228</v>
      </c>
    </row>
    <row r="10" spans="1:8" ht="19.5">
      <c r="A10" s="302"/>
      <c r="B10" s="299" t="s">
        <v>318</v>
      </c>
      <c r="C10" s="324" t="s">
        <v>310</v>
      </c>
      <c r="D10" s="300" t="s">
        <v>308</v>
      </c>
      <c r="E10" s="300" t="s">
        <v>309</v>
      </c>
    </row>
    <row r="11" spans="1:8">
      <c r="A11" s="303" t="s">
        <v>245</v>
      </c>
      <c r="B11" s="302">
        <v>2560</v>
      </c>
      <c r="C11" s="305">
        <v>55087</v>
      </c>
      <c r="D11" s="283">
        <v>50102</v>
      </c>
      <c r="E11" s="283">
        <v>4985</v>
      </c>
    </row>
    <row r="12" spans="1:8">
      <c r="A12" s="303"/>
      <c r="B12" s="303">
        <v>2561</v>
      </c>
      <c r="C12" s="306">
        <v>45095</v>
      </c>
      <c r="D12" s="284">
        <v>42683</v>
      </c>
      <c r="E12" s="284">
        <v>2412</v>
      </c>
    </row>
    <row r="13" spans="1:8">
      <c r="A13" s="303"/>
      <c r="B13" s="303">
        <v>2562</v>
      </c>
      <c r="C13" s="306">
        <v>38083</v>
      </c>
      <c r="D13" s="284">
        <v>37313</v>
      </c>
      <c r="E13" s="284">
        <v>770</v>
      </c>
    </row>
    <row r="14" spans="1:8">
      <c r="A14" s="304"/>
      <c r="B14" s="304">
        <v>2563</v>
      </c>
      <c r="C14" s="307">
        <v>31845</v>
      </c>
      <c r="D14" s="285">
        <v>31838</v>
      </c>
      <c r="E14" s="285">
        <v>7</v>
      </c>
    </row>
    <row r="16" spans="1:8" ht="21.75">
      <c r="A16" s="325" t="s">
        <v>319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2</vt:i4>
      </vt:variant>
    </vt:vector>
  </HeadingPairs>
  <TitlesOfParts>
    <vt:vector size="19" baseType="lpstr">
      <vt:lpstr>T-16.2 256125622563</vt:lpstr>
      <vt:lpstr>T-16.4พ.ศ.2563</vt:lpstr>
      <vt:lpstr>T-16.2 2562 2563</vt:lpstr>
      <vt:lpstr>T-16.1 25622563</vt:lpstr>
      <vt:lpstr>Sheet7</vt:lpstr>
      <vt:lpstr>T-16.3 พ.ศ.2562</vt:lpstr>
      <vt:lpstr>T-16.4พ.ศ.2562  </vt:lpstr>
      <vt:lpstr>Sheet1</vt:lpstr>
      <vt:lpstr>Sheet2</vt:lpstr>
      <vt:lpstr>Sheet3</vt:lpstr>
      <vt:lpstr>Sheet4</vt:lpstr>
      <vt:lpstr> จำนวนครัวเรือน2562</vt:lpstr>
      <vt:lpstr> จังหวัด 2562  </vt:lpstr>
      <vt:lpstr> จำนวนอุปกรณ์ เครื่องมือ 2562</vt:lpstr>
      <vt:lpstr>T-16.1</vt:lpstr>
      <vt:lpstr>T-16.2</vt:lpstr>
      <vt:lpstr>T-16.3 พ.ศ.2561</vt:lpstr>
      <vt:lpstr>' จังหวัด 2562  '!Print_Area</vt:lpstr>
      <vt:lpstr>' จำนวนอุปกรณ์ เครื่องมือ 2562'!Print_Area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Microsoft</cp:lastModifiedBy>
  <cp:lastPrinted>2021-08-27T08:25:39Z</cp:lastPrinted>
  <dcterms:created xsi:type="dcterms:W3CDTF">2018-01-29T22:12:46Z</dcterms:created>
  <dcterms:modified xsi:type="dcterms:W3CDTF">2021-08-27T08:52:12Z</dcterms:modified>
</cp:coreProperties>
</file>