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0.xml" ContentType="application/vnd.openxmlformats-officedocument.drawing+xml"/>
  <Override PartName="/xl/tables/table5.xml" ContentType="application/vnd.openxmlformats-officedocument.spreadsheetml.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พยากรณ์ุ-\"/>
    </mc:Choice>
  </mc:AlternateContent>
  <xr:revisionPtr revIDLastSave="0" documentId="8_{B25A1157-D08B-4F21-A8E8-E0E085D25100}" xr6:coauthVersionLast="45" xr6:coauthVersionMax="45" xr10:uidLastSave="{00000000-0000-0000-0000-000000000000}"/>
  <bookViews>
    <workbookView xWindow="-120" yWindow="-120" windowWidth="15600" windowHeight="11310" tabRatio="448" xr2:uid="{00000000-000D-0000-FFFF-FFFF00000000}"/>
  </bookViews>
  <sheets>
    <sheet name="ตารางที่1ไตรมาส3 2563" sheetId="128" r:id="rId1"/>
    <sheet name="1.ไตรมาส1234 25552562" sheetId="136" r:id="rId2"/>
    <sheet name="2.ไตรมาส1234 25552562" sheetId="137" r:id="rId3"/>
    <sheet name="3.ไตรมาส1234 25552562" sheetId="138" r:id="rId4"/>
    <sheet name="5 differenceไตรมาส1234 62" sheetId="139" r:id="rId5"/>
    <sheet name="1เชื่อมเวลากับDATAไตรมาส1234 62" sheetId="140" r:id="rId6"/>
    <sheet name="2 Minitab Time Series" sheetId="141" r:id="rId7"/>
    <sheet name="3 MinitDouble Exp Smoothing" sheetId="142" r:id="rId8"/>
    <sheet name="4Minitab Moving average" sheetId="143" r:id="rId9"/>
    <sheet name="ตาราง 1" sheetId="104" r:id="rId10"/>
    <sheet name="อนุกรมเวลา" sheetId="103" r:id="rId11"/>
    <sheet name="Sheet1" sheetId="135" r:id="rId12"/>
    <sheet name="อนุกรมเวลา   " sheetId="101" r:id="rId13"/>
    <sheet name="ตารางที่2 ไตรมาส3 2563" sheetId="129" r:id="rId14"/>
    <sheet name="ตารางที่3 ไตรมาส3 2563" sheetId="130" r:id="rId15"/>
    <sheet name="ตารางที่4 ไตรมาส3 2563" sheetId="131" r:id="rId16"/>
    <sheet name="ตารางที่5 ไตรมาส3 2563" sheetId="132" r:id="rId17"/>
    <sheet name="ตารางที่6 ไตรมาส3 2563" sheetId="133" r:id="rId18"/>
    <sheet name="ตารางที่7 ไตรมาส3 2563" sheetId="134" r:id="rId19"/>
  </sheets>
  <definedNames>
    <definedName name="HTML_CodePage" hidden="1">874</definedName>
    <definedName name="HTML_Control" localSheetId="9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OLE_LINK1" localSheetId="13">'ตารางที่2 ไตรมาส3 2563'!#REF!</definedName>
    <definedName name="SAPBEXdnldView" hidden="1">"3ZY5706QR6UW8T5CLKDTEF6F5"</definedName>
    <definedName name="SAPBEXsysID" hidden="1">"BWP"</definedName>
  </definedNames>
  <calcPr calcId="181029"/>
</workbook>
</file>

<file path=xl/calcChain.xml><?xml version="1.0" encoding="utf-8"?>
<calcChain xmlns="http://schemas.openxmlformats.org/spreadsheetml/2006/main">
  <c r="D2" i="138" l="1"/>
  <c r="E2" i="138" s="1"/>
  <c r="D3" i="138"/>
  <c r="E3" i="138"/>
  <c r="P3" i="138"/>
  <c r="D4" i="138"/>
  <c r="E4" i="138"/>
  <c r="P4" i="138"/>
  <c r="P7" i="138" s="1"/>
  <c r="D5" i="138"/>
  <c r="E5" i="138" s="1"/>
  <c r="P5" i="138"/>
  <c r="D6" i="138"/>
  <c r="E6" i="138" s="1"/>
  <c r="P6" i="138"/>
  <c r="D7" i="138"/>
  <c r="E7" i="138"/>
  <c r="D8" i="138"/>
  <c r="E8" i="138" s="1"/>
  <c r="D9" i="138"/>
  <c r="E9" i="138" s="1"/>
  <c r="D10" i="138"/>
  <c r="E10" i="138"/>
  <c r="D11" i="138"/>
  <c r="E11" i="138" s="1"/>
  <c r="I11" i="138"/>
  <c r="K11" i="138"/>
  <c r="D12" i="138"/>
  <c r="E12" i="138" s="1"/>
  <c r="I12" i="138"/>
  <c r="K12" i="138" s="1"/>
  <c r="D13" i="138"/>
  <c r="E13" i="138" s="1"/>
  <c r="I13" i="138"/>
  <c r="K13" i="138" s="1"/>
  <c r="D14" i="138"/>
  <c r="E14" i="138" s="1"/>
  <c r="I14" i="138"/>
  <c r="K14" i="138" s="1"/>
  <c r="D15" i="138"/>
  <c r="E15" i="138" s="1"/>
  <c r="D16" i="138"/>
  <c r="E16" i="138" s="1"/>
  <c r="D17" i="138"/>
  <c r="E17" i="138" s="1"/>
  <c r="D18" i="138"/>
  <c r="E18" i="138" s="1"/>
  <c r="D19" i="138"/>
  <c r="E19" i="138" s="1"/>
  <c r="D20" i="138"/>
  <c r="E20" i="138" s="1"/>
  <c r="D21" i="138"/>
  <c r="E21" i="138" s="1"/>
  <c r="D22" i="138"/>
  <c r="E22" i="138" s="1"/>
  <c r="D23" i="138"/>
  <c r="E23" i="138" s="1"/>
  <c r="D24" i="138"/>
  <c r="E24" i="138" s="1"/>
  <c r="D25" i="138"/>
  <c r="E25" i="138" s="1"/>
  <c r="D26" i="138"/>
  <c r="E26" i="138" s="1"/>
  <c r="D27" i="138"/>
  <c r="E27" i="138" s="1"/>
  <c r="D28" i="138"/>
  <c r="E28" i="138" s="1"/>
  <c r="D29" i="138"/>
  <c r="E29" i="138" s="1"/>
  <c r="D30" i="138"/>
  <c r="E30" i="138" s="1"/>
  <c r="D31" i="138"/>
  <c r="E31" i="138" s="1"/>
  <c r="D32" i="138"/>
  <c r="E32" i="138" s="1"/>
  <c r="D33" i="138"/>
  <c r="E33" i="138" s="1"/>
  <c r="D34" i="138"/>
  <c r="E34" i="138" s="1"/>
  <c r="D35" i="138"/>
  <c r="E35" i="138" s="1"/>
  <c r="D36" i="138"/>
  <c r="E36" i="138" s="1"/>
  <c r="D37" i="138"/>
  <c r="E37" i="138" s="1"/>
  <c r="D2" i="137"/>
  <c r="E2" i="137" s="1"/>
  <c r="D3" i="137"/>
  <c r="E3" i="137"/>
  <c r="D4" i="137"/>
  <c r="E4" i="137"/>
  <c r="D5" i="137"/>
  <c r="E5" i="137"/>
  <c r="D6" i="137"/>
  <c r="E6" i="137"/>
  <c r="D7" i="137"/>
  <c r="E7" i="137"/>
  <c r="D8" i="137"/>
  <c r="E8" i="137"/>
  <c r="D9" i="137"/>
  <c r="E9" i="137"/>
  <c r="D10" i="137"/>
  <c r="E10" i="137"/>
  <c r="D11" i="137"/>
  <c r="E11" i="137"/>
  <c r="D12" i="137"/>
  <c r="E12" i="137"/>
  <c r="D13" i="137"/>
  <c r="E13" i="137"/>
  <c r="D14" i="137"/>
  <c r="E14" i="137"/>
  <c r="D15" i="137"/>
  <c r="E15" i="137"/>
  <c r="D16" i="137"/>
  <c r="E16" i="137"/>
  <c r="D17" i="137"/>
  <c r="E17" i="137"/>
  <c r="D18" i="137"/>
  <c r="E18" i="137"/>
  <c r="D19" i="137"/>
  <c r="E19" i="137"/>
  <c r="D20" i="137"/>
  <c r="E20" i="137"/>
  <c r="D21" i="137"/>
  <c r="E21" i="137"/>
  <c r="D22" i="137"/>
  <c r="E22" i="137"/>
  <c r="D23" i="137"/>
  <c r="E23" i="137"/>
  <c r="D24" i="137"/>
  <c r="E24" i="137"/>
  <c r="D25" i="137"/>
  <c r="E25" i="137"/>
  <c r="D26" i="137"/>
  <c r="E26" i="137"/>
  <c r="D27" i="137"/>
  <c r="E27" i="137"/>
  <c r="D28" i="137"/>
  <c r="E28" i="137"/>
  <c r="D29" i="137"/>
  <c r="E29" i="137"/>
  <c r="D30" i="137"/>
  <c r="E30" i="137"/>
  <c r="D31" i="137"/>
  <c r="E31" i="137"/>
  <c r="D32" i="137"/>
  <c r="E32" i="137"/>
  <c r="D33" i="137"/>
  <c r="E33" i="137"/>
  <c r="D34" i="137"/>
  <c r="E34" i="137"/>
  <c r="D35" i="137"/>
  <c r="E35" i="137"/>
  <c r="D36" i="137"/>
  <c r="E36" i="137"/>
  <c r="D37" i="137"/>
  <c r="E37" i="137"/>
  <c r="G2" i="136"/>
  <c r="H2" i="136"/>
  <c r="J2" i="136" s="1"/>
  <c r="I2" i="136"/>
  <c r="H3" i="136"/>
  <c r="I3" i="136"/>
  <c r="H4" i="136"/>
  <c r="I4" i="136"/>
  <c r="H5" i="136"/>
  <c r="I5" i="136"/>
  <c r="H6" i="136"/>
  <c r="I6" i="136"/>
  <c r="H7" i="136"/>
  <c r="I7" i="136"/>
  <c r="H8" i="136"/>
  <c r="I8" i="136"/>
  <c r="H9" i="136"/>
  <c r="I9" i="136"/>
  <c r="H10" i="136"/>
  <c r="I10" i="136"/>
  <c r="H11" i="136"/>
  <c r="I11" i="136"/>
  <c r="H12" i="136"/>
  <c r="I12" i="136"/>
  <c r="H13" i="136"/>
  <c r="I13" i="136"/>
  <c r="H14" i="136"/>
  <c r="I14" i="136"/>
  <c r="H15" i="136"/>
  <c r="I15" i="136"/>
  <c r="H16" i="136"/>
  <c r="I16" i="136"/>
  <c r="H17" i="136"/>
  <c r="I17" i="136"/>
  <c r="H18" i="136"/>
  <c r="I18" i="136"/>
  <c r="H19" i="136"/>
  <c r="I19" i="136"/>
  <c r="H20" i="136"/>
  <c r="I20" i="136"/>
  <c r="H21" i="136"/>
  <c r="I21" i="136"/>
  <c r="H22" i="136"/>
  <c r="I22" i="136"/>
  <c r="H23" i="136"/>
  <c r="I23" i="136"/>
  <c r="H24" i="136"/>
  <c r="I24" i="136"/>
  <c r="H25" i="136"/>
  <c r="I25" i="136"/>
  <c r="H26" i="136"/>
  <c r="I26" i="136"/>
  <c r="H27" i="136"/>
  <c r="I27" i="136"/>
  <c r="H28" i="136"/>
  <c r="I28" i="136"/>
  <c r="K2" i="136" s="1"/>
  <c r="L2" i="136" s="1"/>
  <c r="H29" i="136"/>
  <c r="I29" i="136"/>
  <c r="H30" i="136"/>
  <c r="I30" i="136"/>
  <c r="H31" i="136"/>
  <c r="I31" i="136"/>
  <c r="H32" i="136"/>
  <c r="I32" i="136"/>
  <c r="H33" i="136"/>
  <c r="I33" i="136"/>
  <c r="H34" i="136"/>
  <c r="I34" i="136"/>
  <c r="H35" i="136"/>
  <c r="I35" i="136"/>
  <c r="H36" i="136"/>
  <c r="I36" i="136"/>
  <c r="H37" i="136"/>
  <c r="I37" i="136"/>
  <c r="G9" i="134" l="1"/>
  <c r="G10" i="134" s="1"/>
  <c r="H9" i="134"/>
  <c r="I9" i="134"/>
  <c r="L9" i="134"/>
  <c r="H10" i="134"/>
  <c r="I10" i="134"/>
  <c r="B11" i="134"/>
  <c r="B28" i="134" s="1"/>
  <c r="C11" i="134"/>
  <c r="D11" i="134"/>
  <c r="D28" i="134" s="1"/>
  <c r="M11" i="134"/>
  <c r="B15" i="134"/>
  <c r="K9" i="134" s="1"/>
  <c r="K10" i="134" s="1"/>
  <c r="C15" i="134"/>
  <c r="C32" i="134" s="1"/>
  <c r="D15" i="134"/>
  <c r="B22" i="134"/>
  <c r="C22" i="134"/>
  <c r="D22" i="134"/>
  <c r="B24" i="134"/>
  <c r="C24" i="134"/>
  <c r="D24" i="134"/>
  <c r="B25" i="134"/>
  <c r="C25" i="134"/>
  <c r="D25" i="134"/>
  <c r="B26" i="134"/>
  <c r="C26" i="134"/>
  <c r="D26" i="134"/>
  <c r="B27" i="134"/>
  <c r="C27" i="134"/>
  <c r="D27" i="134"/>
  <c r="C28" i="134"/>
  <c r="B29" i="134"/>
  <c r="C29" i="134"/>
  <c r="D29" i="134"/>
  <c r="B30" i="134"/>
  <c r="C30" i="134"/>
  <c r="D30" i="134"/>
  <c r="B32" i="134"/>
  <c r="D32" i="134"/>
  <c r="B33" i="134"/>
  <c r="C33" i="134"/>
  <c r="D33" i="134"/>
  <c r="B34" i="134"/>
  <c r="C34" i="134"/>
  <c r="D34" i="134"/>
  <c r="B35" i="134"/>
  <c r="C35" i="134"/>
  <c r="D35" i="134"/>
  <c r="B16" i="133"/>
  <c r="C16" i="133"/>
  <c r="D16" i="133"/>
  <c r="B18" i="133"/>
  <c r="C18" i="133"/>
  <c r="D18" i="133"/>
  <c r="B19" i="133"/>
  <c r="C19" i="133"/>
  <c r="D19" i="133"/>
  <c r="B20" i="133"/>
  <c r="C20" i="133"/>
  <c r="D20" i="133"/>
  <c r="B21" i="133"/>
  <c r="C21" i="133"/>
  <c r="D21" i="133"/>
  <c r="B22" i="133"/>
  <c r="C22" i="133"/>
  <c r="D22" i="133"/>
  <c r="B23" i="133"/>
  <c r="C23" i="133"/>
  <c r="D23" i="133"/>
  <c r="B24" i="133"/>
  <c r="C24" i="133"/>
  <c r="D24" i="133"/>
  <c r="B25" i="133"/>
  <c r="C25" i="133"/>
  <c r="D25" i="133"/>
  <c r="B14" i="132"/>
  <c r="C14" i="132"/>
  <c r="D14" i="132"/>
  <c r="B16" i="132"/>
  <c r="C16" i="132"/>
  <c r="D16" i="132"/>
  <c r="B17" i="132"/>
  <c r="C17" i="132"/>
  <c r="D17" i="132"/>
  <c r="B18" i="132"/>
  <c r="C18" i="132"/>
  <c r="D18" i="132"/>
  <c r="B19" i="132"/>
  <c r="C19" i="132"/>
  <c r="D19" i="132"/>
  <c r="B20" i="132"/>
  <c r="C20" i="132"/>
  <c r="D20" i="132"/>
  <c r="B21" i="132"/>
  <c r="C21" i="132"/>
  <c r="U8" i="131"/>
  <c r="J9" i="131"/>
  <c r="J13" i="131" s="1"/>
  <c r="K9" i="131"/>
  <c r="L9" i="131"/>
  <c r="M9" i="131"/>
  <c r="N9" i="131"/>
  <c r="N13" i="131" s="1"/>
  <c r="O9" i="131"/>
  <c r="P9" i="131"/>
  <c r="P13" i="131" s="1"/>
  <c r="Q9" i="131"/>
  <c r="R9" i="131"/>
  <c r="R13" i="131" s="1"/>
  <c r="S9" i="131"/>
  <c r="I11" i="131"/>
  <c r="J11" i="131"/>
  <c r="S11" i="131"/>
  <c r="K13" i="131"/>
  <c r="M13" i="131"/>
  <c r="O13" i="131"/>
  <c r="Q13" i="131"/>
  <c r="S13" i="131"/>
  <c r="B31" i="131"/>
  <c r="C31" i="131"/>
  <c r="D31" i="131"/>
  <c r="B32" i="131"/>
  <c r="C32" i="131"/>
  <c r="B33" i="131"/>
  <c r="C33" i="131"/>
  <c r="D33" i="131"/>
  <c r="B34" i="131"/>
  <c r="C34" i="131"/>
  <c r="B35" i="131"/>
  <c r="C35" i="131"/>
  <c r="D35" i="131"/>
  <c r="B36" i="131"/>
  <c r="C36" i="131"/>
  <c r="D36" i="131"/>
  <c r="B37" i="131"/>
  <c r="C37" i="131"/>
  <c r="D37" i="131"/>
  <c r="B38" i="131"/>
  <c r="C38" i="131"/>
  <c r="D38" i="131"/>
  <c r="B39" i="131"/>
  <c r="C39" i="131"/>
  <c r="D39" i="131"/>
  <c r="B40" i="131"/>
  <c r="C40" i="131"/>
  <c r="D40" i="131"/>
  <c r="B41" i="131"/>
  <c r="C41" i="131"/>
  <c r="D41" i="131"/>
  <c r="B42" i="131"/>
  <c r="C42" i="131"/>
  <c r="D42" i="131"/>
  <c r="B43" i="131"/>
  <c r="C43" i="131"/>
  <c r="D43" i="131"/>
  <c r="B44" i="131"/>
  <c r="C44" i="131"/>
  <c r="D44" i="131"/>
  <c r="B45" i="131"/>
  <c r="C45" i="131"/>
  <c r="D45" i="131"/>
  <c r="B46" i="131"/>
  <c r="C46" i="131"/>
  <c r="D46" i="131"/>
  <c r="B47" i="131"/>
  <c r="C47" i="131"/>
  <c r="D47" i="131"/>
  <c r="B48" i="131"/>
  <c r="C48" i="131"/>
  <c r="D48" i="131"/>
  <c r="B49" i="131"/>
  <c r="C49" i="131"/>
  <c r="D49" i="131"/>
  <c r="B50" i="131"/>
  <c r="C50" i="131"/>
  <c r="D50" i="131"/>
  <c r="B24" i="130"/>
  <c r="C24" i="130"/>
  <c r="D24" i="130"/>
  <c r="B27" i="130"/>
  <c r="C27" i="130"/>
  <c r="D27" i="130"/>
  <c r="B28" i="130"/>
  <c r="C28" i="130"/>
  <c r="D28" i="130"/>
  <c r="B30" i="130"/>
  <c r="C30" i="130"/>
  <c r="D30" i="130"/>
  <c r="B31" i="130"/>
  <c r="C31" i="130"/>
  <c r="D31" i="130"/>
  <c r="B32" i="130"/>
  <c r="C32" i="130"/>
  <c r="D32" i="130"/>
  <c r="B34" i="130"/>
  <c r="C34" i="130"/>
  <c r="D34" i="130"/>
  <c r="B36" i="130"/>
  <c r="C36" i="130"/>
  <c r="D36" i="130"/>
  <c r="B38" i="130"/>
  <c r="C38" i="130"/>
  <c r="D38" i="130"/>
  <c r="B40" i="130"/>
  <c r="C40" i="130"/>
  <c r="D40" i="130"/>
  <c r="B11" i="129"/>
  <c r="C11" i="129"/>
  <c r="C28" i="129" s="1"/>
  <c r="D11" i="129"/>
  <c r="B15" i="129"/>
  <c r="B32" i="129" s="1"/>
  <c r="C15" i="129"/>
  <c r="D15" i="129"/>
  <c r="D32" i="129" s="1"/>
  <c r="B22" i="129"/>
  <c r="C22" i="129"/>
  <c r="D22" i="129"/>
  <c r="B24" i="129"/>
  <c r="C24" i="129"/>
  <c r="D24" i="129"/>
  <c r="B25" i="129"/>
  <c r="C25" i="129"/>
  <c r="D25" i="129"/>
  <c r="B26" i="129"/>
  <c r="C26" i="129"/>
  <c r="D26" i="129"/>
  <c r="B27" i="129"/>
  <c r="C27" i="129"/>
  <c r="D27" i="129"/>
  <c r="B28" i="129"/>
  <c r="D28" i="129"/>
  <c r="B29" i="129"/>
  <c r="C29" i="129"/>
  <c r="D29" i="129"/>
  <c r="B30" i="129"/>
  <c r="C30" i="129"/>
  <c r="D30" i="129"/>
  <c r="C32" i="129"/>
  <c r="B33" i="129"/>
  <c r="C33" i="129"/>
  <c r="D33" i="129"/>
  <c r="B34" i="129"/>
  <c r="C34" i="129"/>
  <c r="D34" i="129"/>
  <c r="B35" i="129"/>
  <c r="C35" i="129"/>
  <c r="D35" i="129"/>
  <c r="B37" i="129"/>
  <c r="D37" i="129"/>
  <c r="B20" i="128"/>
  <c r="C20" i="128"/>
  <c r="D20" i="128"/>
  <c r="B21" i="128"/>
  <c r="C21" i="128"/>
  <c r="D21" i="128"/>
  <c r="B22" i="128"/>
  <c r="C22" i="128"/>
  <c r="D22" i="128"/>
  <c r="B23" i="128"/>
  <c r="C23" i="128"/>
  <c r="D23" i="128"/>
  <c r="B24" i="128"/>
  <c r="C24" i="128"/>
  <c r="B25" i="128"/>
  <c r="C25" i="128"/>
  <c r="D25" i="128"/>
  <c r="B26" i="128"/>
  <c r="C26" i="128"/>
  <c r="D26" i="128"/>
  <c r="B27" i="128"/>
  <c r="C27" i="128"/>
  <c r="D27" i="128"/>
  <c r="B28" i="128"/>
  <c r="C28" i="128"/>
  <c r="D28" i="128"/>
  <c r="C38" i="135"/>
  <c r="C42" i="135"/>
  <c r="H2" i="135"/>
  <c r="H6" i="135"/>
  <c r="H7" i="135"/>
  <c r="C40" i="135"/>
  <c r="H4" i="135"/>
  <c r="C41" i="135"/>
  <c r="C39" i="135"/>
  <c r="C43" i="135"/>
  <c r="H3" i="135"/>
  <c r="C44" i="135"/>
  <c r="H8" i="135"/>
  <c r="H5" i="135"/>
  <c r="C45" i="135"/>
  <c r="J9" i="134" l="1"/>
  <c r="J10" i="134" s="1"/>
  <c r="G12" i="134" s="1"/>
  <c r="L13" i="131"/>
  <c r="T9" i="131"/>
  <c r="I10" i="131" s="1"/>
  <c r="N6" i="104"/>
  <c r="V9" i="104"/>
  <c r="W9" i="104"/>
  <c r="X9" i="104"/>
  <c r="X22" i="104" s="1"/>
  <c r="Y9" i="104"/>
  <c r="Z9" i="104"/>
  <c r="AA9" i="104"/>
  <c r="AB9" i="104"/>
  <c r="AB22" i="104" s="1"/>
  <c r="AC9" i="104"/>
  <c r="N17" i="104"/>
  <c r="O17" i="104"/>
  <c r="P17" i="104"/>
  <c r="P30" i="104" s="1"/>
  <c r="Q17" i="104"/>
  <c r="R17" i="104"/>
  <c r="S17" i="104"/>
  <c r="T17" i="104"/>
  <c r="T30" i="104" s="1"/>
  <c r="U17" i="104"/>
  <c r="V17" i="104"/>
  <c r="W17" i="104"/>
  <c r="X17" i="104"/>
  <c r="X30" i="104" s="1"/>
  <c r="Y17" i="104"/>
  <c r="Z17" i="104"/>
  <c r="AA17" i="104"/>
  <c r="AB17" i="104"/>
  <c r="AB30" i="104" s="1"/>
  <c r="AC17" i="104"/>
  <c r="AD17" i="104"/>
  <c r="AE17" i="104"/>
  <c r="AF17" i="104"/>
  <c r="AG17" i="104"/>
  <c r="AH17" i="104"/>
  <c r="AI17" i="104"/>
  <c r="AJ17" i="104"/>
  <c r="AK17" i="104"/>
  <c r="AL17" i="104"/>
  <c r="AM17" i="104"/>
  <c r="AN17" i="104"/>
  <c r="AO17" i="104"/>
  <c r="E19" i="104"/>
  <c r="F19" i="104"/>
  <c r="G19" i="104"/>
  <c r="H19" i="104"/>
  <c r="I19" i="104"/>
  <c r="J19" i="104"/>
  <c r="K19" i="104"/>
  <c r="L19" i="104"/>
  <c r="M19" i="104"/>
  <c r="N19" i="104"/>
  <c r="O19" i="104"/>
  <c r="P19" i="104"/>
  <c r="Q19" i="104"/>
  <c r="R19" i="104"/>
  <c r="S19" i="104"/>
  <c r="T19" i="104"/>
  <c r="U19" i="104"/>
  <c r="V19" i="104"/>
  <c r="W19" i="104"/>
  <c r="X19" i="104"/>
  <c r="Y19" i="104"/>
  <c r="Z19" i="104"/>
  <c r="AA19" i="104"/>
  <c r="AB19" i="104"/>
  <c r="AC19" i="104"/>
  <c r="AD19" i="104"/>
  <c r="AE19" i="104"/>
  <c r="AF19" i="104"/>
  <c r="AG19" i="104"/>
  <c r="AH19" i="104"/>
  <c r="AI19" i="104"/>
  <c r="AJ19" i="104"/>
  <c r="AK19" i="104"/>
  <c r="AL19" i="104"/>
  <c r="AM19" i="104"/>
  <c r="AN19" i="104"/>
  <c r="AO19" i="104"/>
  <c r="B20" i="104"/>
  <c r="C20" i="104"/>
  <c r="E20" i="104"/>
  <c r="F20" i="104"/>
  <c r="G20" i="104"/>
  <c r="H20" i="104"/>
  <c r="I20" i="104"/>
  <c r="J20" i="104"/>
  <c r="K20" i="104"/>
  <c r="L20" i="104"/>
  <c r="M20" i="104"/>
  <c r="N20" i="104"/>
  <c r="O20" i="104"/>
  <c r="P20" i="104"/>
  <c r="Q20" i="104"/>
  <c r="R20" i="104"/>
  <c r="S20" i="104"/>
  <c r="T20" i="104"/>
  <c r="U20" i="104"/>
  <c r="V20" i="104"/>
  <c r="W20" i="104"/>
  <c r="X20" i="104"/>
  <c r="Y20" i="104"/>
  <c r="Z20" i="104"/>
  <c r="AA20" i="104"/>
  <c r="AB20" i="104"/>
  <c r="AC20" i="104"/>
  <c r="AD20" i="104"/>
  <c r="AE20" i="104"/>
  <c r="AF20" i="104"/>
  <c r="AG20" i="104"/>
  <c r="AH20" i="104"/>
  <c r="AI20" i="104"/>
  <c r="AJ20" i="104"/>
  <c r="AK20" i="104"/>
  <c r="AL20" i="104"/>
  <c r="AM20" i="104"/>
  <c r="AN20" i="104"/>
  <c r="AO20" i="104"/>
  <c r="B21" i="104"/>
  <c r="C21" i="104"/>
  <c r="E21" i="104"/>
  <c r="F21" i="104"/>
  <c r="G21" i="104"/>
  <c r="H21" i="104"/>
  <c r="I21" i="104"/>
  <c r="J21" i="104"/>
  <c r="K21" i="104"/>
  <c r="L21" i="104"/>
  <c r="M21" i="104"/>
  <c r="N21" i="104"/>
  <c r="O21" i="104"/>
  <c r="P21" i="104"/>
  <c r="Q21" i="104"/>
  <c r="R21" i="104"/>
  <c r="S21" i="104"/>
  <c r="T21" i="104"/>
  <c r="U21" i="104"/>
  <c r="V21" i="104"/>
  <c r="W21" i="104"/>
  <c r="X21" i="104"/>
  <c r="Y21" i="104"/>
  <c r="Z21" i="104"/>
  <c r="AA21" i="104"/>
  <c r="AB21" i="104"/>
  <c r="AC21" i="104"/>
  <c r="AD21" i="104"/>
  <c r="AE21" i="104"/>
  <c r="AF21" i="104"/>
  <c r="AG21" i="104"/>
  <c r="AH21" i="104"/>
  <c r="AI21" i="104"/>
  <c r="AJ21" i="104"/>
  <c r="AK21" i="104"/>
  <c r="AL21" i="104"/>
  <c r="AM21" i="104"/>
  <c r="AN21" i="104"/>
  <c r="AO21" i="104"/>
  <c r="B22" i="104"/>
  <c r="C22" i="104"/>
  <c r="E22" i="104"/>
  <c r="F22" i="104"/>
  <c r="G22" i="104"/>
  <c r="H22" i="104"/>
  <c r="I22" i="104"/>
  <c r="J22" i="104"/>
  <c r="K22" i="104"/>
  <c r="L22" i="104"/>
  <c r="M22" i="104"/>
  <c r="N22" i="104"/>
  <c r="O22" i="104"/>
  <c r="P22" i="104"/>
  <c r="Q22" i="104"/>
  <c r="R22" i="104"/>
  <c r="S22" i="104"/>
  <c r="T22" i="104"/>
  <c r="U22" i="104"/>
  <c r="V22" i="104"/>
  <c r="W22" i="104"/>
  <c r="Y22" i="104"/>
  <c r="Z22" i="104"/>
  <c r="AA22" i="104"/>
  <c r="AC22" i="104"/>
  <c r="AD22" i="104"/>
  <c r="AE22" i="104"/>
  <c r="AF22" i="104"/>
  <c r="AG22" i="104"/>
  <c r="AH22" i="104"/>
  <c r="AI22" i="104"/>
  <c r="AJ22" i="104"/>
  <c r="AK22" i="104"/>
  <c r="AL22" i="104"/>
  <c r="AM22" i="104"/>
  <c r="AN22" i="104"/>
  <c r="AO22" i="104"/>
  <c r="B23" i="104"/>
  <c r="C23" i="104"/>
  <c r="E23" i="104"/>
  <c r="F23" i="104"/>
  <c r="G23" i="104"/>
  <c r="H23" i="104"/>
  <c r="I23" i="104"/>
  <c r="J23" i="104"/>
  <c r="K23" i="104"/>
  <c r="L23" i="104"/>
  <c r="M23" i="104"/>
  <c r="N23" i="104"/>
  <c r="O23" i="104"/>
  <c r="P23" i="104"/>
  <c r="Q23" i="104"/>
  <c r="R23" i="104"/>
  <c r="S23" i="104"/>
  <c r="T23" i="104"/>
  <c r="U23" i="104"/>
  <c r="V23" i="104"/>
  <c r="W23" i="104"/>
  <c r="X23" i="104"/>
  <c r="Y23" i="104"/>
  <c r="Z23" i="104"/>
  <c r="AA23" i="104"/>
  <c r="AB23" i="104"/>
  <c r="AC23" i="104"/>
  <c r="AD23" i="104"/>
  <c r="AE23" i="104"/>
  <c r="AF23" i="104"/>
  <c r="AG23" i="104"/>
  <c r="AH23" i="104"/>
  <c r="AI23" i="104"/>
  <c r="AJ23" i="104"/>
  <c r="AK23" i="104"/>
  <c r="AL23" i="104"/>
  <c r="AM23" i="104"/>
  <c r="AN23" i="104"/>
  <c r="AO23" i="104"/>
  <c r="B24" i="104"/>
  <c r="C24" i="104"/>
  <c r="E24" i="104"/>
  <c r="F24" i="104"/>
  <c r="G24" i="104"/>
  <c r="H24" i="104"/>
  <c r="I24" i="104"/>
  <c r="J24" i="104"/>
  <c r="K24" i="104"/>
  <c r="L24" i="104"/>
  <c r="M24" i="104"/>
  <c r="N24" i="104"/>
  <c r="O24" i="104"/>
  <c r="P24" i="104"/>
  <c r="Q24" i="104"/>
  <c r="R24" i="104"/>
  <c r="S24" i="104"/>
  <c r="T24" i="104"/>
  <c r="U24" i="104"/>
  <c r="V24" i="104"/>
  <c r="W24" i="104"/>
  <c r="X24" i="104"/>
  <c r="Y24" i="104"/>
  <c r="Z24" i="104"/>
  <c r="AA24" i="104"/>
  <c r="AB24" i="104"/>
  <c r="AC24" i="104"/>
  <c r="AD24" i="104"/>
  <c r="AE24" i="104"/>
  <c r="AF24" i="104"/>
  <c r="AG24" i="104"/>
  <c r="AH24" i="104"/>
  <c r="AI24" i="104"/>
  <c r="AJ24" i="104"/>
  <c r="AK24" i="104"/>
  <c r="AL24" i="104"/>
  <c r="AM24" i="104"/>
  <c r="AN24" i="104"/>
  <c r="AO24" i="104"/>
  <c r="B25" i="104"/>
  <c r="C25" i="104"/>
  <c r="E25" i="104"/>
  <c r="F25" i="104"/>
  <c r="G25" i="104"/>
  <c r="H25" i="104"/>
  <c r="I25" i="104"/>
  <c r="J25" i="104"/>
  <c r="K25" i="104"/>
  <c r="L25" i="104"/>
  <c r="M25" i="104"/>
  <c r="N25" i="104"/>
  <c r="O25" i="104"/>
  <c r="P25" i="104"/>
  <c r="Q25" i="104"/>
  <c r="R25" i="104"/>
  <c r="S25" i="104"/>
  <c r="T25" i="104"/>
  <c r="U25" i="104"/>
  <c r="V25" i="104"/>
  <c r="W25" i="104"/>
  <c r="X25" i="104"/>
  <c r="Y25" i="104"/>
  <c r="Z25" i="104"/>
  <c r="AA25" i="104"/>
  <c r="AB25" i="104"/>
  <c r="AC25" i="104"/>
  <c r="AD25" i="104"/>
  <c r="AE25" i="104"/>
  <c r="AF25" i="104"/>
  <c r="AG25" i="104"/>
  <c r="AH25" i="104"/>
  <c r="AI25" i="104"/>
  <c r="AJ25" i="104"/>
  <c r="AK25" i="104"/>
  <c r="AL25" i="104"/>
  <c r="AM25" i="104"/>
  <c r="AN25" i="104"/>
  <c r="AO25" i="104"/>
  <c r="B26" i="104"/>
  <c r="C26" i="104"/>
  <c r="E26" i="104"/>
  <c r="F26" i="104"/>
  <c r="G26" i="104"/>
  <c r="H26" i="104"/>
  <c r="I26" i="104"/>
  <c r="J26" i="104"/>
  <c r="K26" i="104"/>
  <c r="L26" i="104"/>
  <c r="M26" i="104"/>
  <c r="N26" i="104"/>
  <c r="O26" i="104"/>
  <c r="P26" i="104"/>
  <c r="Q26" i="104"/>
  <c r="R26" i="104"/>
  <c r="S26" i="104"/>
  <c r="T26" i="104"/>
  <c r="U26" i="104"/>
  <c r="V26" i="104"/>
  <c r="W26" i="104"/>
  <c r="X26" i="104"/>
  <c r="Y26" i="104"/>
  <c r="Z26" i="104"/>
  <c r="AA26" i="104"/>
  <c r="AB26" i="104"/>
  <c r="AC26" i="104"/>
  <c r="AD26" i="104"/>
  <c r="AE26" i="104"/>
  <c r="AF26" i="104"/>
  <c r="AG26" i="104"/>
  <c r="AH26" i="104"/>
  <c r="AI26" i="104"/>
  <c r="AJ26" i="104"/>
  <c r="AK26" i="104"/>
  <c r="AL26" i="104"/>
  <c r="AM26" i="104"/>
  <c r="AN26" i="104"/>
  <c r="AO26" i="104"/>
  <c r="B27" i="104"/>
  <c r="C27" i="104"/>
  <c r="E27" i="104"/>
  <c r="F27" i="104"/>
  <c r="G27" i="104"/>
  <c r="H27" i="104"/>
  <c r="I27" i="104"/>
  <c r="J27" i="104"/>
  <c r="K27" i="104"/>
  <c r="L27" i="104"/>
  <c r="M27" i="104"/>
  <c r="N27" i="104"/>
  <c r="O27" i="104"/>
  <c r="P27" i="104"/>
  <c r="Q27" i="104"/>
  <c r="R27" i="104"/>
  <c r="S27" i="104"/>
  <c r="T27" i="104"/>
  <c r="U27" i="104"/>
  <c r="V27" i="104"/>
  <c r="W27" i="104"/>
  <c r="X27" i="104"/>
  <c r="Y27" i="104"/>
  <c r="Z27" i="104"/>
  <c r="AA27" i="104"/>
  <c r="AB27" i="104"/>
  <c r="AC27" i="104"/>
  <c r="AD27" i="104"/>
  <c r="AE27" i="104"/>
  <c r="AF27" i="104"/>
  <c r="AG27" i="104"/>
  <c r="AH27" i="104"/>
  <c r="AI27" i="104"/>
  <c r="AJ27" i="104"/>
  <c r="AK27" i="104"/>
  <c r="AL27" i="104"/>
  <c r="AM27" i="104"/>
  <c r="AN27" i="104"/>
  <c r="AO27" i="104"/>
  <c r="B28" i="104"/>
  <c r="C28" i="104"/>
  <c r="E28" i="104"/>
  <c r="F28" i="104"/>
  <c r="G28" i="104"/>
  <c r="H28" i="104"/>
  <c r="I28" i="104"/>
  <c r="J28" i="104"/>
  <c r="K28" i="104"/>
  <c r="L28" i="104"/>
  <c r="M28" i="104"/>
  <c r="N28" i="104"/>
  <c r="O28" i="104"/>
  <c r="P28" i="104"/>
  <c r="Q28" i="104"/>
  <c r="R28" i="104"/>
  <c r="S28" i="104"/>
  <c r="T28" i="104"/>
  <c r="U28" i="104"/>
  <c r="V28" i="104"/>
  <c r="W28" i="104"/>
  <c r="X28" i="104"/>
  <c r="Y28" i="104"/>
  <c r="Z28" i="104"/>
  <c r="AA28" i="104"/>
  <c r="AB28" i="104"/>
  <c r="AC28" i="104"/>
  <c r="AD28" i="104"/>
  <c r="AE28" i="104"/>
  <c r="AF28" i="104"/>
  <c r="AG28" i="104"/>
  <c r="AH28" i="104"/>
  <c r="AI28" i="104"/>
  <c r="AJ28" i="104"/>
  <c r="AK28" i="104"/>
  <c r="AL28" i="104"/>
  <c r="AM28" i="104"/>
  <c r="AN28" i="104"/>
  <c r="AO28" i="104"/>
  <c r="B29" i="104"/>
  <c r="C29" i="104"/>
  <c r="E29" i="104"/>
  <c r="F29" i="104"/>
  <c r="G29" i="104"/>
  <c r="H29" i="104"/>
  <c r="I29" i="104"/>
  <c r="J29" i="104"/>
  <c r="K29" i="104"/>
  <c r="L29" i="104"/>
  <c r="M29" i="104"/>
  <c r="N29" i="104"/>
  <c r="O29" i="104"/>
  <c r="P29" i="104"/>
  <c r="Q29" i="104"/>
  <c r="R29" i="104"/>
  <c r="S29" i="104"/>
  <c r="T29" i="104"/>
  <c r="U29" i="104"/>
  <c r="V29" i="104"/>
  <c r="W29" i="104"/>
  <c r="X29" i="104"/>
  <c r="Y29" i="104"/>
  <c r="Z29" i="104"/>
  <c r="AA29" i="104"/>
  <c r="AB29" i="104"/>
  <c r="AC29" i="104"/>
  <c r="AD29" i="104"/>
  <c r="AE29" i="104"/>
  <c r="AF29" i="104"/>
  <c r="AG29" i="104"/>
  <c r="AH29" i="104"/>
  <c r="AI29" i="104"/>
  <c r="AJ29" i="104"/>
  <c r="AK29" i="104"/>
  <c r="AL29" i="104"/>
  <c r="AM29" i="104"/>
  <c r="AN29" i="104"/>
  <c r="AO29" i="104"/>
  <c r="B30" i="104"/>
  <c r="C30" i="104"/>
  <c r="E30" i="104"/>
  <c r="F30" i="104"/>
  <c r="G30" i="104"/>
  <c r="H30" i="104"/>
  <c r="I30" i="104"/>
  <c r="J30" i="104"/>
  <c r="K30" i="104"/>
  <c r="L30" i="104"/>
  <c r="M30" i="104"/>
  <c r="N30" i="104"/>
  <c r="O30" i="104"/>
  <c r="Q30" i="104"/>
  <c r="R30" i="104"/>
  <c r="S30" i="104"/>
  <c r="U30" i="104"/>
  <c r="V30" i="104"/>
  <c r="W30" i="104"/>
  <c r="Y30" i="104"/>
  <c r="Z30" i="104"/>
  <c r="AA30" i="104"/>
  <c r="AC30" i="104"/>
  <c r="AD30" i="104"/>
  <c r="AE30" i="104"/>
  <c r="AF30" i="104"/>
  <c r="AG30" i="104"/>
  <c r="AH30" i="104"/>
  <c r="AI30" i="104"/>
  <c r="AJ30" i="104"/>
  <c r="AK30" i="104"/>
  <c r="AL30" i="104"/>
  <c r="AM30" i="104"/>
  <c r="AN30" i="104"/>
  <c r="AO30" i="104"/>
  <c r="D45" i="135"/>
  <c r="D43" i="135"/>
  <c r="D41" i="135"/>
  <c r="D42" i="135"/>
  <c r="E44" i="135"/>
  <c r="E38" i="135"/>
  <c r="E45" i="135"/>
  <c r="E43" i="135"/>
  <c r="E41" i="135"/>
  <c r="E42" i="135"/>
  <c r="E40" i="135"/>
  <c r="D44" i="135"/>
  <c r="D39" i="135"/>
  <c r="D40" i="135"/>
  <c r="D38" i="135"/>
  <c r="E39" i="135"/>
  <c r="U9" i="131" l="1"/>
  <c r="J10" i="131"/>
  <c r="C40" i="103"/>
  <c r="C44" i="103"/>
  <c r="H4" i="103"/>
  <c r="H8" i="103"/>
  <c r="C42" i="103"/>
  <c r="H6" i="103"/>
  <c r="C39" i="103"/>
  <c r="H3" i="103"/>
  <c r="C41" i="103"/>
  <c r="C45" i="103"/>
  <c r="H5" i="103"/>
  <c r="C38" i="103"/>
  <c r="H2" i="103"/>
  <c r="C43" i="103"/>
  <c r="H7" i="103"/>
  <c r="D43" i="103" l="1"/>
  <c r="D45" i="103"/>
  <c r="D39" i="103"/>
  <c r="D44" i="103"/>
  <c r="E43" i="103"/>
  <c r="E45" i="103"/>
  <c r="E39" i="103"/>
  <c r="E44" i="103"/>
  <c r="D38" i="103"/>
  <c r="D41" i="103"/>
  <c r="D42" i="103"/>
  <c r="D40" i="103"/>
  <c r="E38" i="103"/>
  <c r="E41" i="103"/>
  <c r="E42" i="103"/>
  <c r="E40" i="103"/>
</calcChain>
</file>

<file path=xl/sharedStrings.xml><?xml version="1.0" encoding="utf-8"?>
<sst xmlns="http://schemas.openxmlformats.org/spreadsheetml/2006/main" count="606" uniqueCount="265">
  <si>
    <t>รวม</t>
  </si>
  <si>
    <t>ชาย</t>
  </si>
  <si>
    <t>หญิง</t>
  </si>
  <si>
    <t>อาชีพ</t>
  </si>
  <si>
    <t>อุตสาหกรรม</t>
  </si>
  <si>
    <t>สถานภาพการทำงาน</t>
  </si>
  <si>
    <t>ระดับการศึกษาที่สำเร็จ</t>
  </si>
  <si>
    <t xml:space="preserve"> - </t>
  </si>
  <si>
    <t>-</t>
  </si>
  <si>
    <t>สถานภาพแรงงาน</t>
  </si>
  <si>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</si>
  <si>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</si>
  <si>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</si>
  <si>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</si>
  <si>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</si>
  <si>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</si>
  <si>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</si>
  <si>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</si>
  <si>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</si>
  <si>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</si>
  <si>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</si>
  <si>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</si>
  <si>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r>
      <t>ตารางที่  1  จำนวนและร้อยละของประชากรผู้มีอายุ</t>
    </r>
    <r>
      <rPr>
        <b/>
        <sz val="8"/>
        <rFont val="TH SarabunPSK"/>
        <family val="2"/>
      </rPr>
      <t xml:space="preserve"> </t>
    </r>
    <r>
      <rPr>
        <b/>
        <sz val="16"/>
        <rFont val="TH SarabunPSK"/>
        <family val="2"/>
      </rPr>
      <t xml:space="preserve">15  ปีขึ้นไป จำแนกตามสถานภาพแรงงานและเพศ </t>
    </r>
  </si>
  <si>
    <t>-  0.0  น้อยกว่าร้อยละ 0.1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</si>
  <si>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</si>
  <si>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</si>
  <si>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</si>
  <si>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</si>
  <si>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</si>
  <si>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</si>
  <si>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</si>
  <si>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</si>
  <si>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</si>
  <si>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</si>
  <si>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</si>
  <si>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</si>
  <si>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</si>
  <si>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</si>
  <si>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</si>
  <si>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</si>
  <si>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10. คนงานซึ่งมิได้จำแนกไว้ในหมวดอื่น</t>
  </si>
  <si>
    <t xml:space="preserve">    และการให้บริการ</t>
  </si>
  <si>
    <t xml:space="preserve">9. อาชีพขั้นพื้นฐานต่างๆ ในด้านการขาย </t>
  </si>
  <si>
    <t xml:space="preserve">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</si>
  <si>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</si>
  <si>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</si>
  <si>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</si>
  <si>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</si>
  <si>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</si>
  <si>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และตลาด</t>
  </si>
  <si>
    <t>4. เสมียน</t>
  </si>
  <si>
    <t xml:space="preserve">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</si>
  <si>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</si>
  <si>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</si>
  <si>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และผู้จัดการ  </t>
  </si>
  <si>
    <t xml:space="preserve">1. ผู้บัญญัติกฎหมาย ข้าราชการระดับอาวุโส </t>
  </si>
  <si>
    <t>22. ไม่ทราบ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</si>
  <si>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</si>
  <si>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</si>
  <si>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กิจกรรมด้านบริการชุมชน สังคม และการบริการส่วนบุคคลอื่นๆ</t>
  </si>
  <si>
    <t>18. ศิลปะความบันเทิงและนันทนาการ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</si>
  <si>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</si>
  <si>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</si>
  <si>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  รวมทั้งการประกันสังคมภาคบังคับ</t>
  </si>
  <si>
    <t>14. การบริหารและการสนับสนุน</t>
  </si>
  <si>
    <t>13. กิจกรรมทางด้านวิชาชีพและเทคนิค</t>
  </si>
  <si>
    <t>12. กิจการด้านอสังหาริมทรัพย์ การให้เช่า  และกิจกรรมทางธุรกิจ</t>
  </si>
  <si>
    <t>11. กิจการทางการเงินและการประกันภัย</t>
  </si>
  <si>
    <t>10. ข้อมูลข่าวสารและการสื่อสาร</t>
  </si>
  <si>
    <t>9. โรงแรม และ ภัตตาคาร</t>
  </si>
  <si>
    <t>8. การขนส่ง สถานที่เก็บสินค้า และการคมนาคม</t>
  </si>
  <si>
    <t>7. การขายส่ง การขายปลีก การซ่อมแซมยานยนต์  รถจักรยานยนต์  ของใช้ส่วนบุคคล และของใช้ในครัวเรือน</t>
  </si>
  <si>
    <t>6. การก่อสร้าง</t>
  </si>
  <si>
    <t>5. การจัดหาน้ำ บำบัดน้ำเสีย</t>
  </si>
  <si>
    <t>4. การไฟฟ้า ก๊าซ และการประปา</t>
  </si>
  <si>
    <t>3. การผลิต</t>
  </si>
  <si>
    <t>2. การทำเหมืองแร่ และเหมืองหิน</t>
  </si>
  <si>
    <t xml:space="preserve">1. เกษตรกรรม การล่าสัตว์และการป่าไม้ </t>
  </si>
  <si>
    <t>1. เกษตรกรรม การป่าไม้และการประมง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</si>
  <si>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</si>
  <si>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</si>
  <si>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</si>
  <si>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</si>
  <si>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</si>
  <si>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</si>
  <si>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r>
      <t>1/</t>
    </r>
    <r>
      <rPr>
        <sz val="15"/>
        <rFont val="TH SarabunPSK"/>
        <family val="2"/>
      </rPr>
      <t xml:space="preserve">  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</si>
  <si>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</si>
  <si>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</si>
  <si>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</si>
  <si>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</si>
  <si>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</si>
  <si>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</si>
  <si>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</si>
  <si>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</si>
  <si>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ชั่วโมงการทำงานต่อสัปดาห์</t>
  </si>
  <si>
    <t xml:space="preserve">ตารางที่ 6 จำนวนและร้อยละของผู้มีงานทำ จำแนกตามชั่วโมงการทำงานต่อสัปดาห์และเพศ </t>
  </si>
  <si>
    <t xml:space="preserve">      5.3  สายวิชาการศึกษา</t>
  </si>
  <si>
    <t xml:space="preserve">      5.2  สายอาชีวศึกษา</t>
  </si>
  <si>
    <t xml:space="preserve">      5.1  สายสามัญ</t>
  </si>
  <si>
    <t xml:space="preserve">ตารางที่ 7  จำนวนและร้อยละของผู้มีงานทำ  จำแนกตามระดับการศึกษาที่สำเร็จและเพศ </t>
  </si>
  <si>
    <t>ไตรมาสที่ 4</t>
  </si>
  <si>
    <t>ไตรมาสที่ 3</t>
  </si>
  <si>
    <t>ไตรมาสที่ 2</t>
  </si>
  <si>
    <t>ไตรมาสที่ 1</t>
  </si>
  <si>
    <t>พ.ศ. 2561</t>
  </si>
  <si>
    <t>พ.ศ. 2560</t>
  </si>
  <si>
    <t>พ.ศ. 2559</t>
  </si>
  <si>
    <t>พ.ศ. 2558</t>
  </si>
  <si>
    <t>พ.ศ. 2557</t>
  </si>
  <si>
    <t>พ.ศ. 2556</t>
  </si>
  <si>
    <t>พ.ศ. 2555</t>
  </si>
  <si>
    <t>พ.ศ. 2553</t>
  </si>
  <si>
    <t>พ.ศ. 2562</t>
  </si>
  <si>
    <t xml:space="preserve"> -  น้อยกว่าร้อยละ 0.1</t>
  </si>
  <si>
    <t>ผู้มีอายุต่ำกว่า  15  ปี</t>
  </si>
  <si>
    <t xml:space="preserve">                   -</t>
  </si>
  <si>
    <t>พ.ศ. 2554</t>
  </si>
  <si>
    <t>ตาราง ก  จำนวนและร้อยละของประชากร  จำแนกตามสถานภาพแรงงาน</t>
  </si>
  <si>
    <t>ปี</t>
  </si>
  <si>
    <t>ผู้มีงานทำ</t>
  </si>
  <si>
    <t>ไทม์ไลน์</t>
  </si>
  <si>
    <t>ค่า</t>
  </si>
  <si>
    <t>การพยากรณ์</t>
  </si>
  <si>
    <t>ขีดจำกัดความเชื่อมั่นระดับล่าง</t>
  </si>
  <si>
    <t>ขีดจำกัดความเชื่อมั่นระดับบน</t>
  </si>
  <si>
    <t>สถิติ</t>
  </si>
  <si>
    <t>Alpha</t>
  </si>
  <si>
    <t>Beta</t>
  </si>
  <si>
    <t>Gamma</t>
  </si>
  <si>
    <t>MASE</t>
  </si>
  <si>
    <t>SMAPE</t>
  </si>
  <si>
    <t>MAE</t>
  </si>
  <si>
    <t>RMSE</t>
  </si>
  <si>
    <t>ตารางที่ 3  จำนวนและร้อยละของผู้มีงานทำ จำแนกตามอาชีพและเพศ</t>
  </si>
  <si>
    <t>เมื่อต้องการปรับขนาดช่วงข้อมูลแผนภูมิ ให้ลากมุมขวาด้านล่างของช่วง</t>
  </si>
  <si>
    <t>3/2563</t>
  </si>
  <si>
    <t>3/2562</t>
  </si>
  <si>
    <t>อื่น ๆ</t>
  </si>
  <si>
    <t>บริการด้านอื่นๆ</t>
  </si>
  <si>
    <t xml:space="preserve">งานด้านสุขภาพ </t>
  </si>
  <si>
    <t>ขนส่งฯ</t>
  </si>
  <si>
    <t>การศึกษา</t>
  </si>
  <si>
    <t>การบริหารราชการ</t>
  </si>
  <si>
    <t>ก่อสร้าง</t>
  </si>
  <si>
    <t>ที่พักแรม</t>
  </si>
  <si>
    <t>ขายส่ง/ขายปลีก</t>
  </si>
  <si>
    <t>การผลิต</t>
  </si>
  <si>
    <t>เกษตรกรรม</t>
  </si>
  <si>
    <t>คอลัมน์1</t>
  </si>
  <si>
    <t>ตารางที่  4  จำนวนและร้อยละของผู้มีงานทำ จำแนกตามอุตสาหกรรม และเพศ</t>
  </si>
  <si>
    <t>ตารางที่ 5  จำนวนและร้อยละของผู้มีงานทำ จำแนกตามสถานภาพการทำงานและเพศ</t>
  </si>
  <si>
    <t xml:space="preserve">  ร้อยละผู้มีงานทำ</t>
  </si>
  <si>
    <t xml:space="preserve">  จำนวนผู้มีงานทำ</t>
  </si>
  <si>
    <t>ไม่ทราบ</t>
  </si>
  <si>
    <t>อุดมศึกษา</t>
  </si>
  <si>
    <t>มัธยมปลาย</t>
  </si>
  <si>
    <t>มัธยมต้น</t>
  </si>
  <si>
    <t>ประถมศึกษา</t>
  </si>
  <si>
    <t>ไม่มี/และต่ำกว่าประถม</t>
  </si>
  <si>
    <t>1.click  ที่  col. Gและcol.H  26แถว</t>
  </si>
  <si>
    <t>2.click ctrl T</t>
  </si>
  <si>
    <t>การพยากรณ์(ผู้มีงานทำ)</t>
  </si>
  <si>
    <t>ขีดจำกัดความเชื่อมั่นระดับล่าง(ผู้มีงานทำ)</t>
  </si>
  <si>
    <t>ขีดจำกัดความเชื่อมั่นระดับบน(ผู้มีงานทำ)</t>
  </si>
  <si>
    <t xml:space="preserve"> ไตรมาส1234 ตัวแบบ     𝑇 ̂  𝑋𝑆 ̂ ค่าพยากรณ์ ค่าจริง </t>
  </si>
  <si>
    <t>ตารางที่ 3 การพยากรณ์ ปี 2563</t>
  </si>
  <si>
    <t xml:space="preserve">สามารถเขียนมการพยากรณ์ได้ดังนี้   𝑌 ̂=(1,382,428.5-5808.7𝑋𝑡)×𝑆 ̂  </t>
  </si>
  <si>
    <t xml:space="preserve">แบบที่ใช้ สำหรับการพยากรณ์ คือ 𝑌 ̂=𝑇 ̂×𝑆 ̂ </t>
  </si>
  <si>
    <t xml:space="preserve"> 𝑏= ∑𝑥𝑦/ ∑𝑥2 </t>
  </si>
  <si>
    <t xml:space="preserve">= ∑𝑥𝑦 </t>
  </si>
  <si>
    <t xml:space="preserve">=∑𝑥2 </t>
  </si>
  <si>
    <t xml:space="preserve">𝑎=∑𝑦/ 𝑛 </t>
  </si>
  <si>
    <t xml:space="preserve">=𝑥 </t>
  </si>
  <si>
    <t xml:space="preserve">=∑𝑦 </t>
  </si>
  <si>
    <t>จึงต้องทำการปรับค่าดัชนีฤดูกาลโดยการเทียบ บัญญัติไตรยางศ์</t>
  </si>
  <si>
    <t>จะต้องเท่ากับ 4เนื่องจากผลรวมของค่าดัชนีฤดูกาลเท่ากับ 4.0069</t>
  </si>
  <si>
    <r>
      <t xml:space="preserve">ขั้นตอนที่ </t>
    </r>
    <r>
      <rPr>
        <sz val="11"/>
        <color theme="1"/>
        <rFont val="Calibri"/>
        <family val="2"/>
      </rPr>
      <t xml:space="preserve">4 </t>
    </r>
    <r>
      <rPr>
        <sz val="14"/>
        <color theme="1"/>
        <rFont val="Cordia New"/>
        <family val="2"/>
      </rPr>
      <t xml:space="preserve">ผลรวมของค่าดัชนีฤดูกาลทั้ง </t>
    </r>
    <r>
      <rPr>
        <sz val="11"/>
        <color theme="1"/>
        <rFont val="Calibri"/>
        <family val="2"/>
      </rPr>
      <t xml:space="preserve">4 </t>
    </r>
    <r>
      <rPr>
        <sz val="14"/>
        <color theme="1"/>
        <rFont val="Cordia New"/>
        <family val="2"/>
      </rPr>
      <t xml:space="preserve">ไตรมาสที่คำนวณได้ในขั้นตอนที่ </t>
    </r>
    <r>
      <rPr>
        <sz val="11"/>
        <color theme="1"/>
        <rFont val="Calibri"/>
        <family val="2"/>
      </rPr>
      <t xml:space="preserve">3 </t>
    </r>
    <r>
      <rPr>
        <sz val="14"/>
        <color theme="1"/>
        <rFont val="Cordia New"/>
        <family val="2"/>
      </rPr>
      <t/>
    </r>
  </si>
  <si>
    <t>อิทธิพลเนื่องจากความผันแปรตามวัฏจักรและความผันแปรผิดปกติ (กำจัด 𝐶 × 𝐼)</t>
  </si>
  <si>
    <t>ค่าของข้อมูลแต่ละฤดูกาล ซึ่งเป็นการกำจัด</t>
  </si>
  <si>
    <t>ขั้นตอนที่ 3 คำนวณหาค่าเฉลี่ยของอัตราส่วนต่อค่าแนวโน้ม โดยการถั่วเฉลี่ย</t>
  </si>
  <si>
    <t xml:space="preserve">ด้วยค่าแนวโน้ม (𝑌⁄̂ 𝑇) </t>
  </si>
  <si>
    <t>ขั้นตอนที่ 2 กำจัดค่าแนวโน้มจากข้อมูล โดยหารจำนวนผู้มีงานทำ</t>
  </si>
  <si>
    <t xml:space="preserve">ขั้นตอนที่ 1 คำนวณค่าแนวโน้มจากสมการเส้นแนวโน้ม (𝑇̂) </t>
  </si>
  <si>
    <t>ความผันแปรตามฤดูกาลเพียงอย่างมี4ขั้นตอนดังนี้</t>
  </si>
  <si>
    <t>หลักการกำจัดส่วนประกอบอนุกรมเวลาอื่นๆให้หมดไปเพื่อคงเหลือแต่</t>
  </si>
  <si>
    <t>(Ratio to Trend Method)” ซึ่งเป็นวิธีการคำนวณค่าดัชนีฤดูกาลโดยใช้</t>
  </si>
  <si>
    <t xml:space="preserve">ในรูปดัชนีฤดูกาลมีหลายวิธี ในที่นี้จะกล่าวถึงเฉพาะ “วิธีอัตราส่วนต่อค่าแนวโน้ม </t>
  </si>
  <si>
    <t>การบวก หรือตัวแบบการคูณ สำหรับการวัดความผันแปรตามฤดูกาล ที่วัดออกมา</t>
  </si>
  <si>
    <t>ความผันแปรตามฤดูกาลจะต้องคำนึงถึง ตัวแบบอนุกรมเวลาว่ามีลักษณะตัวแบบ</t>
  </si>
  <si>
    <t>ออกจากข้อมูล อนุกรมเวลาที่มีความผันแปรตามฤดูกาลเป็นส่วนประกอบวิธีแยก</t>
  </si>
  <si>
    <t>การวิเคราะห์ความผันแปรตามฤดูกาล หมายถึง การแยกความผันแปรตามฤดูกาล</t>
  </si>
  <si>
    <r>
      <t>การประมาณค่าดัชนีฤดูกาล</t>
    </r>
    <r>
      <rPr>
        <sz val="16"/>
        <color theme="1"/>
        <rFont val="Calibri"/>
        <family val="2"/>
      </rPr>
      <t xml:space="preserve"> </t>
    </r>
  </si>
  <si>
    <t xml:space="preserve">=𝑻 ̂⁄ 𝑦 </t>
  </si>
  <si>
    <t>̂ 𝑻</t>
  </si>
  <si>
    <t>ค่าจริง</t>
  </si>
  <si>
    <t>̂</t>
  </si>
  <si>
    <t>ค่าพยากรณ์</t>
  </si>
  <si>
    <t>𝑆</t>
  </si>
  <si>
    <t>𝑇</t>
  </si>
  <si>
    <t>𝑋</t>
  </si>
  <si>
    <t>ไตรมาส</t>
  </si>
  <si>
    <t>ดัชนีฤดูกาล</t>
  </si>
  <si>
    <t>ค่าเฉลี่ย</t>
  </si>
  <si>
    <t>=AVERAGE(G3:O3)</t>
  </si>
  <si>
    <t xml:space="preserve">ตารางที่ 2 ดัชนีฤดูกาลมูลค่าการ่งออกข้าวหอมมะลิของไทย </t>
  </si>
  <si>
    <t>Use autocorrelation to determine whether lags are significantly correlated.</t>
  </si>
  <si>
    <r>
      <t>If lags are significantly correlated, enter </t>
    </r>
    <r>
      <rPr>
        <i/>
        <sz val="10"/>
        <color rgb="FF333333"/>
        <rFont val="Inherit"/>
      </rPr>
      <t>1</t>
    </r>
    <r>
      <rPr>
        <sz val="11"/>
        <color rgb="FF333333"/>
        <rFont val="Segoe UI"/>
        <family val="2"/>
      </rPr>
      <t> or </t>
    </r>
    <r>
      <rPr>
        <i/>
        <sz val="10"/>
        <color rgb="FF333333"/>
        <rFont val="Inherit"/>
      </rPr>
      <t>2</t>
    </r>
    <r>
      <rPr>
        <sz val="11"/>
        <color rgb="FF333333"/>
        <rFont val="Segoe UI"/>
        <family val="2"/>
      </rPr>
      <t>.</t>
    </r>
  </si>
  <si>
    <r>
      <t>If no lags are significantly correlated, enter </t>
    </r>
    <r>
      <rPr>
        <i/>
        <sz val="10"/>
        <color rgb="FF333333"/>
        <rFont val="Inherit"/>
      </rPr>
      <t>0</t>
    </r>
    <r>
      <rPr>
        <sz val="11"/>
        <color rgb="FF333333"/>
        <rFont val="Segoe UI"/>
        <family val="2"/>
      </rPr>
      <t>.</t>
    </r>
  </si>
  <si>
    <t>Enter a nonseasonal AR term (p). This term is the number of previous values (lags) that affect the current value. If you don't know the number, try the following:</t>
  </si>
  <si>
    <r>
      <t>Nonseasonal</t>
    </r>
    <r>
      <rPr>
        <sz val="11"/>
        <color rgb="FF333333"/>
        <rFont val="Segoe UI"/>
        <family val="2"/>
      </rPr>
      <t> </t>
    </r>
    <r>
      <rPr>
        <sz val="11"/>
        <color rgb="FF333333"/>
        <rFont val="Inherit"/>
      </rPr>
      <t>Autoregressive</t>
    </r>
  </si>
  <si>
    <t>When we plot this lag 1 difference data, we can see it is now stationary:</t>
  </si>
  <si>
    <r>
      <t>, this can be done by going to </t>
    </r>
    <r>
      <rPr>
        <b/>
        <sz val="11"/>
        <color rgb="FF333333"/>
        <rFont val="Arial"/>
        <family val="2"/>
      </rPr>
      <t>Stat &gt; Time Series &gt; Differences</t>
    </r>
    <r>
      <rPr>
        <sz val="11"/>
        <color rgb="FF333333"/>
        <rFont val="Arial"/>
        <family val="2"/>
      </rPr>
      <t> and taking a difference of lag 1. (This means that we are subtracting each data point from the one that follows it.) </t>
    </r>
  </si>
  <si>
    <r>
      <t>6. Click </t>
    </r>
    <r>
      <rPr>
        <sz val="11"/>
        <color rgb="FF333333"/>
        <rFont val="Inherit"/>
      </rPr>
      <t>OK</t>
    </r>
    <r>
      <rPr>
        <sz val="11"/>
        <color rgb="FF333333"/>
        <rFont val="Segoe UI"/>
        <family val="2"/>
      </rPr>
      <t>.</t>
    </r>
  </si>
  <si>
    <r>
      <t>5. Click </t>
    </r>
    <r>
      <rPr>
        <sz val="11"/>
        <color rgb="FF333333"/>
        <rFont val="Inherit"/>
      </rPr>
      <t>Graphs</t>
    </r>
    <r>
      <rPr>
        <sz val="11"/>
        <color rgb="FF333333"/>
        <rFont val="Segoe UI"/>
        <family val="2"/>
      </rPr>
      <t>, then select </t>
    </r>
    <r>
      <rPr>
        <sz val="11"/>
        <color rgb="FF333333"/>
        <rFont val="Inherit"/>
      </rPr>
      <t>ACF of residuals</t>
    </r>
    <r>
      <rPr>
        <sz val="11"/>
        <color rgb="FF333333"/>
        <rFont val="Segoe UI"/>
        <family val="2"/>
      </rPr>
      <t>.</t>
    </r>
  </si>
  <si>
    <r>
      <t>4. In </t>
    </r>
    <r>
      <rPr>
        <sz val="11"/>
        <color rgb="FF333333"/>
        <rFont val="Inherit"/>
      </rPr>
      <t>Autoregressive</t>
    </r>
    <r>
      <rPr>
        <sz val="11"/>
        <color rgb="FF333333"/>
        <rFont val="Segoe UI"/>
        <family val="2"/>
      </rPr>
      <t>, under </t>
    </r>
    <r>
      <rPr>
        <sz val="11"/>
        <color rgb="FF333333"/>
        <rFont val="Inherit"/>
      </rPr>
      <t>Nonseasonal</t>
    </r>
    <r>
      <rPr>
        <sz val="11"/>
        <color rgb="FF333333"/>
        <rFont val="Segoe UI"/>
        <family val="2"/>
      </rPr>
      <t>, enter </t>
    </r>
    <r>
      <rPr>
        <i/>
        <sz val="10"/>
        <color rgb="FF333333"/>
        <rFont val="Inherit"/>
      </rPr>
      <t>1</t>
    </r>
    <r>
      <rPr>
        <sz val="11"/>
        <color rgb="FF333333"/>
        <rFont val="Segoe UI"/>
        <family val="2"/>
      </rPr>
      <t>.</t>
    </r>
  </si>
  <si>
    <r>
      <t>3. In </t>
    </r>
    <r>
      <rPr>
        <sz val="11"/>
        <color rgb="FF333333"/>
        <rFont val="Inherit"/>
      </rPr>
      <t>Series</t>
    </r>
    <r>
      <rPr>
        <sz val="11"/>
        <color rgb="FF333333"/>
        <rFont val="Segoe UI"/>
        <family val="2"/>
      </rPr>
      <t>, enter </t>
    </r>
    <r>
      <rPr>
        <i/>
        <sz val="11"/>
        <color rgb="FF333333"/>
        <rFont val="Inherit"/>
      </rPr>
      <t>variable00002</t>
    </r>
  </si>
  <si>
    <r>
      <t>2. Choose </t>
    </r>
    <r>
      <rPr>
        <sz val="11"/>
        <color rgb="FF333333"/>
        <rFont val="Inherit"/>
      </rPr>
      <t>Stat</t>
    </r>
    <r>
      <rPr>
        <sz val="11"/>
        <color rgb="FF333333"/>
        <rFont val="Segoe UI"/>
        <family val="2"/>
      </rPr>
      <t> &gt; </t>
    </r>
    <r>
      <rPr>
        <sz val="11"/>
        <color rgb="FF333333"/>
        <rFont val="Inherit"/>
      </rPr>
      <t>Time Series</t>
    </r>
    <r>
      <rPr>
        <sz val="11"/>
        <color rgb="FF333333"/>
        <rFont val="Segoe UI"/>
        <family val="2"/>
      </rPr>
      <t> &gt; </t>
    </r>
    <r>
      <rPr>
        <sz val="11"/>
        <color rgb="FF333333"/>
        <rFont val="Inherit"/>
      </rPr>
      <t>ARIMA</t>
    </r>
    <r>
      <rPr>
        <sz val="11"/>
        <color rgb="FF333333"/>
        <rFont val="Segoe UI"/>
        <family val="2"/>
      </rPr>
      <t>.</t>
    </r>
  </si>
  <si>
    <t>1. Open the sample data, EmploymentTrends.MTW.</t>
  </si>
  <si>
    <t xml:space="preserve"> ตางรางที่ 2  ข้อมูล</t>
  </si>
  <si>
    <t>ถ้าข้มูลเป็นอนุกรมเวลาไตรมาส 1 ไตรมาส 2 ไตรมาส 3 ไตรมาส 4</t>
  </si>
  <si>
    <t>VAR00002</t>
  </si>
  <si>
    <t>YEAR_</t>
  </si>
  <si>
    <t>QUARTER</t>
  </si>
  <si>
    <t>DATE_1</t>
  </si>
  <si>
    <t>FORE</t>
  </si>
  <si>
    <t>Residuals</t>
  </si>
  <si>
    <t>Fits</t>
  </si>
  <si>
    <t>Q1 2011</t>
  </si>
  <si>
    <t>Q2 2011</t>
  </si>
  <si>
    <t>Q3 2011</t>
  </si>
  <si>
    <t>Q4 2011</t>
  </si>
  <si>
    <t>Q1 2012</t>
  </si>
  <si>
    <t>Q2 2012</t>
  </si>
  <si>
    <t>Q3 2012</t>
  </si>
  <si>
    <t>Q4 2012</t>
  </si>
  <si>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</si>
  <si>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</si>
  <si>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</si>
  <si>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</si>
  <si>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</si>
  <si>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</si>
  <si>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</si>
  <si>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</si>
  <si>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</si>
  <si>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</si>
  <si>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</si>
  <si>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</si>
  <si>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</si>
  <si>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</si>
  <si>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</si>
  <si>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</si>
  <si>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</si>
  <si>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</si>
  <si>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</si>
  <si>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</si>
  <si>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</si>
  <si>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</si>
  <si>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</si>
  <si>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</si>
  <si>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</si>
  <si>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</si>
  <si>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</si>
  <si>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</si>
  <si>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ใช้โปรแกรมพยากรณ์โยมินิแท็ป 19</t>
  </si>
  <si>
    <t xml:space="preserve">ได้ค่าพยากรณ์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</si>
</sst>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(* #,##0.0_);_(* \(#,##0.0\);_(* &quot;-&quot;??_);_(@_)"/>
    <numFmt numFmtId="190" formatCode="0.0"/>
    <numFmt numFmtId="191" formatCode="_(* #,##0_);_(* \(#,##0\);_(* &quot;-&quot;_);_(@_)"/>
    <numFmt numFmtId="192" formatCode="_-* #,##0_-;\-* #,##0_-;_-* &quot;-&quot;??_-;_-@_-"/>
    <numFmt numFmtId="193" formatCode="_-* #,##0.0_-;\-* #,##0.0_-;_-* &quot;-&quot;??_-;_-@_-"/>
    <numFmt numFmtId="194" formatCode="_-* #,##0.00_-;\-* #,##0.00_-;_-* \-??_-;_-@_-"/>
    <numFmt numFmtId="195" formatCode="_-* #,##0_-;\-* #,##0_-;_-* \-??_-;_-@_-"/>
    <numFmt numFmtId="196" formatCode="_-* #,##0.0_-;\-* #,##0.0_-;_-* \-??_-;_-@_-"/>
    <numFmt numFmtId="197" formatCode="#,##0.0"/>
    <numFmt numFmtId="198" formatCode="_-* #,##0.000_-;\-* #,##0.000_-;_-* \-??_-;_-@_-"/>
    <numFmt numFmtId="199" formatCode="_(&quot;$&quot;* #,##0.00_);_(&quot;$&quot;* \(#,##0.00\);_(&quot;$&quot;* &quot;-&quot;??_);_(@_)"/>
    <numFmt numFmtId="200" formatCode="0.000"/>
    <numFmt numFmtId="201" formatCode="_-* #,##0.0000_-;\-* #,##0.0000_-;_-* &quot;-&quot;??_-;_-@_-"/>
    <numFmt numFmtId="202" formatCode="0.0000"/>
  </numFmts>
  <fonts count="7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4"/>
      <name val="Angsana New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name val="Arial"/>
      <family val="2"/>
    </font>
    <font>
      <b/>
      <sz val="8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u/>
      <sz val="14"/>
      <color theme="10"/>
      <name val="Cordia New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  <font>
      <b/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0"/>
      <name val="Arial "/>
    </font>
    <font>
      <sz val="11"/>
      <color theme="1"/>
      <name val="Calibri"/>
      <family val="2"/>
    </font>
    <font>
      <sz val="11"/>
      <color rgb="FF000000"/>
      <name val="Tahoma"/>
      <family val="2"/>
      <charset val="222"/>
      <scheme val="minor"/>
    </font>
    <font>
      <sz val="14"/>
      <name val="CordiaUPC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color indexed="8"/>
      <name val="TH SarabunPSK"/>
      <family val="2"/>
    </font>
    <font>
      <sz val="11"/>
      <name val="Calibri"/>
      <family val="2"/>
    </font>
    <font>
      <sz val="15"/>
      <name val="Calibri"/>
      <family val="2"/>
    </font>
    <font>
      <sz val="13.5"/>
      <name val="TH SarabunPSK"/>
      <family val="2"/>
    </font>
    <font>
      <u/>
      <vertAlign val="superscript"/>
      <sz val="15"/>
      <name val="TH SarabunPSK"/>
      <family val="2"/>
    </font>
    <font>
      <vertAlign val="superscript"/>
      <sz val="15"/>
      <name val="TH SarabunPSK"/>
      <family val="2"/>
    </font>
    <font>
      <sz val="14"/>
      <name val="Cordia New"/>
      <family val="2"/>
    </font>
    <font>
      <sz val="8"/>
      <name val="Arial "/>
    </font>
    <font>
      <sz val="10"/>
      <name val="Arial"/>
      <family val="2"/>
    </font>
    <font>
      <sz val="14"/>
      <name val="AngsanaUPC"/>
      <family val="1"/>
    </font>
    <font>
      <sz val="14"/>
      <name val="AngsanaUPC"/>
      <family val="1"/>
      <charset val="222"/>
    </font>
    <font>
      <b/>
      <sz val="18"/>
      <name val="TH SarabunPSK"/>
      <family val="2"/>
    </font>
    <font>
      <sz val="15"/>
      <color rgb="FFFF0000"/>
      <name val="TH SarabunPSK"/>
      <family val="2"/>
    </font>
    <font>
      <sz val="9"/>
      <name val="TH SarabunPSK"/>
      <family val="2"/>
    </font>
    <font>
      <sz val="18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sz val="11"/>
      <color rgb="FF000000"/>
      <name val="TH SarabunPSK"/>
      <family val="2"/>
    </font>
    <font>
      <sz val="9"/>
      <color indexed="8"/>
      <name val="TH SarabunPSK"/>
      <family val="2"/>
    </font>
    <font>
      <b/>
      <sz val="9"/>
      <name val="TH SarabunPSK"/>
      <family val="2"/>
    </font>
    <font>
      <sz val="14"/>
      <color theme="1"/>
      <name val="Cordia New"/>
      <family val="2"/>
    </font>
    <font>
      <b/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4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sz val="16"/>
      <color theme="1"/>
      <name val="Cordia New"/>
      <family val="2"/>
      <charset val="222"/>
    </font>
    <font>
      <sz val="11"/>
      <color rgb="FF000000"/>
      <name val="Tahoma"/>
      <family val="2"/>
    </font>
    <font>
      <sz val="16"/>
      <color theme="1"/>
      <name val="Calibri"/>
      <family val="2"/>
    </font>
    <font>
      <sz val="10"/>
      <color theme="1"/>
      <name val="Tahoma"/>
      <family val="2"/>
      <charset val="222"/>
      <scheme val="minor"/>
    </font>
    <font>
      <b/>
      <sz val="10"/>
      <color theme="1"/>
      <name val="TH SarabunPSK"/>
      <family val="2"/>
    </font>
    <font>
      <b/>
      <sz val="14"/>
      <color rgb="FF000000"/>
      <name val="TH SarabunPSK"/>
      <family val="2"/>
    </font>
    <font>
      <sz val="18"/>
      <name val="Cordia New"/>
      <family val="2"/>
    </font>
    <font>
      <sz val="11"/>
      <color rgb="FF333333"/>
      <name val="Segoe UI"/>
      <family val="2"/>
    </font>
    <font>
      <i/>
      <sz val="10"/>
      <color rgb="FF333333"/>
      <name val="Inherit"/>
    </font>
    <font>
      <sz val="11"/>
      <color rgb="FF333333"/>
      <name val="Inherit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i/>
      <sz val="11"/>
      <color rgb="FF333333"/>
      <name val="Inherit"/>
    </font>
    <font>
      <b/>
      <sz val="16"/>
      <color theme="1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917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/>
    <xf numFmtId="0" fontId="14" fillId="0" borderId="0"/>
    <xf numFmtId="0" fontId="15" fillId="0" borderId="0"/>
    <xf numFmtId="0" fontId="13" fillId="0" borderId="0"/>
    <xf numFmtId="0" fontId="16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9" fillId="0" borderId="0"/>
    <xf numFmtId="0" fontId="9" fillId="0" borderId="0"/>
    <xf numFmtId="0" fontId="17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17" fillId="0" borderId="0"/>
    <xf numFmtId="0" fontId="9" fillId="0" borderId="0"/>
    <xf numFmtId="43" fontId="8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3" fillId="2" borderId="3" applyNumberFormat="0" applyFont="0" applyAlignment="0" applyProtection="0"/>
    <xf numFmtId="0" fontId="8" fillId="0" borderId="0"/>
    <xf numFmtId="0" fontId="7" fillId="3" borderId="0" applyNumberFormat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187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0" borderId="0"/>
    <xf numFmtId="0" fontId="7" fillId="0" borderId="0"/>
    <xf numFmtId="0" fontId="17" fillId="0" borderId="0"/>
    <xf numFmtId="0" fontId="9" fillId="0" borderId="0"/>
    <xf numFmtId="0" fontId="7" fillId="0" borderId="0"/>
    <xf numFmtId="0" fontId="7" fillId="0" borderId="0"/>
    <xf numFmtId="0" fontId="26" fillId="0" borderId="0"/>
    <xf numFmtId="9" fontId="26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4" fillId="0" borderId="4" applyNumberFormat="0" applyFill="0" applyAlignment="0" applyProtection="0"/>
    <xf numFmtId="41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188" fontId="9" fillId="0" borderId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87" fontId="26" fillId="0" borderId="0" applyFont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1" fontId="9" fillId="0" borderId="0" applyFill="0" applyBorder="0" applyAlignment="0" applyProtection="0"/>
    <xf numFmtId="192" fontId="9" fillId="0" borderId="0" applyFill="0" applyBorder="0" applyAlignment="0" applyProtection="0"/>
    <xf numFmtId="0" fontId="26" fillId="0" borderId="0"/>
    <xf numFmtId="0" fontId="28" fillId="0" borderId="0"/>
    <xf numFmtId="0" fontId="29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9" fillId="0" borderId="0"/>
    <xf numFmtId="0" fontId="17" fillId="0" borderId="0"/>
    <xf numFmtId="0" fontId="17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26" fillId="0" borderId="0"/>
    <xf numFmtId="9" fontId="26" fillId="0" borderId="0" applyFont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0" fontId="7" fillId="0" borderId="0"/>
    <xf numFmtId="0" fontId="7" fillId="0" borderId="0"/>
    <xf numFmtId="0" fontId="7" fillId="0" borderId="0"/>
    <xf numFmtId="194" fontId="9" fillId="0" borderId="0" applyFill="0" applyBorder="0" applyAlignment="0" applyProtection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93" fontId="9" fillId="0" borderId="0" applyFill="0" applyBorder="0" applyAlignment="0" applyProtection="0"/>
    <xf numFmtId="0" fontId="7" fillId="0" borderId="0"/>
    <xf numFmtId="189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6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43" fontId="7" fillId="0" borderId="0" applyFont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6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192" fontId="9" fillId="0" borderId="0" applyFill="0" applyBorder="0" applyAlignment="0" applyProtection="0"/>
    <xf numFmtId="0" fontId="7" fillId="0" borderId="0"/>
    <xf numFmtId="0" fontId="17" fillId="0" borderId="0"/>
    <xf numFmtId="196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188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7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1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17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0" fontId="7" fillId="0" borderId="0"/>
    <xf numFmtId="0" fontId="7" fillId="0" borderId="0"/>
    <xf numFmtId="196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0" fontId="7" fillId="0" borderId="0"/>
    <xf numFmtId="0" fontId="7" fillId="0" borderId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ill="0" applyBorder="0" applyAlignment="0" applyProtection="0"/>
    <xf numFmtId="43" fontId="7" fillId="0" borderId="0" applyFont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188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0" fontId="7" fillId="0" borderId="0"/>
    <xf numFmtId="196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7" fillId="0" borderId="0"/>
    <xf numFmtId="189" fontId="9" fillId="0" borderId="0" applyFill="0" applyBorder="0" applyAlignment="0" applyProtection="0"/>
    <xf numFmtId="0" fontId="7" fillId="0" borderId="0"/>
    <xf numFmtId="192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189" fontId="9" fillId="0" borderId="0" applyFill="0" applyBorder="0" applyAlignment="0" applyProtection="0"/>
    <xf numFmtId="43" fontId="7" fillId="0" borderId="0" applyFont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17" fillId="0" borderId="0"/>
    <xf numFmtId="0" fontId="7" fillId="0" borderId="0"/>
    <xf numFmtId="0" fontId="30" fillId="0" borderId="0"/>
    <xf numFmtId="193" fontId="9" fillId="0" borderId="0" applyFill="0" applyBorder="0" applyAlignment="0" applyProtection="0"/>
    <xf numFmtId="0" fontId="7" fillId="0" borderId="0"/>
    <xf numFmtId="0" fontId="7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92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0" fontId="7" fillId="0" borderId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96" fontId="9" fillId="0" borderId="0" applyFill="0" applyBorder="0" applyAlignment="0" applyProtection="0"/>
    <xf numFmtId="0" fontId="7" fillId="0" borderId="0"/>
    <xf numFmtId="0" fontId="7" fillId="0" borderId="0"/>
    <xf numFmtId="0" fontId="30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0" fontId="7" fillId="0" borderId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0" fontId="7" fillId="0" borderId="0"/>
    <xf numFmtId="0" fontId="7" fillId="0" borderId="0"/>
    <xf numFmtId="0" fontId="7" fillId="0" borderId="0"/>
    <xf numFmtId="188" fontId="9" fillId="0" borderId="0" applyFill="0" applyBorder="0" applyAlignment="0" applyProtection="0"/>
    <xf numFmtId="194" fontId="9" fillId="0" borderId="0" applyFill="0" applyBorder="0" applyAlignment="0" applyProtection="0"/>
    <xf numFmtId="0" fontId="7" fillId="0" borderId="0"/>
    <xf numFmtId="196" fontId="9" fillId="0" borderId="0" applyFill="0" applyBorder="0" applyAlignment="0" applyProtection="0"/>
    <xf numFmtId="0" fontId="7" fillId="0" borderId="0"/>
    <xf numFmtId="189" fontId="9" fillId="0" borderId="0" applyFill="0" applyBorder="0" applyAlignment="0" applyProtection="0"/>
    <xf numFmtId="0" fontId="7" fillId="0" borderId="0"/>
    <xf numFmtId="0" fontId="7" fillId="0" borderId="0"/>
    <xf numFmtId="193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0" fontId="17" fillId="0" borderId="0"/>
    <xf numFmtId="196" fontId="9" fillId="0" borderId="0" applyFill="0" applyBorder="0" applyAlignment="0" applyProtection="0"/>
    <xf numFmtId="0" fontId="7" fillId="0" borderId="0"/>
    <xf numFmtId="192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0" fontId="7" fillId="0" borderId="0"/>
    <xf numFmtId="0" fontId="7" fillId="0" borderId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1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4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4" fontId="9" fillId="0" borderId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0" fontId="7" fillId="0" borderId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0" fontId="30" fillId="0" borderId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94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0" fontId="7" fillId="0" borderId="0"/>
    <xf numFmtId="194" fontId="9" fillId="0" borderId="0" applyFill="0" applyBorder="0" applyAlignment="0" applyProtection="0"/>
    <xf numFmtId="193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96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7" fillId="0" borderId="0"/>
    <xf numFmtId="0" fontId="7" fillId="0" borderId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2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1" fontId="9" fillId="0" borderId="0" applyFill="0" applyBorder="0" applyAlignment="0" applyProtection="0"/>
    <xf numFmtId="196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43" fontId="9" fillId="0" borderId="0" applyFont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0" fontId="17" fillId="0" borderId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0" fontId="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1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92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43" fontId="9" fillId="0" borderId="0" applyFont="0" applyFill="0" applyBorder="0" applyAlignment="0" applyProtection="0"/>
    <xf numFmtId="0" fontId="30" fillId="0" borderId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6" fontId="9" fillId="0" borderId="0" applyFill="0" applyBorder="0" applyAlignment="0" applyProtection="0"/>
    <xf numFmtId="194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0" fontId="7" fillId="0" borderId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94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4" fontId="9" fillId="0" borderId="0" applyFill="0" applyBorder="0" applyAlignment="0" applyProtection="0"/>
    <xf numFmtId="0" fontId="17" fillId="0" borderId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2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0" fontId="17" fillId="0" borderId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17" fillId="0" borderId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30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43" fontId="9" fillId="0" borderId="0" applyFont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194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6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0" fontId="7" fillId="0" borderId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94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4" fontId="9" fillId="0" borderId="0" applyFill="0" applyBorder="0" applyAlignment="0" applyProtection="0"/>
    <xf numFmtId="0" fontId="17" fillId="0" borderId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2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43" fontId="9" fillId="0" borderId="0" applyFont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7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17" fillId="0" borderId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9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6" fontId="9" fillId="0" borderId="0" applyFill="0" applyBorder="0" applyAlignment="0" applyProtection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0" fontId="1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7" fillId="0" borderId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0" fontId="7" fillId="0" borderId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0" fontId="30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88" fontId="9" fillId="0" borderId="0" applyFill="0" applyBorder="0" applyAlignment="0" applyProtection="0"/>
    <xf numFmtId="43" fontId="9" fillId="0" borderId="0" applyFont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91" fontId="9" fillId="0" borderId="0" applyFill="0" applyBorder="0" applyAlignment="0" applyProtection="0"/>
    <xf numFmtId="187" fontId="9" fillId="0" borderId="0" applyFill="0" applyBorder="0" applyAlignment="0" applyProtection="0"/>
    <xf numFmtId="196" fontId="9" fillId="0" borderId="0" applyFill="0" applyBorder="0" applyAlignment="0" applyProtection="0"/>
    <xf numFmtId="43" fontId="9" fillId="0" borderId="0" applyFont="0" applyFill="0" applyBorder="0" applyAlignment="0" applyProtection="0"/>
    <xf numFmtId="0" fontId="17" fillId="0" borderId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194" fontId="9" fillId="0" borderId="0" applyFill="0" applyBorder="0" applyAlignment="0" applyProtection="0"/>
    <xf numFmtId="189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43" fontId="9" fillId="0" borderId="0" applyFont="0" applyFill="0" applyBorder="0" applyAlignment="0" applyProtection="0"/>
    <xf numFmtId="187" fontId="9" fillId="0" borderId="0" applyFill="0" applyBorder="0" applyAlignment="0" applyProtection="0"/>
    <xf numFmtId="193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188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96" fontId="9" fillId="0" borderId="0" applyFill="0" applyBorder="0" applyAlignment="0" applyProtection="0"/>
    <xf numFmtId="189" fontId="9" fillId="0" borderId="0" applyFill="0" applyBorder="0" applyAlignment="0" applyProtection="0"/>
    <xf numFmtId="189" fontId="9" fillId="0" borderId="0" applyFill="0" applyBorder="0" applyAlignment="0" applyProtection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87" fontId="9" fillId="0" borderId="0" applyFill="0" applyBorder="0" applyAlignment="0" applyProtection="0"/>
    <xf numFmtId="191" fontId="9" fillId="0" borderId="0" applyFill="0" applyBorder="0" applyAlignment="0" applyProtection="0"/>
    <xf numFmtId="0" fontId="30" fillId="0" borderId="0"/>
    <xf numFmtId="193" fontId="9" fillId="0" borderId="0" applyFill="0" applyBorder="0" applyAlignment="0" applyProtection="0"/>
    <xf numFmtId="188" fontId="9" fillId="0" borderId="0" applyFill="0" applyBorder="0" applyAlignment="0" applyProtection="0"/>
    <xf numFmtId="193" fontId="9" fillId="0" borderId="0" applyFill="0" applyBorder="0" applyAlignment="0" applyProtection="0"/>
    <xf numFmtId="189" fontId="9" fillId="0" borderId="0" applyFill="0" applyBorder="0" applyAlignment="0" applyProtection="0"/>
    <xf numFmtId="194" fontId="9" fillId="0" borderId="0" applyFill="0" applyBorder="0" applyAlignment="0" applyProtection="0"/>
    <xf numFmtId="0" fontId="17" fillId="0" borderId="0"/>
    <xf numFmtId="188" fontId="9" fillId="0" borderId="0" applyFill="0" applyBorder="0" applyAlignment="0" applyProtection="0"/>
    <xf numFmtId="187" fontId="9" fillId="0" borderId="0" applyFill="0" applyBorder="0" applyAlignment="0" applyProtection="0"/>
    <xf numFmtId="0" fontId="22" fillId="0" borderId="0"/>
    <xf numFmtId="0" fontId="22" fillId="0" borderId="0"/>
    <xf numFmtId="0" fontId="6" fillId="0" borderId="0"/>
    <xf numFmtId="0" fontId="29" fillId="0" borderId="0"/>
    <xf numFmtId="43" fontId="6" fillId="0" borderId="0" applyFont="0" applyFill="0" applyBorder="0" applyAlignment="0" applyProtection="0"/>
    <xf numFmtId="0" fontId="22" fillId="0" borderId="0"/>
    <xf numFmtId="43" fontId="31" fillId="0" borderId="0" applyFont="0" applyFill="0" applyBorder="0" applyAlignment="0" applyProtection="0"/>
    <xf numFmtId="0" fontId="31" fillId="0" borderId="0"/>
    <xf numFmtId="0" fontId="26" fillId="0" borderId="0"/>
    <xf numFmtId="0" fontId="9" fillId="0" borderId="0"/>
    <xf numFmtId="44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187" fontId="9" fillId="0" borderId="0" applyFill="0" applyBorder="0" applyAlignment="0" applyProtection="0"/>
    <xf numFmtId="0" fontId="40" fillId="0" borderId="0"/>
    <xf numFmtId="194" fontId="9" fillId="0" borderId="0" applyFill="0" applyBorder="0" applyAlignment="0" applyProtection="0"/>
    <xf numFmtId="0" fontId="9" fillId="0" borderId="0" applyFill="0" applyBorder="0" applyAlignment="0" applyProtection="0"/>
    <xf numFmtId="199" fontId="9" fillId="0" borderId="0" applyFill="0" applyBorder="0" applyAlignment="0" applyProtection="0"/>
    <xf numFmtId="43" fontId="40" fillId="0" borderId="0" applyFont="0" applyFill="0" applyBorder="0" applyAlignment="0" applyProtection="0"/>
    <xf numFmtId="199" fontId="9" fillId="0" borderId="0" applyFill="0" applyBorder="0" applyAlignment="0" applyProtection="0"/>
    <xf numFmtId="0" fontId="40" fillId="0" borderId="0"/>
    <xf numFmtId="0" fontId="43" fillId="0" borderId="0"/>
    <xf numFmtId="187" fontId="4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0" fillId="0" borderId="0"/>
    <xf numFmtId="0" fontId="4" fillId="0" borderId="0"/>
    <xf numFmtId="0" fontId="4" fillId="3" borderId="0" applyNumberFormat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1" fontId="9" fillId="0" borderId="0" applyFill="0" applyBorder="0" applyAlignment="0" applyProtection="0"/>
    <xf numFmtId="0" fontId="42" fillId="0" borderId="0"/>
    <xf numFmtId="0" fontId="42" fillId="0" borderId="0"/>
    <xf numFmtId="0" fontId="40" fillId="0" borderId="0"/>
    <xf numFmtId="0" fontId="4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1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0" fontId="4" fillId="0" borderId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3" fontId="9" fillId="0" borderId="0" applyFill="0" applyBorder="0" applyAlignment="0" applyProtection="0"/>
    <xf numFmtId="41" fontId="9" fillId="0" borderId="0" applyFill="0" applyBorder="0" applyAlignment="0" applyProtection="0"/>
    <xf numFmtId="43" fontId="9" fillId="0" borderId="0" applyFill="0" applyBorder="0" applyAlignment="0" applyProtection="0"/>
    <xf numFmtId="192" fontId="9" fillId="0" borderId="0" applyFill="0" applyBorder="0" applyAlignment="0" applyProtection="0"/>
    <xf numFmtId="192" fontId="9" fillId="0" borderId="0" applyFill="0" applyBorder="0" applyAlignment="0" applyProtection="0"/>
    <xf numFmtId="196" fontId="9" fillId="0" borderId="0" applyFill="0" applyBorder="0" applyAlignment="0" applyProtection="0"/>
    <xf numFmtId="0" fontId="3" fillId="0" borderId="0"/>
    <xf numFmtId="195" fontId="9" fillId="0" borderId="0" applyFill="0" applyBorder="0" applyAlignment="0" applyProtection="0"/>
    <xf numFmtId="196" fontId="9" fillId="0" borderId="0" applyFill="0" applyBorder="0" applyAlignment="0" applyProtection="0"/>
    <xf numFmtId="196" fontId="9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0" fontId="1" fillId="0" borderId="0"/>
  </cellStyleXfs>
  <cellXfs count="295">
    <xf numFmtId="0" fontId="0" fillId="0" borderId="0" xfId="0"/>
    <xf numFmtId="0" fontId="32" fillId="0" borderId="0" xfId="27" applyFont="1"/>
    <xf numFmtId="3" fontId="32" fillId="0" borderId="0" xfId="27" applyNumberFormat="1" applyFont="1"/>
    <xf numFmtId="0" fontId="19" fillId="0" borderId="0" xfId="27" applyFont="1"/>
    <xf numFmtId="0" fontId="11" fillId="0" borderId="0" xfId="27" quotePrefix="1" applyFont="1"/>
    <xf numFmtId="190" fontId="19" fillId="0" borderId="1" xfId="27" applyNumberFormat="1" applyFont="1" applyBorder="1" applyAlignment="1">
      <alignment horizontal="right" vertical="center"/>
    </xf>
    <xf numFmtId="0" fontId="20" fillId="0" borderId="1" xfId="27" applyFont="1" applyBorder="1" applyAlignment="1">
      <alignment vertical="center"/>
    </xf>
    <xf numFmtId="190" fontId="19" fillId="0" borderId="0" xfId="27" applyNumberFormat="1" applyFont="1" applyAlignment="1">
      <alignment horizontal="right"/>
    </xf>
    <xf numFmtId="0" fontId="19" fillId="0" borderId="0" xfId="27" applyFont="1" applyAlignment="1">
      <alignment vertical="center"/>
    </xf>
    <xf numFmtId="0" fontId="20" fillId="0" borderId="0" xfId="27" applyFont="1" applyAlignment="1">
      <alignment vertical="center"/>
    </xf>
    <xf numFmtId="2" fontId="33" fillId="0" borderId="0" xfId="27" applyNumberFormat="1" applyFont="1" applyAlignment="1">
      <alignment horizontal="right"/>
    </xf>
    <xf numFmtId="0" fontId="33" fillId="0" borderId="0" xfId="27" applyFont="1" applyAlignment="1">
      <alignment vertical="center"/>
    </xf>
    <xf numFmtId="0" fontId="32" fillId="0" borderId="0" xfId="27" applyFont="1" applyAlignment="1">
      <alignment vertical="center"/>
    </xf>
    <xf numFmtId="0" fontId="19" fillId="0" borderId="0" xfId="0" applyFont="1" applyAlignment="1">
      <alignment horizontal="right"/>
    </xf>
    <xf numFmtId="3" fontId="19" fillId="0" borderId="0" xfId="0" applyNumberFormat="1" applyFont="1"/>
    <xf numFmtId="3" fontId="20" fillId="0" borderId="0" xfId="0" applyNumberFormat="1" applyFont="1"/>
    <xf numFmtId="0" fontId="33" fillId="0" borderId="0" xfId="27" applyFont="1"/>
    <xf numFmtId="0" fontId="33" fillId="0" borderId="2" xfId="27" applyFont="1" applyBorder="1" applyAlignment="1">
      <alignment horizontal="right" vertical="center"/>
    </xf>
    <xf numFmtId="0" fontId="33" fillId="0" borderId="2" xfId="27" applyFont="1" applyBorder="1" applyAlignment="1">
      <alignment horizontal="center" vertical="center"/>
    </xf>
    <xf numFmtId="0" fontId="33" fillId="0" borderId="0" xfId="27" applyFont="1" applyAlignment="1">
      <alignment horizontal="center"/>
    </xf>
    <xf numFmtId="192" fontId="19" fillId="0" borderId="0" xfId="1" applyNumberFormat="1" applyFont="1" applyAlignment="1">
      <alignment horizontal="right"/>
    </xf>
    <xf numFmtId="192" fontId="20" fillId="0" borderId="0" xfId="1" applyNumberFormat="1" applyFont="1" applyAlignment="1">
      <alignment horizontal="right"/>
    </xf>
    <xf numFmtId="0" fontId="19" fillId="0" borderId="0" xfId="28" applyFont="1" applyAlignment="1">
      <alignment vertical="center"/>
    </xf>
    <xf numFmtId="0" fontId="19" fillId="0" borderId="5" xfId="28" applyFont="1" applyBorder="1" applyAlignment="1">
      <alignment vertical="center"/>
    </xf>
    <xf numFmtId="196" fontId="19" fillId="0" borderId="0" xfId="28" applyNumberFormat="1" applyFont="1" applyAlignment="1">
      <alignment horizontal="right"/>
    </xf>
    <xf numFmtId="198" fontId="19" fillId="0" borderId="0" xfId="28" applyNumberFormat="1" applyFont="1" applyAlignment="1">
      <alignment horizontal="right"/>
    </xf>
    <xf numFmtId="0" fontId="20" fillId="0" borderId="0" xfId="28" applyFont="1" applyAlignment="1">
      <alignment vertical="center"/>
    </xf>
    <xf numFmtId="196" fontId="19" fillId="0" borderId="0" xfId="28" applyNumberFormat="1" applyFont="1" applyAlignment="1">
      <alignment vertical="center"/>
    </xf>
    <xf numFmtId="0" fontId="19" fillId="0" borderId="0" xfId="0" applyFont="1"/>
    <xf numFmtId="196" fontId="20" fillId="0" borderId="0" xfId="28" applyNumberFormat="1" applyFont="1" applyAlignment="1">
      <alignment horizontal="right" vertical="center"/>
    </xf>
    <xf numFmtId="2" fontId="20" fillId="0" borderId="0" xfId="28" applyNumberFormat="1" applyFont="1" applyAlignment="1">
      <alignment horizontal="center" vertical="center"/>
    </xf>
    <xf numFmtId="0" fontId="35" fillId="0" borderId="0" xfId="0" applyFont="1"/>
    <xf numFmtId="0" fontId="19" fillId="0" borderId="0" xfId="28" applyFont="1" applyAlignment="1">
      <alignment horizontal="right"/>
    </xf>
    <xf numFmtId="3" fontId="19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36" fillId="0" borderId="0" xfId="28" applyFont="1" applyAlignment="1">
      <alignment horizontal="right"/>
    </xf>
    <xf numFmtId="3" fontId="19" fillId="0" borderId="0" xfId="28" applyNumberFormat="1" applyFont="1" applyAlignment="1">
      <alignment vertical="center"/>
    </xf>
    <xf numFmtId="3" fontId="20" fillId="0" borderId="0" xfId="28" applyNumberFormat="1" applyFont="1" applyAlignment="1">
      <alignment horizontal="right"/>
    </xf>
    <xf numFmtId="0" fontId="20" fillId="0" borderId="7" xfId="28" applyFont="1" applyBorder="1" applyAlignment="1">
      <alignment horizontal="right" vertical="center"/>
    </xf>
    <xf numFmtId="0" fontId="20" fillId="0" borderId="7" xfId="28" applyFont="1" applyBorder="1" applyAlignment="1">
      <alignment horizontal="center" vertical="center"/>
    </xf>
    <xf numFmtId="41" fontId="19" fillId="0" borderId="5" xfId="28" applyNumberFormat="1" applyFont="1" applyBorder="1" applyAlignment="1">
      <alignment vertical="center"/>
    </xf>
    <xf numFmtId="196" fontId="19" fillId="0" borderId="0" xfId="1" applyNumberFormat="1" applyFont="1" applyAlignment="1">
      <alignment horizontal="right"/>
    </xf>
    <xf numFmtId="192" fontId="19" fillId="0" borderId="0" xfId="1" applyNumberFormat="1" applyFont="1" applyAlignment="1">
      <alignment horizontal="right" vertical="center"/>
    </xf>
    <xf numFmtId="192" fontId="35" fillId="0" borderId="0" xfId="1" applyNumberFormat="1" applyFont="1"/>
    <xf numFmtId="0" fontId="33" fillId="0" borderId="0" xfId="28" applyFont="1" applyAlignment="1">
      <alignment vertical="center"/>
    </xf>
    <xf numFmtId="0" fontId="19" fillId="0" borderId="0" xfId="28" applyFont="1" applyAlignment="1">
      <alignment horizontal="left"/>
    </xf>
    <xf numFmtId="192" fontId="11" fillId="0" borderId="0" xfId="1" applyNumberFormat="1" applyFont="1" applyAlignment="1">
      <alignment horizontal="right"/>
    </xf>
    <xf numFmtId="0" fontId="33" fillId="0" borderId="0" xfId="27" applyFont="1" applyAlignment="1">
      <alignment horizontal="right"/>
    </xf>
    <xf numFmtId="0" fontId="33" fillId="0" borderId="0" xfId="0" applyFont="1"/>
    <xf numFmtId="0" fontId="19" fillId="0" borderId="0" xfId="3956" applyFont="1"/>
    <xf numFmtId="0" fontId="11" fillId="0" borderId="0" xfId="28" quotePrefix="1" applyFont="1"/>
    <xf numFmtId="190" fontId="32" fillId="0" borderId="1" xfId="3956" applyNumberFormat="1" applyFont="1" applyBorder="1" applyAlignment="1">
      <alignment horizontal="right"/>
    </xf>
    <xf numFmtId="190" fontId="33" fillId="0" borderId="1" xfId="3956" applyNumberFormat="1" applyFont="1" applyBorder="1" applyAlignment="1">
      <alignment horizontal="right"/>
    </xf>
    <xf numFmtId="192" fontId="33" fillId="0" borderId="1" xfId="12" applyNumberFormat="1" applyFont="1" applyBorder="1" applyAlignment="1">
      <alignment vertical="center"/>
    </xf>
    <xf numFmtId="0" fontId="20" fillId="0" borderId="1" xfId="28" applyFont="1" applyBorder="1" applyAlignment="1">
      <alignment vertical="center"/>
    </xf>
    <xf numFmtId="192" fontId="33" fillId="0" borderId="0" xfId="12" applyNumberFormat="1" applyFont="1" applyBorder="1" applyAlignment="1">
      <alignment vertical="center"/>
    </xf>
    <xf numFmtId="193" fontId="33" fillId="0" borderId="0" xfId="12" applyNumberFormat="1" applyFont="1" applyBorder="1" applyAlignment="1">
      <alignment vertical="center"/>
    </xf>
    <xf numFmtId="192" fontId="32" fillId="0" borderId="0" xfId="12" applyNumberFormat="1" applyFont="1" applyBorder="1" applyAlignment="1">
      <alignment vertical="center"/>
    </xf>
    <xf numFmtId="3" fontId="19" fillId="0" borderId="0" xfId="3956" applyNumberFormat="1" applyFont="1"/>
    <xf numFmtId="192" fontId="20" fillId="0" borderId="0" xfId="12" applyNumberFormat="1" applyFont="1" applyBorder="1" applyAlignment="1">
      <alignment vertical="center"/>
    </xf>
    <xf numFmtId="0" fontId="10" fillId="0" borderId="5" xfId="3956" applyFont="1" applyBorder="1" applyAlignment="1">
      <alignment horizontal="right" vertical="center"/>
    </xf>
    <xf numFmtId="0" fontId="10" fillId="0" borderId="7" xfId="3956" applyFont="1" applyBorder="1" applyAlignment="1">
      <alignment horizontal="right" vertical="center"/>
    </xf>
    <xf numFmtId="0" fontId="10" fillId="0" borderId="7" xfId="3956" applyFont="1" applyBorder="1" applyAlignment="1">
      <alignment vertical="center"/>
    </xf>
    <xf numFmtId="0" fontId="20" fillId="0" borderId="0" xfId="3956" applyFont="1" applyAlignment="1">
      <alignment horizontal="center"/>
    </xf>
    <xf numFmtId="0" fontId="10" fillId="0" borderId="0" xfId="3956" applyFont="1" applyAlignment="1">
      <alignment horizontal="center"/>
    </xf>
    <xf numFmtId="0" fontId="32" fillId="0" borderId="0" xfId="3956" applyFont="1"/>
    <xf numFmtId="2" fontId="0" fillId="0" borderId="0" xfId="0" applyNumberFormat="1"/>
    <xf numFmtId="4" fontId="0" fillId="0" borderId="0" xfId="0" applyNumberFormat="1"/>
    <xf numFmtId="0" fontId="11" fillId="0" borderId="0" xfId="3956" applyFont="1"/>
    <xf numFmtId="190" fontId="32" fillId="0" borderId="0" xfId="3956" applyNumberFormat="1" applyFont="1" applyAlignment="1">
      <alignment horizontal="right"/>
    </xf>
    <xf numFmtId="190" fontId="33" fillId="0" borderId="0" xfId="3956" applyNumberFormat="1" applyFont="1" applyAlignment="1">
      <alignment horizontal="right"/>
    </xf>
    <xf numFmtId="190" fontId="33" fillId="0" borderId="0" xfId="3956" applyNumberFormat="1" applyFont="1" applyAlignment="1">
      <alignment horizontal="right" vertical="center"/>
    </xf>
    <xf numFmtId="0" fontId="33" fillId="0" borderId="0" xfId="3956" applyFont="1" applyAlignment="1">
      <alignment horizontal="center" vertical="center"/>
    </xf>
    <xf numFmtId="0" fontId="10" fillId="0" borderId="0" xfId="3956" applyFont="1"/>
    <xf numFmtId="191" fontId="41" fillId="4" borderId="0" xfId="3956" applyNumberFormat="1" applyFont="1" applyFill="1" applyAlignment="1">
      <alignment horizontal="left" vertical="center"/>
    </xf>
    <xf numFmtId="190" fontId="11" fillId="0" borderId="0" xfId="3956" applyNumberFormat="1" applyFont="1"/>
    <xf numFmtId="0" fontId="33" fillId="0" borderId="0" xfId="3956" applyFont="1" applyAlignment="1">
      <alignment vertical="center"/>
    </xf>
    <xf numFmtId="0" fontId="10" fillId="0" borderId="2" xfId="3956" applyFont="1" applyBorder="1"/>
    <xf numFmtId="0" fontId="11" fillId="0" borderId="5" xfId="3956" applyFont="1" applyBorder="1"/>
    <xf numFmtId="0" fontId="33" fillId="0" borderId="0" xfId="3956" applyFont="1"/>
    <xf numFmtId="190" fontId="19" fillId="0" borderId="0" xfId="27" applyNumberFormat="1" applyFont="1" applyAlignment="1">
      <alignment horizontal="right" vertical="center"/>
    </xf>
    <xf numFmtId="190" fontId="33" fillId="0" borderId="0" xfId="27" applyNumberFormat="1" applyFont="1" applyAlignment="1">
      <alignment horizontal="right" vertical="center"/>
    </xf>
    <xf numFmtId="0" fontId="33" fillId="0" borderId="0" xfId="27" applyFont="1" applyAlignment="1">
      <alignment horizontal="center" vertical="center"/>
    </xf>
    <xf numFmtId="0" fontId="32" fillId="0" borderId="0" xfId="28" applyFont="1"/>
    <xf numFmtId="0" fontId="33" fillId="0" borderId="0" xfId="30" applyFont="1"/>
    <xf numFmtId="0" fontId="32" fillId="0" borderId="0" xfId="30" applyFont="1"/>
    <xf numFmtId="0" fontId="19" fillId="0" borderId="0" xfId="28" applyFont="1" applyAlignment="1">
      <alignment horizontal="left" vertical="center"/>
    </xf>
    <xf numFmtId="0" fontId="19" fillId="0" borderId="0" xfId="28" applyFont="1"/>
    <xf numFmtId="196" fontId="19" fillId="0" borderId="0" xfId="28" applyNumberFormat="1" applyFont="1"/>
    <xf numFmtId="0" fontId="20" fillId="0" borderId="0" xfId="28" applyFont="1" applyAlignment="1">
      <alignment horizontal="center" vertical="center"/>
    </xf>
    <xf numFmtId="0" fontId="20" fillId="0" borderId="0" xfId="28" applyFont="1"/>
    <xf numFmtId="41" fontId="20" fillId="0" borderId="0" xfId="28" applyNumberFormat="1" applyFont="1" applyAlignment="1">
      <alignment horizontal="right" vertical="center"/>
    </xf>
    <xf numFmtId="0" fontId="33" fillId="0" borderId="0" xfId="28" applyFont="1"/>
    <xf numFmtId="0" fontId="20" fillId="0" borderId="0" xfId="28" applyFont="1" applyAlignment="1">
      <alignment horizontal="center"/>
    </xf>
    <xf numFmtId="3" fontId="19" fillId="0" borderId="0" xfId="28" applyNumberFormat="1" applyFont="1"/>
    <xf numFmtId="0" fontId="19" fillId="0" borderId="5" xfId="28" applyFont="1" applyBorder="1"/>
    <xf numFmtId="196" fontId="20" fillId="0" borderId="0" xfId="113" applyFont="1" applyFill="1" applyBorder="1" applyAlignment="1" applyProtection="1">
      <alignment horizontal="right"/>
    </xf>
    <xf numFmtId="0" fontId="19" fillId="0" borderId="0" xfId="0" applyFont="1" applyAlignment="1">
      <alignment horizontal="right" vertical="center"/>
    </xf>
    <xf numFmtId="2" fontId="19" fillId="0" borderId="0" xfId="27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3" fontId="19" fillId="0" borderId="0" xfId="27" applyNumberFormat="1" applyFont="1" applyAlignment="1">
      <alignment vertical="center"/>
    </xf>
    <xf numFmtId="187" fontId="20" fillId="0" borderId="0" xfId="27" applyNumberFormat="1" applyFont="1" applyAlignment="1">
      <alignment vertical="center"/>
    </xf>
    <xf numFmtId="0" fontId="33" fillId="0" borderId="0" xfId="0" applyFont="1" applyAlignment="1">
      <alignment horizontal="right" vertical="center"/>
    </xf>
    <xf numFmtId="4" fontId="45" fillId="0" borderId="0" xfId="27" applyNumberFormat="1" applyFont="1" applyAlignment="1">
      <alignment vertical="center"/>
    </xf>
    <xf numFmtId="190" fontId="32" fillId="0" borderId="0" xfId="0" applyNumberFormat="1" applyFont="1" applyAlignment="1">
      <alignment horizontal="right" vertical="center"/>
    </xf>
    <xf numFmtId="3" fontId="32" fillId="0" borderId="0" xfId="27" applyNumberFormat="1" applyFont="1" applyAlignment="1">
      <alignment vertical="center"/>
    </xf>
    <xf numFmtId="3" fontId="32" fillId="0" borderId="0" xfId="0" applyNumberFormat="1" applyFont="1" applyAlignment="1">
      <alignment horizontal="right" vertical="center"/>
    </xf>
    <xf numFmtId="188" fontId="20" fillId="0" borderId="0" xfId="4906" applyNumberFormat="1" applyFont="1" applyBorder="1"/>
    <xf numFmtId="3" fontId="19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3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19" fillId="0" borderId="0" xfId="27" applyNumberFormat="1" applyFont="1" applyAlignment="1">
      <alignment vertical="center"/>
    </xf>
    <xf numFmtId="3" fontId="33" fillId="0" borderId="0" xfId="0" applyNumberFormat="1" applyFont="1" applyAlignment="1">
      <alignment horizontal="right" vertical="center"/>
    </xf>
    <xf numFmtId="0" fontId="19" fillId="0" borderId="0" xfId="30" applyFont="1" applyAlignment="1">
      <alignment vertical="center"/>
    </xf>
    <xf numFmtId="0" fontId="20" fillId="0" borderId="0" xfId="30" applyFont="1" applyAlignment="1">
      <alignment vertical="center"/>
    </xf>
    <xf numFmtId="0" fontId="32" fillId="0" borderId="0" xfId="28" applyFont="1" applyAlignment="1">
      <alignment vertical="center"/>
    </xf>
    <xf numFmtId="0" fontId="11" fillId="0" borderId="0" xfId="28" quotePrefix="1" applyFont="1" applyAlignment="1">
      <alignment vertical="center"/>
    </xf>
    <xf numFmtId="196" fontId="11" fillId="0" borderId="1" xfId="30" applyNumberFormat="1" applyFont="1" applyBorder="1" applyAlignment="1">
      <alignment horizontal="right" vertical="center"/>
    </xf>
    <xf numFmtId="0" fontId="19" fillId="0" borderId="5" xfId="30" applyFont="1" applyBorder="1" applyAlignment="1">
      <alignment vertical="center"/>
    </xf>
    <xf numFmtId="196" fontId="19" fillId="0" borderId="0" xfId="24" applyNumberFormat="1" applyFont="1" applyFill="1" applyBorder="1" applyAlignment="1" applyProtection="1">
      <alignment horizontal="right" vertical="center"/>
    </xf>
    <xf numFmtId="196" fontId="19" fillId="0" borderId="0" xfId="0" applyNumberFormat="1" applyFont="1" applyAlignment="1">
      <alignment horizontal="right"/>
    </xf>
    <xf numFmtId="0" fontId="19" fillId="0" borderId="0" xfId="30" applyFont="1" applyAlignment="1">
      <alignment horizontal="left" vertical="center"/>
    </xf>
    <xf numFmtId="0" fontId="46" fillId="0" borderId="0" xfId="0" applyFont="1" applyAlignment="1">
      <alignment horizontal="right"/>
    </xf>
    <xf numFmtId="197" fontId="19" fillId="0" borderId="0" xfId="30" applyNumberFormat="1" applyFont="1" applyAlignment="1">
      <alignment horizontal="left" vertical="center"/>
    </xf>
    <xf numFmtId="0" fontId="34" fillId="0" borderId="0" xfId="30" applyFont="1" applyAlignment="1">
      <alignment vertical="center"/>
    </xf>
    <xf numFmtId="196" fontId="20" fillId="0" borderId="0" xfId="24" applyNumberFormat="1" applyFont="1" applyFill="1" applyBorder="1" applyAlignment="1" applyProtection="1">
      <alignment horizontal="right" vertical="center"/>
    </xf>
    <xf numFmtId="0" fontId="20" fillId="0" borderId="0" xfId="30" applyFont="1" applyAlignment="1">
      <alignment horizontal="center" vertical="center"/>
    </xf>
    <xf numFmtId="190" fontId="19" fillId="0" borderId="0" xfId="30" applyNumberFormat="1" applyFont="1" applyAlignment="1">
      <alignment vertical="center"/>
    </xf>
    <xf numFmtId="0" fontId="20" fillId="0" borderId="0" xfId="0" applyFont="1" applyAlignment="1">
      <alignment horizontal="right"/>
    </xf>
    <xf numFmtId="200" fontId="19" fillId="0" borderId="0" xfId="3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7" xfId="30" applyFont="1" applyBorder="1" applyAlignment="1">
      <alignment horizontal="right" vertical="center"/>
    </xf>
    <xf numFmtId="0" fontId="20" fillId="0" borderId="7" xfId="30" applyFont="1" applyBorder="1" applyAlignment="1">
      <alignment horizontal="center" vertical="center"/>
    </xf>
    <xf numFmtId="196" fontId="19" fillId="0" borderId="0" xfId="4907" applyNumberFormat="1" applyFont="1" applyFill="1" applyBorder="1" applyAlignment="1" applyProtection="1">
      <alignment horizontal="right" vertical="center"/>
    </xf>
    <xf numFmtId="196" fontId="19" fillId="0" borderId="0" xfId="4907" applyNumberFormat="1" applyFont="1" applyFill="1" applyBorder="1" applyAlignment="1" applyProtection="1">
      <alignment vertical="center"/>
    </xf>
    <xf numFmtId="196" fontId="20" fillId="0" borderId="0" xfId="4907" applyNumberFormat="1" applyFont="1" applyFill="1" applyBorder="1" applyAlignment="1" applyProtection="1">
      <alignment horizontal="right" vertical="center"/>
    </xf>
    <xf numFmtId="2" fontId="19" fillId="0" borderId="0" xfId="28" applyNumberFormat="1" applyFont="1" applyAlignment="1">
      <alignment vertical="center"/>
    </xf>
    <xf numFmtId="0" fontId="35" fillId="0" borderId="0" xfId="27" applyFont="1"/>
    <xf numFmtId="0" fontId="37" fillId="0" borderId="0" xfId="28" applyFont="1" applyAlignment="1">
      <alignment vertical="center"/>
    </xf>
    <xf numFmtId="196" fontId="19" fillId="0" borderId="0" xfId="4908" applyFont="1" applyFill="1" applyBorder="1" applyAlignment="1" applyProtection="1">
      <alignment horizontal="right" vertical="center"/>
    </xf>
    <xf numFmtId="0" fontId="37" fillId="0" borderId="0" xfId="28" applyFont="1" applyAlignment="1">
      <alignment horizontal="left" vertical="center"/>
    </xf>
    <xf numFmtId="196" fontId="20" fillId="0" borderId="0" xfId="4908" applyFont="1" applyFill="1" applyBorder="1" applyAlignment="1" applyProtection="1">
      <alignment horizontal="right" vertical="center"/>
    </xf>
    <xf numFmtId="195" fontId="20" fillId="0" borderId="0" xfId="28" applyNumberFormat="1" applyFont="1" applyAlignment="1">
      <alignment horizontal="center" vertical="center"/>
    </xf>
    <xf numFmtId="0" fontId="37" fillId="0" borderId="0" xfId="28" applyFont="1"/>
    <xf numFmtId="0" fontId="47" fillId="0" borderId="0" xfId="28" applyFont="1" applyAlignment="1">
      <alignment vertical="center"/>
    </xf>
    <xf numFmtId="0" fontId="37" fillId="0" borderId="0" xfId="28" applyFont="1" applyAlignment="1">
      <alignment horizontal="left"/>
    </xf>
    <xf numFmtId="0" fontId="48" fillId="0" borderId="0" xfId="28" applyFont="1" applyAlignment="1">
      <alignment vertical="center"/>
    </xf>
    <xf numFmtId="0" fontId="12" fillId="0" borderId="0" xfId="28" applyFont="1" applyAlignment="1">
      <alignment vertical="center"/>
    </xf>
    <xf numFmtId="192" fontId="49" fillId="0" borderId="0" xfId="4909" applyNumberFormat="1" applyFont="1" applyAlignment="1">
      <alignment horizontal="center"/>
    </xf>
    <xf numFmtId="197" fontId="49" fillId="0" borderId="0" xfId="4909" applyNumberFormat="1" applyFont="1"/>
    <xf numFmtId="0" fontId="49" fillId="0" borderId="0" xfId="4909" applyFont="1" applyAlignment="1">
      <alignment horizontal="center"/>
    </xf>
    <xf numFmtId="0" fontId="49" fillId="0" borderId="0" xfId="4909" applyFont="1" applyAlignment="1">
      <alignment horizontal="left"/>
    </xf>
    <xf numFmtId="3" fontId="47" fillId="0" borderId="0" xfId="28" applyNumberFormat="1" applyFont="1" applyAlignment="1">
      <alignment vertical="center"/>
    </xf>
    <xf numFmtId="3" fontId="50" fillId="0" borderId="0" xfId="4909" applyNumberFormat="1" applyFont="1" applyAlignment="1">
      <alignment horizontal="center" vertical="center"/>
    </xf>
    <xf numFmtId="3" fontId="49" fillId="0" borderId="0" xfId="4909" applyNumberFormat="1" applyFont="1" applyAlignment="1">
      <alignment horizontal="center"/>
    </xf>
    <xf numFmtId="3" fontId="51" fillId="0" borderId="0" xfId="4909" applyNumberFormat="1" applyFont="1" applyAlignment="1">
      <alignment horizontal="center"/>
    </xf>
    <xf numFmtId="197" fontId="12" fillId="0" borderId="0" xfId="28" applyNumberFormat="1" applyFont="1" applyAlignment="1">
      <alignment vertical="center"/>
    </xf>
    <xf numFmtId="0" fontId="52" fillId="0" borderId="0" xfId="4909" applyFont="1" applyAlignment="1">
      <alignment horizontal="center"/>
    </xf>
    <xf numFmtId="3" fontId="12" fillId="0" borderId="0" xfId="28" applyNumberFormat="1" applyFont="1"/>
    <xf numFmtId="3" fontId="12" fillId="0" borderId="0" xfId="28" applyNumberFormat="1" applyFont="1" applyAlignment="1">
      <alignment horizontal="center"/>
    </xf>
    <xf numFmtId="0" fontId="49" fillId="0" borderId="0" xfId="4909" quotePrefix="1" applyFont="1" applyAlignment="1">
      <alignment horizontal="center"/>
    </xf>
    <xf numFmtId="0" fontId="53" fillId="0" borderId="0" xfId="28" applyFont="1" applyAlignment="1">
      <alignment vertical="center"/>
    </xf>
    <xf numFmtId="3" fontId="47" fillId="0" borderId="0" xfId="28" applyNumberFormat="1" applyFont="1" applyAlignment="1">
      <alignment horizontal="right"/>
    </xf>
    <xf numFmtId="0" fontId="12" fillId="0" borderId="0" xfId="28" applyFont="1"/>
    <xf numFmtId="0" fontId="12" fillId="0" borderId="0" xfId="4909" applyFont="1" applyAlignment="1">
      <alignment horizontal="center"/>
    </xf>
    <xf numFmtId="0" fontId="47" fillId="0" borderId="0" xfId="28" applyFont="1" applyAlignment="1">
      <alignment horizontal="right"/>
    </xf>
    <xf numFmtId="0" fontId="45" fillId="0" borderId="0" xfId="28" applyFont="1" applyAlignment="1">
      <alignment vertical="center"/>
    </xf>
    <xf numFmtId="3" fontId="20" fillId="0" borderId="7" xfId="4908" applyNumberFormat="1" applyFont="1" applyFill="1" applyBorder="1" applyAlignment="1" applyProtection="1">
      <alignment horizontal="right" vertical="center"/>
    </xf>
    <xf numFmtId="195" fontId="20" fillId="0" borderId="7" xfId="4908" applyNumberFormat="1" applyFont="1" applyFill="1" applyBorder="1" applyAlignment="1" applyProtection="1">
      <alignment horizontal="right" vertical="center"/>
    </xf>
    <xf numFmtId="190" fontId="19" fillId="0" borderId="5" xfId="28" applyNumberFormat="1" applyFont="1" applyBorder="1" applyAlignment="1">
      <alignment horizontal="right" vertical="center"/>
    </xf>
    <xf numFmtId="196" fontId="19" fillId="0" borderId="5" xfId="28" applyNumberFormat="1" applyFont="1" applyBorder="1" applyAlignment="1">
      <alignment horizontal="right" vertical="center"/>
    </xf>
    <xf numFmtId="0" fontId="34" fillId="0" borderId="5" xfId="28" applyFont="1" applyBorder="1" applyAlignment="1">
      <alignment vertical="center"/>
    </xf>
    <xf numFmtId="196" fontId="19" fillId="0" borderId="0" xfId="4910" applyNumberFormat="1" applyFont="1" applyFill="1" applyBorder="1" applyAlignment="1" applyProtection="1">
      <alignment horizontal="right" vertical="center"/>
    </xf>
    <xf numFmtId="0" fontId="34" fillId="0" borderId="0" xfId="28" applyFont="1" applyAlignment="1">
      <alignment vertical="center"/>
    </xf>
    <xf numFmtId="198" fontId="19" fillId="0" borderId="0" xfId="4910" applyNumberFormat="1" applyFont="1" applyFill="1" applyBorder="1" applyAlignment="1" applyProtection="1">
      <alignment horizontal="right" vertical="center"/>
    </xf>
    <xf numFmtId="2" fontId="19" fillId="0" borderId="0" xfId="28" applyNumberFormat="1" applyFont="1" applyAlignment="1">
      <alignment horizontal="right"/>
    </xf>
    <xf numFmtId="196" fontId="20" fillId="0" borderId="0" xfId="4910" applyNumberFormat="1" applyFont="1" applyFill="1" applyBorder="1" applyAlignment="1" applyProtection="1">
      <alignment horizontal="right" vertical="center"/>
    </xf>
    <xf numFmtId="190" fontId="20" fillId="0" borderId="0" xfId="28" applyNumberFormat="1" applyFont="1" applyAlignment="1">
      <alignment vertical="center"/>
    </xf>
    <xf numFmtId="196" fontId="20" fillId="0" borderId="0" xfId="4910" applyNumberFormat="1" applyFont="1" applyFill="1" applyBorder="1" applyAlignment="1" applyProtection="1">
      <alignment horizontal="right"/>
    </xf>
    <xf numFmtId="196" fontId="19" fillId="0" borderId="0" xfId="113" applyFont="1" applyFill="1" applyBorder="1" applyAlignment="1" applyProtection="1">
      <alignment horizontal="right" vertical="center"/>
    </xf>
    <xf numFmtId="17" fontId="19" fillId="0" borderId="0" xfId="28" applyNumberFormat="1" applyFont="1" applyAlignment="1">
      <alignment horizontal="left" vertical="center"/>
    </xf>
    <xf numFmtId="196" fontId="20" fillId="0" borderId="0" xfId="113" applyFont="1" applyFill="1" applyBorder="1" applyAlignment="1" applyProtection="1">
      <alignment horizontal="right" vertical="center"/>
    </xf>
    <xf numFmtId="2" fontId="19" fillId="0" borderId="0" xfId="28" applyNumberFormat="1" applyFont="1"/>
    <xf numFmtId="1" fontId="19" fillId="0" borderId="0" xfId="28" applyNumberFormat="1" applyFont="1"/>
    <xf numFmtId="1" fontId="19" fillId="0" borderId="0" xfId="0" applyNumberFormat="1" applyFont="1" applyAlignment="1">
      <alignment horizontal="right" vertical="center"/>
    </xf>
    <xf numFmtId="0" fontId="36" fillId="0" borderId="0" xfId="0" applyFont="1" applyAlignment="1">
      <alignment horizontal="right" vertical="center"/>
    </xf>
    <xf numFmtId="2" fontId="20" fillId="0" borderId="0" xfId="28" applyNumberFormat="1" applyFont="1"/>
    <xf numFmtId="192" fontId="19" fillId="0" borderId="0" xfId="28" applyNumberFormat="1" applyFont="1" applyAlignment="1">
      <alignment vertical="center"/>
    </xf>
    <xf numFmtId="196" fontId="19" fillId="0" borderId="5" xfId="28" applyNumberFormat="1" applyFont="1" applyBorder="1"/>
    <xf numFmtId="196" fontId="19" fillId="0" borderId="0" xfId="4911" applyFont="1" applyFill="1" applyBorder="1" applyAlignment="1" applyProtection="1">
      <alignment horizontal="right"/>
    </xf>
    <xf numFmtId="197" fontId="19" fillId="0" borderId="0" xfId="28" applyNumberFormat="1" applyFont="1" applyAlignment="1">
      <alignment horizontal="left" vertical="center"/>
    </xf>
    <xf numFmtId="2" fontId="19" fillId="0" borderId="0" xfId="0" applyNumberFormat="1" applyFont="1" applyAlignment="1">
      <alignment horizontal="right" vertical="center"/>
    </xf>
    <xf numFmtId="196" fontId="20" fillId="0" borderId="0" xfId="4911" applyFont="1" applyFill="1" applyBorder="1" applyAlignment="1" applyProtection="1">
      <alignment horizontal="right" vertical="center"/>
    </xf>
    <xf numFmtId="196" fontId="20" fillId="0" borderId="0" xfId="4911" applyFont="1" applyFill="1" applyBorder="1" applyAlignment="1" applyProtection="1">
      <alignment horizontal="right"/>
    </xf>
    <xf numFmtId="3" fontId="11" fillId="0" borderId="0" xfId="0" applyNumberFormat="1" applyFont="1" applyAlignment="1">
      <alignment horizontal="right" vertical="center"/>
    </xf>
    <xf numFmtId="197" fontId="11" fillId="0" borderId="0" xfId="5" applyNumberFormat="1" applyFont="1" applyAlignment="1">
      <alignment horizontal="right"/>
    </xf>
    <xf numFmtId="195" fontId="19" fillId="0" borderId="0" xfId="0" applyNumberFormat="1" applyFont="1"/>
    <xf numFmtId="195" fontId="11" fillId="0" borderId="0" xfId="4912" applyNumberFormat="1" applyFont="1"/>
    <xf numFmtId="190" fontId="19" fillId="0" borderId="0" xfId="0" applyNumberFormat="1" applyFont="1"/>
    <xf numFmtId="193" fontId="19" fillId="0" borderId="0" xfId="0" applyNumberFormat="1" applyFont="1" applyAlignment="1">
      <alignment horizontal="right"/>
    </xf>
    <xf numFmtId="195" fontId="11" fillId="0" borderId="0" xfId="0" applyNumberFormat="1" applyFont="1"/>
    <xf numFmtId="192" fontId="0" fillId="0" borderId="0" xfId="4912" applyNumberFormat="1" applyFont="1"/>
    <xf numFmtId="3" fontId="11" fillId="0" borderId="0" xfId="0" applyNumberFormat="1" applyFont="1" applyAlignment="1">
      <alignment horizontal="right"/>
    </xf>
    <xf numFmtId="3" fontId="10" fillId="0" borderId="0" xfId="5" applyNumberFormat="1" applyFont="1" applyAlignment="1">
      <alignment horizontal="right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5" applyFont="1"/>
    <xf numFmtId="195" fontId="11" fillId="0" borderId="0" xfId="4912" applyNumberFormat="1" applyFont="1" applyAlignment="1">
      <alignment vertical="center"/>
    </xf>
    <xf numFmtId="192" fontId="20" fillId="0" borderId="0" xfId="28" applyNumberFormat="1" applyFont="1" applyAlignment="1">
      <alignment horizontal="center" vertical="center"/>
    </xf>
    <xf numFmtId="0" fontId="20" fillId="0" borderId="0" xfId="0" applyFont="1" applyAlignment="1">
      <alignment vertical="center"/>
    </xf>
    <xf numFmtId="195" fontId="10" fillId="0" borderId="0" xfId="4912" applyNumberFormat="1" applyFont="1" applyAlignment="1">
      <alignment vertical="center"/>
    </xf>
    <xf numFmtId="0" fontId="20" fillId="0" borderId="0" xfId="0" applyFont="1"/>
    <xf numFmtId="0" fontId="20" fillId="0" borderId="0" xfId="28" applyFont="1" applyAlignment="1">
      <alignment horizontal="right" vertical="center"/>
    </xf>
    <xf numFmtId="0" fontId="0" fillId="0" borderId="0" xfId="0" applyAlignment="1">
      <alignment horizontal="left"/>
    </xf>
    <xf numFmtId="0" fontId="2" fillId="0" borderId="0" xfId="4913"/>
    <xf numFmtId="0" fontId="55" fillId="0" borderId="0" xfId="4913" applyFont="1"/>
    <xf numFmtId="192" fontId="56" fillId="0" borderId="0" xfId="4914" applyNumberFormat="1" applyFont="1"/>
    <xf numFmtId="0" fontId="56" fillId="0" borderId="0" xfId="4913" applyFont="1"/>
    <xf numFmtId="3" fontId="56" fillId="0" borderId="0" xfId="4913" applyNumberFormat="1" applyFont="1"/>
    <xf numFmtId="0" fontId="56" fillId="0" borderId="8" xfId="4913" applyFont="1" applyBorder="1"/>
    <xf numFmtId="192" fontId="57" fillId="0" borderId="0" xfId="4914" applyNumberFormat="1" applyFont="1"/>
    <xf numFmtId="0" fontId="57" fillId="0" borderId="0" xfId="4915" applyFont="1"/>
    <xf numFmtId="0" fontId="56" fillId="5" borderId="8" xfId="4913" applyFont="1" applyFill="1" applyBorder="1"/>
    <xf numFmtId="3" fontId="56" fillId="0" borderId="9" xfId="4913" applyNumberFormat="1" applyFont="1" applyBorder="1"/>
    <xf numFmtId="3" fontId="56" fillId="5" borderId="9" xfId="4913" applyNumberFormat="1" applyFont="1" applyFill="1" applyBorder="1"/>
    <xf numFmtId="0" fontId="58" fillId="0" borderId="0" xfId="4913" applyFont="1"/>
    <xf numFmtId="0" fontId="55" fillId="0" borderId="0" xfId="4913" applyFont="1" applyAlignment="1">
      <alignment horizontal="left"/>
    </xf>
    <xf numFmtId="0" fontId="55" fillId="0" borderId="10" xfId="4913" applyFont="1" applyBorder="1"/>
    <xf numFmtId="0" fontId="58" fillId="0" borderId="12" xfId="4913" applyFont="1" applyBorder="1"/>
    <xf numFmtId="192" fontId="58" fillId="0" borderId="18" xfId="4913" applyNumberFormat="1" applyFont="1" applyBorder="1"/>
    <xf numFmtId="0" fontId="55" fillId="0" borderId="13" xfId="4913" applyFont="1" applyBorder="1"/>
    <xf numFmtId="0" fontId="55" fillId="0" borderId="15" xfId="4913" applyFont="1" applyBorder="1"/>
    <xf numFmtId="0" fontId="55" fillId="0" borderId="19" xfId="4913" quotePrefix="1" applyFont="1" applyBorder="1"/>
    <xf numFmtId="0" fontId="55" fillId="0" borderId="0" xfId="4913" quotePrefix="1" applyFont="1"/>
    <xf numFmtId="192" fontId="55" fillId="0" borderId="0" xfId="4914" applyNumberFormat="1" applyFont="1"/>
    <xf numFmtId="0" fontId="2" fillId="0" borderId="0" xfId="4913" applyAlignment="1">
      <alignment vertical="top"/>
    </xf>
    <xf numFmtId="201" fontId="2" fillId="0" borderId="0" xfId="4913" applyNumberFormat="1"/>
    <xf numFmtId="192" fontId="0" fillId="0" borderId="0" xfId="4914" applyNumberFormat="1" applyFont="1" applyAlignment="1"/>
    <xf numFmtId="0" fontId="59" fillId="0" borderId="0" xfId="4913" quotePrefix="1" applyFont="1" applyAlignment="1">
      <alignment horizontal="left" vertical="center"/>
    </xf>
    <xf numFmtId="0" fontId="60" fillId="0" borderId="0" xfId="4913" applyFont="1" applyAlignment="1">
      <alignment vertical="center"/>
    </xf>
    <xf numFmtId="0" fontId="59" fillId="0" borderId="0" xfId="4913" applyFont="1" applyAlignment="1">
      <alignment vertical="center"/>
    </xf>
    <xf numFmtId="0" fontId="59" fillId="0" borderId="0" xfId="4913" applyFont="1" applyAlignment="1">
      <alignment horizontal="left" vertical="center"/>
    </xf>
    <xf numFmtId="0" fontId="2" fillId="0" borderId="0" xfId="4913" quotePrefix="1" applyAlignment="1">
      <alignment vertical="top"/>
    </xf>
    <xf numFmtId="0" fontId="62" fillId="0" borderId="0" xfId="4913" applyFont="1"/>
    <xf numFmtId="201" fontId="56" fillId="0" borderId="0" xfId="4913" applyNumberFormat="1" applyFont="1"/>
    <xf numFmtId="192" fontId="56" fillId="0" borderId="0" xfId="4914" applyNumberFormat="1" applyFont="1" applyAlignment="1"/>
    <xf numFmtId="0" fontId="63" fillId="0" borderId="8" xfId="4913" applyFont="1" applyBorder="1"/>
    <xf numFmtId="0" fontId="63" fillId="5" borderId="8" xfId="4913" applyFont="1" applyFill="1" applyBorder="1"/>
    <xf numFmtId="202" fontId="56" fillId="0" borderId="0" xfId="4913" applyNumberFormat="1" applyFont="1"/>
    <xf numFmtId="202" fontId="56" fillId="0" borderId="0" xfId="4913" quotePrefix="1" applyNumberFormat="1" applyFont="1"/>
    <xf numFmtId="0" fontId="64" fillId="0" borderId="0" xfId="4913" applyFont="1" applyAlignment="1">
      <alignment horizontal="right" vertical="center"/>
    </xf>
    <xf numFmtId="202" fontId="2" fillId="0" borderId="0" xfId="4913" quotePrefix="1" applyNumberFormat="1"/>
    <xf numFmtId="0" fontId="62" fillId="0" borderId="0" xfId="4913" applyFont="1" applyAlignment="1">
      <alignment vertical="top"/>
    </xf>
    <xf numFmtId="0" fontId="58" fillId="0" borderId="15" xfId="4913" applyFont="1" applyBorder="1" applyAlignment="1">
      <alignment horizontal="left"/>
    </xf>
    <xf numFmtId="0" fontId="58" fillId="0" borderId="14" xfId="4913" applyFont="1" applyBorder="1" applyAlignment="1">
      <alignment horizontal="left"/>
    </xf>
    <xf numFmtId="0" fontId="58" fillId="0" borderId="13" xfId="4913" applyFont="1" applyBorder="1" applyAlignment="1">
      <alignment horizontal="left"/>
    </xf>
    <xf numFmtId="0" fontId="58" fillId="0" borderId="17" xfId="4913" applyFont="1" applyBorder="1" applyAlignment="1">
      <alignment horizontal="left"/>
    </xf>
    <xf numFmtId="0" fontId="58" fillId="0" borderId="0" xfId="4913" applyFont="1" applyAlignment="1">
      <alignment horizontal="left"/>
    </xf>
    <xf numFmtId="0" fontId="58" fillId="0" borderId="16" xfId="4913" applyFont="1" applyBorder="1" applyAlignment="1">
      <alignment horizontal="left"/>
    </xf>
    <xf numFmtId="0" fontId="58" fillId="0" borderId="12" xfId="4913" applyFont="1" applyBorder="1" applyAlignment="1">
      <alignment horizontal="left"/>
    </xf>
    <xf numFmtId="0" fontId="58" fillId="0" borderId="11" xfId="4913" applyFont="1" applyBorder="1" applyAlignment="1">
      <alignment horizontal="left"/>
    </xf>
    <xf numFmtId="0" fontId="58" fillId="0" borderId="10" xfId="4913" applyFont="1" applyBorder="1" applyAlignment="1">
      <alignment horizontal="left"/>
    </xf>
    <xf numFmtId="0" fontId="55" fillId="0" borderId="0" xfId="4913" applyFont="1" applyAlignment="1">
      <alignment horizontal="left"/>
    </xf>
    <xf numFmtId="0" fontId="10" fillId="0" borderId="2" xfId="3956" applyFont="1" applyBorder="1" applyAlignment="1">
      <alignment horizontal="center"/>
    </xf>
    <xf numFmtId="0" fontId="33" fillId="0" borderId="0" xfId="3956" applyFont="1" applyAlignment="1">
      <alignment horizontal="center"/>
    </xf>
    <xf numFmtId="0" fontId="10" fillId="0" borderId="6" xfId="3956" applyFont="1" applyBorder="1" applyAlignment="1">
      <alignment horizontal="center" vertical="center"/>
    </xf>
    <xf numFmtId="0" fontId="10" fillId="0" borderId="5" xfId="3956" applyFont="1" applyBorder="1" applyAlignment="1">
      <alignment horizontal="center" vertical="center"/>
    </xf>
    <xf numFmtId="0" fontId="10" fillId="0" borderId="7" xfId="3956" applyFont="1" applyBorder="1" applyAlignment="1">
      <alignment horizontal="center" vertical="center"/>
    </xf>
    <xf numFmtId="0" fontId="10" fillId="0" borderId="2" xfId="3956" applyFont="1" applyBorder="1" applyAlignment="1">
      <alignment horizontal="center" vertical="center"/>
    </xf>
    <xf numFmtId="0" fontId="33" fillId="0" borderId="6" xfId="3956" applyFont="1" applyBorder="1" applyAlignment="1">
      <alignment horizontal="center"/>
    </xf>
    <xf numFmtId="0" fontId="20" fillId="0" borderId="6" xfId="30" applyFont="1" applyBorder="1" applyAlignment="1">
      <alignment horizontal="center" vertical="center"/>
    </xf>
    <xf numFmtId="0" fontId="20" fillId="0" borderId="0" xfId="30" applyFont="1" applyAlignment="1">
      <alignment horizontal="center" vertical="center"/>
    </xf>
    <xf numFmtId="0" fontId="20" fillId="0" borderId="6" xfId="28" applyFont="1" applyBorder="1" applyAlignment="1">
      <alignment horizontal="center" vertical="center"/>
    </xf>
    <xf numFmtId="0" fontId="20" fillId="0" borderId="0" xfId="28" applyFont="1" applyAlignment="1">
      <alignment horizontal="center" vertical="center"/>
    </xf>
    <xf numFmtId="0" fontId="20" fillId="0" borderId="0" xfId="28" applyFont="1" applyAlignment="1">
      <alignment horizontal="center"/>
    </xf>
    <xf numFmtId="0" fontId="38" fillId="0" borderId="0" xfId="28" applyFont="1" applyAlignment="1">
      <alignment horizontal="left" vertical="top"/>
    </xf>
    <xf numFmtId="0" fontId="20" fillId="0" borderId="6" xfId="28" applyFont="1" applyBorder="1" applyAlignment="1">
      <alignment horizontal="center"/>
    </xf>
    <xf numFmtId="0" fontId="1" fillId="0" borderId="0" xfId="4916"/>
    <xf numFmtId="0" fontId="65" fillId="0" borderId="0" xfId="27" applyFont="1"/>
    <xf numFmtId="3" fontId="1" fillId="0" borderId="0" xfId="4916" applyNumberFormat="1"/>
    <xf numFmtId="0" fontId="72" fillId="5" borderId="23" xfId="4916" applyFont="1" applyFill="1" applyBorder="1"/>
    <xf numFmtId="0" fontId="72" fillId="5" borderId="22" xfId="4916" applyFont="1" applyFill="1" applyBorder="1"/>
    <xf numFmtId="0" fontId="72" fillId="6" borderId="21" xfId="4916" applyFont="1" applyFill="1" applyBorder="1"/>
    <xf numFmtId="0" fontId="72" fillId="6" borderId="20" xfId="4916" applyFont="1" applyFill="1" applyBorder="1"/>
    <xf numFmtId="0" fontId="72" fillId="5" borderId="21" xfId="4916" applyFont="1" applyFill="1" applyBorder="1"/>
    <xf numFmtId="0" fontId="72" fillId="5" borderId="20" xfId="4916" applyFont="1" applyFill="1" applyBorder="1"/>
    <xf numFmtId="0" fontId="1" fillId="0" borderId="0" xfId="0" applyFont="1"/>
    <xf numFmtId="0" fontId="1" fillId="0" borderId="0" xfId="4916" applyAlignment="1"/>
    <xf numFmtId="0" fontId="66" fillId="0" borderId="0" xfId="4916" applyFont="1" applyAlignment="1">
      <alignment horizontal="left" vertical="center"/>
    </xf>
    <xf numFmtId="0" fontId="69" fillId="0" borderId="0" xfId="4916" applyFont="1" applyAlignment="1">
      <alignment horizontal="center" vertical="center"/>
    </xf>
    <xf numFmtId="0" fontId="69" fillId="0" borderId="0" xfId="4916" applyFont="1" applyAlignment="1">
      <alignment vertical="center"/>
    </xf>
    <xf numFmtId="0" fontId="68" fillId="0" borderId="0" xfId="4916" applyFont="1" applyAlignment="1">
      <alignment horizontal="left" vertical="center"/>
    </xf>
    <xf numFmtId="0" fontId="1" fillId="7" borderId="0" xfId="0" applyFont="1" applyFill="1"/>
    <xf numFmtId="0" fontId="1" fillId="8" borderId="0" xfId="0" applyFont="1" applyFill="1"/>
  </cellXfs>
  <cellStyles count="4917">
    <cellStyle name="20% - Accent3 2" xfId="83" xr:uid="{00000000-0005-0000-0000-000000000000}"/>
    <cellStyle name="20% - Accent3 2 2" xfId="3997" xr:uid="{00000000-0005-0000-0000-000001000000}"/>
    <cellStyle name="Comma 2" xfId="3" xr:uid="{00000000-0005-0000-0000-000002000000}"/>
    <cellStyle name="Comma 2 2" xfId="38" xr:uid="{00000000-0005-0000-0000-000003000000}"/>
    <cellStyle name="Comma 2 2 2" xfId="84" xr:uid="{00000000-0005-0000-0000-000004000000}"/>
    <cellStyle name="Comma 2 2 2 2" xfId="3998" xr:uid="{00000000-0005-0000-0000-000005000000}"/>
    <cellStyle name="Comma 2 2 3" xfId="3971" xr:uid="{00000000-0005-0000-0000-000006000000}"/>
    <cellStyle name="Comma 2 3" xfId="85" xr:uid="{00000000-0005-0000-0000-000007000000}"/>
    <cellStyle name="Comma 2 3 2" xfId="3999" xr:uid="{00000000-0005-0000-0000-000008000000}"/>
    <cellStyle name="Comma 2 4" xfId="86" xr:uid="{00000000-0005-0000-0000-000009000000}"/>
    <cellStyle name="Comma 2 4 2" xfId="4000" xr:uid="{00000000-0005-0000-0000-00000A000000}"/>
    <cellStyle name="Comma 2 5" xfId="87" xr:uid="{00000000-0005-0000-0000-00000B000000}"/>
    <cellStyle name="Comma 2 5 2" xfId="4001" xr:uid="{00000000-0005-0000-0000-00000C000000}"/>
    <cellStyle name="Comma 2 6" xfId="3928" xr:uid="{00000000-0005-0000-0000-00000D000000}"/>
    <cellStyle name="Comma 2 7" xfId="3961" xr:uid="{00000000-0005-0000-0000-00000E000000}"/>
    <cellStyle name="Comma 3" xfId="39" xr:uid="{00000000-0005-0000-0000-00000F000000}"/>
    <cellStyle name="Comma 3 2" xfId="88" xr:uid="{00000000-0005-0000-0000-000010000000}"/>
    <cellStyle name="Comma 3 2 2" xfId="4002" xr:uid="{00000000-0005-0000-0000-000011000000}"/>
    <cellStyle name="Comma 3 3" xfId="89" xr:uid="{00000000-0005-0000-0000-000012000000}"/>
    <cellStyle name="Comma 3 3 2" xfId="4003" xr:uid="{00000000-0005-0000-0000-000013000000}"/>
    <cellStyle name="Comma 3 4" xfId="3972" xr:uid="{00000000-0005-0000-0000-000014000000}"/>
    <cellStyle name="Comma 4" xfId="40" xr:uid="{00000000-0005-0000-0000-000015000000}"/>
    <cellStyle name="Comma 4 2" xfId="3973" xr:uid="{00000000-0005-0000-0000-000016000000}"/>
    <cellStyle name="Comma 5" xfId="41" xr:uid="{00000000-0005-0000-0000-000017000000}"/>
    <cellStyle name="Comma 5 3" xfId="90" xr:uid="{00000000-0005-0000-0000-000018000000}"/>
    <cellStyle name="Comma 5 3 2" xfId="4004" xr:uid="{00000000-0005-0000-0000-000019000000}"/>
    <cellStyle name="Comma 7" xfId="4" xr:uid="{00000000-0005-0000-0000-00001A000000}"/>
    <cellStyle name="Comma 7 2" xfId="3962" xr:uid="{00000000-0005-0000-0000-00001B000000}"/>
    <cellStyle name="Hyperlink 2" xfId="42" xr:uid="{00000000-0005-0000-0000-00001C000000}"/>
    <cellStyle name="ǰ݆ŴҸŴႂŴֲŴ" xfId="91" xr:uid="{00000000-0005-0000-0000-00001D000000}"/>
    <cellStyle name="Normal 12 2" xfId="43" xr:uid="{00000000-0005-0000-0000-00001E000000}"/>
    <cellStyle name="Normal 12 2 2" xfId="203" xr:uid="{00000000-0005-0000-0000-00001F000000}"/>
    <cellStyle name="Normal 12 2 2 2" xfId="4054" xr:uid="{00000000-0005-0000-0000-000020000000}"/>
    <cellStyle name="Normal 12 2 3" xfId="260" xr:uid="{00000000-0005-0000-0000-000021000000}"/>
    <cellStyle name="Normal 12 2 3 2" xfId="4099" xr:uid="{00000000-0005-0000-0000-000022000000}"/>
    <cellStyle name="Normal 12 2 4" xfId="305" xr:uid="{00000000-0005-0000-0000-000023000000}"/>
    <cellStyle name="Normal 12 2 4 2" xfId="4115" xr:uid="{00000000-0005-0000-0000-000024000000}"/>
    <cellStyle name="Normal 12 2 5" xfId="500" xr:uid="{00000000-0005-0000-0000-000025000000}"/>
    <cellStyle name="Normal 12 2 5 2" xfId="4186" xr:uid="{00000000-0005-0000-0000-000026000000}"/>
    <cellStyle name="Normal 12 2 6" xfId="581" xr:uid="{00000000-0005-0000-0000-000027000000}"/>
    <cellStyle name="Normal 12 2 6 2" xfId="4215" xr:uid="{00000000-0005-0000-0000-000028000000}"/>
    <cellStyle name="Normal 12 2 7" xfId="876" xr:uid="{00000000-0005-0000-0000-000029000000}"/>
    <cellStyle name="Normal 12 2 7 2" xfId="4282" xr:uid="{00000000-0005-0000-0000-00002A000000}"/>
    <cellStyle name="Normal 12 2 8" xfId="3974" xr:uid="{00000000-0005-0000-0000-00002B000000}"/>
    <cellStyle name="Normal 2" xfId="5" xr:uid="{00000000-0005-0000-0000-00002C000000}"/>
    <cellStyle name="Normal 2 14" xfId="35" xr:uid="{00000000-0005-0000-0000-00002D000000}"/>
    <cellStyle name="Normal 2 15" xfId="44" xr:uid="{00000000-0005-0000-0000-00002E000000}"/>
    <cellStyle name="Normal 2 2" xfId="6" xr:uid="{00000000-0005-0000-0000-00002F000000}"/>
    <cellStyle name="Normal 2 2 2" xfId="92" xr:uid="{00000000-0005-0000-0000-000030000000}"/>
    <cellStyle name="Normal 2 2 2 2" xfId="4005" xr:uid="{00000000-0005-0000-0000-000031000000}"/>
    <cellStyle name="Normal 2 2 3" xfId="93" xr:uid="{00000000-0005-0000-0000-000032000000}"/>
    <cellStyle name="Normal 2 2 3 2" xfId="4006" xr:uid="{00000000-0005-0000-0000-000033000000}"/>
    <cellStyle name="Normal 2 3" xfId="45" xr:uid="{00000000-0005-0000-0000-000034000000}"/>
    <cellStyle name="Normal 2 3 2" xfId="94" xr:uid="{00000000-0005-0000-0000-000035000000}"/>
    <cellStyle name="Normal 2 4" xfId="46" xr:uid="{00000000-0005-0000-0000-000036000000}"/>
    <cellStyle name="Normal 2 5" xfId="47" xr:uid="{00000000-0005-0000-0000-000037000000}"/>
    <cellStyle name="Normal 2 6" xfId="48" xr:uid="{00000000-0005-0000-0000-000038000000}"/>
    <cellStyle name="Normal 2 6 2" xfId="205" xr:uid="{00000000-0005-0000-0000-000039000000}"/>
    <cellStyle name="Normal 2 6 2 2" xfId="4056" xr:uid="{00000000-0005-0000-0000-00003A000000}"/>
    <cellStyle name="Normal 2 6 3" xfId="257" xr:uid="{00000000-0005-0000-0000-00003B000000}"/>
    <cellStyle name="Normal 2 6 3 2" xfId="4096" xr:uid="{00000000-0005-0000-0000-00003C000000}"/>
    <cellStyle name="Normal 2 6 4" xfId="303" xr:uid="{00000000-0005-0000-0000-00003D000000}"/>
    <cellStyle name="Normal 2 6 4 2" xfId="4114" xr:uid="{00000000-0005-0000-0000-00003E000000}"/>
    <cellStyle name="Normal 2 6 5" xfId="499" xr:uid="{00000000-0005-0000-0000-00003F000000}"/>
    <cellStyle name="Normal 2 6 5 2" xfId="4185" xr:uid="{00000000-0005-0000-0000-000040000000}"/>
    <cellStyle name="Normal 2 6 6" xfId="474" xr:uid="{00000000-0005-0000-0000-000041000000}"/>
    <cellStyle name="Normal 2 6 6 2" xfId="4176" xr:uid="{00000000-0005-0000-0000-000042000000}"/>
    <cellStyle name="Normal 2 6 7" xfId="586" xr:uid="{00000000-0005-0000-0000-000043000000}"/>
    <cellStyle name="Normal 2 6 7 2" xfId="4218" xr:uid="{00000000-0005-0000-0000-000044000000}"/>
    <cellStyle name="Normal 2 6 8" xfId="3975" xr:uid="{00000000-0005-0000-0000-000045000000}"/>
    <cellStyle name="Normal 2 7" xfId="3929" xr:uid="{00000000-0005-0000-0000-000046000000}"/>
    <cellStyle name="Normal 26 2" xfId="49" xr:uid="{00000000-0005-0000-0000-000047000000}"/>
    <cellStyle name="Normal 26 2 2" xfId="206" xr:uid="{00000000-0005-0000-0000-000048000000}"/>
    <cellStyle name="Normal 26 2 2 2" xfId="4057" xr:uid="{00000000-0005-0000-0000-000049000000}"/>
    <cellStyle name="Normal 26 2 3" xfId="181" xr:uid="{00000000-0005-0000-0000-00004A000000}"/>
    <cellStyle name="Normal 26 2 3 2" xfId="4042" xr:uid="{00000000-0005-0000-0000-00004B000000}"/>
    <cellStyle name="Normal 26 2 4" xfId="302" xr:uid="{00000000-0005-0000-0000-00004C000000}"/>
    <cellStyle name="Normal 26 2 4 2" xfId="4113" xr:uid="{00000000-0005-0000-0000-00004D000000}"/>
    <cellStyle name="Normal 26 2 5" xfId="369" xr:uid="{00000000-0005-0000-0000-00004E000000}"/>
    <cellStyle name="Normal 26 2 5 2" xfId="4138" xr:uid="{00000000-0005-0000-0000-00004F000000}"/>
    <cellStyle name="Normal 26 2 6" xfId="612" xr:uid="{00000000-0005-0000-0000-000050000000}"/>
    <cellStyle name="Normal 26 2 6 2" xfId="4225" xr:uid="{00000000-0005-0000-0000-000051000000}"/>
    <cellStyle name="Normal 26 2 7" xfId="635" xr:uid="{00000000-0005-0000-0000-000052000000}"/>
    <cellStyle name="Normal 26 2 7 2" xfId="4229" xr:uid="{00000000-0005-0000-0000-000053000000}"/>
    <cellStyle name="Normal 26 2 8" xfId="3976" xr:uid="{00000000-0005-0000-0000-000054000000}"/>
    <cellStyle name="Normal 27 2" xfId="50" xr:uid="{00000000-0005-0000-0000-000055000000}"/>
    <cellStyle name="Normal 27 2 2" xfId="207" xr:uid="{00000000-0005-0000-0000-000056000000}"/>
    <cellStyle name="Normal 27 2 2 2" xfId="4058" xr:uid="{00000000-0005-0000-0000-000057000000}"/>
    <cellStyle name="Normal 27 2 3" xfId="180" xr:uid="{00000000-0005-0000-0000-000058000000}"/>
    <cellStyle name="Normal 27 2 3 2" xfId="4041" xr:uid="{00000000-0005-0000-0000-000059000000}"/>
    <cellStyle name="Normal 27 2 4" xfId="284" xr:uid="{00000000-0005-0000-0000-00005A000000}"/>
    <cellStyle name="Normal 27 2 4 2" xfId="4107" xr:uid="{00000000-0005-0000-0000-00005B000000}"/>
    <cellStyle name="Normal 27 2 5" xfId="505" xr:uid="{00000000-0005-0000-0000-00005C000000}"/>
    <cellStyle name="Normal 27 2 5 2" xfId="4189" xr:uid="{00000000-0005-0000-0000-00005D000000}"/>
    <cellStyle name="Normal 27 2 6" xfId="583" xr:uid="{00000000-0005-0000-0000-00005E000000}"/>
    <cellStyle name="Normal 27 2 6 2" xfId="4216" xr:uid="{00000000-0005-0000-0000-00005F000000}"/>
    <cellStyle name="Normal 27 2 7" xfId="460" xr:uid="{00000000-0005-0000-0000-000060000000}"/>
    <cellStyle name="Normal 27 2 7 2" xfId="4167" xr:uid="{00000000-0005-0000-0000-000061000000}"/>
    <cellStyle name="Normal 27 2 8" xfId="3977" xr:uid="{00000000-0005-0000-0000-000062000000}"/>
    <cellStyle name="Normal 28 2" xfId="51" xr:uid="{00000000-0005-0000-0000-000063000000}"/>
    <cellStyle name="Normal 28 2 2" xfId="208" xr:uid="{00000000-0005-0000-0000-000064000000}"/>
    <cellStyle name="Normal 28 2 2 2" xfId="4059" xr:uid="{00000000-0005-0000-0000-000065000000}"/>
    <cellStyle name="Normal 28 2 3" xfId="173" xr:uid="{00000000-0005-0000-0000-000066000000}"/>
    <cellStyle name="Normal 28 2 3 2" xfId="4036" xr:uid="{00000000-0005-0000-0000-000067000000}"/>
    <cellStyle name="Normal 28 2 4" xfId="247" xr:uid="{00000000-0005-0000-0000-000068000000}"/>
    <cellStyle name="Normal 28 2 4 2" xfId="4086" xr:uid="{00000000-0005-0000-0000-000069000000}"/>
    <cellStyle name="Normal 28 2 5" xfId="466" xr:uid="{00000000-0005-0000-0000-00006A000000}"/>
    <cellStyle name="Normal 28 2 5 2" xfId="4170" xr:uid="{00000000-0005-0000-0000-00006B000000}"/>
    <cellStyle name="Normal 28 2 6" xfId="456" xr:uid="{00000000-0005-0000-0000-00006C000000}"/>
    <cellStyle name="Normal 28 2 6 2" xfId="4163" xr:uid="{00000000-0005-0000-0000-00006D000000}"/>
    <cellStyle name="Normal 28 2 7" xfId="540" xr:uid="{00000000-0005-0000-0000-00006E000000}"/>
    <cellStyle name="Normal 28 2 7 2" xfId="4203" xr:uid="{00000000-0005-0000-0000-00006F000000}"/>
    <cellStyle name="Normal 28 2 8" xfId="3978" xr:uid="{00000000-0005-0000-0000-000070000000}"/>
    <cellStyle name="Normal 29 2" xfId="52" xr:uid="{00000000-0005-0000-0000-000071000000}"/>
    <cellStyle name="Normal 29 2 2" xfId="209" xr:uid="{00000000-0005-0000-0000-000072000000}"/>
    <cellStyle name="Normal 29 2 2 2" xfId="4060" xr:uid="{00000000-0005-0000-0000-000073000000}"/>
    <cellStyle name="Normal 29 2 3" xfId="256" xr:uid="{00000000-0005-0000-0000-000074000000}"/>
    <cellStyle name="Normal 29 2 3 2" xfId="4095" xr:uid="{00000000-0005-0000-0000-000075000000}"/>
    <cellStyle name="Normal 29 2 4" xfId="285" xr:uid="{00000000-0005-0000-0000-000076000000}"/>
    <cellStyle name="Normal 29 2 4 2" xfId="4108" xr:uid="{00000000-0005-0000-0000-000077000000}"/>
    <cellStyle name="Normal 29 2 5" xfId="504" xr:uid="{00000000-0005-0000-0000-000078000000}"/>
    <cellStyle name="Normal 29 2 5 2" xfId="4188" xr:uid="{00000000-0005-0000-0000-000079000000}"/>
    <cellStyle name="Normal 29 2 6" xfId="473" xr:uid="{00000000-0005-0000-0000-00007A000000}"/>
    <cellStyle name="Normal 29 2 6 2" xfId="4175" xr:uid="{00000000-0005-0000-0000-00007B000000}"/>
    <cellStyle name="Normal 29 2 7" xfId="849" xr:uid="{00000000-0005-0000-0000-00007C000000}"/>
    <cellStyle name="Normal 29 2 7 2" xfId="4274" xr:uid="{00000000-0005-0000-0000-00007D000000}"/>
    <cellStyle name="Normal 29 2 8" xfId="3979" xr:uid="{00000000-0005-0000-0000-00007E000000}"/>
    <cellStyle name="Normal 3" xfId="7" xr:uid="{00000000-0005-0000-0000-00007F000000}"/>
    <cellStyle name="Normal 3 2" xfId="53" xr:uid="{00000000-0005-0000-0000-000080000000}"/>
    <cellStyle name="Normal 3 2 2" xfId="54" xr:uid="{00000000-0005-0000-0000-000081000000}"/>
    <cellStyle name="Normal 3 2 2 2" xfId="211" xr:uid="{00000000-0005-0000-0000-000082000000}"/>
    <cellStyle name="Normal 3 2 2 2 2" xfId="4062" xr:uid="{00000000-0005-0000-0000-000083000000}"/>
    <cellStyle name="Normal 3 2 2 3" xfId="179" xr:uid="{00000000-0005-0000-0000-000084000000}"/>
    <cellStyle name="Normal 3 2 2 3 2" xfId="4040" xr:uid="{00000000-0005-0000-0000-000085000000}"/>
    <cellStyle name="Normal 3 2 2 4" xfId="153" xr:uid="{00000000-0005-0000-0000-000086000000}"/>
    <cellStyle name="Normal 3 2 2 4 2" xfId="4031" xr:uid="{00000000-0005-0000-0000-000087000000}"/>
    <cellStyle name="Normal 3 2 2 5" xfId="467" xr:uid="{00000000-0005-0000-0000-000088000000}"/>
    <cellStyle name="Normal 3 2 2 5 2" xfId="4171" xr:uid="{00000000-0005-0000-0000-000089000000}"/>
    <cellStyle name="Normal 3 2 2 6" xfId="457" xr:uid="{00000000-0005-0000-0000-00008A000000}"/>
    <cellStyle name="Normal 3 2 2 6 2" xfId="4164" xr:uid="{00000000-0005-0000-0000-00008B000000}"/>
    <cellStyle name="Normal 3 2 2 7" xfId="556" xr:uid="{00000000-0005-0000-0000-00008C000000}"/>
    <cellStyle name="Normal 3 2 2 7 2" xfId="4208" xr:uid="{00000000-0005-0000-0000-00008D000000}"/>
    <cellStyle name="Normal 3 2 2 8" xfId="3981" xr:uid="{00000000-0005-0000-0000-00008E000000}"/>
    <cellStyle name="Normal 3 2 3" xfId="210" xr:uid="{00000000-0005-0000-0000-00008F000000}"/>
    <cellStyle name="Normal 3 2 3 2" xfId="4061" xr:uid="{00000000-0005-0000-0000-000090000000}"/>
    <cellStyle name="Normal 3 2 4" xfId="255" xr:uid="{00000000-0005-0000-0000-000091000000}"/>
    <cellStyle name="Normal 3 2 4 2" xfId="4094" xr:uid="{00000000-0005-0000-0000-000092000000}"/>
    <cellStyle name="Normal 3 2 5" xfId="240" xr:uid="{00000000-0005-0000-0000-000093000000}"/>
    <cellStyle name="Normal 3 2 5 2" xfId="4083" xr:uid="{00000000-0005-0000-0000-000094000000}"/>
    <cellStyle name="Normal 3 2 6" xfId="366" xr:uid="{00000000-0005-0000-0000-000095000000}"/>
    <cellStyle name="Normal 3 2 6 2" xfId="4137" xr:uid="{00000000-0005-0000-0000-000096000000}"/>
    <cellStyle name="Normal 3 2 7" xfId="194" xr:uid="{00000000-0005-0000-0000-000097000000}"/>
    <cellStyle name="Normal 3 2 7 2" xfId="4048" xr:uid="{00000000-0005-0000-0000-000098000000}"/>
    <cellStyle name="Normal 3 2 8" xfId="574" xr:uid="{00000000-0005-0000-0000-000099000000}"/>
    <cellStyle name="Normal 3 2 8 2" xfId="4211" xr:uid="{00000000-0005-0000-0000-00009A000000}"/>
    <cellStyle name="Normal 3 2 9" xfId="3980" xr:uid="{00000000-0005-0000-0000-00009B000000}"/>
    <cellStyle name="Normal 3 3" xfId="95" xr:uid="{00000000-0005-0000-0000-00009C000000}"/>
    <cellStyle name="Normal 30 2" xfId="55" xr:uid="{00000000-0005-0000-0000-00009D000000}"/>
    <cellStyle name="Normal 30 2 2" xfId="212" xr:uid="{00000000-0005-0000-0000-00009E000000}"/>
    <cellStyle name="Normal 30 2 2 2" xfId="4063" xr:uid="{00000000-0005-0000-0000-00009F000000}"/>
    <cellStyle name="Normal 30 2 3" xfId="155" xr:uid="{00000000-0005-0000-0000-0000A0000000}"/>
    <cellStyle name="Normal 30 2 3 2" xfId="4033" xr:uid="{00000000-0005-0000-0000-0000A1000000}"/>
    <cellStyle name="Normal 30 2 4" xfId="286" xr:uid="{00000000-0005-0000-0000-0000A2000000}"/>
    <cellStyle name="Normal 30 2 4 2" xfId="4109" xr:uid="{00000000-0005-0000-0000-0000A3000000}"/>
    <cellStyle name="Normal 30 2 5" xfId="432" xr:uid="{00000000-0005-0000-0000-0000A4000000}"/>
    <cellStyle name="Normal 30 2 5 2" xfId="4155" xr:uid="{00000000-0005-0000-0000-0000A5000000}"/>
    <cellStyle name="Normal 30 2 6" xfId="472" xr:uid="{00000000-0005-0000-0000-0000A6000000}"/>
    <cellStyle name="Normal 30 2 6 2" xfId="4174" xr:uid="{00000000-0005-0000-0000-0000A7000000}"/>
    <cellStyle name="Normal 30 2 7" xfId="645" xr:uid="{00000000-0005-0000-0000-0000A8000000}"/>
    <cellStyle name="Normal 30 2 7 2" xfId="4230" xr:uid="{00000000-0005-0000-0000-0000A9000000}"/>
    <cellStyle name="Normal 30 2 8" xfId="3982" xr:uid="{00000000-0005-0000-0000-0000AA000000}"/>
    <cellStyle name="Normal 31 2" xfId="56" xr:uid="{00000000-0005-0000-0000-0000AB000000}"/>
    <cellStyle name="Normal 31 2 2" xfId="213" xr:uid="{00000000-0005-0000-0000-0000AC000000}"/>
    <cellStyle name="Normal 31 2 2 2" xfId="4064" xr:uid="{00000000-0005-0000-0000-0000AD000000}"/>
    <cellStyle name="Normal 31 2 3" xfId="254" xr:uid="{00000000-0005-0000-0000-0000AE000000}"/>
    <cellStyle name="Normal 31 2 3 2" xfId="4093" xr:uid="{00000000-0005-0000-0000-0000AF000000}"/>
    <cellStyle name="Normal 31 2 4" xfId="223" xr:uid="{00000000-0005-0000-0000-0000B0000000}"/>
    <cellStyle name="Normal 31 2 4 2" xfId="4074" xr:uid="{00000000-0005-0000-0000-0000B1000000}"/>
    <cellStyle name="Normal 31 2 5" xfId="365" xr:uid="{00000000-0005-0000-0000-0000B2000000}"/>
    <cellStyle name="Normal 31 2 5 2" xfId="4136" xr:uid="{00000000-0005-0000-0000-0000B3000000}"/>
    <cellStyle name="Normal 31 2 6" xfId="204" xr:uid="{00000000-0005-0000-0000-0000B4000000}"/>
    <cellStyle name="Normal 31 2 6 2" xfId="4055" xr:uid="{00000000-0005-0000-0000-0000B5000000}"/>
    <cellStyle name="Normal 31 2 7" xfId="646" xr:uid="{00000000-0005-0000-0000-0000B6000000}"/>
    <cellStyle name="Normal 31 2 7 2" xfId="4231" xr:uid="{00000000-0005-0000-0000-0000B7000000}"/>
    <cellStyle name="Normal 31 2 8" xfId="3983" xr:uid="{00000000-0005-0000-0000-0000B8000000}"/>
    <cellStyle name="Normal 35 2" xfId="37" xr:uid="{00000000-0005-0000-0000-0000B9000000}"/>
    <cellStyle name="Normal 35 2 2" xfId="57" xr:uid="{00000000-0005-0000-0000-0000BA000000}"/>
    <cellStyle name="Normal 35 2 2 2" xfId="214" xr:uid="{00000000-0005-0000-0000-0000BB000000}"/>
    <cellStyle name="Normal 35 2 2 2 2" xfId="4065" xr:uid="{00000000-0005-0000-0000-0000BC000000}"/>
    <cellStyle name="Normal 35 2 2 3" xfId="253" xr:uid="{00000000-0005-0000-0000-0000BD000000}"/>
    <cellStyle name="Normal 35 2 2 3 2" xfId="4092" xr:uid="{00000000-0005-0000-0000-0000BE000000}"/>
    <cellStyle name="Normal 35 2 2 4" xfId="224" xr:uid="{00000000-0005-0000-0000-0000BF000000}"/>
    <cellStyle name="Normal 35 2 2 4 2" xfId="4075" xr:uid="{00000000-0005-0000-0000-0000C0000000}"/>
    <cellStyle name="Normal 35 2 2 5" xfId="503" xr:uid="{00000000-0005-0000-0000-0000C1000000}"/>
    <cellStyle name="Normal 35 2 2 5 2" xfId="4187" xr:uid="{00000000-0005-0000-0000-0000C2000000}"/>
    <cellStyle name="Normal 35 2 2 6" xfId="331" xr:uid="{00000000-0005-0000-0000-0000C3000000}"/>
    <cellStyle name="Normal 35 2 2 6 2" xfId="4126" xr:uid="{00000000-0005-0000-0000-0000C4000000}"/>
    <cellStyle name="Normal 35 2 2 7" xfId="437" xr:uid="{00000000-0005-0000-0000-0000C5000000}"/>
    <cellStyle name="Normal 35 2 2 7 2" xfId="4158" xr:uid="{00000000-0005-0000-0000-0000C6000000}"/>
    <cellStyle name="Normal 35 2 2 8" xfId="3984" xr:uid="{00000000-0005-0000-0000-0000C7000000}"/>
    <cellStyle name="Normal 35 2 3" xfId="197" xr:uid="{00000000-0005-0000-0000-0000C8000000}"/>
    <cellStyle name="Normal 35 2 3 2" xfId="4050" xr:uid="{00000000-0005-0000-0000-0000C9000000}"/>
    <cellStyle name="Normal 35 2 4" xfId="266" xr:uid="{00000000-0005-0000-0000-0000CA000000}"/>
    <cellStyle name="Normal 35 2 4 2" xfId="4100" xr:uid="{00000000-0005-0000-0000-0000CB000000}"/>
    <cellStyle name="Normal 35 2 5" xfId="307" xr:uid="{00000000-0005-0000-0000-0000CC000000}"/>
    <cellStyle name="Normal 35 2 5 2" xfId="4116" xr:uid="{00000000-0005-0000-0000-0000CD000000}"/>
    <cellStyle name="Normal 35 2 6" xfId="508" xr:uid="{00000000-0005-0000-0000-0000CE000000}"/>
    <cellStyle name="Normal 35 2 6 2" xfId="4191" xr:uid="{00000000-0005-0000-0000-0000CF000000}"/>
    <cellStyle name="Normal 35 2 7" xfId="615" xr:uid="{00000000-0005-0000-0000-0000D0000000}"/>
    <cellStyle name="Normal 35 2 7 2" xfId="4226" xr:uid="{00000000-0005-0000-0000-0000D1000000}"/>
    <cellStyle name="Normal 35 2 8" xfId="848" xr:uid="{00000000-0005-0000-0000-0000D2000000}"/>
    <cellStyle name="Normal 35 2 8 2" xfId="4273" xr:uid="{00000000-0005-0000-0000-0000D3000000}"/>
    <cellStyle name="Normal 35 2 9" xfId="3970" xr:uid="{00000000-0005-0000-0000-0000D4000000}"/>
    <cellStyle name="Normal 36 2" xfId="58" xr:uid="{00000000-0005-0000-0000-0000D5000000}"/>
    <cellStyle name="Normal 36 2 2" xfId="215" xr:uid="{00000000-0005-0000-0000-0000D6000000}"/>
    <cellStyle name="Normal 36 2 2 2" xfId="4066" xr:uid="{00000000-0005-0000-0000-0000D7000000}"/>
    <cellStyle name="Normal 36 2 3" xfId="252" xr:uid="{00000000-0005-0000-0000-0000D8000000}"/>
    <cellStyle name="Normal 36 2 3 2" xfId="4091" xr:uid="{00000000-0005-0000-0000-0000D9000000}"/>
    <cellStyle name="Normal 36 2 4" xfId="225" xr:uid="{00000000-0005-0000-0000-0000DA000000}"/>
    <cellStyle name="Normal 36 2 4 2" xfId="4076" xr:uid="{00000000-0005-0000-0000-0000DB000000}"/>
    <cellStyle name="Normal 36 2 5" xfId="468" xr:uid="{00000000-0005-0000-0000-0000DC000000}"/>
    <cellStyle name="Normal 36 2 5 2" xfId="4172" xr:uid="{00000000-0005-0000-0000-0000DD000000}"/>
    <cellStyle name="Normal 36 2 6" xfId="584" xr:uid="{00000000-0005-0000-0000-0000DE000000}"/>
    <cellStyle name="Normal 36 2 6 2" xfId="4217" xr:uid="{00000000-0005-0000-0000-0000DF000000}"/>
    <cellStyle name="Normal 36 2 7" xfId="496" xr:uid="{00000000-0005-0000-0000-0000E0000000}"/>
    <cellStyle name="Normal 36 2 7 2" xfId="4184" xr:uid="{00000000-0005-0000-0000-0000E1000000}"/>
    <cellStyle name="Normal 36 2 8" xfId="3985" xr:uid="{00000000-0005-0000-0000-0000E2000000}"/>
    <cellStyle name="Normal 37 2" xfId="59" xr:uid="{00000000-0005-0000-0000-0000E3000000}"/>
    <cellStyle name="Normal 37 2 2" xfId="216" xr:uid="{00000000-0005-0000-0000-0000E4000000}"/>
    <cellStyle name="Normal 37 2 2 2" xfId="4067" xr:uid="{00000000-0005-0000-0000-0000E5000000}"/>
    <cellStyle name="Normal 37 2 3" xfId="251" xr:uid="{00000000-0005-0000-0000-0000E6000000}"/>
    <cellStyle name="Normal 37 2 3 2" xfId="4090" xr:uid="{00000000-0005-0000-0000-0000E7000000}"/>
    <cellStyle name="Normal 37 2 4" xfId="176" xr:uid="{00000000-0005-0000-0000-0000E8000000}"/>
    <cellStyle name="Normal 37 2 4 2" xfId="4037" xr:uid="{00000000-0005-0000-0000-0000E9000000}"/>
    <cellStyle name="Normal 37 2 5" xfId="362" xr:uid="{00000000-0005-0000-0000-0000EA000000}"/>
    <cellStyle name="Normal 37 2 5 2" xfId="4135" xr:uid="{00000000-0005-0000-0000-0000EB000000}"/>
    <cellStyle name="Normal 37 2 6" xfId="458" xr:uid="{00000000-0005-0000-0000-0000EC000000}"/>
    <cellStyle name="Normal 37 2 6 2" xfId="4165" xr:uid="{00000000-0005-0000-0000-0000ED000000}"/>
    <cellStyle name="Normal 37 2 7" xfId="575" xr:uid="{00000000-0005-0000-0000-0000EE000000}"/>
    <cellStyle name="Normal 37 2 7 2" xfId="4212" xr:uid="{00000000-0005-0000-0000-0000EF000000}"/>
    <cellStyle name="Normal 37 2 8" xfId="3986" xr:uid="{00000000-0005-0000-0000-0000F0000000}"/>
    <cellStyle name="Normal 38 2" xfId="60" xr:uid="{00000000-0005-0000-0000-0000F1000000}"/>
    <cellStyle name="Normal 38 2 2" xfId="217" xr:uid="{00000000-0005-0000-0000-0000F2000000}"/>
    <cellStyle name="Normal 38 2 2 2" xfId="4068" xr:uid="{00000000-0005-0000-0000-0000F3000000}"/>
    <cellStyle name="Normal 38 2 3" xfId="178" xr:uid="{00000000-0005-0000-0000-0000F4000000}"/>
    <cellStyle name="Normal 38 2 3 2" xfId="4039" xr:uid="{00000000-0005-0000-0000-0000F5000000}"/>
    <cellStyle name="Normal 38 2 4" xfId="198" xr:uid="{00000000-0005-0000-0000-0000F6000000}"/>
    <cellStyle name="Normal 38 2 4 2" xfId="4051" xr:uid="{00000000-0005-0000-0000-0000F7000000}"/>
    <cellStyle name="Normal 38 2 5" xfId="361" xr:uid="{00000000-0005-0000-0000-0000F8000000}"/>
    <cellStyle name="Normal 38 2 5 2" xfId="4134" xr:uid="{00000000-0005-0000-0000-0000F9000000}"/>
    <cellStyle name="Normal 38 2 6" xfId="435" xr:uid="{00000000-0005-0000-0000-0000FA000000}"/>
    <cellStyle name="Normal 38 2 6 2" xfId="4157" xr:uid="{00000000-0005-0000-0000-0000FB000000}"/>
    <cellStyle name="Normal 38 2 7" xfId="579" xr:uid="{00000000-0005-0000-0000-0000FC000000}"/>
    <cellStyle name="Normal 38 2 7 2" xfId="4214" xr:uid="{00000000-0005-0000-0000-0000FD000000}"/>
    <cellStyle name="Normal 38 2 8" xfId="3987" xr:uid="{00000000-0005-0000-0000-0000FE000000}"/>
    <cellStyle name="Normal 39 2" xfId="61" xr:uid="{00000000-0005-0000-0000-0000FF000000}"/>
    <cellStyle name="Normal 39 2 2" xfId="218" xr:uid="{00000000-0005-0000-0000-000000010000}"/>
    <cellStyle name="Normal 39 2 2 2" xfId="4069" xr:uid="{00000000-0005-0000-0000-000001010000}"/>
    <cellStyle name="Normal 39 2 3" xfId="228" xr:uid="{00000000-0005-0000-0000-000002010000}"/>
    <cellStyle name="Normal 39 2 3 2" xfId="4079" xr:uid="{00000000-0005-0000-0000-000003010000}"/>
    <cellStyle name="Normal 39 2 4" xfId="241" xr:uid="{00000000-0005-0000-0000-000004010000}"/>
    <cellStyle name="Normal 39 2 4 2" xfId="4084" xr:uid="{00000000-0005-0000-0000-000005010000}"/>
    <cellStyle name="Normal 39 2 5" xfId="396" xr:uid="{00000000-0005-0000-0000-000006010000}"/>
    <cellStyle name="Normal 39 2 5 2" xfId="4148" xr:uid="{00000000-0005-0000-0000-000007010000}"/>
    <cellStyle name="Normal 39 2 6" xfId="459" xr:uid="{00000000-0005-0000-0000-000008010000}"/>
    <cellStyle name="Normal 39 2 6 2" xfId="4166" xr:uid="{00000000-0005-0000-0000-000009010000}"/>
    <cellStyle name="Normal 39 2 7" xfId="1151" xr:uid="{00000000-0005-0000-0000-00000A010000}"/>
    <cellStyle name="Normal 39 2 7 2" xfId="4335" xr:uid="{00000000-0005-0000-0000-00000B010000}"/>
    <cellStyle name="Normal 39 2 8" xfId="3988" xr:uid="{00000000-0005-0000-0000-00000C010000}"/>
    <cellStyle name="Normal 4" xfId="96" xr:uid="{00000000-0005-0000-0000-00000D010000}"/>
    <cellStyle name="Normal 4 2" xfId="62" xr:uid="{00000000-0005-0000-0000-00000E010000}"/>
    <cellStyle name="Normal 4 2 2" xfId="219" xr:uid="{00000000-0005-0000-0000-00000F010000}"/>
    <cellStyle name="Normal 4 2 2 2" xfId="4070" xr:uid="{00000000-0005-0000-0000-000010010000}"/>
    <cellStyle name="Normal 4 2 3" xfId="177" xr:uid="{00000000-0005-0000-0000-000011010000}"/>
    <cellStyle name="Normal 4 2 3 2" xfId="4038" xr:uid="{00000000-0005-0000-0000-000012010000}"/>
    <cellStyle name="Normal 4 2 4" xfId="171" xr:uid="{00000000-0005-0000-0000-000013010000}"/>
    <cellStyle name="Normal 4 2 4 2" xfId="4034" xr:uid="{00000000-0005-0000-0000-000014010000}"/>
    <cellStyle name="Normal 4 2 5" xfId="360" xr:uid="{00000000-0005-0000-0000-000015010000}"/>
    <cellStyle name="Normal 4 2 5 2" xfId="4133" xr:uid="{00000000-0005-0000-0000-000016010000}"/>
    <cellStyle name="Normal 4 2 6" xfId="199" xr:uid="{00000000-0005-0000-0000-000017010000}"/>
    <cellStyle name="Normal 4 2 6 2" xfId="4052" xr:uid="{00000000-0005-0000-0000-000018010000}"/>
    <cellStyle name="Normal 4 2 7" xfId="974" xr:uid="{00000000-0005-0000-0000-000019010000}"/>
    <cellStyle name="Normal 4 2 7 2" xfId="4300" xr:uid="{00000000-0005-0000-0000-00001A010000}"/>
    <cellStyle name="Normal 4 2 8" xfId="3989" xr:uid="{00000000-0005-0000-0000-00001B010000}"/>
    <cellStyle name="Normal 4 3" xfId="4007" xr:uid="{00000000-0005-0000-0000-00001C010000}"/>
    <cellStyle name="Normal 40 2" xfId="63" xr:uid="{00000000-0005-0000-0000-00001D010000}"/>
    <cellStyle name="Normal 40 2 2" xfId="220" xr:uid="{00000000-0005-0000-0000-00001E010000}"/>
    <cellStyle name="Normal 40 2 2 2" xfId="4071" xr:uid="{00000000-0005-0000-0000-00001F010000}"/>
    <cellStyle name="Normal 40 2 3" xfId="250" xr:uid="{00000000-0005-0000-0000-000020010000}"/>
    <cellStyle name="Normal 40 2 3 2" xfId="4089" xr:uid="{00000000-0005-0000-0000-000021010000}"/>
    <cellStyle name="Normal 40 2 4" xfId="258" xr:uid="{00000000-0005-0000-0000-000022010000}"/>
    <cellStyle name="Normal 40 2 4 2" xfId="4097" xr:uid="{00000000-0005-0000-0000-000023010000}"/>
    <cellStyle name="Normal 40 2 5" xfId="359" xr:uid="{00000000-0005-0000-0000-000024010000}"/>
    <cellStyle name="Normal 40 2 5 2" xfId="4132" xr:uid="{00000000-0005-0000-0000-000025010000}"/>
    <cellStyle name="Normal 40 2 6" xfId="311" xr:uid="{00000000-0005-0000-0000-000026010000}"/>
    <cellStyle name="Normal 40 2 6 2" xfId="4119" xr:uid="{00000000-0005-0000-0000-000027010000}"/>
    <cellStyle name="Normal 40 2 7" xfId="860" xr:uid="{00000000-0005-0000-0000-000028010000}"/>
    <cellStyle name="Normal 40 2 7 2" xfId="4277" xr:uid="{00000000-0005-0000-0000-000029010000}"/>
    <cellStyle name="Normal 40 2 8" xfId="3990" xr:uid="{00000000-0005-0000-0000-00002A010000}"/>
    <cellStyle name="Normal 43 2" xfId="64" xr:uid="{00000000-0005-0000-0000-00002B010000}"/>
    <cellStyle name="Normal 43 2 2" xfId="221" xr:uid="{00000000-0005-0000-0000-00002C010000}"/>
    <cellStyle name="Normal 43 2 2 2" xfId="4072" xr:uid="{00000000-0005-0000-0000-00002D010000}"/>
    <cellStyle name="Normal 43 2 3" xfId="249" xr:uid="{00000000-0005-0000-0000-00002E010000}"/>
    <cellStyle name="Normal 43 2 3 2" xfId="4088" xr:uid="{00000000-0005-0000-0000-00002F010000}"/>
    <cellStyle name="Normal 43 2 4" xfId="259" xr:uid="{00000000-0005-0000-0000-000030010000}"/>
    <cellStyle name="Normal 43 2 4 2" xfId="4098" xr:uid="{00000000-0005-0000-0000-000031010000}"/>
    <cellStyle name="Normal 43 2 5" xfId="237" xr:uid="{00000000-0005-0000-0000-000032010000}"/>
    <cellStyle name="Normal 43 2 5 2" xfId="4081" xr:uid="{00000000-0005-0000-0000-000033010000}"/>
    <cellStyle name="Normal 43 2 6" xfId="310" xr:uid="{00000000-0005-0000-0000-000034010000}"/>
    <cellStyle name="Normal 43 2 6 2" xfId="4118" xr:uid="{00000000-0005-0000-0000-000035010000}"/>
    <cellStyle name="Normal 43 2 7" xfId="840" xr:uid="{00000000-0005-0000-0000-000036010000}"/>
    <cellStyle name="Normal 43 2 7 2" xfId="4271" xr:uid="{00000000-0005-0000-0000-000037010000}"/>
    <cellStyle name="Normal 43 2 8" xfId="3991" xr:uid="{00000000-0005-0000-0000-000038010000}"/>
    <cellStyle name="Normal 5" xfId="65" xr:uid="{00000000-0005-0000-0000-000039010000}"/>
    <cellStyle name="Normal 5 2" xfId="66" xr:uid="{00000000-0005-0000-0000-00003A010000}"/>
    <cellStyle name="Normal 6" xfId="67" xr:uid="{00000000-0005-0000-0000-00003B010000}"/>
    <cellStyle name="Normal 6 2" xfId="68" xr:uid="{00000000-0005-0000-0000-00003C010000}"/>
    <cellStyle name="Normal 7" xfId="8" xr:uid="{00000000-0005-0000-0000-00003D010000}"/>
    <cellStyle name="Normal 7 2" xfId="69" xr:uid="{00000000-0005-0000-0000-00003E010000}"/>
    <cellStyle name="Normal 7 2 2" xfId="97" xr:uid="{00000000-0005-0000-0000-00003F010000}"/>
    <cellStyle name="Normal 7 2 2 2" xfId="4008" xr:uid="{00000000-0005-0000-0000-000040010000}"/>
    <cellStyle name="Normal 7 2 3" xfId="226" xr:uid="{00000000-0005-0000-0000-000041010000}"/>
    <cellStyle name="Normal 7 2 3 2" xfId="4077" xr:uid="{00000000-0005-0000-0000-000042010000}"/>
    <cellStyle name="Normal 7 2 4" xfId="222" xr:uid="{00000000-0005-0000-0000-000043010000}"/>
    <cellStyle name="Normal 7 2 4 2" xfId="4073" xr:uid="{00000000-0005-0000-0000-000044010000}"/>
    <cellStyle name="Normal 7 2 5" xfId="192" xr:uid="{00000000-0005-0000-0000-000045010000}"/>
    <cellStyle name="Normal 7 2 5 2" xfId="4046" xr:uid="{00000000-0005-0000-0000-000046010000}"/>
    <cellStyle name="Normal 7 2 6" xfId="357" xr:uid="{00000000-0005-0000-0000-000047010000}"/>
    <cellStyle name="Normal 7 2 6 2" xfId="4131" xr:uid="{00000000-0005-0000-0000-000048010000}"/>
    <cellStyle name="Normal 7 2 7" xfId="566" xr:uid="{00000000-0005-0000-0000-000049010000}"/>
    <cellStyle name="Normal 7 2 7 2" xfId="4209" xr:uid="{00000000-0005-0000-0000-00004A010000}"/>
    <cellStyle name="Normal 7 2 8" xfId="576" xr:uid="{00000000-0005-0000-0000-00004B010000}"/>
    <cellStyle name="Normal 7 2 8 2" xfId="4213" xr:uid="{00000000-0005-0000-0000-00004C010000}"/>
    <cellStyle name="Normal 7 2 9" xfId="3992" xr:uid="{00000000-0005-0000-0000-00004D010000}"/>
    <cellStyle name="Normal 8" xfId="98" xr:uid="{00000000-0005-0000-0000-00004E010000}"/>
    <cellStyle name="Normal 8 2" xfId="70" xr:uid="{00000000-0005-0000-0000-00004F010000}"/>
    <cellStyle name="Normal 8 2 2" xfId="227" xr:uid="{00000000-0005-0000-0000-000050010000}"/>
    <cellStyle name="Normal 8 2 2 2" xfId="4078" xr:uid="{00000000-0005-0000-0000-000051010000}"/>
    <cellStyle name="Normal 8 2 3" xfId="248" xr:uid="{00000000-0005-0000-0000-000052010000}"/>
    <cellStyle name="Normal 8 2 3 2" xfId="4087" xr:uid="{00000000-0005-0000-0000-000053010000}"/>
    <cellStyle name="Normal 8 2 4" xfId="229" xr:uid="{00000000-0005-0000-0000-000054010000}"/>
    <cellStyle name="Normal 8 2 4 2" xfId="4080" xr:uid="{00000000-0005-0000-0000-000055010000}"/>
    <cellStyle name="Normal 8 2 5" xfId="292" xr:uid="{00000000-0005-0000-0000-000056010000}"/>
    <cellStyle name="Normal 8 2 5 2" xfId="4111" xr:uid="{00000000-0005-0000-0000-000057010000}"/>
    <cellStyle name="Normal 8 2 6" xfId="383" xr:uid="{00000000-0005-0000-0000-000058010000}"/>
    <cellStyle name="Normal 8 2 6 2" xfId="4146" xr:uid="{00000000-0005-0000-0000-000059010000}"/>
    <cellStyle name="Normal 8 2 7" xfId="555" xr:uid="{00000000-0005-0000-0000-00005A010000}"/>
    <cellStyle name="Normal 8 2 7 2" xfId="4207" xr:uid="{00000000-0005-0000-0000-00005B010000}"/>
    <cellStyle name="Normal 8 2 8" xfId="3993" xr:uid="{00000000-0005-0000-0000-00005C010000}"/>
    <cellStyle name="Normal 9" xfId="9" xr:uid="{00000000-0005-0000-0000-00005D010000}"/>
    <cellStyle name="Normal 9 2" xfId="71" xr:uid="{00000000-0005-0000-0000-00005E010000}"/>
    <cellStyle name="Percent 2" xfId="99" xr:uid="{00000000-0005-0000-0000-00005F010000}"/>
    <cellStyle name="Style 1" xfId="100" xr:uid="{00000000-0005-0000-0000-000060010000}"/>
    <cellStyle name="Style 1 2" xfId="4009" xr:uid="{00000000-0005-0000-0000-000061010000}"/>
    <cellStyle name="Total 2" xfId="101" xr:uid="{00000000-0005-0000-0000-000062010000}"/>
    <cellStyle name="Ŵ" xfId="102" xr:uid="{00000000-0005-0000-0000-000063010000}"/>
    <cellStyle name="Ŵ 2" xfId="4010" xr:uid="{00000000-0005-0000-0000-000064010000}"/>
    <cellStyle name="เครื่องหมายจุลภาค 10" xfId="10" xr:uid="{00000000-0005-0000-0000-000065010000}"/>
    <cellStyle name="เครื่องหมายจุลภาค 10 2" xfId="3963" xr:uid="{00000000-0005-0000-0000-000066010000}"/>
    <cellStyle name="เครื่องหมายจุลภาค 11" xfId="36" xr:uid="{00000000-0005-0000-0000-000067010000}"/>
    <cellStyle name="เครื่องหมายจุลภาค 11 2" xfId="196" xr:uid="{00000000-0005-0000-0000-000068010000}"/>
    <cellStyle name="เครื่องหมายจุลภาค 11 2 2" xfId="4049" xr:uid="{00000000-0005-0000-0000-000069010000}"/>
    <cellStyle name="เครื่องหมายจุลภาค 11 3" xfId="269" xr:uid="{00000000-0005-0000-0000-00006A010000}"/>
    <cellStyle name="เครื่องหมายจุลภาค 11 3 2" xfId="4101" xr:uid="{00000000-0005-0000-0000-00006B010000}"/>
    <cellStyle name="เครื่องหมายจุลภาค 11 4" xfId="308" xr:uid="{00000000-0005-0000-0000-00006C010000}"/>
    <cellStyle name="เครื่องหมายจุลภาค 11 4 2" xfId="4117" xr:uid="{00000000-0005-0000-0000-00006D010000}"/>
    <cellStyle name="เครื่องหมายจุลภาค 11 5" xfId="375" xr:uid="{00000000-0005-0000-0000-00006E010000}"/>
    <cellStyle name="เครื่องหมายจุลภาค 11 5 2" xfId="4142" xr:uid="{00000000-0005-0000-0000-00006F010000}"/>
    <cellStyle name="เครื่องหมายจุลภาค 11 6" xfId="476" xr:uid="{00000000-0005-0000-0000-000070010000}"/>
    <cellStyle name="เครื่องหมายจุลภาค 11 6 2" xfId="4177" xr:uid="{00000000-0005-0000-0000-000071010000}"/>
    <cellStyle name="เครื่องหมายจุลภาค 11 7" xfId="877" xr:uid="{00000000-0005-0000-0000-000072010000}"/>
    <cellStyle name="เครื่องหมายจุลภาค 11 7 2" xfId="4283" xr:uid="{00000000-0005-0000-0000-000073010000}"/>
    <cellStyle name="เครื่องหมายจุลภาค 11 8" xfId="3969" xr:uid="{00000000-0005-0000-0000-000074010000}"/>
    <cellStyle name="เครื่องหมายจุลภาค 12" xfId="103" xr:uid="{00000000-0005-0000-0000-000075010000}"/>
    <cellStyle name="เครื่องหมายจุลภาค 12 2" xfId="3933" xr:uid="{00000000-0005-0000-0000-000076010000}"/>
    <cellStyle name="เครื่องหมายจุลภาค 12 3" xfId="3934" xr:uid="{00000000-0005-0000-0000-000077010000}"/>
    <cellStyle name="เครื่องหมายจุลภาค 12 4" xfId="4011" xr:uid="{00000000-0005-0000-0000-000078010000}"/>
    <cellStyle name="เครื่องหมายจุลภาค 13" xfId="3926" xr:uid="{00000000-0005-0000-0000-000079010000}"/>
    <cellStyle name="เครื่องหมายจุลภาค 14" xfId="3935" xr:uid="{00000000-0005-0000-0000-00007A010000}"/>
    <cellStyle name="เครื่องหมายจุลภาค 18 2 11" xfId="104" xr:uid="{00000000-0005-0000-0000-00007B010000}"/>
    <cellStyle name="เครื่องหมายจุลภาค 18 2 11 2" xfId="4012" xr:uid="{00000000-0005-0000-0000-00007C010000}"/>
    <cellStyle name="เครื่องหมายจุลภาค 2" xfId="2" xr:uid="{00000000-0005-0000-0000-00007D010000}"/>
    <cellStyle name="เครื่องหมายจุลภาค 2 10" xfId="342" xr:uid="{00000000-0005-0000-0000-00007E010000}"/>
    <cellStyle name="เครื่องหมายจุลภาค 2 10 2" xfId="518" xr:uid="{00000000-0005-0000-0000-00007F010000}"/>
    <cellStyle name="เครื่องหมายจุลภาค 2 10 2 2" xfId="690" xr:uid="{00000000-0005-0000-0000-000080010000}"/>
    <cellStyle name="เครื่องหมายจุลภาค 2 10 2 2 2" xfId="1247" xr:uid="{00000000-0005-0000-0000-000081010000}"/>
    <cellStyle name="เครื่องหมายจุลภาค 2 10 2 2 2 2" xfId="1363" xr:uid="{00000000-0005-0000-0000-000082010000}"/>
    <cellStyle name="เครื่องหมายจุลภาค 2 10 2 2 2 2 2" xfId="3624" xr:uid="{00000000-0005-0000-0000-000083010000}"/>
    <cellStyle name="เครื่องหมายจุลภาค 2 10 2 2 2 2 2 2" xfId="3740" xr:uid="{00000000-0005-0000-0000-000084010000}"/>
    <cellStyle name="เครื่องหมายจุลภาค 2 10 2 2 2 2 2 3" xfId="4841" xr:uid="{00000000-0005-0000-0000-000085010000}"/>
    <cellStyle name="เครื่องหมายจุลภาค 2 10 2 2 2 3" xfId="2642" xr:uid="{00000000-0005-0000-0000-000086010000}"/>
    <cellStyle name="เครื่องหมายจุลภาค 2 10 2 2 2 4" xfId="4358" xr:uid="{00000000-0005-0000-0000-000087010000}"/>
    <cellStyle name="เครื่องหมายจุลภาค 2 10 2 2 3" xfId="1709" xr:uid="{00000000-0005-0000-0000-000088010000}"/>
    <cellStyle name="เครื่องหมายจุลภาค 2 10 2 2 4" xfId="2036" xr:uid="{00000000-0005-0000-0000-000089010000}"/>
    <cellStyle name="เครื่องหมายจุลภาค 2 10 2 2 5" xfId="2526" xr:uid="{00000000-0005-0000-0000-00008A010000}"/>
    <cellStyle name="เครื่องหมายจุลภาค 2 10 2 2 5 2" xfId="3154" xr:uid="{00000000-0005-0000-0000-00008B010000}"/>
    <cellStyle name="เครื่องหมายจุลภาค 2 10 2 2 5 3" xfId="4616" xr:uid="{00000000-0005-0000-0000-00008C010000}"/>
    <cellStyle name="เครื่องหมายจุลภาค 2 10 2 3" xfId="993" xr:uid="{00000000-0005-0000-0000-00008D010000}"/>
    <cellStyle name="เครื่องหมายจุลภาค 2 10 2 3 2" xfId="1593" xr:uid="{00000000-0005-0000-0000-00008E010000}"/>
    <cellStyle name="เครื่องหมายจุลภาค 2 10 2 3 2 2" xfId="3400" xr:uid="{00000000-0005-0000-0000-00008F010000}"/>
    <cellStyle name="เครื่องหมายจุลภาค 2 10 2 3 2 2 2" xfId="3854" xr:uid="{00000000-0005-0000-0000-000090010000}"/>
    <cellStyle name="เครื่องหมายจุลภาค 2 10 2 3 2 2 2 2" xfId="4889" xr:uid="{00000000-0005-0000-0000-000091010000}"/>
    <cellStyle name="เครื่องหมายจุลภาค 2 10 2 3 2 3" xfId="4429" xr:uid="{00000000-0005-0000-0000-000092010000}"/>
    <cellStyle name="เครื่องหมายจุลภาค 2 10 2 3 3" xfId="2771" xr:uid="{00000000-0005-0000-0000-000093010000}"/>
    <cellStyle name="เครื่องหมายจุลภาค 2 10 2 3 3 2" xfId="4667" xr:uid="{00000000-0005-0000-0000-000094010000}"/>
    <cellStyle name="เครื่องหมายจุลภาค 2 10 2 4" xfId="1920" xr:uid="{00000000-0005-0000-0000-000095010000}"/>
    <cellStyle name="เครื่องหมายจุลภาค 2 10 2 4 2" xfId="4496" xr:uid="{00000000-0005-0000-0000-000096010000}"/>
    <cellStyle name="เครื่องหมายจุลภาค 2 10 2 5" xfId="2295" xr:uid="{00000000-0005-0000-0000-000097010000}"/>
    <cellStyle name="เครื่องหมายจุลภาค 2 10 2 5 2" xfId="3019" xr:uid="{00000000-0005-0000-0000-000098010000}"/>
    <cellStyle name="เครื่องหมายจุลภาค 2 10 2 5 2 2" xfId="4719" xr:uid="{00000000-0005-0000-0000-000099010000}"/>
    <cellStyle name="เครื่องหมายจุลภาค 2 10 2 6" xfId="4195" xr:uid="{00000000-0005-0000-0000-00009A010000}"/>
    <cellStyle name="เครื่องหมายจุลภาค 2 10 3" xfId="771" xr:uid="{00000000-0005-0000-0000-00009B010000}"/>
    <cellStyle name="เครื่องหมายจุลภาค 2 10 3 2" xfId="1136" xr:uid="{00000000-0005-0000-0000-00009C010000}"/>
    <cellStyle name="เครื่องหมายจุลภาค 2 10 3 2 2" xfId="3230" xr:uid="{00000000-0005-0000-0000-00009D010000}"/>
    <cellStyle name="เครื่องหมายจุลภาค 2 10 3 2 2 2" xfId="3522" xr:uid="{00000000-0005-0000-0000-00009E010000}"/>
    <cellStyle name="เครื่องหมายจุลภาค 2 10 3 2 2 3" xfId="4762" xr:uid="{00000000-0005-0000-0000-00009F010000}"/>
    <cellStyle name="เครื่องหมายจุลภาค 2 10 3 3" xfId="2424" xr:uid="{00000000-0005-0000-0000-0000A0010000}"/>
    <cellStyle name="เครื่องหมายจุลภาค 2 10 3 4" xfId="4258" xr:uid="{00000000-0005-0000-0000-0000A1010000}"/>
    <cellStyle name="เครื่องหมายจุลภาค 2 10 4" xfId="1486" xr:uid="{00000000-0005-0000-0000-0000A2010000}"/>
    <cellStyle name="เครื่องหมายจุลภาค 2 10 5" xfId="1819" xr:uid="{00000000-0005-0000-0000-0000A3010000}"/>
    <cellStyle name="เครื่องหมายจุลภาค 2 10 6" xfId="2109" xr:uid="{00000000-0005-0000-0000-0000A4010000}"/>
    <cellStyle name="เครื่องหมายจุลภาค 2 10 6 2" xfId="2897" xr:uid="{00000000-0005-0000-0000-0000A5010000}"/>
    <cellStyle name="เครื่องหมายจุลภาค 2 10 6 3" xfId="4534" xr:uid="{00000000-0005-0000-0000-0000A6010000}"/>
    <cellStyle name="เครื่องหมายจุลภาค 2 11" xfId="243" xr:uid="{00000000-0005-0000-0000-0000A7010000}"/>
    <cellStyle name="เครื่องหมายจุลภาค 2 11 2" xfId="766" xr:uid="{00000000-0005-0000-0000-0000A8010000}"/>
    <cellStyle name="เครื่องหมายจุลภาค 2 11 2 2" xfId="1076" xr:uid="{00000000-0005-0000-0000-0000A9010000}"/>
    <cellStyle name="เครื่องหมายจุลภาค 2 11 2 2 2" xfId="3226" xr:uid="{00000000-0005-0000-0000-0000AA010000}"/>
    <cellStyle name="เครื่องหมายจุลภาค 2 11 2 2 2 2" xfId="3472" xr:uid="{00000000-0005-0000-0000-0000AB010000}"/>
    <cellStyle name="เครื่องหมายจุลภาค 2 11 2 2 2 3" xfId="4761" xr:uid="{00000000-0005-0000-0000-0000AC010000}"/>
    <cellStyle name="เครื่องหมายจุลภาค 2 11 2 3" xfId="2370" xr:uid="{00000000-0005-0000-0000-0000AD010000}"/>
    <cellStyle name="เครื่องหมายจุลภาค 2 11 2 4" xfId="4257" xr:uid="{00000000-0005-0000-0000-0000AE010000}"/>
    <cellStyle name="เครื่องหมายจุลภาค 2 11 3" xfId="1432" xr:uid="{00000000-0005-0000-0000-0000AF010000}"/>
    <cellStyle name="เครื่องหมายจุลภาค 2 11 4" xfId="1117" xr:uid="{00000000-0005-0000-0000-0000B0010000}"/>
    <cellStyle name="เครื่องหมายจุลภาค 2 11 5" xfId="2104" xr:uid="{00000000-0005-0000-0000-0000B1010000}"/>
    <cellStyle name="เครื่องหมายจุลภาค 2 11 5 2" xfId="2279" xr:uid="{00000000-0005-0000-0000-0000B2010000}"/>
    <cellStyle name="เครื่องหมายจุลภาค 2 11 5 3" xfId="4533" xr:uid="{00000000-0005-0000-0000-0000B3010000}"/>
    <cellStyle name="เครื่องหมายจุลภาค 2 12" xfId="606" xr:uid="{00000000-0005-0000-0000-0000B4010000}"/>
    <cellStyle name="เครื่องหมายจุลภาค 2 12 2" xfId="935" xr:uid="{00000000-0005-0000-0000-0000B5010000}"/>
    <cellStyle name="เครื่องหมายจุลภาค 2 12 2 2" xfId="3085" xr:uid="{00000000-0005-0000-0000-0000B6010000}"/>
    <cellStyle name="เครื่องหมายจุลภาค 2 12 2 2 2" xfId="3355" xr:uid="{00000000-0005-0000-0000-0000B7010000}"/>
    <cellStyle name="เครื่องหมายจุลภาค 2 12 2 2 2 2" xfId="4785" xr:uid="{00000000-0005-0000-0000-0000B8010000}"/>
    <cellStyle name="เครื่องหมายจุลภาค 2 12 2 3" xfId="4293" xr:uid="{00000000-0005-0000-0000-0000B9010000}"/>
    <cellStyle name="เครื่องหมายจุลภาค 2 12 3" xfId="2248" xr:uid="{00000000-0005-0000-0000-0000BA010000}"/>
    <cellStyle name="เครื่องหมายจุลภาค 2 12 3 2" xfId="4559" xr:uid="{00000000-0005-0000-0000-0000BB010000}"/>
    <cellStyle name="เครื่องหมายจุลภาค 2 13" xfId="373" xr:uid="{00000000-0005-0000-0000-0000BC010000}"/>
    <cellStyle name="เครื่องหมายจุลภาค 2 13 2" xfId="4140" xr:uid="{00000000-0005-0000-0000-0000BD010000}"/>
    <cellStyle name="เครื่องหมายจุลภาค 2 14" xfId="669" xr:uid="{00000000-0005-0000-0000-0000BE010000}"/>
    <cellStyle name="เครื่องหมายจุลภาค 2 14 2" xfId="610" xr:uid="{00000000-0005-0000-0000-0000BF010000}"/>
    <cellStyle name="เครื่องหมายจุลภาค 2 14 2 2" xfId="4224" xr:uid="{00000000-0005-0000-0000-0000C0010000}"/>
    <cellStyle name="เครื่องหมายจุลภาค 2 15" xfId="3960" xr:uid="{00000000-0005-0000-0000-0000C1010000}"/>
    <cellStyle name="เครื่องหมายจุลภาค 2 2" xfId="11" xr:uid="{00000000-0005-0000-0000-0000C2010000}"/>
    <cellStyle name="เครื่องหมายจุลภาค 2 2 2" xfId="3936" xr:uid="{00000000-0005-0000-0000-0000C3010000}"/>
    <cellStyle name="เครื่องหมายจุลภาค 2 2 2 2" xfId="3937" xr:uid="{00000000-0005-0000-0000-0000C4010000}"/>
    <cellStyle name="เครื่องหมายจุลภาค 2 2 2 3" xfId="3938" xr:uid="{00000000-0005-0000-0000-0000C5010000}"/>
    <cellStyle name="เครื่องหมายจุลภาค 2 2 2 3 2" xfId="3939" xr:uid="{00000000-0005-0000-0000-0000C6010000}"/>
    <cellStyle name="เครื่องหมายจุลภาค 2 2 3" xfId="3940" xr:uid="{00000000-0005-0000-0000-0000C7010000}"/>
    <cellStyle name="เครื่องหมายจุลภาค 2 2 4" xfId="3964" xr:uid="{00000000-0005-0000-0000-0000C8010000}"/>
    <cellStyle name="เครื่องหมายจุลภาค 2 3" xfId="12" xr:uid="{00000000-0005-0000-0000-0000C9010000}"/>
    <cellStyle name="เครื่องหมายจุลภาค 2 3 2" xfId="3952" xr:uid="{00000000-0005-0000-0000-0000CA010000}"/>
    <cellStyle name="เครื่องหมายจุลภาค 2 3 3" xfId="3965" xr:uid="{00000000-0005-0000-0000-0000CB010000}"/>
    <cellStyle name="เครื่องหมายจุลภาค 2 4" xfId="13" xr:uid="{00000000-0005-0000-0000-0000CC010000}"/>
    <cellStyle name="เครื่องหมายจุลภาค 2 4 2" xfId="3951" xr:uid="{00000000-0005-0000-0000-0000CD010000}"/>
    <cellStyle name="เครื่องหมายจุลภาค 2 4 3" xfId="3966" xr:uid="{00000000-0005-0000-0000-0000CE010000}"/>
    <cellStyle name="เครื่องหมายจุลภาค 2 5" xfId="105" xr:uid="{00000000-0005-0000-0000-0000CF010000}"/>
    <cellStyle name="เครื่องหมายจุลภาค 2 5 2" xfId="3954" xr:uid="{00000000-0005-0000-0000-0000D0010000}"/>
    <cellStyle name="เครื่องหมายจุลภาค 2 6" xfId="106" xr:uid="{00000000-0005-0000-0000-0000D1010000}"/>
    <cellStyle name="เครื่องหมายจุลภาค 2 6 2" xfId="4013" xr:uid="{00000000-0005-0000-0000-0000D2010000}"/>
    <cellStyle name="เครื่องหมายจุลภาค 2 7" xfId="107" xr:uid="{00000000-0005-0000-0000-0000D3010000}"/>
    <cellStyle name="เครื่องหมายจุลภาค 2 7 2" xfId="4014" xr:uid="{00000000-0005-0000-0000-0000D4010000}"/>
    <cellStyle name="เครื่องหมายจุลภาค 2 8" xfId="156" xr:uid="{00000000-0005-0000-0000-0000D5010000}"/>
    <cellStyle name="เครื่องหมายจุลภาค 2 8 2" xfId="315" xr:uid="{00000000-0005-0000-0000-0000D6010000}"/>
    <cellStyle name="เครื่องหมายจุลภาค 2 8 2 2" xfId="421" xr:uid="{00000000-0005-0000-0000-0000D7010000}"/>
    <cellStyle name="เครื่องหมายจุลภาค 2 8 2 2 2" xfId="677" xr:uid="{00000000-0005-0000-0000-0000D8010000}"/>
    <cellStyle name="เครื่องหมายจุลภาค 2 8 2 2 2 2" xfId="721" xr:uid="{00000000-0005-0000-0000-0000D9010000}"/>
    <cellStyle name="เครื่องหมายจุลภาค 2 8 2 2 2 2 2" xfId="1350" xr:uid="{00000000-0005-0000-0000-0000DA010000}"/>
    <cellStyle name="เครื่องหมายจุลภาค 2 8 2 2 2 2 2 2" xfId="1394" xr:uid="{00000000-0005-0000-0000-0000DB010000}"/>
    <cellStyle name="เครื่องหมายจุลภาค 2 8 2 2 2 2 2 2 2" xfId="3727" xr:uid="{00000000-0005-0000-0000-0000DC010000}"/>
    <cellStyle name="เครื่องหมายจุลภาค 2 8 2 2 2 2 2 2 2 2" xfId="3771" xr:uid="{00000000-0005-0000-0000-0000DD010000}"/>
    <cellStyle name="เครื่องหมายจุลภาค 2 8 2 2 2 2 2 2 2 3" xfId="4861" xr:uid="{00000000-0005-0000-0000-0000DE010000}"/>
    <cellStyle name="เครื่องหมายจุลภาค 2 8 2 2 2 2 2 3" xfId="2673" xr:uid="{00000000-0005-0000-0000-0000DF010000}"/>
    <cellStyle name="เครื่องหมายจุลภาค 2 8 2 2 2 2 2 4" xfId="4378" xr:uid="{00000000-0005-0000-0000-0000E0010000}"/>
    <cellStyle name="เครื่องหมายจุลภาค 2 8 2 2 2 2 3" xfId="1740" xr:uid="{00000000-0005-0000-0000-0000E1010000}"/>
    <cellStyle name="เครื่องหมายจุลภาค 2 8 2 2 2 2 4" xfId="2067" xr:uid="{00000000-0005-0000-0000-0000E2010000}"/>
    <cellStyle name="เครื่องหมายจุลภาค 2 8 2 2 2 2 5" xfId="2629" xr:uid="{00000000-0005-0000-0000-0000E3010000}"/>
    <cellStyle name="เครื่องหมายจุลภาค 2 8 2 2 2 2 5 2" xfId="3185" xr:uid="{00000000-0005-0000-0000-0000E4010000}"/>
    <cellStyle name="เครื่องหมายจุลภาค 2 8 2 2 2 2 5 3" xfId="4636" xr:uid="{00000000-0005-0000-0000-0000E5010000}"/>
    <cellStyle name="เครื่องหมายจุลภาค 2 8 2 2 2 3" xfId="1025" xr:uid="{00000000-0005-0000-0000-0000E6010000}"/>
    <cellStyle name="เครื่องหมายจุลภาค 2 8 2 2 2 3 2" xfId="1696" xr:uid="{00000000-0005-0000-0000-0000E7010000}"/>
    <cellStyle name="เครื่องหมายจุลภาค 2 8 2 2 2 3 2 2" xfId="3431" xr:uid="{00000000-0005-0000-0000-0000E8010000}"/>
    <cellStyle name="เครื่องหมายจุลภาค 2 8 2 2 2 3 2 2 2" xfId="3893" xr:uid="{00000000-0005-0000-0000-0000E9010000}"/>
    <cellStyle name="เครื่องหมายจุลภาค 2 8 2 2 2 3 2 2 2 2" xfId="4899" xr:uid="{00000000-0005-0000-0000-0000EA010000}"/>
    <cellStyle name="เครื่องหมายจุลภาค 2 8 2 2 2 3 2 3" xfId="4449" xr:uid="{00000000-0005-0000-0000-0000EB010000}"/>
    <cellStyle name="เครื่องหมายจุลภาค 2 8 2 2 2 3 3" xfId="2810" xr:uid="{00000000-0005-0000-0000-0000EC010000}"/>
    <cellStyle name="เครื่องหมายจุลภาค 2 8 2 2 2 3 3 2" xfId="4677" xr:uid="{00000000-0005-0000-0000-0000ED010000}"/>
    <cellStyle name="เครื่องหมายจุลภาค 2 8 2 2 2 4" xfId="2023" xr:uid="{00000000-0005-0000-0000-0000EE010000}"/>
    <cellStyle name="เครื่องหมายจุลภาค 2 8 2 2 2 4 2" xfId="4516" xr:uid="{00000000-0005-0000-0000-0000EF010000}"/>
    <cellStyle name="เครื่องหมายจุลภาค 2 8 2 2 2 5" xfId="2326" xr:uid="{00000000-0005-0000-0000-0000F0010000}"/>
    <cellStyle name="เครื่องหมายจุลภาค 2 8 2 2 2 5 2" xfId="3141" xr:uid="{00000000-0005-0000-0000-0000F1010000}"/>
    <cellStyle name="เครื่องหมายจุลภาค 2 8 2 2 2 5 2 2" xfId="4743" xr:uid="{00000000-0005-0000-0000-0000F2010000}"/>
    <cellStyle name="เครื่องหมายจุลภาค 2 8 2 2 2 6" xfId="4238" xr:uid="{00000000-0005-0000-0000-0000F3010000}"/>
    <cellStyle name="เครื่องหมายจุลภาค 2 8 2 2 3" xfId="977" xr:uid="{00000000-0005-0000-0000-0000F4010000}"/>
    <cellStyle name="เครื่องหมายจุลภาค 2 8 2 2 3 2" xfId="1187" xr:uid="{00000000-0005-0000-0000-0000F5010000}"/>
    <cellStyle name="เครื่องหมายจุลภาค 2 8 2 2 3 2 2" xfId="3385" xr:uid="{00000000-0005-0000-0000-0000F6010000}"/>
    <cellStyle name="เครื่องหมายจุลภาค 2 8 2 2 3 2 2 2" xfId="3569" xr:uid="{00000000-0005-0000-0000-0000F7010000}"/>
    <cellStyle name="เครื่องหมายจุลภาค 2 8 2 2 3 2 2 3" xfId="4791" xr:uid="{00000000-0005-0000-0000-0000F8010000}"/>
    <cellStyle name="เครื่องหมายจุลภาค 2 8 2 2 3 3" xfId="2471" xr:uid="{00000000-0005-0000-0000-0000F9010000}"/>
    <cellStyle name="เครื่องหมายจุลภาค 2 8 2 2 3 4" xfId="4301" xr:uid="{00000000-0005-0000-0000-0000FA010000}"/>
    <cellStyle name="เครื่องหมายจุลภาค 2 8 2 2 4" xfId="1534" xr:uid="{00000000-0005-0000-0000-0000FB010000}"/>
    <cellStyle name="เครื่องหมายจุลภาค 2 8 2 2 5" xfId="1865" xr:uid="{00000000-0005-0000-0000-0000FC010000}"/>
    <cellStyle name="เครื่องหมายจุลภาค 2 8 2 2 6" xfId="2280" xr:uid="{00000000-0005-0000-0000-0000FD010000}"/>
    <cellStyle name="เครื่องหมายจุลภาค 2 8 2 2 6 2" xfId="2953" xr:uid="{00000000-0005-0000-0000-0000FE010000}"/>
    <cellStyle name="เครื่องหมายจุลภาค 2 8 2 2 6 3" xfId="4565" xr:uid="{00000000-0005-0000-0000-0000FF010000}"/>
    <cellStyle name="เครื่องหมายจุลภาค 2 8 2 3" xfId="542" xr:uid="{00000000-0005-0000-0000-000000020000}"/>
    <cellStyle name="เครื่องหมายจุลภาค 2 8 2 3 2" xfId="1120" xr:uid="{00000000-0005-0000-0000-000001020000}"/>
    <cellStyle name="เครื่องหมายจุลภาค 2 8 2 3 2 2" xfId="1269" xr:uid="{00000000-0005-0000-0000-000002020000}"/>
    <cellStyle name="เครื่องหมายจุลภาค 2 8 2 3 2 2 2" xfId="3508" xr:uid="{00000000-0005-0000-0000-000003020000}"/>
    <cellStyle name="เครื่องหมายจุลภาค 2 8 2 3 2 2 2 2" xfId="3646" xr:uid="{00000000-0005-0000-0000-000004020000}"/>
    <cellStyle name="เครื่องหมายจุลภาค 2 8 2 3 2 2 2 3" xfId="4816" xr:uid="{00000000-0005-0000-0000-000005020000}"/>
    <cellStyle name="เครื่องหมายจุลภาค 2 8 2 3 2 3" xfId="2548" xr:uid="{00000000-0005-0000-0000-000006020000}"/>
    <cellStyle name="เครื่องหมายจุลภาค 2 8 2 3 2 4" xfId="4329" xr:uid="{00000000-0005-0000-0000-000007020000}"/>
    <cellStyle name="เครื่องหมายจุลภาค 2 8 2 3 3" xfId="1615" xr:uid="{00000000-0005-0000-0000-000008020000}"/>
    <cellStyle name="เครื่องหมายจุลภาค 2 8 2 3 4" xfId="1942" xr:uid="{00000000-0005-0000-0000-000009020000}"/>
    <cellStyle name="เครื่องหมายจุลภาค 2 8 2 3 5" xfId="2410" xr:uid="{00000000-0005-0000-0000-00000A020000}"/>
    <cellStyle name="เครื่องหมายจุลภาค 2 8 2 3 5 2" xfId="3042" xr:uid="{00000000-0005-0000-0000-00000B020000}"/>
    <cellStyle name="เครื่องหมายจุลภาค 2 8 2 3 5 3" xfId="4591" xr:uid="{00000000-0005-0000-0000-00000C020000}"/>
    <cellStyle name="เครื่องหมายจุลภาค 2 8 2 4" xfId="819" xr:uid="{00000000-0005-0000-0000-00000D020000}"/>
    <cellStyle name="เครื่องหมายจุลภาค 2 8 2 4 2" xfId="1471" xr:uid="{00000000-0005-0000-0000-00000E020000}"/>
    <cellStyle name="เครื่องหมายจุลภาค 2 8 2 4 2 2" xfId="3272" xr:uid="{00000000-0005-0000-0000-00000F020000}"/>
    <cellStyle name="เครื่องหมายจุลภาค 2 8 2 4 2 2 2" xfId="3815" xr:uid="{00000000-0005-0000-0000-000010020000}"/>
    <cellStyle name="เครื่องหมายจุลภาค 2 8 2 4 2 2 2 2" xfId="4879" xr:uid="{00000000-0005-0000-0000-000011020000}"/>
    <cellStyle name="เครื่องหมายจุลภาค 2 8 2 4 2 3" xfId="4402" xr:uid="{00000000-0005-0000-0000-000012020000}"/>
    <cellStyle name="เครื่องหมายจุลภาค 2 8 2 4 3" xfId="2727" xr:uid="{00000000-0005-0000-0000-000013020000}"/>
    <cellStyle name="เครื่องหมายจุลภาค 2 8 2 4 3 2" xfId="4657" xr:uid="{00000000-0005-0000-0000-000014020000}"/>
    <cellStyle name="เครื่องหมายจุลภาค 2 8 2 5" xfId="1805" xr:uid="{00000000-0005-0000-0000-000015020000}"/>
    <cellStyle name="เครื่องหมายจุลภาค 2 8 2 5 2" xfId="4471" xr:uid="{00000000-0005-0000-0000-000016020000}"/>
    <cellStyle name="เครื่องหมายจุลภาค 2 8 2 6" xfId="2156" xr:uid="{00000000-0005-0000-0000-000017020000}"/>
    <cellStyle name="เครื่องหมายจุลภาค 2 8 2 6 2" xfId="2879" xr:uid="{00000000-0005-0000-0000-000018020000}"/>
    <cellStyle name="เครื่องหมายจุลภาค 2 8 2 6 2 2" xfId="4691" xr:uid="{00000000-0005-0000-0000-000019020000}"/>
    <cellStyle name="เครื่องหมายจุลภาค 2 8 2 7" xfId="4120" xr:uid="{00000000-0005-0000-0000-00001A020000}"/>
    <cellStyle name="เครื่องหมายจุลภาค 2 8 3" xfId="346" xr:uid="{00000000-0005-0000-0000-00001B020000}"/>
    <cellStyle name="เครื่องหมายจุลภาค 2 8 3 2" xfId="622" xr:uid="{00000000-0005-0000-0000-00001C020000}"/>
    <cellStyle name="เครื่องหมายจุลภาค 2 8 3 2 2" xfId="1138" xr:uid="{00000000-0005-0000-0000-00001D020000}"/>
    <cellStyle name="เครื่องหมายจุลภาค 2 8 3 2 2 2" xfId="1307" xr:uid="{00000000-0005-0000-0000-00001E020000}"/>
    <cellStyle name="เครื่องหมายจุลภาค 2 8 3 2 2 2 2" xfId="3524" xr:uid="{00000000-0005-0000-0000-00001F020000}"/>
    <cellStyle name="เครื่องหมายจุลภาค 2 8 3 2 2 2 2 2" xfId="3684" xr:uid="{00000000-0005-0000-0000-000020020000}"/>
    <cellStyle name="เครื่องหมายจุลภาค 2 8 3 2 2 2 2 3" xfId="4818" xr:uid="{00000000-0005-0000-0000-000021020000}"/>
    <cellStyle name="เครื่องหมายจุลภาค 2 8 3 2 2 3" xfId="2586" xr:uid="{00000000-0005-0000-0000-000022020000}"/>
    <cellStyle name="เครื่องหมายจุลภาค 2 8 3 2 2 4" xfId="4331" xr:uid="{00000000-0005-0000-0000-000023020000}"/>
    <cellStyle name="เครื่องหมายจุลภาค 2 8 3 2 3" xfId="1653" xr:uid="{00000000-0005-0000-0000-000024020000}"/>
    <cellStyle name="เครื่องหมายจุลภาค 2 8 3 2 4" xfId="1980" xr:uid="{00000000-0005-0000-0000-000025020000}"/>
    <cellStyle name="เครื่องหมายจุลภาค 2 8 3 2 5" xfId="2426" xr:uid="{00000000-0005-0000-0000-000026020000}"/>
    <cellStyle name="เครื่องหมายจุลภาค 2 8 3 2 5 2" xfId="3094" xr:uid="{00000000-0005-0000-0000-000027020000}"/>
    <cellStyle name="เครื่องหมายจุลภาค 2 8 3 2 5 3" xfId="4593" xr:uid="{00000000-0005-0000-0000-000028020000}"/>
    <cellStyle name="เครื่องหมายจุลภาค 2 8 3 3" xfId="895" xr:uid="{00000000-0005-0000-0000-000029020000}"/>
    <cellStyle name="เครื่องหมายจุลภาค 2 8 3 3 2" xfId="1488" xr:uid="{00000000-0005-0000-0000-00002A020000}"/>
    <cellStyle name="เครื่องหมายจุลภาค 2 8 3 3 2 2" xfId="3318" xr:uid="{00000000-0005-0000-0000-00002B020000}"/>
    <cellStyle name="เครื่องหมายจุลภาค 2 8 3 3 2 2 2" xfId="3817" xr:uid="{00000000-0005-0000-0000-00002C020000}"/>
    <cellStyle name="เครื่องหมายจุลภาค 2 8 3 3 2 2 2 2" xfId="4880" xr:uid="{00000000-0005-0000-0000-00002D020000}"/>
    <cellStyle name="เครื่องหมายจุลภาค 2 8 3 3 2 3" xfId="4405" xr:uid="{00000000-0005-0000-0000-00002E020000}"/>
    <cellStyle name="เครื่องหมายจุลภาค 2 8 3 3 3" xfId="2730" xr:uid="{00000000-0005-0000-0000-00002F020000}"/>
    <cellStyle name="เครื่องหมายจุลภาค 2 8 3 3 3 2" xfId="4658" xr:uid="{00000000-0005-0000-0000-000030020000}"/>
    <cellStyle name="เครื่องหมายจุลภาค 2 8 3 4" xfId="1821" xr:uid="{00000000-0005-0000-0000-000031020000}"/>
    <cellStyle name="เครื่องหมายจุลภาค 2 8 3 4 2" xfId="4473" xr:uid="{00000000-0005-0000-0000-000032020000}"/>
    <cellStyle name="เครื่องหมายจุลภาค 2 8 3 5" xfId="2205" xr:uid="{00000000-0005-0000-0000-000033020000}"/>
    <cellStyle name="เครื่องหมายจุลภาค 2 8 3 5 2" xfId="2901" xr:uid="{00000000-0005-0000-0000-000034020000}"/>
    <cellStyle name="เครื่องหมายจุลภาค 2 8 3 5 2 2" xfId="4694" xr:uid="{00000000-0005-0000-0000-000035020000}"/>
    <cellStyle name="เครื่องหมายจุลภาค 2 8 3 6" xfId="4127" xr:uid="{00000000-0005-0000-0000-000036020000}"/>
    <cellStyle name="เครื่องหมายจุลภาค 2 8 4" xfId="609" xr:uid="{00000000-0005-0000-0000-000037020000}"/>
    <cellStyle name="เครื่องหมายจุลภาค 2 8 4 2" xfId="924" xr:uid="{00000000-0005-0000-0000-000038020000}"/>
    <cellStyle name="เครื่องหมายจุลภาค 2 8 4 2 2" xfId="3088" xr:uid="{00000000-0005-0000-0000-000039020000}"/>
    <cellStyle name="เครื่องหมายจุลภาค 2 8 4 2 2 2" xfId="3347" xr:uid="{00000000-0005-0000-0000-00003A020000}"/>
    <cellStyle name="เครื่องหมายจุลภาค 2 8 4 2 2 3" xfId="4734" xr:uid="{00000000-0005-0000-0000-00003B020000}"/>
    <cellStyle name="เครื่องหมายจุลภาค 2 8 4 3" xfId="2235" xr:uid="{00000000-0005-0000-0000-00003C020000}"/>
    <cellStyle name="เครื่องหมายจุลภาค 2 8 4 4" xfId="4223" xr:uid="{00000000-0005-0000-0000-00003D020000}"/>
    <cellStyle name="เครื่องหมายจุลภาค 2 8 5" xfId="1069" xr:uid="{00000000-0005-0000-0000-00003E020000}"/>
    <cellStyle name="เครื่องหมายจุลภาค 2 8 6" xfId="1560" xr:uid="{00000000-0005-0000-0000-00003F020000}"/>
    <cellStyle name="เครื่องหมายจุลภาค 2 8 7" xfId="878" xr:uid="{00000000-0005-0000-0000-000040020000}"/>
    <cellStyle name="เครื่องหมายจุลภาค 2 8 7 2" xfId="2845" xr:uid="{00000000-0005-0000-0000-000041020000}"/>
    <cellStyle name="เครื่องหมายจุลภาค 2 8 7 3" xfId="4284" xr:uid="{00000000-0005-0000-0000-000042020000}"/>
    <cellStyle name="เครื่องหมายจุลภาค 2 9" xfId="235" xr:uid="{00000000-0005-0000-0000-000043020000}"/>
    <cellStyle name="เครื่องหมายจุลภาค 3" xfId="14" xr:uid="{00000000-0005-0000-0000-000044020000}"/>
    <cellStyle name="เครื่องหมายจุลภาค 3 10" xfId="343" xr:uid="{00000000-0005-0000-0000-000045020000}"/>
    <cellStyle name="เครื่องหมายจุลภาค 3 10 2" xfId="780" xr:uid="{00000000-0005-0000-0000-000046020000}"/>
    <cellStyle name="เครื่องหมายจุลภาค 3 10 2 2" xfId="2898" xr:uid="{00000000-0005-0000-0000-000047020000}"/>
    <cellStyle name="เครื่องหมายจุลภาค 3 10 2 2 2" xfId="3238" xr:uid="{00000000-0005-0000-0000-000048020000}"/>
    <cellStyle name="เครื่องหมายจุลภาค 3 10 2 2 2 2" xfId="4765" xr:uid="{00000000-0005-0000-0000-000049020000}"/>
    <cellStyle name="เครื่องหมายจุลภาค 3 10 2 3" xfId="4261" xr:uid="{00000000-0005-0000-0000-00004A020000}"/>
    <cellStyle name="เครื่องหมายจุลภาค 3 10 3" xfId="2121" xr:uid="{00000000-0005-0000-0000-00004B020000}"/>
    <cellStyle name="เครื่องหมายจุลภาค 3 10 3 2" xfId="4538" xr:uid="{00000000-0005-0000-0000-00004C020000}"/>
    <cellStyle name="เครื่องหมายจุลภาค 3 11" xfId="1485" xr:uid="{00000000-0005-0000-0000-00004D020000}"/>
    <cellStyle name="เครื่องหมายจุลภาค 3 11 2" xfId="4404" xr:uid="{00000000-0005-0000-0000-00004E020000}"/>
    <cellStyle name="เครื่องหมายจุลภาค 3 12" xfId="616" xr:uid="{00000000-0005-0000-0000-00004F020000}"/>
    <cellStyle name="เครื่องหมายจุลภาค 3 12 2" xfId="2842" xr:uid="{00000000-0005-0000-0000-000050020000}"/>
    <cellStyle name="เครื่องหมายจุลภาค 3 12 2 2" xfId="4684" xr:uid="{00000000-0005-0000-0000-000051020000}"/>
    <cellStyle name="เครื่องหมายจุลภาค 3 13" xfId="3967" xr:uid="{00000000-0005-0000-0000-000052020000}"/>
    <cellStyle name="เครื่องหมายจุลภาค 3 14" xfId="4911" xr:uid="{D828C696-57EB-4815-A632-1788F938CB15}"/>
    <cellStyle name="เครื่องหมายจุลภาค 3 2" xfId="15" xr:uid="{00000000-0005-0000-0000-000053020000}"/>
    <cellStyle name="เครื่องหมายจุลภาค 3 2 2" xfId="3968" xr:uid="{00000000-0005-0000-0000-000054020000}"/>
    <cellStyle name="เครื่องหมายจุลภาค 3 2 3" xfId="4912" xr:uid="{103955EC-31FA-48D4-91DD-CDB6DE2B957C}"/>
    <cellStyle name="เครื่องหมายจุลภาค 3 3" xfId="72" xr:uid="{00000000-0005-0000-0000-000055020000}"/>
    <cellStyle name="เครื่องหมายจุลภาค 3 3 2" xfId="108" xr:uid="{00000000-0005-0000-0000-000056020000}"/>
    <cellStyle name="เครื่องหมายจุลภาค 3 3 2 2" xfId="4015" xr:uid="{00000000-0005-0000-0000-000057020000}"/>
    <cellStyle name="เครื่องหมายจุลภาค 3 3 3" xfId="109" xr:uid="{00000000-0005-0000-0000-000058020000}"/>
    <cellStyle name="เครื่องหมายจุลภาค 3 3 3 2" xfId="4016" xr:uid="{00000000-0005-0000-0000-000059020000}"/>
    <cellStyle name="เครื่องหมายจุลภาค 3 3 4" xfId="150" xr:uid="{00000000-0005-0000-0000-00005A020000}"/>
    <cellStyle name="เครื่องหมายจุลภาค 3 3 5" xfId="3994" xr:uid="{00000000-0005-0000-0000-00005B020000}"/>
    <cellStyle name="เครื่องหมายจุลภาค 3 4" xfId="110" xr:uid="{00000000-0005-0000-0000-00005C020000}"/>
    <cellStyle name="เครื่องหมายจุลภาค 3 5" xfId="111" xr:uid="{00000000-0005-0000-0000-00005D020000}"/>
    <cellStyle name="เครื่องหมายจุลภาค 3 6" xfId="157" xr:uid="{00000000-0005-0000-0000-00005E020000}"/>
    <cellStyle name="เครื่องหมายจุลภาค 3 6 2" xfId="399" xr:uid="{00000000-0005-0000-0000-00005F020000}"/>
    <cellStyle name="เครื่องหมายจุลภาค 3 6 2 2" xfId="422" xr:uid="{00000000-0005-0000-0000-000060020000}"/>
    <cellStyle name="เครื่องหมายจุลภาค 3 6 2 2 2" xfId="701" xr:uid="{00000000-0005-0000-0000-000061020000}"/>
    <cellStyle name="เครื่องหมายจุลภาค 3 6 2 2 2 2" xfId="722" xr:uid="{00000000-0005-0000-0000-000062020000}"/>
    <cellStyle name="เครื่องหมายจุลภาค 3 6 2 2 2 2 2" xfId="1374" xr:uid="{00000000-0005-0000-0000-000063020000}"/>
    <cellStyle name="เครื่องหมายจุลภาค 3 6 2 2 2 2 2 2" xfId="1395" xr:uid="{00000000-0005-0000-0000-000064020000}"/>
    <cellStyle name="เครื่องหมายจุลภาค 3 6 2 2 2 2 2 2 2" xfId="3751" xr:uid="{00000000-0005-0000-0000-000065020000}"/>
    <cellStyle name="เครื่องหมายจุลภาค 3 6 2 2 2 2 2 2 2 2" xfId="3772" xr:uid="{00000000-0005-0000-0000-000066020000}"/>
    <cellStyle name="เครื่องหมายจุลภาค 3 6 2 2 2 2 2 2 2 3" xfId="4867" xr:uid="{00000000-0005-0000-0000-000067020000}"/>
    <cellStyle name="เครื่องหมายจุลภาค 3 6 2 2 2 2 2 3" xfId="2674" xr:uid="{00000000-0005-0000-0000-000068020000}"/>
    <cellStyle name="เครื่องหมายจุลภาค 3 6 2 2 2 2 2 4" xfId="4384" xr:uid="{00000000-0005-0000-0000-000069020000}"/>
    <cellStyle name="เครื่องหมายจุลภาค 3 6 2 2 2 2 3" xfId="1741" xr:uid="{00000000-0005-0000-0000-00006A020000}"/>
    <cellStyle name="เครื่องหมายจุลภาค 3 6 2 2 2 2 4" xfId="2068" xr:uid="{00000000-0005-0000-0000-00006B020000}"/>
    <cellStyle name="เครื่องหมายจุลภาค 3 6 2 2 2 2 5" xfId="2653" xr:uid="{00000000-0005-0000-0000-00006C020000}"/>
    <cellStyle name="เครื่องหมายจุลภาค 3 6 2 2 2 2 5 2" xfId="3186" xr:uid="{00000000-0005-0000-0000-00006D020000}"/>
    <cellStyle name="เครื่องหมายจุลภาค 3 6 2 2 2 2 5 3" xfId="4642" xr:uid="{00000000-0005-0000-0000-00006E020000}"/>
    <cellStyle name="เครื่องหมายจุลภาค 3 6 2 2 2 3" xfId="1026" xr:uid="{00000000-0005-0000-0000-00006F020000}"/>
    <cellStyle name="เครื่องหมายจุลภาค 3 6 2 2 2 3 2" xfId="1720" xr:uid="{00000000-0005-0000-0000-000070020000}"/>
    <cellStyle name="เครื่องหมายจุลภาค 3 6 2 2 2 3 2 2" xfId="3432" xr:uid="{00000000-0005-0000-0000-000071020000}"/>
    <cellStyle name="เครื่องหมายจุลภาค 3 6 2 2 2 3 2 2 2" xfId="3894" xr:uid="{00000000-0005-0000-0000-000072020000}"/>
    <cellStyle name="เครื่องหมายจุลภาค 3 6 2 2 2 3 2 2 2 2" xfId="4900" xr:uid="{00000000-0005-0000-0000-000073020000}"/>
    <cellStyle name="เครื่องหมายจุลภาค 3 6 2 2 2 3 2 3" xfId="4455" xr:uid="{00000000-0005-0000-0000-000074020000}"/>
    <cellStyle name="เครื่องหมายจุลภาค 3 6 2 2 2 3 3" xfId="2811" xr:uid="{00000000-0005-0000-0000-000075020000}"/>
    <cellStyle name="เครื่องหมายจุลภาค 3 6 2 2 2 3 3 2" xfId="4678" xr:uid="{00000000-0005-0000-0000-000076020000}"/>
    <cellStyle name="เครื่องหมายจุลภาค 3 6 2 2 2 4" xfId="2047" xr:uid="{00000000-0005-0000-0000-000077020000}"/>
    <cellStyle name="เครื่องหมายจุลภาค 3 6 2 2 2 4 2" xfId="4522" xr:uid="{00000000-0005-0000-0000-000078020000}"/>
    <cellStyle name="เครื่องหมายจุลภาค 3 6 2 2 2 5" xfId="2327" xr:uid="{00000000-0005-0000-0000-000079020000}"/>
    <cellStyle name="เครื่องหมายจุลภาค 3 6 2 2 2 5 2" xfId="3165" xr:uid="{00000000-0005-0000-0000-00007A020000}"/>
    <cellStyle name="เครื่องหมายจุลภาค 3 6 2 2 2 5 2 2" xfId="4749" xr:uid="{00000000-0005-0000-0000-00007B020000}"/>
    <cellStyle name="เครื่องหมายจุลภาค 3 6 2 2 2 6" xfId="4244" xr:uid="{00000000-0005-0000-0000-00007C020000}"/>
    <cellStyle name="เครื่องหมายจุลภาค 3 6 2 2 3" xfId="1005" xr:uid="{00000000-0005-0000-0000-00007D020000}"/>
    <cellStyle name="เครื่องหมายจุลภาค 3 6 2 2 3 2" xfId="1188" xr:uid="{00000000-0005-0000-0000-00007E020000}"/>
    <cellStyle name="เครื่องหมายจุลภาค 3 6 2 2 3 2 2" xfId="3411" xr:uid="{00000000-0005-0000-0000-00007F020000}"/>
    <cellStyle name="เครื่องหมายจุลภาค 3 6 2 2 3 2 2 2" xfId="3570" xr:uid="{00000000-0005-0000-0000-000080020000}"/>
    <cellStyle name="เครื่องหมายจุลภาค 3 6 2 2 3 2 2 3" xfId="4798" xr:uid="{00000000-0005-0000-0000-000081020000}"/>
    <cellStyle name="เครื่องหมายจุลภาค 3 6 2 2 3 3" xfId="2472" xr:uid="{00000000-0005-0000-0000-000082020000}"/>
    <cellStyle name="เครื่องหมายจุลภาค 3 6 2 2 3 4" xfId="4309" xr:uid="{00000000-0005-0000-0000-000083020000}"/>
    <cellStyle name="เครื่องหมายจุลภาค 3 6 2 2 4" xfId="1535" xr:uid="{00000000-0005-0000-0000-000084020000}"/>
    <cellStyle name="เครื่องหมายจุลภาค 3 6 2 2 5" xfId="1866" xr:uid="{00000000-0005-0000-0000-000085020000}"/>
    <cellStyle name="เครื่องหมายจุลภาค 3 6 2 2 6" xfId="2306" xr:uid="{00000000-0005-0000-0000-000086020000}"/>
    <cellStyle name="เครื่องหมายจุลภาค 3 6 2 2 6 2" xfId="2954" xr:uid="{00000000-0005-0000-0000-000087020000}"/>
    <cellStyle name="เครื่องหมายจุลภาค 3 6 2 2 6 3" xfId="4572" xr:uid="{00000000-0005-0000-0000-000088020000}"/>
    <cellStyle name="เครื่องหมายจุลภาค 3 6 2 3" xfId="543" xr:uid="{00000000-0005-0000-0000-000089020000}"/>
    <cellStyle name="เครื่องหมายจุลภาค 3 6 2 3 2" xfId="1166" xr:uid="{00000000-0005-0000-0000-00008A020000}"/>
    <cellStyle name="เครื่องหมายจุลภาค 3 6 2 3 2 2" xfId="1270" xr:uid="{00000000-0005-0000-0000-00008B020000}"/>
    <cellStyle name="เครื่องหมายจุลภาค 3 6 2 3 2 2 2" xfId="3548" xr:uid="{00000000-0005-0000-0000-00008C020000}"/>
    <cellStyle name="เครื่องหมายจุลภาค 3 6 2 3 2 2 2 2" xfId="3647" xr:uid="{00000000-0005-0000-0000-00008D020000}"/>
    <cellStyle name="เครื่องหมายจุลภาค 3 6 2 3 2 2 2 3" xfId="4824" xr:uid="{00000000-0005-0000-0000-00008E020000}"/>
    <cellStyle name="เครื่องหมายจุลภาค 3 6 2 3 2 3" xfId="2549" xr:uid="{00000000-0005-0000-0000-00008F020000}"/>
    <cellStyle name="เครื่องหมายจุลภาค 3 6 2 3 2 4" xfId="4339" xr:uid="{00000000-0005-0000-0000-000090020000}"/>
    <cellStyle name="เครื่องหมายจุลภาค 3 6 2 3 3" xfId="1616" xr:uid="{00000000-0005-0000-0000-000091020000}"/>
    <cellStyle name="เครื่องหมายจุลภาค 3 6 2 3 4" xfId="1943" xr:uid="{00000000-0005-0000-0000-000092020000}"/>
    <cellStyle name="เครื่องหมายจุลภาค 3 6 2 3 5" xfId="2450" xr:uid="{00000000-0005-0000-0000-000093020000}"/>
    <cellStyle name="เครื่องหมายจุลภาค 3 6 2 3 5 2" xfId="3043" xr:uid="{00000000-0005-0000-0000-000094020000}"/>
    <cellStyle name="เครื่องหมายจุลภาค 3 6 2 3 5 3" xfId="4599" xr:uid="{00000000-0005-0000-0000-000095020000}"/>
    <cellStyle name="เครื่องหมายจุลภาค 3 6 2 4" xfId="820" xr:uid="{00000000-0005-0000-0000-000096020000}"/>
    <cellStyle name="เครื่องหมายจุลภาค 3 6 2 4 2" xfId="1513" xr:uid="{00000000-0005-0000-0000-000097020000}"/>
    <cellStyle name="เครื่องหมายจุลภาค 3 6 2 4 2 2" xfId="3273" xr:uid="{00000000-0005-0000-0000-000098020000}"/>
    <cellStyle name="เครื่องหมายจุลภาค 3 6 2 4 2 2 2" xfId="3820" xr:uid="{00000000-0005-0000-0000-000099020000}"/>
    <cellStyle name="เครื่องหมายจุลภาค 3 6 2 4 2 2 2 2" xfId="4881" xr:uid="{00000000-0005-0000-0000-00009A020000}"/>
    <cellStyle name="เครื่องหมายจุลภาค 3 6 2 4 2 3" xfId="4412" xr:uid="{00000000-0005-0000-0000-00009B020000}"/>
    <cellStyle name="เครื่องหมายจุลภาค 3 6 2 4 3" xfId="2735" xr:uid="{00000000-0005-0000-0000-00009C020000}"/>
    <cellStyle name="เครื่องหมายจุลภาค 3 6 2 4 3 2" xfId="4659" xr:uid="{00000000-0005-0000-0000-00009D020000}"/>
    <cellStyle name="เครื่องหมายจุลภาค 3 6 2 5" xfId="1844" xr:uid="{00000000-0005-0000-0000-00009E020000}"/>
    <cellStyle name="เครื่องหมายจุลภาค 3 6 2 5 2" xfId="4479" xr:uid="{00000000-0005-0000-0000-00009F020000}"/>
    <cellStyle name="เครื่องหมายจุลภาค 3 6 2 6" xfId="2157" xr:uid="{00000000-0005-0000-0000-0000A0020000}"/>
    <cellStyle name="เครื่องหมายจุลภาค 3 6 2 6 2" xfId="2932" xr:uid="{00000000-0005-0000-0000-0000A1020000}"/>
    <cellStyle name="เครื่องหมายจุลภาค 3 6 2 6 2 2" xfId="4701" xr:uid="{00000000-0005-0000-0000-0000A2020000}"/>
    <cellStyle name="เครื่องหมายจุลภาค 3 6 2 7" xfId="4150" xr:uid="{00000000-0005-0000-0000-0000A3020000}"/>
    <cellStyle name="เครื่องหมายจุลภาค 3 6 3" xfId="191" xr:uid="{00000000-0005-0000-0000-0000A4020000}"/>
    <cellStyle name="เครื่องหมายจุลภาค 3 6 3 2" xfId="623" xr:uid="{00000000-0005-0000-0000-0000A5020000}"/>
    <cellStyle name="เครื่องหมายจุลภาค 3 6 3 2 2" xfId="354" xr:uid="{00000000-0005-0000-0000-0000A6020000}"/>
    <cellStyle name="เครื่องหมายจุลภาค 3 6 3 2 2 2" xfId="1308" xr:uid="{00000000-0005-0000-0000-0000A7020000}"/>
    <cellStyle name="เครื่องหมายจุลภาค 3 6 3 2 2 2 2" xfId="2907" xr:uid="{00000000-0005-0000-0000-0000A8020000}"/>
    <cellStyle name="เครื่องหมายจุลภาค 3 6 3 2 2 2 2 2" xfId="3685" xr:uid="{00000000-0005-0000-0000-0000A9020000}"/>
    <cellStyle name="เครื่องหมายจุลภาค 3 6 3 2 2 2 2 3" xfId="4695" xr:uid="{00000000-0005-0000-0000-0000AA020000}"/>
    <cellStyle name="เครื่องหมายจุลภาค 3 6 3 2 2 3" xfId="2587" xr:uid="{00000000-0005-0000-0000-0000AB020000}"/>
    <cellStyle name="เครื่องหมายจุลภาค 3 6 3 2 2 4" xfId="4129" xr:uid="{00000000-0005-0000-0000-0000AC020000}"/>
    <cellStyle name="เครื่องหมายจุลภาค 3 6 3 2 3" xfId="1654" xr:uid="{00000000-0005-0000-0000-0000AD020000}"/>
    <cellStyle name="เครื่องหมายจุลภาค 3 6 3 2 4" xfId="1981" xr:uid="{00000000-0005-0000-0000-0000AE020000}"/>
    <cellStyle name="เครื่องหมายจุลภาค 3 6 3 2 5" xfId="552" xr:uid="{00000000-0005-0000-0000-0000AF020000}"/>
    <cellStyle name="เครื่องหมายจุลภาค 3 6 3 2 5 2" xfId="3095" xr:uid="{00000000-0005-0000-0000-0000B0020000}"/>
    <cellStyle name="เครื่องหมายจุลภาค 3 6 3 2 5 3" xfId="4205" xr:uid="{00000000-0005-0000-0000-0000B1020000}"/>
    <cellStyle name="เครื่องหมายจุลภาค 3 6 3 3" xfId="896" xr:uid="{00000000-0005-0000-0000-0000B2020000}"/>
    <cellStyle name="เครื่องหมายจุลภาค 3 6 3 3 2" xfId="1062" xr:uid="{00000000-0005-0000-0000-0000B3020000}"/>
    <cellStyle name="เครื่องหมายจุลภาค 3 6 3 3 2 2" xfId="3319" xr:uid="{00000000-0005-0000-0000-0000B4020000}"/>
    <cellStyle name="เครื่องหมายจุลภาค 3 6 3 3 2 2 2" xfId="3468" xr:uid="{00000000-0005-0000-0000-0000B5020000}"/>
    <cellStyle name="เครื่องหมายจุลภาค 3 6 3 3 2 2 2 2" xfId="4809" xr:uid="{00000000-0005-0000-0000-0000B6020000}"/>
    <cellStyle name="เครื่องหมายจุลภาค 3 6 3 3 2 3" xfId="4320" xr:uid="{00000000-0005-0000-0000-0000B7020000}"/>
    <cellStyle name="เครื่องหมายจุลภาค 3 6 3 3 3" xfId="2363" xr:uid="{00000000-0005-0000-0000-0000B8020000}"/>
    <cellStyle name="เครื่องหมายจุลภาค 3 6 3 3 3 2" xfId="4583" xr:uid="{00000000-0005-0000-0000-0000B9020000}"/>
    <cellStyle name="เครื่องหมายจุลภาค 3 6 3 4" xfId="1079" xr:uid="{00000000-0005-0000-0000-0000BA020000}"/>
    <cellStyle name="เครื่องหมายจุลภาค 3 6 3 4 2" xfId="4322" xr:uid="{00000000-0005-0000-0000-0000BB020000}"/>
    <cellStyle name="เครื่องหมายจุลภาค 3 6 3 5" xfId="2206" xr:uid="{00000000-0005-0000-0000-0000BC020000}"/>
    <cellStyle name="เครื่องหมายจุลภาค 3 6 3 5 2" xfId="2230" xr:uid="{00000000-0005-0000-0000-0000BD020000}"/>
    <cellStyle name="เครื่องหมายจุลภาค 3 6 3 5 2 2" xfId="4555" xr:uid="{00000000-0005-0000-0000-0000BE020000}"/>
    <cellStyle name="เครื่องหมายจุลภาค 3 6 3 6" xfId="4045" xr:uid="{00000000-0005-0000-0000-0000BF020000}"/>
    <cellStyle name="เครื่องหมายจุลภาค 3 6 4" xfId="242" xr:uid="{00000000-0005-0000-0000-0000C0020000}"/>
    <cellStyle name="เครื่องหมายจุลภาค 3 6 4 2" xfId="781" xr:uid="{00000000-0005-0000-0000-0000C1020000}"/>
    <cellStyle name="เครื่องหมายจุลภาค 3 6 4 2 2" xfId="2368" xr:uid="{00000000-0005-0000-0000-0000C2020000}"/>
    <cellStyle name="เครื่องหมายจุลภาค 3 6 4 2 2 2" xfId="3239" xr:uid="{00000000-0005-0000-0000-0000C3020000}"/>
    <cellStyle name="เครื่องหมายจุลภาค 3 6 4 2 2 3" xfId="4584" xr:uid="{00000000-0005-0000-0000-0000C4020000}"/>
    <cellStyle name="เครื่องหมายจุลภาค 3 6 4 3" xfId="2122" xr:uid="{00000000-0005-0000-0000-0000C5020000}"/>
    <cellStyle name="เครื่องหมายจุลภาค 3 6 4 4" xfId="4085" xr:uid="{00000000-0005-0000-0000-0000C6020000}"/>
    <cellStyle name="เครื่องหมายจุลภาค 3 6 5" xfId="1083" xr:uid="{00000000-0005-0000-0000-0000C7020000}"/>
    <cellStyle name="เครื่องหมายจุลภาค 3 6 6" xfId="758" xr:uid="{00000000-0005-0000-0000-0000C8020000}"/>
    <cellStyle name="เครื่องหมายจุลภาค 3 6 7" xfId="830" xr:uid="{00000000-0005-0000-0000-0000C9020000}"/>
    <cellStyle name="เครื่องหมายจุลภาค 3 6 7 2" xfId="2124" xr:uid="{00000000-0005-0000-0000-0000CA020000}"/>
    <cellStyle name="เครื่องหมายจุลภาค 3 6 7 3" xfId="4270" xr:uid="{00000000-0005-0000-0000-0000CB020000}"/>
    <cellStyle name="เครื่องหมายจุลภาค 3 7" xfId="234" xr:uid="{00000000-0005-0000-0000-0000CC020000}"/>
    <cellStyle name="เครื่องหมายจุลภาค 3 8" xfId="340" xr:uid="{00000000-0005-0000-0000-0000CD020000}"/>
    <cellStyle name="เครื่องหมายจุลภาค 3 8 2" xfId="538" xr:uid="{00000000-0005-0000-0000-0000CE020000}"/>
    <cellStyle name="เครื่องหมายจุลภาค 3 8 2 2" xfId="689" xr:uid="{00000000-0005-0000-0000-0000CF020000}"/>
    <cellStyle name="เครื่องหมายจุลภาค 3 8 2 2 2" xfId="1267" xr:uid="{00000000-0005-0000-0000-0000D0020000}"/>
    <cellStyle name="เครื่องหมายจุลภาค 3 8 2 2 2 2" xfId="1362" xr:uid="{00000000-0005-0000-0000-0000D1020000}"/>
    <cellStyle name="เครื่องหมายจุลภาค 3 8 2 2 2 2 2" xfId="3644" xr:uid="{00000000-0005-0000-0000-0000D2020000}"/>
    <cellStyle name="เครื่องหมายจุลภาค 3 8 2 2 2 2 2 2" xfId="3739" xr:uid="{00000000-0005-0000-0000-0000D3020000}"/>
    <cellStyle name="เครื่องหมายจุลภาค 3 8 2 2 2 2 2 3" xfId="4848" xr:uid="{00000000-0005-0000-0000-0000D4020000}"/>
    <cellStyle name="เครื่องหมายจุลภาค 3 8 2 2 2 3" xfId="2641" xr:uid="{00000000-0005-0000-0000-0000D5020000}"/>
    <cellStyle name="เครื่องหมายจุลภาค 3 8 2 2 2 4" xfId="4365" xr:uid="{00000000-0005-0000-0000-0000D6020000}"/>
    <cellStyle name="เครื่องหมายจุลภาค 3 8 2 2 3" xfId="1708" xr:uid="{00000000-0005-0000-0000-0000D7020000}"/>
    <cellStyle name="เครื่องหมายจุลภาค 3 8 2 2 4" xfId="2035" xr:uid="{00000000-0005-0000-0000-0000D8020000}"/>
    <cellStyle name="เครื่องหมายจุลภาค 3 8 2 2 5" xfId="2546" xr:uid="{00000000-0005-0000-0000-0000D9020000}"/>
    <cellStyle name="เครื่องหมายจุลภาค 3 8 2 2 5 2" xfId="3153" xr:uid="{00000000-0005-0000-0000-0000DA020000}"/>
    <cellStyle name="เครื่องหมายจุลภาค 3 8 2 2 5 3" xfId="4623" xr:uid="{00000000-0005-0000-0000-0000DB020000}"/>
    <cellStyle name="เครื่องหมายจุลภาค 3 8 2 3" xfId="992" xr:uid="{00000000-0005-0000-0000-0000DC020000}"/>
    <cellStyle name="เครื่องหมายจุลภาค 3 8 2 3 2" xfId="1613" xr:uid="{00000000-0005-0000-0000-0000DD020000}"/>
    <cellStyle name="เครื่องหมายจุลภาค 3 8 2 3 2 2" xfId="3399" xr:uid="{00000000-0005-0000-0000-0000DE020000}"/>
    <cellStyle name="เครื่องหมายจุลภาค 3 8 2 3 2 2 2" xfId="3874" xr:uid="{00000000-0005-0000-0000-0000DF020000}"/>
    <cellStyle name="เครื่องหมายจุลภาค 3 8 2 3 2 2 2 2" xfId="4896" xr:uid="{00000000-0005-0000-0000-0000E0020000}"/>
    <cellStyle name="เครื่องหมายจุลภาค 3 8 2 3 2 3" xfId="4436" xr:uid="{00000000-0005-0000-0000-0000E1020000}"/>
    <cellStyle name="เครื่องหมายจุลภาค 3 8 2 3 3" xfId="2791" xr:uid="{00000000-0005-0000-0000-0000E2020000}"/>
    <cellStyle name="เครื่องหมายจุลภาค 3 8 2 3 3 2" xfId="4674" xr:uid="{00000000-0005-0000-0000-0000E3020000}"/>
    <cellStyle name="เครื่องหมายจุลภาค 3 8 2 4" xfId="1940" xr:uid="{00000000-0005-0000-0000-0000E4020000}"/>
    <cellStyle name="เครื่องหมายจุลภาค 3 8 2 4 2" xfId="4503" xr:uid="{00000000-0005-0000-0000-0000E5020000}"/>
    <cellStyle name="เครื่องหมายจุลภาค 3 8 2 5" xfId="2294" xr:uid="{00000000-0005-0000-0000-0000E6020000}"/>
    <cellStyle name="เครื่องหมายจุลภาค 3 8 2 5 2" xfId="3039" xr:uid="{00000000-0005-0000-0000-0000E7020000}"/>
    <cellStyle name="เครื่องหมายจุลภาค 3 8 2 5 2 2" xfId="4726" xr:uid="{00000000-0005-0000-0000-0000E8020000}"/>
    <cellStyle name="เครื่องหมายจุลภาค 3 8 2 6" xfId="4202" xr:uid="{00000000-0005-0000-0000-0000E9020000}"/>
    <cellStyle name="เครื่องหมายจุลภาค 3 8 3" xfId="811" xr:uid="{00000000-0005-0000-0000-0000EA020000}"/>
    <cellStyle name="เครื่องหมายจุลภาค 3 8 3 2" xfId="1135" xr:uid="{00000000-0005-0000-0000-0000EB020000}"/>
    <cellStyle name="เครื่องหมายจุลภาค 3 8 3 2 2" xfId="3266" xr:uid="{00000000-0005-0000-0000-0000EC020000}"/>
    <cellStyle name="เครื่องหมายจุลภาค 3 8 3 2 2 2" xfId="3521" xr:uid="{00000000-0005-0000-0000-0000ED020000}"/>
    <cellStyle name="เครื่องหมายจุลภาค 3 8 3 2 2 3" xfId="4772" xr:uid="{00000000-0005-0000-0000-0000EE020000}"/>
    <cellStyle name="เครื่องหมายจุลภาค 3 8 3 3" xfId="2423" xr:uid="{00000000-0005-0000-0000-0000EF020000}"/>
    <cellStyle name="เครื่องหมายจุลภาค 3 8 3 4" xfId="4268" xr:uid="{00000000-0005-0000-0000-0000F0020000}"/>
    <cellStyle name="เครื่องหมายจุลภาค 3 8 4" xfId="1484" xr:uid="{00000000-0005-0000-0000-0000F1020000}"/>
    <cellStyle name="เครื่องหมายจุลภาค 3 8 5" xfId="1818" xr:uid="{00000000-0005-0000-0000-0000F2020000}"/>
    <cellStyle name="เครื่องหมายจุลภาค 3 8 6" xfId="2150" xr:uid="{00000000-0005-0000-0000-0000F3020000}"/>
    <cellStyle name="เครื่องหมายจุลภาค 3 8 6 2" xfId="2896" xr:uid="{00000000-0005-0000-0000-0000F4020000}"/>
    <cellStyle name="เครื่องหมายจุลภาค 3 8 6 3" xfId="4545" xr:uid="{00000000-0005-0000-0000-0000F5020000}"/>
    <cellStyle name="เครื่องหมายจุลภาค 3 9" xfId="395" xr:uid="{00000000-0005-0000-0000-0000F6020000}"/>
    <cellStyle name="เครื่องหมายจุลภาค 3 9 2" xfId="889" xr:uid="{00000000-0005-0000-0000-0000F7020000}"/>
    <cellStyle name="เครื่องหมายจุลภาค 3 9 2 2" xfId="1163" xr:uid="{00000000-0005-0000-0000-0000F8020000}"/>
    <cellStyle name="เครื่องหมายจุลภาค 3 9 2 2 2" xfId="3313" xr:uid="{00000000-0005-0000-0000-0000F9020000}"/>
    <cellStyle name="เครื่องหมายจุลภาค 3 9 2 2 2 2" xfId="3546" xr:uid="{00000000-0005-0000-0000-0000FA020000}"/>
    <cellStyle name="เครื่องหมายจุลภาค 3 9 2 2 2 3" xfId="4779" xr:uid="{00000000-0005-0000-0000-0000FB020000}"/>
    <cellStyle name="เครื่องหมายจุลภาค 3 9 2 3" xfId="2448" xr:uid="{00000000-0005-0000-0000-0000FC020000}"/>
    <cellStyle name="เครื่องหมายจุลภาค 3 9 2 4" xfId="4286" xr:uid="{00000000-0005-0000-0000-0000FD020000}"/>
    <cellStyle name="เครื่องหมายจุลภาค 3 9 3" xfId="1511" xr:uid="{00000000-0005-0000-0000-0000FE020000}"/>
    <cellStyle name="เครื่องหมายจุลภาค 3 9 4" xfId="1842" xr:uid="{00000000-0005-0000-0000-0000FF020000}"/>
    <cellStyle name="เครื่องหมายจุลภาค 3 9 5" xfId="2200" xr:uid="{00000000-0005-0000-0000-000000030000}"/>
    <cellStyle name="เครื่องหมายจุลภาค 3 9 5 2" xfId="2930" xr:uid="{00000000-0005-0000-0000-000001030000}"/>
    <cellStyle name="เครื่องหมายจุลภาค 3 9 5 3" xfId="4552" xr:uid="{00000000-0005-0000-0000-000002030000}"/>
    <cellStyle name="เครื่องหมายจุลภาค 4" xfId="16" xr:uid="{00000000-0005-0000-0000-000003030000}"/>
    <cellStyle name="เครื่องหมายจุลภาค 4 2" xfId="112" xr:uid="{00000000-0005-0000-0000-000004030000}"/>
    <cellStyle name="เครื่องหมายจุลภาค 4 2 10" xfId="588" xr:uid="{00000000-0005-0000-0000-000005030000}"/>
    <cellStyle name="เครื่องหมายจุลภาค 4 2 10 2" xfId="2710" xr:uid="{00000000-0005-0000-0000-000006030000}"/>
    <cellStyle name="เครื่องหมายจุลภาค 4 2 2" xfId="113" xr:uid="{00000000-0005-0000-0000-000007030000}"/>
    <cellStyle name="เครื่องหมายจุลภาค 4 2 2 2" xfId="263" xr:uid="{00000000-0005-0000-0000-000008030000}"/>
    <cellStyle name="เครื่องหมายจุลภาค 4 2 2 2 2" xfId="264" xr:uid="{00000000-0005-0000-0000-000009030000}"/>
    <cellStyle name="เครื่องหมายจุลภาค 4 2 2 2 2 2" xfId="479" xr:uid="{00000000-0005-0000-0000-00000A030000}"/>
    <cellStyle name="เครื่องหมายจุลภาค 4 2 2 2 2 2 2" xfId="480" xr:uid="{00000000-0005-0000-0000-00000B030000}"/>
    <cellStyle name="เครื่องหมายจุลภาค 4 2 2 2 2 2 2 2" xfId="740" xr:uid="{00000000-0005-0000-0000-00000C030000}"/>
    <cellStyle name="เครื่องหมายจุลภาค 4 2 2 2 2 2 2 2 2" xfId="741" xr:uid="{00000000-0005-0000-0000-00000D030000}"/>
    <cellStyle name="เครื่องหมายจุลภาค 4 2 2 2 2 2 2 2 2 2" xfId="1413" xr:uid="{00000000-0005-0000-0000-00000E030000}"/>
    <cellStyle name="เครื่องหมายจุลภาค 4 2 2 2 2 2 2 2 2 2 2" xfId="1414" xr:uid="{00000000-0005-0000-0000-00000F030000}"/>
    <cellStyle name="เครื่องหมายจุลภาค 4 2 2 2 2 2 2 2 2 2 2 2" xfId="3790" xr:uid="{00000000-0005-0000-0000-000010030000}"/>
    <cellStyle name="เครื่องหมายจุลภาค 4 2 2 2 2 2 2 2 2 2 2 2 2" xfId="3791" xr:uid="{00000000-0005-0000-0000-000011030000}"/>
    <cellStyle name="เครื่องหมายจุลภาค 4 2 2 2 2 2 2 2 2 2 3" xfId="2693" xr:uid="{00000000-0005-0000-0000-000012030000}"/>
    <cellStyle name="เครื่องหมายจุลภาค 4 2 2 2 2 2 2 2 2 3" xfId="1760" xr:uid="{00000000-0005-0000-0000-000013030000}"/>
    <cellStyle name="เครื่องหมายจุลภาค 4 2 2 2 2 2 2 2 2 4" xfId="2087" xr:uid="{00000000-0005-0000-0000-000014030000}"/>
    <cellStyle name="เครื่องหมายจุลภาค 4 2 2 2 2 2 2 2 2 5" xfId="2692" xr:uid="{00000000-0005-0000-0000-000015030000}"/>
    <cellStyle name="เครื่องหมายจุลภาค 4 2 2 2 2 2 2 2 2 5 2" xfId="3205" xr:uid="{00000000-0005-0000-0000-000016030000}"/>
    <cellStyle name="เครื่องหมายจุลภาค 4 2 2 2 2 2 2 2 3" xfId="1045" xr:uid="{00000000-0005-0000-0000-000017030000}"/>
    <cellStyle name="เครื่องหมายจุลภาค 4 2 2 2 2 2 2 2 3 2" xfId="1759" xr:uid="{00000000-0005-0000-0000-000018030000}"/>
    <cellStyle name="เครื่องหมายจุลภาค 4 2 2 2 2 2 2 2 3 2 2" xfId="3451" xr:uid="{00000000-0005-0000-0000-000019030000}"/>
    <cellStyle name="เครื่องหมายจุลภาค 4 2 2 2 2 2 2 2 3 2 2 2" xfId="3920" xr:uid="{00000000-0005-0000-0000-00001A030000}"/>
    <cellStyle name="เครื่องหมายจุลภาค 4 2 2 2 2 2 2 2 3 3" xfId="2837" xr:uid="{00000000-0005-0000-0000-00001B030000}"/>
    <cellStyle name="เครื่องหมายจุลภาค 4 2 2 2 2 2 2 2 4" xfId="2086" xr:uid="{00000000-0005-0000-0000-00001C030000}"/>
    <cellStyle name="เครื่องหมายจุลภาค 4 2 2 2 2 2 2 2 5" xfId="2346" xr:uid="{00000000-0005-0000-0000-00001D030000}"/>
    <cellStyle name="เครื่องหมายจุลภาค 4 2 2 2 2 2 2 2 5 2" xfId="3204" xr:uid="{00000000-0005-0000-0000-00001E030000}"/>
    <cellStyle name="เครื่องหมายจุลภาค 4 2 2 2 2 2 2 3" xfId="1044" xr:uid="{00000000-0005-0000-0000-00001F030000}"/>
    <cellStyle name="เครื่องหมายจุลภาค 4 2 2 2 2 2 2 3 2" xfId="1216" xr:uid="{00000000-0005-0000-0000-000020030000}"/>
    <cellStyle name="เครื่องหมายจุลภาค 4 2 2 2 2 2 2 3 2 2" xfId="3450" xr:uid="{00000000-0005-0000-0000-000021030000}"/>
    <cellStyle name="เครื่องหมายจุลภาค 4 2 2 2 2 2 2 3 2 2 2" xfId="3598" xr:uid="{00000000-0005-0000-0000-000022030000}"/>
    <cellStyle name="เครื่องหมายจุลภาค 4 2 2 2 2 2 2 3 3" xfId="2500" xr:uid="{00000000-0005-0000-0000-000023030000}"/>
    <cellStyle name="เครื่องหมายจุลภาค 4 2 2 2 2 2 2 4" xfId="1565" xr:uid="{00000000-0005-0000-0000-000024030000}"/>
    <cellStyle name="เครื่องหมายจุลภาค 4 2 2 2 2 2 2 5" xfId="1894" xr:uid="{00000000-0005-0000-0000-000025030000}"/>
    <cellStyle name="เครื่องหมายจุลภาค 4 2 2 2 2 2 2 6" xfId="2345" xr:uid="{00000000-0005-0000-0000-000026030000}"/>
    <cellStyle name="เครื่องหมายจุลภาค 4 2 2 2 2 2 2 6 2" xfId="2991" xr:uid="{00000000-0005-0000-0000-000027030000}"/>
    <cellStyle name="เครื่องหมายจุลภาค 4 2 2 2 2 2 3" xfId="592" xr:uid="{00000000-0005-0000-0000-000028030000}"/>
    <cellStyle name="เครื่องหมายจุลภาค 4 2 2 2 2 2 3 2" xfId="1215" xr:uid="{00000000-0005-0000-0000-000029030000}"/>
    <cellStyle name="เครื่องหมายจุลภาค 4 2 2 2 2 2 3 2 2" xfId="1289" xr:uid="{00000000-0005-0000-0000-00002A030000}"/>
    <cellStyle name="เครื่องหมายจุลภาค 4 2 2 2 2 2 3 2 2 2" xfId="3597" xr:uid="{00000000-0005-0000-0000-00002B030000}"/>
    <cellStyle name="เครื่องหมายจุลภาค 4 2 2 2 2 2 3 2 2 2 2" xfId="3666" xr:uid="{00000000-0005-0000-0000-00002C030000}"/>
    <cellStyle name="เครื่องหมายจุลภาค 4 2 2 2 2 2 3 2 3" xfId="2568" xr:uid="{00000000-0005-0000-0000-00002D030000}"/>
    <cellStyle name="เครื่องหมายจุลภาค 4 2 2 2 2 2 3 3" xfId="1635" xr:uid="{00000000-0005-0000-0000-00002E030000}"/>
    <cellStyle name="เครื่องหมายจุลภาค 4 2 2 2 2 2 3 4" xfId="1962" xr:uid="{00000000-0005-0000-0000-00002F030000}"/>
    <cellStyle name="เครื่องหมายจุลภาค 4 2 2 2 2 2 3 5" xfId="2499" xr:uid="{00000000-0005-0000-0000-000030030000}"/>
    <cellStyle name="เครื่องหมายจุลภาค 4 2 2 2 2 2 3 5 2" xfId="3071" xr:uid="{00000000-0005-0000-0000-000031030000}"/>
    <cellStyle name="เครื่องหมายจุลภาค 4 2 2 2 2 2 4" xfId="856" xr:uid="{00000000-0005-0000-0000-000032030000}"/>
    <cellStyle name="เครื่องหมายจุลภาค 4 2 2 2 2 2 4 2" xfId="1564" xr:uid="{00000000-0005-0000-0000-000033030000}"/>
    <cellStyle name="เครื่องหมายจุลภาค 4 2 2 2 2 2 4 2 2" xfId="3292" xr:uid="{00000000-0005-0000-0000-000034030000}"/>
    <cellStyle name="เครื่องหมายจุลภาค 4 2 2 2 2 2 4 2 2 2" xfId="3847" xr:uid="{00000000-0005-0000-0000-000035030000}"/>
    <cellStyle name="เครื่องหมายจุลภาค 4 2 2 2 2 2 4 3" xfId="2762" xr:uid="{00000000-0005-0000-0000-000036030000}"/>
    <cellStyle name="เครื่องหมายจุลภาค 4 2 2 2 2 2 5" xfId="1893" xr:uid="{00000000-0005-0000-0000-000037030000}"/>
    <cellStyle name="เครื่องหมายจุลภาค 4 2 2 2 2 2 6" xfId="2176" xr:uid="{00000000-0005-0000-0000-000038030000}"/>
    <cellStyle name="เครื่องหมายจุลภาค 4 2 2 2 2 2 6 2" xfId="2990" xr:uid="{00000000-0005-0000-0000-000039030000}"/>
    <cellStyle name="เครื่องหมายจุลภาค 4 2 2 2 2 3" xfId="591" xr:uid="{00000000-0005-0000-0000-00003A030000}"/>
    <cellStyle name="เครื่องหมายจุลภาค 4 2 2 2 2 3 2" xfId="653" xr:uid="{00000000-0005-0000-0000-00003B030000}"/>
    <cellStyle name="เครื่องหมายจุลภาค 4 2 2 2 2 3 2 2" xfId="1288" xr:uid="{00000000-0005-0000-0000-00003C030000}"/>
    <cellStyle name="เครื่องหมายจุลภาค 4 2 2 2 2 3 2 2 2" xfId="1329" xr:uid="{00000000-0005-0000-0000-00003D030000}"/>
    <cellStyle name="เครื่องหมายจุลภาค 4 2 2 2 2 3 2 2 2 2" xfId="3665" xr:uid="{00000000-0005-0000-0000-00003E030000}"/>
    <cellStyle name="เครื่องหมายจุลภาค 4 2 2 2 2 3 2 2 2 2 2" xfId="3706" xr:uid="{00000000-0005-0000-0000-00003F030000}"/>
    <cellStyle name="เครื่องหมายจุลภาค 4 2 2 2 2 3 2 2 3" xfId="2608" xr:uid="{00000000-0005-0000-0000-000040030000}"/>
    <cellStyle name="เครื่องหมายจุลภาค 4 2 2 2 2 3 2 3" xfId="1675" xr:uid="{00000000-0005-0000-0000-000041030000}"/>
    <cellStyle name="เครื่องหมายจุลภาค 4 2 2 2 2 3 2 4" xfId="2002" xr:uid="{00000000-0005-0000-0000-000042030000}"/>
    <cellStyle name="เครื่องหมายจุลภาค 4 2 2 2 2 3 2 5" xfId="2567" xr:uid="{00000000-0005-0000-0000-000043030000}"/>
    <cellStyle name="เครื่องหมายจุลภาค 4 2 2 2 2 3 2 5 2" xfId="3119" xr:uid="{00000000-0005-0000-0000-000044030000}"/>
    <cellStyle name="เครื่องหมายจุลภาค 4 2 2 2 2 3 3" xfId="944" xr:uid="{00000000-0005-0000-0000-000045030000}"/>
    <cellStyle name="เครื่องหมายจุลภาค 4 2 2 2 2 3 3 2" xfId="1634" xr:uid="{00000000-0005-0000-0000-000046030000}"/>
    <cellStyle name="เครื่องหมายจุลภาค 4 2 2 2 2 3 3 2 2" xfId="3362" xr:uid="{00000000-0005-0000-0000-000047030000}"/>
    <cellStyle name="เครื่องหมายจุลภาค 4 2 2 2 2 3 3 2 2 2" xfId="3882" xr:uid="{00000000-0005-0000-0000-000048030000}"/>
    <cellStyle name="เครื่องหมายจุลภาค 4 2 2 2 2 3 3 3" xfId="2799" xr:uid="{00000000-0005-0000-0000-000049030000}"/>
    <cellStyle name="เครื่องหมายจุลภาค 4 2 2 2 2 3 4" xfId="1961" xr:uid="{00000000-0005-0000-0000-00004A030000}"/>
    <cellStyle name="เครื่องหมายจุลภาค 4 2 2 2 2 3 5" xfId="2256" xr:uid="{00000000-0005-0000-0000-00004B030000}"/>
    <cellStyle name="เครื่องหมายจุลภาค 4 2 2 2 2 3 5 2" xfId="3070" xr:uid="{00000000-0005-0000-0000-00004C030000}"/>
    <cellStyle name="เครื่องหมายจุลภาค 4 2 2 2 2 4" xfId="855" xr:uid="{00000000-0005-0000-0000-00004D030000}"/>
    <cellStyle name="เครื่องหมายจุลภาค 4 2 2 2 2 4 2" xfId="1087" xr:uid="{00000000-0005-0000-0000-00004E030000}"/>
    <cellStyle name="เครื่องหมายจุลภาค 4 2 2 2 2 4 2 2" xfId="3291" xr:uid="{00000000-0005-0000-0000-00004F030000}"/>
    <cellStyle name="เครื่องหมายจุลภาค 4 2 2 2 2 4 2 2 2" xfId="3480" xr:uid="{00000000-0005-0000-0000-000050030000}"/>
    <cellStyle name="เครื่องหมายจุลภาค 4 2 2 2 2 4 3" xfId="2380" xr:uid="{00000000-0005-0000-0000-000051030000}"/>
    <cellStyle name="เครื่องหมายจุลภาค 4 2 2 2 2 5" xfId="1443" xr:uid="{00000000-0005-0000-0000-000052030000}"/>
    <cellStyle name="เครื่องหมายจุลภาค 4 2 2 2 2 6" xfId="1779" xr:uid="{00000000-0005-0000-0000-000053030000}"/>
    <cellStyle name="เครื่องหมายจุลภาค 4 2 2 2 2 7" xfId="2175" xr:uid="{00000000-0005-0000-0000-000054030000}"/>
    <cellStyle name="เครื่องหมายจุลภาค 4 2 2 2 2 7 2" xfId="2851" xr:uid="{00000000-0005-0000-0000-000055030000}"/>
    <cellStyle name="เครื่องหมายจุลภาค 4 2 2 2 3" xfId="314" xr:uid="{00000000-0005-0000-0000-000056030000}"/>
    <cellStyle name="เครื่องหมายจุลภาค 4 2 2 2 4" xfId="364" xr:uid="{00000000-0005-0000-0000-000057030000}"/>
    <cellStyle name="เครื่องหมายจุลภาค 4 2 2 2 4 2" xfId="652" xr:uid="{00000000-0005-0000-0000-000058030000}"/>
    <cellStyle name="เครื่องหมายจุลภาค 4 2 2 2 4 2 2" xfId="692" xr:uid="{00000000-0005-0000-0000-000059030000}"/>
    <cellStyle name="เครื่องหมายจุลภาค 4 2 2 2 4 2 2 2" xfId="1328" xr:uid="{00000000-0005-0000-0000-00005A030000}"/>
    <cellStyle name="เครื่องหมายจุลภาค 4 2 2 2 4 2 2 2 2" xfId="1365" xr:uid="{00000000-0005-0000-0000-00005B030000}"/>
    <cellStyle name="เครื่องหมายจุลภาค 4 2 2 2 4 2 2 2 2 2" xfId="3705" xr:uid="{00000000-0005-0000-0000-00005C030000}"/>
    <cellStyle name="เครื่องหมายจุลภาค 4 2 2 2 4 2 2 2 2 2 2" xfId="3742" xr:uid="{00000000-0005-0000-0000-00005D030000}"/>
    <cellStyle name="เครื่องหมายจุลภาค 4 2 2 2 4 2 2 2 3" xfId="2644" xr:uid="{00000000-0005-0000-0000-00005E030000}"/>
    <cellStyle name="เครื่องหมายจุลภาค 4 2 2 2 4 2 2 3" xfId="1711" xr:uid="{00000000-0005-0000-0000-00005F030000}"/>
    <cellStyle name="เครื่องหมายจุลภาค 4 2 2 2 4 2 2 4" xfId="2038" xr:uid="{00000000-0005-0000-0000-000060030000}"/>
    <cellStyle name="เครื่องหมายจุลภาค 4 2 2 2 4 2 2 5" xfId="2607" xr:uid="{00000000-0005-0000-0000-000061030000}"/>
    <cellStyle name="เครื่องหมายจุลภาค 4 2 2 2 4 2 2 5 2" xfId="3156" xr:uid="{00000000-0005-0000-0000-000062030000}"/>
    <cellStyle name="เครื่องหมายจุลภาค 4 2 2 2 4 2 3" xfId="995" xr:uid="{00000000-0005-0000-0000-000063030000}"/>
    <cellStyle name="เครื่องหมายจุลภาค 4 2 2 2 4 2 3 2" xfId="1674" xr:uid="{00000000-0005-0000-0000-000064030000}"/>
    <cellStyle name="เครื่องหมายจุลภาค 4 2 2 2 4 2 3 2 2" xfId="3402" xr:uid="{00000000-0005-0000-0000-000065030000}"/>
    <cellStyle name="เครื่องหมายจุลภาค 4 2 2 2 4 2 3 2 2 2" xfId="3891" xr:uid="{00000000-0005-0000-0000-000066030000}"/>
    <cellStyle name="เครื่องหมายจุลภาค 4 2 2 2 4 2 3 3" xfId="2808" xr:uid="{00000000-0005-0000-0000-000067030000}"/>
    <cellStyle name="เครื่องหมายจุลภาค 4 2 2 2 4 2 4" xfId="2001" xr:uid="{00000000-0005-0000-0000-000068030000}"/>
    <cellStyle name="เครื่องหมายจุลภาค 4 2 2 2 4 2 5" xfId="2297" xr:uid="{00000000-0005-0000-0000-000069030000}"/>
    <cellStyle name="เครื่องหมายจุลภาค 4 2 2 2 4 2 5 2" xfId="3118" xr:uid="{00000000-0005-0000-0000-00006A030000}"/>
    <cellStyle name="เครื่องหมายจุลภาค 4 2 2 2 4 3" xfId="943" xr:uid="{00000000-0005-0000-0000-00006B030000}"/>
    <cellStyle name="เครื่องหมายจุลภาค 4 2 2 2 4 3 2" xfId="1143" xr:uid="{00000000-0005-0000-0000-00006C030000}"/>
    <cellStyle name="เครื่องหมายจุลภาค 4 2 2 2 4 3 2 2" xfId="3361" xr:uid="{00000000-0005-0000-0000-00006D030000}"/>
    <cellStyle name="เครื่องหมายจุลภาค 4 2 2 2 4 3 2 2 2" xfId="3529" xr:uid="{00000000-0005-0000-0000-00006E030000}"/>
    <cellStyle name="เครื่องหมายจุลภาค 4 2 2 2 4 3 3" xfId="2431" xr:uid="{00000000-0005-0000-0000-00006F030000}"/>
    <cellStyle name="เครื่องหมายจุลภาค 4 2 2 2 4 4" xfId="1492" xr:uid="{00000000-0005-0000-0000-000070030000}"/>
    <cellStyle name="เครื่องหมายจุลภาค 4 2 2 2 4 5" xfId="1825" xr:uid="{00000000-0005-0000-0000-000071030000}"/>
    <cellStyle name="เครื่องหมายจุลภาค 4 2 2 2 4 6" xfId="2255" xr:uid="{00000000-0005-0000-0000-000072030000}"/>
    <cellStyle name="เครื่องหมายจุลภาค 4 2 2 2 4 6 2" xfId="2910" xr:uid="{00000000-0005-0000-0000-000073030000}"/>
    <cellStyle name="เครื่องหมายจุลภาค 4 2 2 2 5" xfId="446" xr:uid="{00000000-0005-0000-0000-000074030000}"/>
    <cellStyle name="เครื่องหมายจุลภาค 4 2 2 2 5 2" xfId="1086" xr:uid="{00000000-0005-0000-0000-000075030000}"/>
    <cellStyle name="เครื่องหมายจุลภาค 4 2 2 2 5 2 2" xfId="1206" xr:uid="{00000000-0005-0000-0000-000076030000}"/>
    <cellStyle name="เครื่องหมายจุลภาค 4 2 2 2 5 2 2 2" xfId="3479" xr:uid="{00000000-0005-0000-0000-000077030000}"/>
    <cellStyle name="เครื่องหมายจุลภาค 4 2 2 2 5 2 2 2 2" xfId="3588" xr:uid="{00000000-0005-0000-0000-000078030000}"/>
    <cellStyle name="เครื่องหมายจุลภาค 4 2 2 2 5 2 3" xfId="2490" xr:uid="{00000000-0005-0000-0000-000079030000}"/>
    <cellStyle name="เครื่องหมายจุลภาค 4 2 2 2 5 3" xfId="1553" xr:uid="{00000000-0005-0000-0000-00007A030000}"/>
    <cellStyle name="เครื่องหมายจุลภาค 4 2 2 2 5 4" xfId="1884" xr:uid="{00000000-0005-0000-0000-00007B030000}"/>
    <cellStyle name="เครื่องหมายจุลภาค 4 2 2 2 5 5" xfId="2379" xr:uid="{00000000-0005-0000-0000-00007C030000}"/>
    <cellStyle name="เครื่องหมายจุลภาค 4 2 2 2 5 5 2" xfId="2974" xr:uid="{00000000-0005-0000-0000-00007D030000}"/>
    <cellStyle name="เครื่องหมายจุลภาค 4 2 2 2 6" xfId="573" xr:uid="{00000000-0005-0000-0000-00007E030000}"/>
    <cellStyle name="เครื่องหมายจุลภาค 4 2 2 2 6 2" xfId="1442" xr:uid="{00000000-0005-0000-0000-00007F030000}"/>
    <cellStyle name="เครื่องหมายจุลภาค 4 2 2 2 6 2 2" xfId="3066" xr:uid="{00000000-0005-0000-0000-000080030000}"/>
    <cellStyle name="เครื่องหมายจุลภาค 4 2 2 2 6 2 2 2" xfId="3810" xr:uid="{00000000-0005-0000-0000-000081030000}"/>
    <cellStyle name="เครื่องหมายจุลภาค 4 2 2 2 6 3" xfId="2717" xr:uid="{00000000-0005-0000-0000-000082030000}"/>
    <cellStyle name="เครื่องหมายจุลภาค 4 2 2 2 7" xfId="1778" xr:uid="{00000000-0005-0000-0000-000083030000}"/>
    <cellStyle name="เครื่องหมายจุลภาค 4 2 2 2 8" xfId="845" xr:uid="{00000000-0005-0000-0000-000084030000}"/>
    <cellStyle name="เครื่องหมายจุลภาค 4 2 2 2 8 2" xfId="2850" xr:uid="{00000000-0005-0000-0000-000085030000}"/>
    <cellStyle name="เครื่องหมายจุลภาค 4 2 2 3" xfId="313" xr:uid="{00000000-0005-0000-0000-000086030000}"/>
    <cellStyle name="เครื่องหมายจุลภาค 4 2 2 3 2" xfId="410" xr:uid="{00000000-0005-0000-0000-000087030000}"/>
    <cellStyle name="เครื่องหมายจุลภาค 4 2 2 3 2 2" xfId="502" xr:uid="{00000000-0005-0000-0000-000088030000}"/>
    <cellStyle name="เครื่องหมายจุลภาค 4 2 2 3 2 2 2" xfId="712" xr:uid="{00000000-0005-0000-0000-000089030000}"/>
    <cellStyle name="เครื่องหมายจุลภาค 4 2 2 3 2 2 2 2" xfId="756" xr:uid="{00000000-0005-0000-0000-00008A030000}"/>
    <cellStyle name="เครื่องหมายจุลภาค 4 2 2 3 2 2 2 2 2" xfId="1385" xr:uid="{00000000-0005-0000-0000-00008B030000}"/>
    <cellStyle name="เครื่องหมายจุลภาค 4 2 2 3 2 2 2 2 2 2" xfId="1429" xr:uid="{00000000-0005-0000-0000-00008C030000}"/>
    <cellStyle name="เครื่องหมายจุลภาค 4 2 2 3 2 2 2 2 2 2 2" xfId="3762" xr:uid="{00000000-0005-0000-0000-00008D030000}"/>
    <cellStyle name="เครื่องหมายจุลภาค 4 2 2 3 2 2 2 2 2 2 2 2" xfId="3806" xr:uid="{00000000-0005-0000-0000-00008E030000}"/>
    <cellStyle name="เครื่องหมายจุลภาค 4 2 2 3 2 2 2 2 2 3" xfId="2708" xr:uid="{00000000-0005-0000-0000-00008F030000}"/>
    <cellStyle name="เครื่องหมายจุลภาค 4 2 2 3 2 2 2 2 3" xfId="1775" xr:uid="{00000000-0005-0000-0000-000090030000}"/>
    <cellStyle name="เครื่องหมายจุลภาค 4 2 2 3 2 2 2 2 4" xfId="2102" xr:uid="{00000000-0005-0000-0000-000091030000}"/>
    <cellStyle name="เครื่องหมายจุลภาค 4 2 2 3 2 2 2 2 5" xfId="2664" xr:uid="{00000000-0005-0000-0000-000092030000}"/>
    <cellStyle name="เครื่องหมายจุลภาค 4 2 2 3 2 2 2 2 5 2" xfId="3220" xr:uid="{00000000-0005-0000-0000-000093030000}"/>
    <cellStyle name="เครื่องหมายจุลภาค 4 2 2 3 2 2 2 3" xfId="1060" xr:uid="{00000000-0005-0000-0000-000094030000}"/>
    <cellStyle name="เครื่องหมายจุลภาค 4 2 2 3 2 2 2 3 2" xfId="1731" xr:uid="{00000000-0005-0000-0000-000095030000}"/>
    <cellStyle name="เครื่องหมายจุลภาค 4 2 2 3 2 2 2 3 2 2" xfId="3466" xr:uid="{00000000-0005-0000-0000-000096030000}"/>
    <cellStyle name="เครื่องหมายจุลภาค 4 2 2 3 2 2 2 3 2 2 2" xfId="3905" xr:uid="{00000000-0005-0000-0000-000097030000}"/>
    <cellStyle name="เครื่องหมายจุลภาค 4 2 2 3 2 2 2 3 3" xfId="2822" xr:uid="{00000000-0005-0000-0000-000098030000}"/>
    <cellStyle name="เครื่องหมายจุลภาค 4 2 2 3 2 2 2 4" xfId="2058" xr:uid="{00000000-0005-0000-0000-000099030000}"/>
    <cellStyle name="เครื่องหมายจุลภาค 4 2 2 3 2 2 2 5" xfId="2361" xr:uid="{00000000-0005-0000-0000-00009A030000}"/>
    <cellStyle name="เครื่องหมายจุลภาค 4 2 2 3 2 2 2 5 2" xfId="3176" xr:uid="{00000000-0005-0000-0000-00009B030000}"/>
    <cellStyle name="เครื่องหมายจุลภาค 4 2 2 3 2 2 3" xfId="1016" xr:uid="{00000000-0005-0000-0000-00009C030000}"/>
    <cellStyle name="เครื่องหมายจุลภาค 4 2 2 3 2 2 3 2" xfId="1235" xr:uid="{00000000-0005-0000-0000-00009D030000}"/>
    <cellStyle name="เครื่องหมายจุลภาค 4 2 2 3 2 2 3 2 2" xfId="3422" xr:uid="{00000000-0005-0000-0000-00009E030000}"/>
    <cellStyle name="เครื่องหมายจุลภาค 4 2 2 3 2 2 3 2 2 2" xfId="3615" xr:uid="{00000000-0005-0000-0000-00009F030000}"/>
    <cellStyle name="เครื่องหมายจุลภาค 4 2 2 3 2 2 3 3" xfId="2517" xr:uid="{00000000-0005-0000-0000-0000A0030000}"/>
    <cellStyle name="เครื่องหมายจุลภาค 4 2 2 3 2 2 4" xfId="1582" xr:uid="{00000000-0005-0000-0000-0000A1030000}"/>
    <cellStyle name="เครื่องหมายจุลภาค 4 2 2 3 2 2 5" xfId="1911" xr:uid="{00000000-0005-0000-0000-0000A2030000}"/>
    <cellStyle name="เครื่องหมายจุลภาค 4 2 2 3 2 2 6" xfId="2317" xr:uid="{00000000-0005-0000-0000-0000A3030000}"/>
    <cellStyle name="เครื่องหมายจุลภาค 4 2 2 3 2 2 6 2" xfId="3010" xr:uid="{00000000-0005-0000-0000-0000A4030000}"/>
    <cellStyle name="เครื่องหมายจุลภาค 4 2 2 3 2 3" xfId="611" xr:uid="{00000000-0005-0000-0000-0000A5030000}"/>
    <cellStyle name="เครื่องหมายจุลภาค 4 2 2 3 2 3 2" xfId="1177" xr:uid="{00000000-0005-0000-0000-0000A6030000}"/>
    <cellStyle name="เครื่องหมายจุลภาค 4 2 2 3 2 3 2 2" xfId="1304" xr:uid="{00000000-0005-0000-0000-0000A7030000}"/>
    <cellStyle name="เครื่องหมายจุลภาค 4 2 2 3 2 3 2 2 2" xfId="3559" xr:uid="{00000000-0005-0000-0000-0000A8030000}"/>
    <cellStyle name="เครื่องหมายจุลภาค 4 2 2 3 2 3 2 2 2 2" xfId="3681" xr:uid="{00000000-0005-0000-0000-0000A9030000}"/>
    <cellStyle name="เครื่องหมายจุลภาค 4 2 2 3 2 3 2 3" xfId="2583" xr:uid="{00000000-0005-0000-0000-0000AA030000}"/>
    <cellStyle name="เครื่องหมายจุลภาค 4 2 2 3 2 3 3" xfId="1650" xr:uid="{00000000-0005-0000-0000-0000AB030000}"/>
    <cellStyle name="เครื่องหมายจุลภาค 4 2 2 3 2 3 4" xfId="1977" xr:uid="{00000000-0005-0000-0000-0000AC030000}"/>
    <cellStyle name="เครื่องหมายจุลภาค 4 2 2 3 2 3 5" xfId="2461" xr:uid="{00000000-0005-0000-0000-0000AD030000}"/>
    <cellStyle name="เครื่องหมายจุลภาค 4 2 2 3 2 3 5 2" xfId="3089" xr:uid="{00000000-0005-0000-0000-0000AE030000}"/>
    <cellStyle name="เครื่องหมายจุลภาค 4 2 2 3 2 4" xfId="875" xr:uid="{00000000-0005-0000-0000-0000AF030000}"/>
    <cellStyle name="เครื่องหมายจุลภาค 4 2 2 3 2 4 2" xfId="1524" xr:uid="{00000000-0005-0000-0000-0000B0030000}"/>
    <cellStyle name="เครื่องหมายจุลภาค 4 2 2 3 2 4 2 2" xfId="3307" xr:uid="{00000000-0005-0000-0000-0000B1030000}"/>
    <cellStyle name="เครื่องหมายจุลภาค 4 2 2 3 2 4 2 2 2" xfId="3831" xr:uid="{00000000-0005-0000-0000-0000B2030000}"/>
    <cellStyle name="เครื่องหมายจุลภาค 4 2 2 3 2 4 3" xfId="2746" xr:uid="{00000000-0005-0000-0000-0000B3030000}"/>
    <cellStyle name="เครื่องหมายจุลภาค 4 2 2 3 2 5" xfId="1855" xr:uid="{00000000-0005-0000-0000-0000B4030000}"/>
    <cellStyle name="เครื่องหมายจุลภาค 4 2 2 3 2 6" xfId="2191" xr:uid="{00000000-0005-0000-0000-0000B5030000}"/>
    <cellStyle name="เครื่องหมายจุลภาค 4 2 2 3 2 6 2" xfId="2943" xr:uid="{00000000-0005-0000-0000-0000B6030000}"/>
    <cellStyle name="เครื่องหมายจุลภาค 4 2 2 3 3" xfId="525" xr:uid="{00000000-0005-0000-0000-0000B7030000}"/>
    <cellStyle name="เครื่องหมายจุลภาค 4 2 2 3 3 2" xfId="676" xr:uid="{00000000-0005-0000-0000-0000B8030000}"/>
    <cellStyle name="เครื่องหมายจุลภาค 4 2 2 3 3 2 2" xfId="1254" xr:uid="{00000000-0005-0000-0000-0000B9030000}"/>
    <cellStyle name="เครื่องหมายจุลภาค 4 2 2 3 3 2 2 2" xfId="1349" xr:uid="{00000000-0005-0000-0000-0000BA030000}"/>
    <cellStyle name="เครื่องหมายจุลภาค 4 2 2 3 3 2 2 2 2" xfId="3631" xr:uid="{00000000-0005-0000-0000-0000BB030000}"/>
    <cellStyle name="เครื่องหมายจุลภาค 4 2 2 3 3 2 2 2 2 2" xfId="3726" xr:uid="{00000000-0005-0000-0000-0000BC030000}"/>
    <cellStyle name="เครื่องหมายจุลภาค 4 2 2 3 3 2 2 3" xfId="2628" xr:uid="{00000000-0005-0000-0000-0000BD030000}"/>
    <cellStyle name="เครื่องหมายจุลภาค 4 2 2 3 3 2 3" xfId="1695" xr:uid="{00000000-0005-0000-0000-0000BE030000}"/>
    <cellStyle name="เครื่องหมายจุลภาค 4 2 2 3 3 2 4" xfId="2022" xr:uid="{00000000-0005-0000-0000-0000BF030000}"/>
    <cellStyle name="เครื่องหมายจุลภาค 4 2 2 3 3 2 5" xfId="2533" xr:uid="{00000000-0005-0000-0000-0000C0030000}"/>
    <cellStyle name="เครื่องหมายจุลภาค 4 2 2 3 3 2 5 2" xfId="3140" xr:uid="{00000000-0005-0000-0000-0000C1030000}"/>
    <cellStyle name="เครื่องหมายจุลภาค 4 2 2 3 3 3" xfId="976" xr:uid="{00000000-0005-0000-0000-0000C2030000}"/>
    <cellStyle name="เครื่องหมายจุลภาค 4 2 2 3 3 3 2" xfId="1600" xr:uid="{00000000-0005-0000-0000-0000C3030000}"/>
    <cellStyle name="เครื่องหมายจุลภาค 4 2 2 3 3 3 2 2" xfId="3384" xr:uid="{00000000-0005-0000-0000-0000C4030000}"/>
    <cellStyle name="เครื่องหมายจุลภาค 4 2 2 3 3 3 2 2 2" xfId="3861" xr:uid="{00000000-0005-0000-0000-0000C5030000}"/>
    <cellStyle name="เครื่องหมายจุลภาค 4 2 2 3 3 3 3" xfId="2778" xr:uid="{00000000-0005-0000-0000-0000C6030000}"/>
    <cellStyle name="เครื่องหมายจุลภาค 4 2 2 3 3 4" xfId="1927" xr:uid="{00000000-0005-0000-0000-0000C7030000}"/>
    <cellStyle name="เครื่องหมายจุลภาค 4 2 2 3 3 5" xfId="2278" xr:uid="{00000000-0005-0000-0000-0000C8030000}"/>
    <cellStyle name="เครื่องหมายจุลภาค 4 2 2 3 3 5 2" xfId="3026" xr:uid="{00000000-0005-0000-0000-0000C9030000}"/>
    <cellStyle name="เครื่องหมายจุลภาค 4 2 2 3 4" xfId="785" xr:uid="{00000000-0005-0000-0000-0000CA030000}"/>
    <cellStyle name="เครื่องหมายจุลภาค 4 2 2 3 4 2" xfId="1119" xr:uid="{00000000-0005-0000-0000-0000CB030000}"/>
    <cellStyle name="เครื่องหมายจุลภาค 4 2 2 3 4 2 2" xfId="3243" xr:uid="{00000000-0005-0000-0000-0000CC030000}"/>
    <cellStyle name="เครื่องหมายจุลภาค 4 2 2 3 4 2 2 2" xfId="3507" xr:uid="{00000000-0005-0000-0000-0000CD030000}"/>
    <cellStyle name="เครื่องหมายจุลภาค 4 2 2 3 4 3" xfId="2409" xr:uid="{00000000-0005-0000-0000-0000CE030000}"/>
    <cellStyle name="เครื่องหมายจุลภาค 4 2 2 3 5" xfId="1470" xr:uid="{00000000-0005-0000-0000-0000CF030000}"/>
    <cellStyle name="เครื่องหมายจุลภาค 4 2 2 3 6" xfId="1804" xr:uid="{00000000-0005-0000-0000-0000D0030000}"/>
    <cellStyle name="เครื่องหมายจุลภาค 4 2 2 3 7" xfId="2127" xr:uid="{00000000-0005-0000-0000-0000D1030000}"/>
    <cellStyle name="เครื่องหมายจุลภาค 4 2 2 3 7 2" xfId="2878" xr:uid="{00000000-0005-0000-0000-0000D2030000}"/>
    <cellStyle name="เครื่องหมายจุลภาค 4 2 2 4" xfId="363" xr:uid="{00000000-0005-0000-0000-0000D3030000}"/>
    <cellStyle name="เครื่องหมายจุลภาค 4 2 2 4 2" xfId="517" xr:uid="{00000000-0005-0000-0000-0000D4030000}"/>
    <cellStyle name="เครื่องหมายจุลภาค 4 2 2 4 2 2" xfId="691" xr:uid="{00000000-0005-0000-0000-0000D5030000}"/>
    <cellStyle name="เครื่องหมายจุลภาค 4 2 2 4 2 2 2" xfId="1246" xr:uid="{00000000-0005-0000-0000-0000D6030000}"/>
    <cellStyle name="เครื่องหมายจุลภาค 4 2 2 4 2 2 2 2" xfId="1364" xr:uid="{00000000-0005-0000-0000-0000D7030000}"/>
    <cellStyle name="เครื่องหมายจุลภาค 4 2 2 4 2 2 2 2 2" xfId="3623" xr:uid="{00000000-0005-0000-0000-0000D8030000}"/>
    <cellStyle name="เครื่องหมายจุลภาค 4 2 2 4 2 2 2 2 2 2" xfId="3741" xr:uid="{00000000-0005-0000-0000-0000D9030000}"/>
    <cellStyle name="เครื่องหมายจุลภาค 4 2 2 4 2 2 2 3" xfId="2643" xr:uid="{00000000-0005-0000-0000-0000DA030000}"/>
    <cellStyle name="เครื่องหมายจุลภาค 4 2 2 4 2 2 3" xfId="1710" xr:uid="{00000000-0005-0000-0000-0000DB030000}"/>
    <cellStyle name="เครื่องหมายจุลภาค 4 2 2 4 2 2 4" xfId="2037" xr:uid="{00000000-0005-0000-0000-0000DC030000}"/>
    <cellStyle name="เครื่องหมายจุลภาค 4 2 2 4 2 2 5" xfId="2525" xr:uid="{00000000-0005-0000-0000-0000DD030000}"/>
    <cellStyle name="เครื่องหมายจุลภาค 4 2 2 4 2 2 5 2" xfId="3155" xr:uid="{00000000-0005-0000-0000-0000DE030000}"/>
    <cellStyle name="เครื่องหมายจุลภาค 4 2 2 4 2 3" xfId="994" xr:uid="{00000000-0005-0000-0000-0000DF030000}"/>
    <cellStyle name="เครื่องหมายจุลภาค 4 2 2 4 2 3 2" xfId="1592" xr:uid="{00000000-0005-0000-0000-0000E0030000}"/>
    <cellStyle name="เครื่องหมายจุลภาค 4 2 2 4 2 3 2 2" xfId="3401" xr:uid="{00000000-0005-0000-0000-0000E1030000}"/>
    <cellStyle name="เครื่องหมายจุลภาค 4 2 2 4 2 3 2 2 2" xfId="3853" xr:uid="{00000000-0005-0000-0000-0000E2030000}"/>
    <cellStyle name="เครื่องหมายจุลภาค 4 2 2 4 2 3 3" xfId="2770" xr:uid="{00000000-0005-0000-0000-0000E3030000}"/>
    <cellStyle name="เครื่องหมายจุลภาค 4 2 2 4 2 4" xfId="1919" xr:uid="{00000000-0005-0000-0000-0000E4030000}"/>
    <cellStyle name="เครื่องหมายจุลภาค 4 2 2 4 2 5" xfId="2296" xr:uid="{00000000-0005-0000-0000-0000E5030000}"/>
    <cellStyle name="เครื่องหมายจุลภาค 4 2 2 4 2 5 2" xfId="3018" xr:uid="{00000000-0005-0000-0000-0000E6030000}"/>
    <cellStyle name="เครื่องหมายจุลภาค 4 2 2 4 3" xfId="238" xr:uid="{00000000-0005-0000-0000-0000E7030000}"/>
    <cellStyle name="เครื่องหมายจุลภาค 4 2 2 4 3 2" xfId="1142" xr:uid="{00000000-0005-0000-0000-0000E8030000}"/>
    <cellStyle name="เครื่องหมายจุลภาค 4 2 2 4 3 2 2" xfId="358" xr:uid="{00000000-0005-0000-0000-0000E9030000}"/>
    <cellStyle name="เครื่องหมายจุลภาค 4 2 2 4 3 2 2 2" xfId="3528" xr:uid="{00000000-0005-0000-0000-0000EA030000}"/>
    <cellStyle name="เครื่องหมายจุลภาค 4 2 2 4 3 3" xfId="2430" xr:uid="{00000000-0005-0000-0000-0000EB030000}"/>
    <cellStyle name="เครื่องหมายจุลภาค 4 2 2 4 4" xfId="1491" xr:uid="{00000000-0005-0000-0000-0000EC030000}"/>
    <cellStyle name="เครื่องหมายจุลภาค 4 2 2 4 5" xfId="1824" xr:uid="{00000000-0005-0000-0000-0000ED030000}"/>
    <cellStyle name="เครื่องหมายจุลภาค 4 2 2 4 6" xfId="614" xr:uid="{00000000-0005-0000-0000-0000EE030000}"/>
    <cellStyle name="เครื่องหมายจุลภาค 4 2 2 4 6 2" xfId="2909" xr:uid="{00000000-0005-0000-0000-0000EF030000}"/>
    <cellStyle name="เครื่องหมายจุลภาค 4 2 2 5" xfId="481" xr:uid="{00000000-0005-0000-0000-0000F0030000}"/>
    <cellStyle name="เครื่องหมายจุลภาค 4 2 2 5 2" xfId="936" xr:uid="{00000000-0005-0000-0000-0000F1030000}"/>
    <cellStyle name="เครื่องหมายจุลภาค 4 2 2 5 2 2" xfId="1217" xr:uid="{00000000-0005-0000-0000-0000F2030000}"/>
    <cellStyle name="เครื่องหมายจุลภาค 4 2 2 5 2 2 2" xfId="3356" xr:uid="{00000000-0005-0000-0000-0000F3030000}"/>
    <cellStyle name="เครื่องหมายจุลภาค 4 2 2 5 2 2 2 2" xfId="3599" xr:uid="{00000000-0005-0000-0000-0000F4030000}"/>
    <cellStyle name="เครื่องหมายจุลภาค 4 2 2 5 2 3" xfId="2501" xr:uid="{00000000-0005-0000-0000-0000F5030000}"/>
    <cellStyle name="เครื่องหมายจุลภาค 4 2 2 5 3" xfId="1566" xr:uid="{00000000-0005-0000-0000-0000F6030000}"/>
    <cellStyle name="เครื่องหมายจุลภาค 4 2 2 5 4" xfId="1895" xr:uid="{00000000-0005-0000-0000-0000F7030000}"/>
    <cellStyle name="เครื่องหมายจุลภาค 4 2 2 5 5" xfId="2250" xr:uid="{00000000-0005-0000-0000-0000F8030000}"/>
    <cellStyle name="เครื่องหมายจุลภาค 4 2 2 5 5 2" xfId="2992" xr:uid="{00000000-0005-0000-0000-0000F9030000}"/>
    <cellStyle name="เครื่องหมายจุลภาค 4 2 2 6" xfId="587" xr:uid="{00000000-0005-0000-0000-0000FA030000}"/>
    <cellStyle name="เครื่องหมายจุลภาค 4 2 2 6 2" xfId="777" xr:uid="{00000000-0005-0000-0000-0000FB030000}"/>
    <cellStyle name="เครื่องหมายจุลภาค 4 2 2 6 2 2" xfId="3068" xr:uid="{00000000-0005-0000-0000-0000FC030000}"/>
    <cellStyle name="เครื่องหมายจุลภาค 4 2 2 6 2 2 2" xfId="3236" xr:uid="{00000000-0005-0000-0000-0000FD030000}"/>
    <cellStyle name="เครื่องหมายจุลภาค 4 2 2 6 3" xfId="2116" xr:uid="{00000000-0005-0000-0000-0000FE030000}"/>
    <cellStyle name="เครื่องหมายจุลภาค 4 2 2 7" xfId="932" xr:uid="{00000000-0005-0000-0000-0000FF030000}"/>
    <cellStyle name="เครื่องหมายจุลภาค 4 2 2 8" xfId="850" xr:uid="{00000000-0005-0000-0000-000000040000}"/>
    <cellStyle name="เครื่องหมายจุลภาค 4 2 2 8 2" xfId="843" xr:uid="{00000000-0005-0000-0000-000001040000}"/>
    <cellStyle name="เครื่องหมายจุลภาค 4 2 3" xfId="114" xr:uid="{00000000-0005-0000-0000-000002040000}"/>
    <cellStyle name="เครื่องหมายจุลภาค 4 2 4" xfId="183" xr:uid="{00000000-0005-0000-0000-000003040000}"/>
    <cellStyle name="เครื่องหมายจุลภาค 4 2 4 2" xfId="409" xr:uid="{00000000-0005-0000-0000-000004040000}"/>
    <cellStyle name="เครื่องหมายจุลภาค 4 2 4 2 2" xfId="438" xr:uid="{00000000-0005-0000-0000-000005040000}"/>
    <cellStyle name="เครื่องหมายจุลภาค 4 2 4 2 2 2" xfId="711" xr:uid="{00000000-0005-0000-0000-000006040000}"/>
    <cellStyle name="เครื่องหมายจุลภาค 4 2 4 2 2 2 2" xfId="732" xr:uid="{00000000-0005-0000-0000-000007040000}"/>
    <cellStyle name="เครื่องหมายจุลภาค 4 2 4 2 2 2 2 2" xfId="1384" xr:uid="{00000000-0005-0000-0000-000008040000}"/>
    <cellStyle name="เครื่องหมายจุลภาค 4 2 4 2 2 2 2 2 2" xfId="1405" xr:uid="{00000000-0005-0000-0000-000009040000}"/>
    <cellStyle name="เครื่องหมายจุลภาค 4 2 4 2 2 2 2 2 2 2" xfId="3761" xr:uid="{00000000-0005-0000-0000-00000A040000}"/>
    <cellStyle name="เครื่องหมายจุลภาค 4 2 4 2 2 2 2 2 2 2 2" xfId="3782" xr:uid="{00000000-0005-0000-0000-00000B040000}"/>
    <cellStyle name="เครื่องหมายจุลภาค 4 2 4 2 2 2 2 2 3" xfId="2684" xr:uid="{00000000-0005-0000-0000-00000C040000}"/>
    <cellStyle name="เครื่องหมายจุลภาค 4 2 4 2 2 2 2 3" xfId="1751" xr:uid="{00000000-0005-0000-0000-00000D040000}"/>
    <cellStyle name="เครื่องหมายจุลภาค 4 2 4 2 2 2 2 4" xfId="2078" xr:uid="{00000000-0005-0000-0000-00000E040000}"/>
    <cellStyle name="เครื่องหมายจุลภาค 4 2 4 2 2 2 2 5" xfId="2663" xr:uid="{00000000-0005-0000-0000-00000F040000}"/>
    <cellStyle name="เครื่องหมายจุลภาค 4 2 4 2 2 2 2 5 2" xfId="3196" xr:uid="{00000000-0005-0000-0000-000010040000}"/>
    <cellStyle name="เครื่องหมายจุลภาค 4 2 4 2 2 2 3" xfId="1036" xr:uid="{00000000-0005-0000-0000-000011040000}"/>
    <cellStyle name="เครื่องหมายจุลภาค 4 2 4 2 2 2 3 2" xfId="1730" xr:uid="{00000000-0005-0000-0000-000012040000}"/>
    <cellStyle name="เครื่องหมายจุลภาค 4 2 4 2 2 2 3 2 2" xfId="3442" xr:uid="{00000000-0005-0000-0000-000013040000}"/>
    <cellStyle name="เครื่องหมายจุลภาค 4 2 4 2 2 2 3 2 2 2" xfId="3904" xr:uid="{00000000-0005-0000-0000-000014040000}"/>
    <cellStyle name="เครื่องหมายจุลภาค 4 2 4 2 2 2 3 3" xfId="2821" xr:uid="{00000000-0005-0000-0000-000015040000}"/>
    <cellStyle name="เครื่องหมายจุลภาค 4 2 4 2 2 2 4" xfId="2057" xr:uid="{00000000-0005-0000-0000-000016040000}"/>
    <cellStyle name="เครื่องหมายจุลภาค 4 2 4 2 2 2 5" xfId="2337" xr:uid="{00000000-0005-0000-0000-000017040000}"/>
    <cellStyle name="เครื่องหมายจุลภาค 4 2 4 2 2 2 5 2" xfId="3175" xr:uid="{00000000-0005-0000-0000-000018040000}"/>
    <cellStyle name="เครื่องหมายจุลภาค 4 2 4 2 2 3" xfId="1015" xr:uid="{00000000-0005-0000-0000-000019040000}"/>
    <cellStyle name="เครื่องหมายจุลภาค 4 2 4 2 2 3 2" xfId="1198" xr:uid="{00000000-0005-0000-0000-00001A040000}"/>
    <cellStyle name="เครื่องหมายจุลภาค 4 2 4 2 2 3 2 2" xfId="3421" xr:uid="{00000000-0005-0000-0000-00001B040000}"/>
    <cellStyle name="เครื่องหมายจุลภาค 4 2 4 2 2 3 2 2 2" xfId="3580" xr:uid="{00000000-0005-0000-0000-00001C040000}"/>
    <cellStyle name="เครื่องหมายจุลภาค 4 2 4 2 2 3 3" xfId="2482" xr:uid="{00000000-0005-0000-0000-00001D040000}"/>
    <cellStyle name="เครื่องหมายจุลภาค 4 2 4 2 2 4" xfId="1545" xr:uid="{00000000-0005-0000-0000-00001E040000}"/>
    <cellStyle name="เครื่องหมายจุลภาค 4 2 4 2 2 5" xfId="1876" xr:uid="{00000000-0005-0000-0000-00001F040000}"/>
    <cellStyle name="เครื่องหมายจุลภาค 4 2 4 2 2 6" xfId="2316" xr:uid="{00000000-0005-0000-0000-000020040000}"/>
    <cellStyle name="เครื่องหมายจุลภาค 4 2 4 2 2 6 2" xfId="2966" xr:uid="{00000000-0005-0000-0000-000021040000}"/>
    <cellStyle name="เครื่องหมายจุลภาค 4 2 4 2 3" xfId="558" xr:uid="{00000000-0005-0000-0000-000022040000}"/>
    <cellStyle name="เครื่องหมายจุลภาค 4 2 4 2 3 2" xfId="1176" xr:uid="{00000000-0005-0000-0000-000023040000}"/>
    <cellStyle name="เครื่องหมายจุลภาค 4 2 4 2 3 2 2" xfId="1280" xr:uid="{00000000-0005-0000-0000-000024040000}"/>
    <cellStyle name="เครื่องหมายจุลภาค 4 2 4 2 3 2 2 2" xfId="3558" xr:uid="{00000000-0005-0000-0000-000025040000}"/>
    <cellStyle name="เครื่องหมายจุลภาค 4 2 4 2 3 2 2 2 2" xfId="3657" xr:uid="{00000000-0005-0000-0000-000026040000}"/>
    <cellStyle name="เครื่องหมายจุลภาค 4 2 4 2 3 2 3" xfId="2559" xr:uid="{00000000-0005-0000-0000-000027040000}"/>
    <cellStyle name="เครื่องหมายจุลภาค 4 2 4 2 3 3" xfId="1626" xr:uid="{00000000-0005-0000-0000-000028040000}"/>
    <cellStyle name="เครื่องหมายจุลภาค 4 2 4 2 3 4" xfId="1953" xr:uid="{00000000-0005-0000-0000-000029040000}"/>
    <cellStyle name="เครื่องหมายจุลภาค 4 2 4 2 3 5" xfId="2460" xr:uid="{00000000-0005-0000-0000-00002A040000}"/>
    <cellStyle name="เครื่องหมายจุลภาค 4 2 4 2 3 5 2" xfId="3054" xr:uid="{00000000-0005-0000-0000-00002B040000}"/>
    <cellStyle name="เครื่องหมายจุลภาค 4 2 4 2 4" xfId="832" xr:uid="{00000000-0005-0000-0000-00002C040000}"/>
    <cellStyle name="เครื่องหมายจุลภาค 4 2 4 2 4 2" xfId="1523" xr:uid="{00000000-0005-0000-0000-00002D040000}"/>
    <cellStyle name="เครื่องหมายจุลภาค 4 2 4 2 4 2 2" xfId="3283" xr:uid="{00000000-0005-0000-0000-00002E040000}"/>
    <cellStyle name="เครื่องหมายจุลภาค 4 2 4 2 4 2 2 2" xfId="3830" xr:uid="{00000000-0005-0000-0000-00002F040000}"/>
    <cellStyle name="เครื่องหมายจุลภาค 4 2 4 2 4 3" xfId="2745" xr:uid="{00000000-0005-0000-0000-000030040000}"/>
    <cellStyle name="เครื่องหมายจุลภาค 4 2 4 2 5" xfId="1854" xr:uid="{00000000-0005-0000-0000-000031040000}"/>
    <cellStyle name="เครื่องหมายจุลภาค 4 2 4 2 6" xfId="2167" xr:uid="{00000000-0005-0000-0000-000032040000}"/>
    <cellStyle name="เครื่องหมายจุลภาค 4 2 4 2 6 2" xfId="2942" xr:uid="{00000000-0005-0000-0000-000033040000}"/>
    <cellStyle name="เครื่องหมายจุลภาค 4 2 4 3" xfId="524" xr:uid="{00000000-0005-0000-0000-000034040000}"/>
    <cellStyle name="เครื่องหมายจุลภาค 4 2 4 3 2" xfId="636" xr:uid="{00000000-0005-0000-0000-000035040000}"/>
    <cellStyle name="เครื่องหมายจุลภาค 4 2 4 3 2 2" xfId="1253" xr:uid="{00000000-0005-0000-0000-000036040000}"/>
    <cellStyle name="เครื่องหมายจุลภาค 4 2 4 3 2 2 2" xfId="1320" xr:uid="{00000000-0005-0000-0000-000037040000}"/>
    <cellStyle name="เครื่องหมายจุลภาค 4 2 4 3 2 2 2 2" xfId="3630" xr:uid="{00000000-0005-0000-0000-000038040000}"/>
    <cellStyle name="เครื่องหมายจุลภาค 4 2 4 3 2 2 2 2 2" xfId="3697" xr:uid="{00000000-0005-0000-0000-000039040000}"/>
    <cellStyle name="เครื่องหมายจุลภาค 4 2 4 3 2 2 3" xfId="2599" xr:uid="{00000000-0005-0000-0000-00003A040000}"/>
    <cellStyle name="เครื่องหมายจุลภาค 4 2 4 3 2 3" xfId="1666" xr:uid="{00000000-0005-0000-0000-00003B040000}"/>
    <cellStyle name="เครื่องหมายจุลภาค 4 2 4 3 2 4" xfId="1993" xr:uid="{00000000-0005-0000-0000-00003C040000}"/>
    <cellStyle name="เครื่องหมายจุลภาค 4 2 4 3 2 5" xfId="2532" xr:uid="{00000000-0005-0000-0000-00003D040000}"/>
    <cellStyle name="เครื่องหมายจุลภาค 4 2 4 3 2 5 2" xfId="3107" xr:uid="{00000000-0005-0000-0000-00003E040000}"/>
    <cellStyle name="เครื่องหมายจุลภาค 4 2 4 3 3" xfId="912" xr:uid="{00000000-0005-0000-0000-00003F040000}"/>
    <cellStyle name="เครื่องหมายจุลภาค 4 2 4 3 3 2" xfId="1599" xr:uid="{00000000-0005-0000-0000-000040040000}"/>
    <cellStyle name="เครื่องหมายจุลภาค 4 2 4 3 3 2 2" xfId="3335" xr:uid="{00000000-0005-0000-0000-000041040000}"/>
    <cellStyle name="เครื่องหมายจุลภาค 4 2 4 3 3 2 2 2" xfId="3860" xr:uid="{00000000-0005-0000-0000-000042040000}"/>
    <cellStyle name="เครื่องหมายจุลภาค 4 2 4 3 3 3" xfId="2777" xr:uid="{00000000-0005-0000-0000-000043040000}"/>
    <cellStyle name="เครื่องหมายจุลภาค 4 2 4 3 4" xfId="1926" xr:uid="{00000000-0005-0000-0000-000044040000}"/>
    <cellStyle name="เครื่องหมายจุลภาค 4 2 4 3 5" xfId="2222" xr:uid="{00000000-0005-0000-0000-000045040000}"/>
    <cellStyle name="เครื่องหมายจุลภาค 4 2 4 3 5 2" xfId="3025" xr:uid="{00000000-0005-0000-0000-000046040000}"/>
    <cellStyle name="เครื่องหมายจุลภาค 4 2 4 4" xfId="784" xr:uid="{00000000-0005-0000-0000-000047040000}"/>
    <cellStyle name="เครื่องหมายจุลภาค 4 2 4 4 2" xfId="920" xr:uid="{00000000-0005-0000-0000-000048040000}"/>
    <cellStyle name="เครื่องหมายจุลภาค 4 2 4 4 2 2" xfId="3242" xr:uid="{00000000-0005-0000-0000-000049040000}"/>
    <cellStyle name="เครื่องหมายจุลภาค 4 2 4 4 2 2 2" xfId="3343" xr:uid="{00000000-0005-0000-0000-00004A040000}"/>
    <cellStyle name="เครื่องหมายจุลภาค 4 2 4 4 3" xfId="2231" xr:uid="{00000000-0005-0000-0000-00004B040000}"/>
    <cellStyle name="เครื่องหมายจุลภาค 4 2 4 5" xfId="805" xr:uid="{00000000-0005-0000-0000-00004C040000}"/>
    <cellStyle name="เครื่องหมายจุลภาค 4 2 4 6" xfId="963" xr:uid="{00000000-0005-0000-0000-00004D040000}"/>
    <cellStyle name="เครื่องหมายจุลภาค 4 2 4 7" xfId="2126" xr:uid="{00000000-0005-0000-0000-00004E040000}"/>
    <cellStyle name="เครื่องหมายจุลภาค 4 2 4 7 2" xfId="847" xr:uid="{00000000-0005-0000-0000-00004F040000}"/>
    <cellStyle name="เครื่องหมายจุลภาค 4 2 5" xfId="169" xr:uid="{00000000-0005-0000-0000-000050040000}"/>
    <cellStyle name="เครื่องหมายจุลภาค 4 2 6" xfId="293" xr:uid="{00000000-0005-0000-0000-000051040000}"/>
    <cellStyle name="เครื่องหมายจุลภาค 4 2 6 2" xfId="453" xr:uid="{00000000-0005-0000-0000-000052040000}"/>
    <cellStyle name="เครื่องหมายจุลภาค 4 2 6 2 2" xfId="671" xr:uid="{00000000-0005-0000-0000-000053040000}"/>
    <cellStyle name="เครื่องหมายจุลภาค 4 2 6 2 2 2" xfId="1210" xr:uid="{00000000-0005-0000-0000-000054040000}"/>
    <cellStyle name="เครื่องหมายจุลภาค 4 2 6 2 2 2 2" xfId="1345" xr:uid="{00000000-0005-0000-0000-000055040000}"/>
    <cellStyle name="เครื่องหมายจุลภาค 4 2 6 2 2 2 2 2" xfId="3592" xr:uid="{00000000-0005-0000-0000-000056040000}"/>
    <cellStyle name="เครื่องหมายจุลภาค 4 2 6 2 2 2 2 2 2" xfId="3722" xr:uid="{00000000-0005-0000-0000-000057040000}"/>
    <cellStyle name="เครื่องหมายจุลภาค 4 2 6 2 2 2 3" xfId="2624" xr:uid="{00000000-0005-0000-0000-000058040000}"/>
    <cellStyle name="เครื่องหมายจุลภาค 4 2 6 2 2 3" xfId="1691" xr:uid="{00000000-0005-0000-0000-000059040000}"/>
    <cellStyle name="เครื่องหมายจุลภาค 4 2 6 2 2 4" xfId="2018" xr:uid="{00000000-0005-0000-0000-00005A040000}"/>
    <cellStyle name="เครื่องหมายจุลภาค 4 2 6 2 2 5" xfId="2494" xr:uid="{00000000-0005-0000-0000-00005B040000}"/>
    <cellStyle name="เครื่องหมายจุลภาค 4 2 6 2 2 5 2" xfId="3135" xr:uid="{00000000-0005-0000-0000-00005C040000}"/>
    <cellStyle name="เครื่องหมายจุลภาค 4 2 6 2 3" xfId="964" xr:uid="{00000000-0005-0000-0000-00005D040000}"/>
    <cellStyle name="เครื่องหมายจุลภาค 4 2 6 2 3 2" xfId="1557" xr:uid="{00000000-0005-0000-0000-00005E040000}"/>
    <cellStyle name="เครื่องหมายจุลภาค 4 2 6 2 3 2 2" xfId="3379" xr:uid="{00000000-0005-0000-0000-00005F040000}"/>
    <cellStyle name="เครื่องหมายจุลภาค 4 2 6 2 3 2 2 2" xfId="3846" xr:uid="{00000000-0005-0000-0000-000060040000}"/>
    <cellStyle name="เครื่องหมายจุลภาค 4 2 6 2 3 3" xfId="2761" xr:uid="{00000000-0005-0000-0000-000061040000}"/>
    <cellStyle name="เครื่องหมายจุลภาค 4 2 6 2 4" xfId="1888" xr:uid="{00000000-0005-0000-0000-000062040000}"/>
    <cellStyle name="เครื่องหมายจุลภาค 4 2 6 2 5" xfId="2273" xr:uid="{00000000-0005-0000-0000-000063040000}"/>
    <cellStyle name="เครื่องหมายจุลภาค 4 2 6 2 5 2" xfId="2980" xr:uid="{00000000-0005-0000-0000-000064040000}"/>
    <cellStyle name="เครื่องหมายจุลภาค 4 2 6 3" xfId="572" xr:uid="{00000000-0005-0000-0000-000065040000}"/>
    <cellStyle name="เครื่องหมายจุลภาค 4 2 6 3 2" xfId="1110" xr:uid="{00000000-0005-0000-0000-000066040000}"/>
    <cellStyle name="เครื่องหมายจุลภาค 4 2 6 3 2 2" xfId="3065" xr:uid="{00000000-0005-0000-0000-000067040000}"/>
    <cellStyle name="เครื่องหมายจุลภาค 4 2 6 3 2 2 2" xfId="3500" xr:uid="{00000000-0005-0000-0000-000068040000}"/>
    <cellStyle name="เครื่องหมายจุลภาค 4 2 6 3 3" xfId="2401" xr:uid="{00000000-0005-0000-0000-000069040000}"/>
    <cellStyle name="เครื่องหมายจุลภาค 4 2 6 4" xfId="1463" xr:uid="{00000000-0005-0000-0000-00006A040000}"/>
    <cellStyle name="เครื่องหมายจุลภาค 4 2 6 5" xfId="1798" xr:uid="{00000000-0005-0000-0000-00006B040000}"/>
    <cellStyle name="เครื่องหมายจุลภาค 4 2 6 6" xfId="973" xr:uid="{00000000-0005-0000-0000-00006C040000}"/>
    <cellStyle name="เครื่องหมายจุลภาค 4 2 6 6 2" xfId="2872" xr:uid="{00000000-0005-0000-0000-00006D040000}"/>
    <cellStyle name="เครื่องหมายจุลภาค 4 2 7" xfId="332" xr:uid="{00000000-0005-0000-0000-00006E040000}"/>
    <cellStyle name="เครื่องหมายจุลภาค 4 2 7 2" xfId="448" xr:uid="{00000000-0005-0000-0000-00006F040000}"/>
    <cellStyle name="เครื่องหมายจุลภาค 4 2 7 2 2" xfId="1128" xr:uid="{00000000-0005-0000-0000-000070040000}"/>
    <cellStyle name="เครื่องหมายจุลภาค 4 2 7 2 2 2" xfId="2975" xr:uid="{00000000-0005-0000-0000-000071040000}"/>
    <cellStyle name="เครื่องหมายจุลภาค 4 2 7 2 2 2 2" xfId="3514" xr:uid="{00000000-0005-0000-0000-000072040000}"/>
    <cellStyle name="เครื่องหมายจุลภาค 4 2 7 2 3" xfId="2416" xr:uid="{00000000-0005-0000-0000-000073040000}"/>
    <cellStyle name="เครื่องหมายจุลภาค 4 2 7 3" xfId="1477" xr:uid="{00000000-0005-0000-0000-000074040000}"/>
    <cellStyle name="เครื่องหมายจุลภาค 4 2 7 4" xfId="1811" xr:uid="{00000000-0005-0000-0000-000075040000}"/>
    <cellStyle name="เครื่องหมายจุลภาค 4 2 7 5" xfId="1004" xr:uid="{00000000-0005-0000-0000-000076040000}"/>
    <cellStyle name="เครื่องหมายจุลภาค 4 2 7 5 2" xfId="2888" xr:uid="{00000000-0005-0000-0000-000077040000}"/>
    <cellStyle name="เครื่องหมายจุลภาค 4 2 8" xfId="585" xr:uid="{00000000-0005-0000-0000-000078040000}"/>
    <cellStyle name="เครื่องหมายจุลภาค 4 2 8 2" xfId="768" xr:uid="{00000000-0005-0000-0000-000079040000}"/>
    <cellStyle name="เครื่องหมายจุลภาค 4 2 8 2 2" xfId="3067" xr:uid="{00000000-0005-0000-0000-00007A040000}"/>
    <cellStyle name="เครื่องหมายจุลภาค 4 2 8 2 2 2" xfId="3228" xr:uid="{00000000-0005-0000-0000-00007B040000}"/>
    <cellStyle name="เครื่องหมายจุลภาค 4 2 8 3" xfId="2106" xr:uid="{00000000-0005-0000-0000-00007C040000}"/>
    <cellStyle name="เครื่องหมายจุลภาค 4 2 9" xfId="1073" xr:uid="{00000000-0005-0000-0000-00007D040000}"/>
    <cellStyle name="เครื่องหมายจุลภาค 4 3" xfId="158" xr:uid="{00000000-0005-0000-0000-00007E040000}"/>
    <cellStyle name="เครื่องหมายจุลภาค 4 3 2" xfId="400" xr:uid="{00000000-0005-0000-0000-00007F040000}"/>
    <cellStyle name="เครื่องหมายจุลภาค 4 3 2 2" xfId="423" xr:uid="{00000000-0005-0000-0000-000080040000}"/>
    <cellStyle name="เครื่องหมายจุลภาค 4 3 2 2 2" xfId="702" xr:uid="{00000000-0005-0000-0000-000081040000}"/>
    <cellStyle name="เครื่องหมายจุลภาค 4 3 2 2 2 2" xfId="723" xr:uid="{00000000-0005-0000-0000-000082040000}"/>
    <cellStyle name="เครื่องหมายจุลภาค 4 3 2 2 2 2 2" xfId="1375" xr:uid="{00000000-0005-0000-0000-000083040000}"/>
    <cellStyle name="เครื่องหมายจุลภาค 4 3 2 2 2 2 2 2" xfId="1396" xr:uid="{00000000-0005-0000-0000-000084040000}"/>
    <cellStyle name="เครื่องหมายจุลภาค 4 3 2 2 2 2 2 2 2" xfId="3752" xr:uid="{00000000-0005-0000-0000-000085040000}"/>
    <cellStyle name="เครื่องหมายจุลภาค 4 3 2 2 2 2 2 2 2 2" xfId="3773" xr:uid="{00000000-0005-0000-0000-000086040000}"/>
    <cellStyle name="เครื่องหมายจุลภาค 4 3 2 2 2 2 2 3" xfId="2675" xr:uid="{00000000-0005-0000-0000-000087040000}"/>
    <cellStyle name="เครื่องหมายจุลภาค 4 3 2 2 2 2 3" xfId="1742" xr:uid="{00000000-0005-0000-0000-000088040000}"/>
    <cellStyle name="เครื่องหมายจุลภาค 4 3 2 2 2 2 4" xfId="2069" xr:uid="{00000000-0005-0000-0000-000089040000}"/>
    <cellStyle name="เครื่องหมายจุลภาค 4 3 2 2 2 2 5" xfId="2654" xr:uid="{00000000-0005-0000-0000-00008A040000}"/>
    <cellStyle name="เครื่องหมายจุลภาค 4 3 2 2 2 2 5 2" xfId="3187" xr:uid="{00000000-0005-0000-0000-00008B040000}"/>
    <cellStyle name="เครื่องหมายจุลภาค 4 3 2 2 2 3" xfId="1027" xr:uid="{00000000-0005-0000-0000-00008C040000}"/>
    <cellStyle name="เครื่องหมายจุลภาค 4 3 2 2 2 3 2" xfId="1721" xr:uid="{00000000-0005-0000-0000-00008D040000}"/>
    <cellStyle name="เครื่องหมายจุลภาค 4 3 2 2 2 3 2 2" xfId="3433" xr:uid="{00000000-0005-0000-0000-00008E040000}"/>
    <cellStyle name="เครื่องหมายจุลภาค 4 3 2 2 2 3 2 2 2" xfId="3895" xr:uid="{00000000-0005-0000-0000-00008F040000}"/>
    <cellStyle name="เครื่องหมายจุลภาค 4 3 2 2 2 3 3" xfId="2812" xr:uid="{00000000-0005-0000-0000-000090040000}"/>
    <cellStyle name="เครื่องหมายจุลภาค 4 3 2 2 2 4" xfId="2048" xr:uid="{00000000-0005-0000-0000-000091040000}"/>
    <cellStyle name="เครื่องหมายจุลภาค 4 3 2 2 2 5" xfId="2328" xr:uid="{00000000-0005-0000-0000-000092040000}"/>
    <cellStyle name="เครื่องหมายจุลภาค 4 3 2 2 2 5 2" xfId="3166" xr:uid="{00000000-0005-0000-0000-000093040000}"/>
    <cellStyle name="เครื่องหมายจุลภาค 4 3 2 2 3" xfId="1006" xr:uid="{00000000-0005-0000-0000-000094040000}"/>
    <cellStyle name="เครื่องหมายจุลภาค 4 3 2 2 3 2" xfId="1189" xr:uid="{00000000-0005-0000-0000-000095040000}"/>
    <cellStyle name="เครื่องหมายจุลภาค 4 3 2 2 3 2 2" xfId="3412" xr:uid="{00000000-0005-0000-0000-000096040000}"/>
    <cellStyle name="เครื่องหมายจุลภาค 4 3 2 2 3 2 2 2" xfId="3571" xr:uid="{00000000-0005-0000-0000-000097040000}"/>
    <cellStyle name="เครื่องหมายจุลภาค 4 3 2 2 3 3" xfId="2473" xr:uid="{00000000-0005-0000-0000-000098040000}"/>
    <cellStyle name="เครื่องหมายจุลภาค 4 3 2 2 4" xfId="1536" xr:uid="{00000000-0005-0000-0000-000099040000}"/>
    <cellStyle name="เครื่องหมายจุลภาค 4 3 2 2 5" xfId="1867" xr:uid="{00000000-0005-0000-0000-00009A040000}"/>
    <cellStyle name="เครื่องหมายจุลภาค 4 3 2 2 6" xfId="2307" xr:uid="{00000000-0005-0000-0000-00009B040000}"/>
    <cellStyle name="เครื่องหมายจุลภาค 4 3 2 2 6 2" xfId="2955" xr:uid="{00000000-0005-0000-0000-00009C040000}"/>
    <cellStyle name="เครื่องหมายจุลภาค 4 3 2 3" xfId="544" xr:uid="{00000000-0005-0000-0000-00009D040000}"/>
    <cellStyle name="เครื่องหมายจุลภาค 4 3 2 3 2" xfId="1167" xr:uid="{00000000-0005-0000-0000-00009E040000}"/>
    <cellStyle name="เครื่องหมายจุลภาค 4 3 2 3 2 2" xfId="1271" xr:uid="{00000000-0005-0000-0000-00009F040000}"/>
    <cellStyle name="เครื่องหมายจุลภาค 4 3 2 3 2 2 2" xfId="3549" xr:uid="{00000000-0005-0000-0000-0000A0040000}"/>
    <cellStyle name="เครื่องหมายจุลภาค 4 3 2 3 2 2 2 2" xfId="3648" xr:uid="{00000000-0005-0000-0000-0000A1040000}"/>
    <cellStyle name="เครื่องหมายจุลภาค 4 3 2 3 2 3" xfId="2550" xr:uid="{00000000-0005-0000-0000-0000A2040000}"/>
    <cellStyle name="เครื่องหมายจุลภาค 4 3 2 3 3" xfId="1617" xr:uid="{00000000-0005-0000-0000-0000A3040000}"/>
    <cellStyle name="เครื่องหมายจุลภาค 4 3 2 3 4" xfId="1944" xr:uid="{00000000-0005-0000-0000-0000A4040000}"/>
    <cellStyle name="เครื่องหมายจุลภาค 4 3 2 3 5" xfId="2451" xr:uid="{00000000-0005-0000-0000-0000A5040000}"/>
    <cellStyle name="เครื่องหมายจุลภาค 4 3 2 3 5 2" xfId="3044" xr:uid="{00000000-0005-0000-0000-0000A6040000}"/>
    <cellStyle name="เครื่องหมายจุลภาค 4 3 2 4" xfId="821" xr:uid="{00000000-0005-0000-0000-0000A7040000}"/>
    <cellStyle name="เครื่องหมายจุลภาค 4 3 2 4 2" xfId="1514" xr:uid="{00000000-0005-0000-0000-0000A8040000}"/>
    <cellStyle name="เครื่องหมายจุลภาค 4 3 2 4 2 2" xfId="3274" xr:uid="{00000000-0005-0000-0000-0000A9040000}"/>
    <cellStyle name="เครื่องหมายจุลภาค 4 3 2 4 2 2 2" xfId="3821" xr:uid="{00000000-0005-0000-0000-0000AA040000}"/>
    <cellStyle name="เครื่องหมายจุลภาค 4 3 2 4 3" xfId="2736" xr:uid="{00000000-0005-0000-0000-0000AB040000}"/>
    <cellStyle name="เครื่องหมายจุลภาค 4 3 2 5" xfId="1845" xr:uid="{00000000-0005-0000-0000-0000AC040000}"/>
    <cellStyle name="เครื่องหมายจุลภาค 4 3 2 6" xfId="2158" xr:uid="{00000000-0005-0000-0000-0000AD040000}"/>
    <cellStyle name="เครื่องหมายจุลภาค 4 3 2 6 2" xfId="2933" xr:uid="{00000000-0005-0000-0000-0000AE040000}"/>
    <cellStyle name="เครื่องหมายจุลภาค 4 3 3" xfId="348" xr:uid="{00000000-0005-0000-0000-0000AF040000}"/>
    <cellStyle name="เครื่องหมายจุลภาค 4 3 3 2" xfId="624" xr:uid="{00000000-0005-0000-0000-0000B0040000}"/>
    <cellStyle name="เครื่องหมายจุลภาค 4 3 3 2 2" xfId="1140" xr:uid="{00000000-0005-0000-0000-0000B1040000}"/>
    <cellStyle name="เครื่องหมายจุลภาค 4 3 3 2 2 2" xfId="1309" xr:uid="{00000000-0005-0000-0000-0000B2040000}"/>
    <cellStyle name="เครื่องหมายจุลภาค 4 3 3 2 2 2 2" xfId="3526" xr:uid="{00000000-0005-0000-0000-0000B3040000}"/>
    <cellStyle name="เครื่องหมายจุลภาค 4 3 3 2 2 2 2 2" xfId="3686" xr:uid="{00000000-0005-0000-0000-0000B4040000}"/>
    <cellStyle name="เครื่องหมายจุลภาค 4 3 3 2 2 3" xfId="2588" xr:uid="{00000000-0005-0000-0000-0000B5040000}"/>
    <cellStyle name="เครื่องหมายจุลภาค 4 3 3 2 3" xfId="1655" xr:uid="{00000000-0005-0000-0000-0000B6040000}"/>
    <cellStyle name="เครื่องหมายจุลภาค 4 3 3 2 4" xfId="1982" xr:uid="{00000000-0005-0000-0000-0000B7040000}"/>
    <cellStyle name="เครื่องหมายจุลภาค 4 3 3 2 5" xfId="2428" xr:uid="{00000000-0005-0000-0000-0000B8040000}"/>
    <cellStyle name="เครื่องหมายจุลภาค 4 3 3 2 5 2" xfId="3096" xr:uid="{00000000-0005-0000-0000-0000B9040000}"/>
    <cellStyle name="เครื่องหมายจุลภาค 4 3 3 3" xfId="897" xr:uid="{00000000-0005-0000-0000-0000BA040000}"/>
    <cellStyle name="เครื่องหมายจุลภาค 4 3 3 3 2" xfId="1489" xr:uid="{00000000-0005-0000-0000-0000BB040000}"/>
    <cellStyle name="เครื่องหมายจุลภาค 4 3 3 3 2 2" xfId="3320" xr:uid="{00000000-0005-0000-0000-0000BC040000}"/>
    <cellStyle name="เครื่องหมายจุลภาค 4 3 3 3 2 2 2" xfId="3818" xr:uid="{00000000-0005-0000-0000-0000BD040000}"/>
    <cellStyle name="เครื่องหมายจุลภาค 4 3 3 3 3" xfId="2731" xr:uid="{00000000-0005-0000-0000-0000BE040000}"/>
    <cellStyle name="เครื่องหมายจุลภาค 4 3 3 4" xfId="1822" xr:uid="{00000000-0005-0000-0000-0000BF040000}"/>
    <cellStyle name="เครื่องหมายจุลภาค 4 3 3 5" xfId="2207" xr:uid="{00000000-0005-0000-0000-0000C0040000}"/>
    <cellStyle name="เครื่องหมายจุลภาค 4 3 3 5 2" xfId="2902" xr:uid="{00000000-0005-0000-0000-0000C1040000}"/>
    <cellStyle name="เครื่องหมายจุลภาค 4 3 4" xfId="329" xr:uid="{00000000-0005-0000-0000-0000C2040000}"/>
    <cellStyle name="เครื่องหมายจุลภาค 4 3 4 2" xfId="907" xr:uid="{00000000-0005-0000-0000-0000C3040000}"/>
    <cellStyle name="เครื่องหมายจุลภาค 4 3 4 2 2" xfId="2886" xr:uid="{00000000-0005-0000-0000-0000C4040000}"/>
    <cellStyle name="เครื่องหมายจุลภาค 4 3 4 2 2 2" xfId="3330" xr:uid="{00000000-0005-0000-0000-0000C5040000}"/>
    <cellStyle name="เครื่องหมายจุลภาค 4 3 4 3" xfId="2217" xr:uid="{00000000-0005-0000-0000-0000C6040000}"/>
    <cellStyle name="เครื่องหมายจุลภาค 4 3 5" xfId="1066" xr:uid="{00000000-0005-0000-0000-0000C7040000}"/>
    <cellStyle name="เครื่องหมายจุลภาค 4 3 6" xfId="1436" xr:uid="{00000000-0005-0000-0000-0000C8040000}"/>
    <cellStyle name="เครื่องหมายจุลภาค 4 3 7" xfId="1147" xr:uid="{00000000-0005-0000-0000-0000C9040000}"/>
    <cellStyle name="เครื่องหมายจุลภาค 4 3 7 2" xfId="2240" xr:uid="{00000000-0005-0000-0000-0000CA040000}"/>
    <cellStyle name="เครื่องหมายจุลภาค 4 4" xfId="233" xr:uid="{00000000-0005-0000-0000-0000CB040000}"/>
    <cellStyle name="เครื่องหมายจุลภาค 4 5" xfId="339" xr:uid="{00000000-0005-0000-0000-0000CC040000}"/>
    <cellStyle name="เครื่องหมายจุลภาค 4 5 2" xfId="537" xr:uid="{00000000-0005-0000-0000-0000CD040000}"/>
    <cellStyle name="เครื่องหมายจุลภาค 4 5 2 2" xfId="688" xr:uid="{00000000-0005-0000-0000-0000CE040000}"/>
    <cellStyle name="เครื่องหมายจุลภาค 4 5 2 2 2" xfId="1266" xr:uid="{00000000-0005-0000-0000-0000CF040000}"/>
    <cellStyle name="เครื่องหมายจุลภาค 4 5 2 2 2 2" xfId="1361" xr:uid="{00000000-0005-0000-0000-0000D0040000}"/>
    <cellStyle name="เครื่องหมายจุลภาค 4 5 2 2 2 2 2" xfId="3643" xr:uid="{00000000-0005-0000-0000-0000D1040000}"/>
    <cellStyle name="เครื่องหมายจุลภาค 4 5 2 2 2 2 2 2" xfId="3738" xr:uid="{00000000-0005-0000-0000-0000D2040000}"/>
    <cellStyle name="เครื่องหมายจุลภาค 4 5 2 2 2 3" xfId="2640" xr:uid="{00000000-0005-0000-0000-0000D3040000}"/>
    <cellStyle name="เครื่องหมายจุลภาค 4 5 2 2 3" xfId="1707" xr:uid="{00000000-0005-0000-0000-0000D4040000}"/>
    <cellStyle name="เครื่องหมายจุลภาค 4 5 2 2 4" xfId="2034" xr:uid="{00000000-0005-0000-0000-0000D5040000}"/>
    <cellStyle name="เครื่องหมายจุลภาค 4 5 2 2 5" xfId="2545" xr:uid="{00000000-0005-0000-0000-0000D6040000}"/>
    <cellStyle name="เครื่องหมายจุลภาค 4 5 2 2 5 2" xfId="3152" xr:uid="{00000000-0005-0000-0000-0000D7040000}"/>
    <cellStyle name="เครื่องหมายจุลภาค 4 5 2 3" xfId="991" xr:uid="{00000000-0005-0000-0000-0000D8040000}"/>
    <cellStyle name="เครื่องหมายจุลภาค 4 5 2 3 2" xfId="1612" xr:uid="{00000000-0005-0000-0000-0000D9040000}"/>
    <cellStyle name="เครื่องหมายจุลภาค 4 5 2 3 2 2" xfId="3398" xr:uid="{00000000-0005-0000-0000-0000DA040000}"/>
    <cellStyle name="เครื่องหมายจุลภาค 4 5 2 3 2 2 2" xfId="3873" xr:uid="{00000000-0005-0000-0000-0000DB040000}"/>
    <cellStyle name="เครื่องหมายจุลภาค 4 5 2 3 3" xfId="2790" xr:uid="{00000000-0005-0000-0000-0000DC040000}"/>
    <cellStyle name="เครื่องหมายจุลภาค 4 5 2 4" xfId="1939" xr:uid="{00000000-0005-0000-0000-0000DD040000}"/>
    <cellStyle name="เครื่องหมายจุลภาค 4 5 2 5" xfId="2293" xr:uid="{00000000-0005-0000-0000-0000DE040000}"/>
    <cellStyle name="เครื่องหมายจุลภาค 4 5 2 5 2" xfId="3038" xr:uid="{00000000-0005-0000-0000-0000DF040000}"/>
    <cellStyle name="เครื่องหมายจุลภาค 4 5 3" xfId="810" xr:uid="{00000000-0005-0000-0000-0000E0040000}"/>
    <cellStyle name="เครื่องหมายจุลภาค 4 5 3 2" xfId="1134" xr:uid="{00000000-0005-0000-0000-0000E1040000}"/>
    <cellStyle name="เครื่องหมายจุลภาค 4 5 3 2 2" xfId="3265" xr:uid="{00000000-0005-0000-0000-0000E2040000}"/>
    <cellStyle name="เครื่องหมายจุลภาค 4 5 3 2 2 2" xfId="3520" xr:uid="{00000000-0005-0000-0000-0000E3040000}"/>
    <cellStyle name="เครื่องหมายจุลภาค 4 5 3 3" xfId="2422" xr:uid="{00000000-0005-0000-0000-0000E4040000}"/>
    <cellStyle name="เครื่องหมายจุลภาค 4 5 4" xfId="1483" xr:uid="{00000000-0005-0000-0000-0000E5040000}"/>
    <cellStyle name="เครื่องหมายจุลภาค 4 5 5" xfId="1817" xr:uid="{00000000-0005-0000-0000-0000E6040000}"/>
    <cellStyle name="เครื่องหมายจุลภาค 4 5 6" xfId="2149" xr:uid="{00000000-0005-0000-0000-0000E7040000}"/>
    <cellStyle name="เครื่องหมายจุลภาค 4 5 6 2" xfId="2895" xr:uid="{00000000-0005-0000-0000-0000E8040000}"/>
    <cellStyle name="เครื่องหมายจุลภาค 4 6" xfId="287" xr:uid="{00000000-0005-0000-0000-0000E9040000}"/>
    <cellStyle name="เครื่องหมายจุลภาค 4 6 2" xfId="888" xr:uid="{00000000-0005-0000-0000-0000EA040000}"/>
    <cellStyle name="เครื่องหมายจุลภาค 4 6 2 2" xfId="1108" xr:uid="{00000000-0005-0000-0000-0000EB040000}"/>
    <cellStyle name="เครื่องหมายจุลภาค 4 6 2 2 2" xfId="3312" xr:uid="{00000000-0005-0000-0000-0000EC040000}"/>
    <cellStyle name="เครื่องหมายจุลภาค 4 6 2 2 2 2" xfId="3498" xr:uid="{00000000-0005-0000-0000-0000ED040000}"/>
    <cellStyle name="เครื่องหมายจุลภาค 4 6 2 3" xfId="2398" xr:uid="{00000000-0005-0000-0000-0000EE040000}"/>
    <cellStyle name="เครื่องหมายจุลภาค 4 6 3" xfId="1461" xr:uid="{00000000-0005-0000-0000-0000EF040000}"/>
    <cellStyle name="เครื่องหมายจุลภาค 4 6 4" xfId="1796" xr:uid="{00000000-0005-0000-0000-0000F0040000}"/>
    <cellStyle name="เครื่องหมายจุลภาค 4 6 5" xfId="2199" xr:uid="{00000000-0005-0000-0000-0000F1040000}"/>
    <cellStyle name="เครื่องหมายจุลภาค 4 6 5 2" xfId="2869" xr:uid="{00000000-0005-0000-0000-0000F2040000}"/>
    <cellStyle name="เครื่องหมายจุลภาค 4 7" xfId="620" xr:uid="{00000000-0005-0000-0000-0000F3040000}"/>
    <cellStyle name="เครื่องหมายจุลภาค 4 7 2" xfId="939" xr:uid="{00000000-0005-0000-0000-0000F4040000}"/>
    <cellStyle name="เครื่องหมายจุลภาค 4 7 2 2" xfId="3092" xr:uid="{00000000-0005-0000-0000-0000F5040000}"/>
    <cellStyle name="เครื่องหมายจุลภาค 4 7 2 2 2" xfId="3359" xr:uid="{00000000-0005-0000-0000-0000F6040000}"/>
    <cellStyle name="เครื่องหมายจุลภาค 4 7 3" xfId="2253" xr:uid="{00000000-0005-0000-0000-0000F7040000}"/>
    <cellStyle name="เครื่องหมายจุลภาค 4 8" xfId="1068" xr:uid="{00000000-0005-0000-0000-0000F8040000}"/>
    <cellStyle name="เครื่องหมายจุลภาค 4 9" xfId="569" xr:uid="{00000000-0005-0000-0000-0000F9040000}"/>
    <cellStyle name="เครื่องหมายจุลภาค 4 9 2" xfId="2712" xr:uid="{00000000-0005-0000-0000-0000FA040000}"/>
    <cellStyle name="เครื่องหมายจุลภาค 5" xfId="17" xr:uid="{00000000-0005-0000-0000-0000FB040000}"/>
    <cellStyle name="เครื่องหมายจุลภาค 5 10" xfId="1082" xr:uid="{00000000-0005-0000-0000-0000FC040000}"/>
    <cellStyle name="เครื่องหมายจุลภาค 5 11" xfId="554" xr:uid="{00000000-0005-0000-0000-0000FD040000}"/>
    <cellStyle name="เครื่องหมายจุลภาค 5 11 2" xfId="2734" xr:uid="{00000000-0005-0000-0000-0000FE040000}"/>
    <cellStyle name="เครื่องหมายจุลภาค 5 12" xfId="4910" xr:uid="{E605150C-A4E3-41DF-A39A-DECF07182B07}"/>
    <cellStyle name="เครื่องหมายจุลภาค 5 2" xfId="18" xr:uid="{00000000-0005-0000-0000-0000FF040000}"/>
    <cellStyle name="เครื่องหมายจุลภาค 5 2 11" xfId="115" xr:uid="{00000000-0005-0000-0000-000000050000}"/>
    <cellStyle name="เครื่องหมายจุลภาค 5 2 11 2" xfId="4017" xr:uid="{00000000-0005-0000-0000-000001050000}"/>
    <cellStyle name="เครื่องหมายจุลภาค 5 2 2" xfId="116" xr:uid="{00000000-0005-0000-0000-000002050000}"/>
    <cellStyle name="เครื่องหมายจุลภาค 5 2 2 2" xfId="185" xr:uid="{00000000-0005-0000-0000-000003050000}"/>
    <cellStyle name="เครื่องหมายจุลภาค 5 2 2 2 2" xfId="267" xr:uid="{00000000-0005-0000-0000-000004050000}"/>
    <cellStyle name="เครื่องหมายจุลภาค 5 2 2 2 2 2" xfId="440" xr:uid="{00000000-0005-0000-0000-000005050000}"/>
    <cellStyle name="เครื่องหมายจุลภาค 5 2 2 2 2 2 2" xfId="482" xr:uid="{00000000-0005-0000-0000-000006050000}"/>
    <cellStyle name="เครื่องหมายจุลภาค 5 2 2 2 2 2 2 2" xfId="734" xr:uid="{00000000-0005-0000-0000-000007050000}"/>
    <cellStyle name="เครื่องหมายจุลภาค 5 2 2 2 2 2 2 2 2" xfId="742" xr:uid="{00000000-0005-0000-0000-000008050000}"/>
    <cellStyle name="เครื่องหมายจุลภาค 5 2 2 2 2 2 2 2 2 2" xfId="1407" xr:uid="{00000000-0005-0000-0000-000009050000}"/>
    <cellStyle name="เครื่องหมายจุลภาค 5 2 2 2 2 2 2 2 2 2 2" xfId="1415" xr:uid="{00000000-0005-0000-0000-00000A050000}"/>
    <cellStyle name="เครื่องหมายจุลภาค 5 2 2 2 2 2 2 2 2 2 2 2" xfId="3784" xr:uid="{00000000-0005-0000-0000-00000B050000}"/>
    <cellStyle name="เครื่องหมายจุลภาค 5 2 2 2 2 2 2 2 2 2 2 2 2" xfId="3792" xr:uid="{00000000-0005-0000-0000-00000C050000}"/>
    <cellStyle name="เครื่องหมายจุลภาค 5 2 2 2 2 2 2 2 2 2 3" xfId="2694" xr:uid="{00000000-0005-0000-0000-00000D050000}"/>
    <cellStyle name="เครื่องหมายจุลภาค 5 2 2 2 2 2 2 2 2 3" xfId="1761" xr:uid="{00000000-0005-0000-0000-00000E050000}"/>
    <cellStyle name="เครื่องหมายจุลภาค 5 2 2 2 2 2 2 2 2 4" xfId="2088" xr:uid="{00000000-0005-0000-0000-00000F050000}"/>
    <cellStyle name="เครื่องหมายจุลภาค 5 2 2 2 2 2 2 2 2 5" xfId="2686" xr:uid="{00000000-0005-0000-0000-000010050000}"/>
    <cellStyle name="เครื่องหมายจุลภาค 5 2 2 2 2 2 2 2 2 5 2" xfId="3206" xr:uid="{00000000-0005-0000-0000-000011050000}"/>
    <cellStyle name="เครื่องหมายจุลภาค 5 2 2 2 2 2 2 2 3" xfId="1046" xr:uid="{00000000-0005-0000-0000-000012050000}"/>
    <cellStyle name="เครื่องหมายจุลภาค 5 2 2 2 2 2 2 2 3 2" xfId="1753" xr:uid="{00000000-0005-0000-0000-000013050000}"/>
    <cellStyle name="เครื่องหมายจุลภาค 5 2 2 2 2 2 2 2 3 2 2" xfId="3452" xr:uid="{00000000-0005-0000-0000-000014050000}"/>
    <cellStyle name="เครื่องหมายจุลภาค 5 2 2 2 2 2 2 2 3 2 2 2" xfId="3915" xr:uid="{00000000-0005-0000-0000-000015050000}"/>
    <cellStyle name="เครื่องหมายจุลภาค 5 2 2 2 2 2 2 2 3 3" xfId="2832" xr:uid="{00000000-0005-0000-0000-000016050000}"/>
    <cellStyle name="เครื่องหมายจุลภาค 5 2 2 2 2 2 2 2 4" xfId="2080" xr:uid="{00000000-0005-0000-0000-000017050000}"/>
    <cellStyle name="เครื่องหมายจุลภาค 5 2 2 2 2 2 2 2 5" xfId="2347" xr:uid="{00000000-0005-0000-0000-000018050000}"/>
    <cellStyle name="เครื่องหมายจุลภาค 5 2 2 2 2 2 2 2 5 2" xfId="3198" xr:uid="{00000000-0005-0000-0000-000019050000}"/>
    <cellStyle name="เครื่องหมายจุลภาค 5 2 2 2 2 2 2 3" xfId="1038" xr:uid="{00000000-0005-0000-0000-00001A050000}"/>
    <cellStyle name="เครื่องหมายจุลภาค 5 2 2 2 2 2 2 3 2" xfId="1218" xr:uid="{00000000-0005-0000-0000-00001B050000}"/>
    <cellStyle name="เครื่องหมายจุลภาค 5 2 2 2 2 2 2 3 2 2" xfId="3444" xr:uid="{00000000-0005-0000-0000-00001C050000}"/>
    <cellStyle name="เครื่องหมายจุลภาค 5 2 2 2 2 2 2 3 2 2 2" xfId="3600" xr:uid="{00000000-0005-0000-0000-00001D050000}"/>
    <cellStyle name="เครื่องหมายจุลภาค 5 2 2 2 2 2 2 3 3" xfId="2502" xr:uid="{00000000-0005-0000-0000-00001E050000}"/>
    <cellStyle name="เครื่องหมายจุลภาค 5 2 2 2 2 2 2 4" xfId="1567" xr:uid="{00000000-0005-0000-0000-00001F050000}"/>
    <cellStyle name="เครื่องหมายจุลภาค 5 2 2 2 2 2 2 5" xfId="1896" xr:uid="{00000000-0005-0000-0000-000020050000}"/>
    <cellStyle name="เครื่องหมายจุลภาค 5 2 2 2 2 2 2 6" xfId="2339" xr:uid="{00000000-0005-0000-0000-000021050000}"/>
    <cellStyle name="เครื่องหมายจุลภาค 5 2 2 2 2 2 2 6 2" xfId="2993" xr:uid="{00000000-0005-0000-0000-000022050000}"/>
    <cellStyle name="เครื่องหมายจุลภาค 5 2 2 2 2 2 3" xfId="593" xr:uid="{00000000-0005-0000-0000-000023050000}"/>
    <cellStyle name="เครื่องหมายจุลภาค 5 2 2 2 2 2 3 2" xfId="1200" xr:uid="{00000000-0005-0000-0000-000024050000}"/>
    <cellStyle name="เครื่องหมายจุลภาค 5 2 2 2 2 2 3 2 2" xfId="1290" xr:uid="{00000000-0005-0000-0000-000025050000}"/>
    <cellStyle name="เครื่องหมายจุลภาค 5 2 2 2 2 2 3 2 2 2" xfId="3582" xr:uid="{00000000-0005-0000-0000-000026050000}"/>
    <cellStyle name="เครื่องหมายจุลภาค 5 2 2 2 2 2 3 2 2 2 2" xfId="3667" xr:uid="{00000000-0005-0000-0000-000027050000}"/>
    <cellStyle name="เครื่องหมายจุลภาค 5 2 2 2 2 2 3 2 3" xfId="2569" xr:uid="{00000000-0005-0000-0000-000028050000}"/>
    <cellStyle name="เครื่องหมายจุลภาค 5 2 2 2 2 2 3 3" xfId="1636" xr:uid="{00000000-0005-0000-0000-000029050000}"/>
    <cellStyle name="เครื่องหมายจุลภาค 5 2 2 2 2 2 3 4" xfId="1963" xr:uid="{00000000-0005-0000-0000-00002A050000}"/>
    <cellStyle name="เครื่องหมายจุลภาค 5 2 2 2 2 2 3 5" xfId="2484" xr:uid="{00000000-0005-0000-0000-00002B050000}"/>
    <cellStyle name="เครื่องหมายจุลภาค 5 2 2 2 2 2 3 5 2" xfId="3072" xr:uid="{00000000-0005-0000-0000-00002C050000}"/>
    <cellStyle name="เครื่องหมายจุลภาค 5 2 2 2 2 2 4" xfId="858" xr:uid="{00000000-0005-0000-0000-00002D050000}"/>
    <cellStyle name="เครื่องหมายจุลภาค 5 2 2 2 2 2 4 2" xfId="1547" xr:uid="{00000000-0005-0000-0000-00002E050000}"/>
    <cellStyle name="เครื่องหมายจุลภาค 5 2 2 2 2 2 4 2 2" xfId="3293" xr:uid="{00000000-0005-0000-0000-00002F050000}"/>
    <cellStyle name="เครื่องหมายจุลภาค 5 2 2 2 2 2 4 2 2 2" xfId="3841" xr:uid="{00000000-0005-0000-0000-000030050000}"/>
    <cellStyle name="เครื่องหมายจุลภาค 5 2 2 2 2 2 4 3" xfId="2756" xr:uid="{00000000-0005-0000-0000-000031050000}"/>
    <cellStyle name="เครื่องหมายจุลภาค 5 2 2 2 2 2 5" xfId="1878" xr:uid="{00000000-0005-0000-0000-000032050000}"/>
    <cellStyle name="เครื่องหมายจุลภาค 5 2 2 2 2 2 6" xfId="2177" xr:uid="{00000000-0005-0000-0000-000033050000}"/>
    <cellStyle name="เครื่องหมายจุลภาค 5 2 2 2 2 2 6 2" xfId="2968" xr:uid="{00000000-0005-0000-0000-000034050000}"/>
    <cellStyle name="เครื่องหมายจุลภาค 5 2 2 2 2 3" xfId="560" xr:uid="{00000000-0005-0000-0000-000035050000}"/>
    <cellStyle name="เครื่องหมายจุลภาค 5 2 2 2 2 3 2" xfId="654" xr:uid="{00000000-0005-0000-0000-000036050000}"/>
    <cellStyle name="เครื่องหมายจุลภาค 5 2 2 2 2 3 2 2" xfId="1282" xr:uid="{00000000-0005-0000-0000-000037050000}"/>
    <cellStyle name="เครื่องหมายจุลภาค 5 2 2 2 2 3 2 2 2" xfId="1330" xr:uid="{00000000-0005-0000-0000-000038050000}"/>
    <cellStyle name="เครื่องหมายจุลภาค 5 2 2 2 2 3 2 2 2 2" xfId="3659" xr:uid="{00000000-0005-0000-0000-000039050000}"/>
    <cellStyle name="เครื่องหมายจุลภาค 5 2 2 2 2 3 2 2 2 2 2" xfId="3707" xr:uid="{00000000-0005-0000-0000-00003A050000}"/>
    <cellStyle name="เครื่องหมายจุลภาค 5 2 2 2 2 3 2 2 3" xfId="2609" xr:uid="{00000000-0005-0000-0000-00003B050000}"/>
    <cellStyle name="เครื่องหมายจุลภาค 5 2 2 2 2 3 2 3" xfId="1676" xr:uid="{00000000-0005-0000-0000-00003C050000}"/>
    <cellStyle name="เครื่องหมายจุลภาค 5 2 2 2 2 3 2 4" xfId="2003" xr:uid="{00000000-0005-0000-0000-00003D050000}"/>
    <cellStyle name="เครื่องหมายจุลภาค 5 2 2 2 2 3 2 5" xfId="2561" xr:uid="{00000000-0005-0000-0000-00003E050000}"/>
    <cellStyle name="เครื่องหมายจุลภาค 5 2 2 2 2 3 2 5 2" xfId="3120" xr:uid="{00000000-0005-0000-0000-00003F050000}"/>
    <cellStyle name="เครื่องหมายจุลภาค 5 2 2 2 2 3 3" xfId="946" xr:uid="{00000000-0005-0000-0000-000040050000}"/>
    <cellStyle name="เครื่องหมายจุลภาค 5 2 2 2 2 3 3 2" xfId="1628" xr:uid="{00000000-0005-0000-0000-000041050000}"/>
    <cellStyle name="เครื่องหมายจุลภาค 5 2 2 2 2 3 3 2 2" xfId="3364" xr:uid="{00000000-0005-0000-0000-000042050000}"/>
    <cellStyle name="เครื่องหมายจุลภาค 5 2 2 2 2 3 3 2 2 2" xfId="3877" xr:uid="{00000000-0005-0000-0000-000043050000}"/>
    <cellStyle name="เครื่องหมายจุลภาค 5 2 2 2 2 3 3 3" xfId="2794" xr:uid="{00000000-0005-0000-0000-000044050000}"/>
    <cellStyle name="เครื่องหมายจุลภาค 5 2 2 2 2 3 4" xfId="1955" xr:uid="{00000000-0005-0000-0000-000045050000}"/>
    <cellStyle name="เครื่องหมายจุลภาค 5 2 2 2 2 3 5" xfId="2258" xr:uid="{00000000-0005-0000-0000-000046050000}"/>
    <cellStyle name="เครื่องหมายจุลภาค 5 2 2 2 2 3 5 2" xfId="3056" xr:uid="{00000000-0005-0000-0000-000047050000}"/>
    <cellStyle name="เครื่องหมายจุลภาค 5 2 2 2 2 4" xfId="834" xr:uid="{00000000-0005-0000-0000-000048050000}"/>
    <cellStyle name="เครื่องหมายจุลภาค 5 2 2 2 2 4 2" xfId="1089" xr:uid="{00000000-0005-0000-0000-000049050000}"/>
    <cellStyle name="เครื่องหมายจุลภาค 5 2 2 2 2 4 2 2" xfId="3285" xr:uid="{00000000-0005-0000-0000-00004A050000}"/>
    <cellStyle name="เครื่องหมายจุลภาค 5 2 2 2 2 4 2 2 2" xfId="3482" xr:uid="{00000000-0005-0000-0000-00004B050000}"/>
    <cellStyle name="เครื่องหมายจุลภาค 5 2 2 2 2 4 3" xfId="2382" xr:uid="{00000000-0005-0000-0000-00004C050000}"/>
    <cellStyle name="เครื่องหมายจุลภาค 5 2 2 2 2 5" xfId="1446" xr:uid="{00000000-0005-0000-0000-00004D050000}"/>
    <cellStyle name="เครื่องหมายจุลภาค 5 2 2 2 2 6" xfId="1781" xr:uid="{00000000-0005-0000-0000-00004E050000}"/>
    <cellStyle name="เครื่องหมายจุลภาค 5 2 2 2 2 7" xfId="2169" xr:uid="{00000000-0005-0000-0000-00004F050000}"/>
    <cellStyle name="เครื่องหมายจุลภาค 5 2 2 2 2 7 2" xfId="2853" xr:uid="{00000000-0005-0000-0000-000050050000}"/>
    <cellStyle name="เครื่องหมายจุลภาค 5 2 2 2 3" xfId="317" xr:uid="{00000000-0005-0000-0000-000051050000}"/>
    <cellStyle name="เครื่องหมายจุลภาค 5 2 2 2 4" xfId="367" xr:uid="{00000000-0005-0000-0000-000052050000}"/>
    <cellStyle name="เครื่องหมายจุลภาค 5 2 2 2 4 2" xfId="638" xr:uid="{00000000-0005-0000-0000-000053050000}"/>
    <cellStyle name="เครื่องหมายจุลภาค 5 2 2 2 4 2 2" xfId="693" xr:uid="{00000000-0005-0000-0000-000054050000}"/>
    <cellStyle name="เครื่องหมายจุลภาค 5 2 2 2 4 2 2 2" xfId="1322" xr:uid="{00000000-0005-0000-0000-000055050000}"/>
    <cellStyle name="เครื่องหมายจุลภาค 5 2 2 2 4 2 2 2 2" xfId="1366" xr:uid="{00000000-0005-0000-0000-000056050000}"/>
    <cellStyle name="เครื่องหมายจุลภาค 5 2 2 2 4 2 2 2 2 2" xfId="3699" xr:uid="{00000000-0005-0000-0000-000057050000}"/>
    <cellStyle name="เครื่องหมายจุลภาค 5 2 2 2 4 2 2 2 2 2 2" xfId="3743" xr:uid="{00000000-0005-0000-0000-000058050000}"/>
    <cellStyle name="เครื่องหมายจุลภาค 5 2 2 2 4 2 2 2 3" xfId="2645" xr:uid="{00000000-0005-0000-0000-000059050000}"/>
    <cellStyle name="เครื่องหมายจุลภาค 5 2 2 2 4 2 2 3" xfId="1712" xr:uid="{00000000-0005-0000-0000-00005A050000}"/>
    <cellStyle name="เครื่องหมายจุลภาค 5 2 2 2 4 2 2 4" xfId="2039" xr:uid="{00000000-0005-0000-0000-00005B050000}"/>
    <cellStyle name="เครื่องหมายจุลภาค 5 2 2 2 4 2 2 5" xfId="2601" xr:uid="{00000000-0005-0000-0000-00005C050000}"/>
    <cellStyle name="เครื่องหมายจุลภาค 5 2 2 2 4 2 2 5 2" xfId="3157" xr:uid="{00000000-0005-0000-0000-00005D050000}"/>
    <cellStyle name="เครื่องหมายจุลภาค 5 2 2 2 4 2 3" xfId="996" xr:uid="{00000000-0005-0000-0000-00005E050000}"/>
    <cellStyle name="เครื่องหมายจุลภาค 5 2 2 2 4 2 3 2" xfId="1668" xr:uid="{00000000-0005-0000-0000-00005F050000}"/>
    <cellStyle name="เครื่องหมายจุลภาค 5 2 2 2 4 2 3 2 2" xfId="3403" xr:uid="{00000000-0005-0000-0000-000060050000}"/>
    <cellStyle name="เครื่องหมายจุลภาค 5 2 2 2 4 2 3 2 2 2" xfId="3886" xr:uid="{00000000-0005-0000-0000-000061050000}"/>
    <cellStyle name="เครื่องหมายจุลภาค 5 2 2 2 4 2 3 3" xfId="2803" xr:uid="{00000000-0005-0000-0000-000062050000}"/>
    <cellStyle name="เครื่องหมายจุลภาค 5 2 2 2 4 2 4" xfId="1995" xr:uid="{00000000-0005-0000-0000-000063050000}"/>
    <cellStyle name="เครื่องหมายจุลภาค 5 2 2 2 4 2 5" xfId="2298" xr:uid="{00000000-0005-0000-0000-000064050000}"/>
    <cellStyle name="เครื่องหมายจุลภาค 5 2 2 2 4 2 5 2" xfId="3109" xr:uid="{00000000-0005-0000-0000-000065050000}"/>
    <cellStyle name="เครื่องหมายจุลภาค 5 2 2 2 4 3" xfId="914" xr:uid="{00000000-0005-0000-0000-000066050000}"/>
    <cellStyle name="เครื่องหมายจุลภาค 5 2 2 2 4 3 2" xfId="1145" xr:uid="{00000000-0005-0000-0000-000067050000}"/>
    <cellStyle name="เครื่องหมายจุลภาค 5 2 2 2 4 3 2 2" xfId="3337" xr:uid="{00000000-0005-0000-0000-000068050000}"/>
    <cellStyle name="เครื่องหมายจุลภาค 5 2 2 2 4 3 2 2 2" xfId="3530" xr:uid="{00000000-0005-0000-0000-000069050000}"/>
    <cellStyle name="เครื่องหมายจุลภาค 5 2 2 2 4 3 3" xfId="2432" xr:uid="{00000000-0005-0000-0000-00006A050000}"/>
    <cellStyle name="เครื่องหมายจุลภาค 5 2 2 2 4 4" xfId="1495" xr:uid="{00000000-0005-0000-0000-00006B050000}"/>
    <cellStyle name="เครื่องหมายจุลภาค 5 2 2 2 4 5" xfId="1826" xr:uid="{00000000-0005-0000-0000-00006C050000}"/>
    <cellStyle name="เครื่องหมายจุลภาค 5 2 2 2 4 6" xfId="2224" xr:uid="{00000000-0005-0000-0000-00006D050000}"/>
    <cellStyle name="เครื่องหมายจุลภาค 5 2 2 2 4 6 2" xfId="2911" xr:uid="{00000000-0005-0000-0000-00006E050000}"/>
    <cellStyle name="เครื่องหมายจุลภาค 5 2 2 2 5" xfId="475" xr:uid="{00000000-0005-0000-0000-00006F050000}"/>
    <cellStyle name="เครื่องหมายจุลภาค 5 2 2 2 5 2" xfId="471" xr:uid="{00000000-0005-0000-0000-000070050000}"/>
    <cellStyle name="เครื่องหมายจุลภาค 5 2 2 2 5 2 2" xfId="1213" xr:uid="{00000000-0005-0000-0000-000071050000}"/>
    <cellStyle name="เครื่องหมายจุลภาค 5 2 2 2 5 2 2 2" xfId="2986" xr:uid="{00000000-0005-0000-0000-000072050000}"/>
    <cellStyle name="เครื่องหมายจุลภาค 5 2 2 2 5 2 2 2 2" xfId="3595" xr:uid="{00000000-0005-0000-0000-000073050000}"/>
    <cellStyle name="เครื่องหมายจุลภาค 5 2 2 2 5 2 3" xfId="2497" xr:uid="{00000000-0005-0000-0000-000074050000}"/>
    <cellStyle name="เครื่องหมายจุลภาค 5 2 2 2 5 3" xfId="1562" xr:uid="{00000000-0005-0000-0000-000075050000}"/>
    <cellStyle name="เครื่องหมายจุลภาค 5 2 2 2 5 4" xfId="1891" xr:uid="{00000000-0005-0000-0000-000076050000}"/>
    <cellStyle name="เครื่องหมายจุลภาค 5 2 2 2 5 5" xfId="1233" xr:uid="{00000000-0005-0000-0000-000077050000}"/>
    <cellStyle name="เครื่องหมายจุลภาค 5 2 2 2 5 5 2" xfId="2987" xr:uid="{00000000-0005-0000-0000-000078050000}"/>
    <cellStyle name="เครื่องหมายจุลภาค 5 2 2 2 6" xfId="567" xr:uid="{00000000-0005-0000-0000-000079050000}"/>
    <cellStyle name="เครื่องหมายจุลภาค 5 2 2 2 6 2" xfId="816" xr:uid="{00000000-0005-0000-0000-00007A050000}"/>
    <cellStyle name="เครื่องหมายจุลภาค 5 2 2 2 6 2 2" xfId="3062" xr:uid="{00000000-0005-0000-0000-00007B050000}"/>
    <cellStyle name="เครื่องหมายจุลภาค 5 2 2 2 6 2 2 2" xfId="3269" xr:uid="{00000000-0005-0000-0000-00007C050000}"/>
    <cellStyle name="เครื่องหมายจุลภาค 5 2 2 2 6 3" xfId="2153" xr:uid="{00000000-0005-0000-0000-00007D050000}"/>
    <cellStyle name="เครื่องหมายจุลภาค 5 2 2 2 7" xfId="1431" xr:uid="{00000000-0005-0000-0000-00007E050000}"/>
    <cellStyle name="เครื่องหมายจุลภาค 5 2 2 2 8" xfId="851" xr:uid="{00000000-0005-0000-0000-00007F050000}"/>
    <cellStyle name="เครื่องหมายจุลภาค 5 2 2 2 8 2" xfId="2765" xr:uid="{00000000-0005-0000-0000-000080050000}"/>
    <cellStyle name="เครื่องหมายจุลภาค 5 2 2 3" xfId="281" xr:uid="{00000000-0005-0000-0000-000081050000}"/>
    <cellStyle name="เครื่องหมายจุลภาค 5 2 2 3 2" xfId="411" xr:uid="{00000000-0005-0000-0000-000082050000}"/>
    <cellStyle name="เครื่องหมายจุลภาค 5 2 2 3 2 2" xfId="493" xr:uid="{00000000-0005-0000-0000-000083050000}"/>
    <cellStyle name="เครื่องหมายจุลภาค 5 2 2 3 2 2 2" xfId="713" xr:uid="{00000000-0005-0000-0000-000084050000}"/>
    <cellStyle name="เครื่องหมายจุลภาค 5 2 2 3 2 2 2 2" xfId="753" xr:uid="{00000000-0005-0000-0000-000085050000}"/>
    <cellStyle name="เครื่องหมายจุลภาค 5 2 2 3 2 2 2 2 2" xfId="1386" xr:uid="{00000000-0005-0000-0000-000086050000}"/>
    <cellStyle name="เครื่องหมายจุลภาค 5 2 2 3 2 2 2 2 2 2" xfId="1426" xr:uid="{00000000-0005-0000-0000-000087050000}"/>
    <cellStyle name="เครื่องหมายจุลภาค 5 2 2 3 2 2 2 2 2 2 2" xfId="3763" xr:uid="{00000000-0005-0000-0000-000088050000}"/>
    <cellStyle name="เครื่องหมายจุลภาค 5 2 2 3 2 2 2 2 2 2 2 2" xfId="3803" xr:uid="{00000000-0005-0000-0000-000089050000}"/>
    <cellStyle name="เครื่องหมายจุลภาค 5 2 2 3 2 2 2 2 2 3" xfId="2705" xr:uid="{00000000-0005-0000-0000-00008A050000}"/>
    <cellStyle name="เครื่องหมายจุลภาค 5 2 2 3 2 2 2 2 3" xfId="1772" xr:uid="{00000000-0005-0000-0000-00008B050000}"/>
    <cellStyle name="เครื่องหมายจุลภาค 5 2 2 3 2 2 2 2 4" xfId="2099" xr:uid="{00000000-0005-0000-0000-00008C050000}"/>
    <cellStyle name="เครื่องหมายจุลภาค 5 2 2 3 2 2 2 2 5" xfId="2665" xr:uid="{00000000-0005-0000-0000-00008D050000}"/>
    <cellStyle name="เครื่องหมายจุลภาค 5 2 2 3 2 2 2 2 5 2" xfId="3217" xr:uid="{00000000-0005-0000-0000-00008E050000}"/>
    <cellStyle name="เครื่องหมายจุลภาค 5 2 2 3 2 2 2 3" xfId="1057" xr:uid="{00000000-0005-0000-0000-00008F050000}"/>
    <cellStyle name="เครื่องหมายจุลภาค 5 2 2 3 2 2 2 3 2" xfId="1732" xr:uid="{00000000-0005-0000-0000-000090050000}"/>
    <cellStyle name="เครื่องหมายจุลภาค 5 2 2 3 2 2 2 3 2 2" xfId="3463" xr:uid="{00000000-0005-0000-0000-000091050000}"/>
    <cellStyle name="เครื่องหมายจุลภาค 5 2 2 3 2 2 2 3 2 2 2" xfId="3906" xr:uid="{00000000-0005-0000-0000-000092050000}"/>
    <cellStyle name="เครื่องหมายจุลภาค 5 2 2 3 2 2 2 3 3" xfId="2823" xr:uid="{00000000-0005-0000-0000-000093050000}"/>
    <cellStyle name="เครื่องหมายจุลภาค 5 2 2 3 2 2 2 4" xfId="2059" xr:uid="{00000000-0005-0000-0000-000094050000}"/>
    <cellStyle name="เครื่องหมายจุลภาค 5 2 2 3 2 2 2 5" xfId="2358" xr:uid="{00000000-0005-0000-0000-000095050000}"/>
    <cellStyle name="เครื่องหมายจุลภาค 5 2 2 3 2 2 2 5 2" xfId="3177" xr:uid="{00000000-0005-0000-0000-000096050000}"/>
    <cellStyle name="เครื่องหมายจุลภาค 5 2 2 3 2 2 3" xfId="1017" xr:uid="{00000000-0005-0000-0000-000097050000}"/>
    <cellStyle name="เครื่องหมายจุลภาค 5 2 2 3 2 2 3 2" xfId="1229" xr:uid="{00000000-0005-0000-0000-000098050000}"/>
    <cellStyle name="เครื่องหมายจุลภาค 5 2 2 3 2 2 3 2 2" xfId="3423" xr:uid="{00000000-0005-0000-0000-000099050000}"/>
    <cellStyle name="เครื่องหมายจุลภาค 5 2 2 3 2 2 3 2 2 2" xfId="3611" xr:uid="{00000000-0005-0000-0000-00009A050000}"/>
    <cellStyle name="เครื่องหมายจุลภาค 5 2 2 3 2 2 3 3" xfId="2513" xr:uid="{00000000-0005-0000-0000-00009B050000}"/>
    <cellStyle name="เครื่องหมายจุลภาค 5 2 2 3 2 2 4" xfId="1578" xr:uid="{00000000-0005-0000-0000-00009C050000}"/>
    <cellStyle name="เครื่องหมายจุลภาค 5 2 2 3 2 2 5" xfId="1907" xr:uid="{00000000-0005-0000-0000-00009D050000}"/>
    <cellStyle name="เครื่องหมายจุลภาค 5 2 2 3 2 2 6" xfId="2318" xr:uid="{00000000-0005-0000-0000-00009E050000}"/>
    <cellStyle name="เครื่องหมายจุลภาค 5 2 2 3 2 2 6 2" xfId="3004" xr:uid="{00000000-0005-0000-0000-00009F050000}"/>
    <cellStyle name="เครื่องหมายจุลภาค 5 2 2 3 2 3" xfId="604" xr:uid="{00000000-0005-0000-0000-0000A0050000}"/>
    <cellStyle name="เครื่องหมายจุลภาค 5 2 2 3 2 3 2" xfId="1178" xr:uid="{00000000-0005-0000-0000-0000A1050000}"/>
    <cellStyle name="เครื่องหมายจุลภาค 5 2 2 3 2 3 2 2" xfId="1301" xr:uid="{00000000-0005-0000-0000-0000A2050000}"/>
    <cellStyle name="เครื่องหมายจุลภาค 5 2 2 3 2 3 2 2 2" xfId="3560" xr:uid="{00000000-0005-0000-0000-0000A3050000}"/>
    <cellStyle name="เครื่องหมายจุลภาค 5 2 2 3 2 3 2 2 2 2" xfId="3678" xr:uid="{00000000-0005-0000-0000-0000A4050000}"/>
    <cellStyle name="เครื่องหมายจุลภาค 5 2 2 3 2 3 2 3" xfId="2580" xr:uid="{00000000-0005-0000-0000-0000A5050000}"/>
    <cellStyle name="เครื่องหมายจุลภาค 5 2 2 3 2 3 3" xfId="1647" xr:uid="{00000000-0005-0000-0000-0000A6050000}"/>
    <cellStyle name="เครื่องหมายจุลภาค 5 2 2 3 2 3 4" xfId="1974" xr:uid="{00000000-0005-0000-0000-0000A7050000}"/>
    <cellStyle name="เครื่องหมายจุลภาค 5 2 2 3 2 3 5" xfId="2462" xr:uid="{00000000-0005-0000-0000-0000A8050000}"/>
    <cellStyle name="เครื่องหมายจุลภาค 5 2 2 3 2 3 5 2" xfId="3083" xr:uid="{00000000-0005-0000-0000-0000A9050000}"/>
    <cellStyle name="เครื่องหมายจุลภาค 5 2 2 3 2 4" xfId="870" xr:uid="{00000000-0005-0000-0000-0000AA050000}"/>
    <cellStyle name="เครื่องหมายจุลภาค 5 2 2 3 2 4 2" xfId="1525" xr:uid="{00000000-0005-0000-0000-0000AB050000}"/>
    <cellStyle name="เครื่องหมายจุลภาค 5 2 2 3 2 4 2 2" xfId="3304" xr:uid="{00000000-0005-0000-0000-0000AC050000}"/>
    <cellStyle name="เครื่องหมายจุลภาค 5 2 2 3 2 4 2 2 2" xfId="3832" xr:uid="{00000000-0005-0000-0000-0000AD050000}"/>
    <cellStyle name="เครื่องหมายจุลภาค 5 2 2 3 2 4 3" xfId="2747" xr:uid="{00000000-0005-0000-0000-0000AE050000}"/>
    <cellStyle name="เครื่องหมายจุลภาค 5 2 2 3 2 5" xfId="1856" xr:uid="{00000000-0005-0000-0000-0000AF050000}"/>
    <cellStyle name="เครื่องหมายจุลภาค 5 2 2 3 2 6" xfId="2188" xr:uid="{00000000-0005-0000-0000-0000B0050000}"/>
    <cellStyle name="เครื่องหมายจุลภาค 5 2 2 3 2 6 2" xfId="2944" xr:uid="{00000000-0005-0000-0000-0000B1050000}"/>
    <cellStyle name="เครื่องหมายจุลภาค 5 2 2 3 3" xfId="526" xr:uid="{00000000-0005-0000-0000-0000B2050000}"/>
    <cellStyle name="เครื่องหมายจุลภาค 5 2 2 3 3 2" xfId="667" xr:uid="{00000000-0005-0000-0000-0000B3050000}"/>
    <cellStyle name="เครื่องหมายจุลภาค 5 2 2 3 3 2 2" xfId="1255" xr:uid="{00000000-0005-0000-0000-0000B4050000}"/>
    <cellStyle name="เครื่องหมายจุลภาค 5 2 2 3 3 2 2 2" xfId="1343" xr:uid="{00000000-0005-0000-0000-0000B5050000}"/>
    <cellStyle name="เครื่องหมายจุลภาค 5 2 2 3 3 2 2 2 2" xfId="3632" xr:uid="{00000000-0005-0000-0000-0000B6050000}"/>
    <cellStyle name="เครื่องหมายจุลภาค 5 2 2 3 3 2 2 2 2 2" xfId="3720" xr:uid="{00000000-0005-0000-0000-0000B7050000}"/>
    <cellStyle name="เครื่องหมายจุลภาค 5 2 2 3 3 2 2 3" xfId="2622" xr:uid="{00000000-0005-0000-0000-0000B8050000}"/>
    <cellStyle name="เครื่องหมายจุลภาค 5 2 2 3 3 2 3" xfId="1689" xr:uid="{00000000-0005-0000-0000-0000B9050000}"/>
    <cellStyle name="เครื่องหมายจุลภาค 5 2 2 3 3 2 4" xfId="2016" xr:uid="{00000000-0005-0000-0000-0000BA050000}"/>
    <cellStyle name="เครื่องหมายจุลภาค 5 2 2 3 3 2 5" xfId="2534" xr:uid="{00000000-0005-0000-0000-0000BB050000}"/>
    <cellStyle name="เครื่องหมายจุลภาค 5 2 2 3 3 2 5 2" xfId="3133" xr:uid="{00000000-0005-0000-0000-0000BC050000}"/>
    <cellStyle name="เครื่องหมายจุลภาค 5 2 2 3 3 3" xfId="960" xr:uid="{00000000-0005-0000-0000-0000BD050000}"/>
    <cellStyle name="เครื่องหมายจุลภาค 5 2 2 3 3 3 2" xfId="1601" xr:uid="{00000000-0005-0000-0000-0000BE050000}"/>
    <cellStyle name="เครื่องหมายจุลภาค 5 2 2 3 3 3 2 2" xfId="3377" xr:uid="{00000000-0005-0000-0000-0000BF050000}"/>
    <cellStyle name="เครื่องหมายจุลภาค 5 2 2 3 3 3 2 2 2" xfId="3862" xr:uid="{00000000-0005-0000-0000-0000C0050000}"/>
    <cellStyle name="เครื่องหมายจุลภาค 5 2 2 3 3 3 3" xfId="2779" xr:uid="{00000000-0005-0000-0000-0000C1050000}"/>
    <cellStyle name="เครื่องหมายจุลภาค 5 2 2 3 3 4" xfId="1928" xr:uid="{00000000-0005-0000-0000-0000C2050000}"/>
    <cellStyle name="เครื่องหมายจุลภาค 5 2 2 3 3 5" xfId="2271" xr:uid="{00000000-0005-0000-0000-0000C3050000}"/>
    <cellStyle name="เครื่องหมายจุลภาค 5 2 2 3 3 5 2" xfId="3027" xr:uid="{00000000-0005-0000-0000-0000C4050000}"/>
    <cellStyle name="เครื่องหมายจุลภาค 5 2 2 3 4" xfId="788" xr:uid="{00000000-0005-0000-0000-0000C5050000}"/>
    <cellStyle name="เครื่องหมายจุลภาค 5 2 2 3 4 2" xfId="1103" xr:uid="{00000000-0005-0000-0000-0000C6050000}"/>
    <cellStyle name="เครื่องหมายจุลภาค 5 2 2 3 4 2 2" xfId="3246" xr:uid="{00000000-0005-0000-0000-0000C7050000}"/>
    <cellStyle name="เครื่องหมายจุลภาค 5 2 2 3 4 2 2 2" xfId="3495" xr:uid="{00000000-0005-0000-0000-0000C8050000}"/>
    <cellStyle name="เครื่องหมายจุลภาค 5 2 2 3 4 3" xfId="2395" xr:uid="{00000000-0005-0000-0000-0000C9050000}"/>
    <cellStyle name="เครื่องหมายจุลภาค 5 2 2 3 5" xfId="1459" xr:uid="{00000000-0005-0000-0000-0000CA050000}"/>
    <cellStyle name="เครื่องหมายจุลภาค 5 2 2 3 6" xfId="1794" xr:uid="{00000000-0005-0000-0000-0000CB050000}"/>
    <cellStyle name="เครื่องหมายจุลภาค 5 2 2 3 7" xfId="2130" xr:uid="{00000000-0005-0000-0000-0000CC050000}"/>
    <cellStyle name="เครื่องหมายจุลภาค 5 2 2 3 7 2" xfId="2866" xr:uid="{00000000-0005-0000-0000-0000CD050000}"/>
    <cellStyle name="เครื่องหมายจุลภาค 5 2 2 4" xfId="296" xr:uid="{00000000-0005-0000-0000-0000CE050000}"/>
    <cellStyle name="เครื่องหมายจุลภาค 5 2 2 4 2" xfId="380" xr:uid="{00000000-0005-0000-0000-0000CF050000}"/>
    <cellStyle name="เครื่องหมายจุลภาค 5 2 2 4 2 2" xfId="673" xr:uid="{00000000-0005-0000-0000-0000D0050000}"/>
    <cellStyle name="เครื่องหมายจุลภาค 5 2 2 4 2 2 2" xfId="1155" xr:uid="{00000000-0005-0000-0000-0000D1050000}"/>
    <cellStyle name="เครื่องหมายจุลภาค 5 2 2 4 2 2 2 2" xfId="1347" xr:uid="{00000000-0005-0000-0000-0000D2050000}"/>
    <cellStyle name="เครื่องหมายจุลภาค 5 2 2 4 2 2 2 2 2" xfId="3538" xr:uid="{00000000-0005-0000-0000-0000D3050000}"/>
    <cellStyle name="เครื่องหมายจุลภาค 5 2 2 4 2 2 2 2 2 2" xfId="3724" xr:uid="{00000000-0005-0000-0000-0000D4050000}"/>
    <cellStyle name="เครื่องหมายจุลภาค 5 2 2 4 2 2 2 3" xfId="2626" xr:uid="{00000000-0005-0000-0000-0000D5050000}"/>
    <cellStyle name="เครื่องหมายจุลภาค 5 2 2 4 2 2 3" xfId="1693" xr:uid="{00000000-0005-0000-0000-0000D6050000}"/>
    <cellStyle name="เครื่องหมายจุลภาค 5 2 2 4 2 2 4" xfId="2020" xr:uid="{00000000-0005-0000-0000-0000D7050000}"/>
    <cellStyle name="เครื่องหมายจุลภาค 5 2 2 4 2 2 5" xfId="2440" xr:uid="{00000000-0005-0000-0000-0000D8050000}"/>
    <cellStyle name="เครื่องหมายจุลภาค 5 2 2 4 2 2 5 2" xfId="3137" xr:uid="{00000000-0005-0000-0000-0000D9050000}"/>
    <cellStyle name="เครื่องหมายจุลภาค 5 2 2 4 2 3" xfId="967" xr:uid="{00000000-0005-0000-0000-0000DA050000}"/>
    <cellStyle name="เครื่องหมายจุลภาค 5 2 2 4 2 3 2" xfId="1503" xr:uid="{00000000-0005-0000-0000-0000DB050000}"/>
    <cellStyle name="เครื่องหมายจุลภาค 5 2 2 4 2 3 2 2" xfId="3381" xr:uid="{00000000-0005-0000-0000-0000DC050000}"/>
    <cellStyle name="เครื่องหมายจุลภาค 5 2 2 4 2 3 2 2 2" xfId="3819" xr:uid="{00000000-0005-0000-0000-0000DD050000}"/>
    <cellStyle name="เครื่องหมายจุลภาค 5 2 2 4 2 3 3" xfId="2733" xr:uid="{00000000-0005-0000-0000-0000DE050000}"/>
    <cellStyle name="เครื่องหมายจุลภาค 5 2 2 4 2 4" xfId="1834" xr:uid="{00000000-0005-0000-0000-0000DF050000}"/>
    <cellStyle name="เครื่องหมายจุลภาค 5 2 2 4 2 5" xfId="2275" xr:uid="{00000000-0005-0000-0000-0000E0050000}"/>
    <cellStyle name="เครื่องหมายจุลภาค 5 2 2 4 2 5 2" xfId="2920" xr:uid="{00000000-0005-0000-0000-0000E1050000}"/>
    <cellStyle name="เครื่องหมายจุลภาค 5 2 2 4 3" xfId="434" xr:uid="{00000000-0005-0000-0000-0000E2050000}"/>
    <cellStyle name="เครื่องหมายจุลภาค 5 2 2 4 3 2" xfId="1112" xr:uid="{00000000-0005-0000-0000-0000E3050000}"/>
    <cellStyle name="เครื่องหมายจุลภาค 5 2 2 4 3 2 2" xfId="2965" xr:uid="{00000000-0005-0000-0000-0000E4050000}"/>
    <cellStyle name="เครื่องหมายจุลภาค 5 2 2 4 3 2 2 2" xfId="3502" xr:uid="{00000000-0005-0000-0000-0000E5050000}"/>
    <cellStyle name="เครื่องหมายจุลภาค 5 2 2 4 3 3" xfId="2403" xr:uid="{00000000-0005-0000-0000-0000E6050000}"/>
    <cellStyle name="เครื่องหมายจุลภาค 5 2 2 4 4" xfId="1465" xr:uid="{00000000-0005-0000-0000-0000E7050000}"/>
    <cellStyle name="เครื่องหมายจุลภาค 5 2 2 4 5" xfId="1800" xr:uid="{00000000-0005-0000-0000-0000E8050000}"/>
    <cellStyle name="เครื่องหมายจุลภาค 5 2 2 4 6" xfId="879" xr:uid="{00000000-0005-0000-0000-0000E9050000}"/>
    <cellStyle name="เครื่องหมายจุลภาค 5 2 2 4 6 2" xfId="2874" xr:uid="{00000000-0005-0000-0000-0000EA050000}"/>
    <cellStyle name="เครื่องหมายจุลภาค 5 2 2 5" xfId="501" xr:uid="{00000000-0005-0000-0000-0000EB050000}"/>
    <cellStyle name="เครื่องหมายจุลภาค 5 2 2 5 2" xfId="937" xr:uid="{00000000-0005-0000-0000-0000EC050000}"/>
    <cellStyle name="เครื่องหมายจุลภาค 5 2 2 5 2 2" xfId="1234" xr:uid="{00000000-0005-0000-0000-0000ED050000}"/>
    <cellStyle name="เครื่องหมายจุลภาค 5 2 2 5 2 2 2" xfId="3357" xr:uid="{00000000-0005-0000-0000-0000EE050000}"/>
    <cellStyle name="เครื่องหมายจุลภาค 5 2 2 5 2 2 2 2" xfId="3614" xr:uid="{00000000-0005-0000-0000-0000EF050000}"/>
    <cellStyle name="เครื่องหมายจุลภาค 5 2 2 5 2 3" xfId="2516" xr:uid="{00000000-0005-0000-0000-0000F0050000}"/>
    <cellStyle name="เครื่องหมายจุลภาค 5 2 2 5 3" xfId="1581" xr:uid="{00000000-0005-0000-0000-0000F1050000}"/>
    <cellStyle name="เครื่องหมายจุลภาค 5 2 2 5 4" xfId="1910" xr:uid="{00000000-0005-0000-0000-0000F2050000}"/>
    <cellStyle name="เครื่องหมายจุลภาค 5 2 2 5 5" xfId="2251" xr:uid="{00000000-0005-0000-0000-0000F3050000}"/>
    <cellStyle name="เครื่องหมายจุลภาค 5 2 2 5 5 2" xfId="3009" xr:uid="{00000000-0005-0000-0000-0000F4050000}"/>
    <cellStyle name="เครื่องหมายจุลภาค 5 2 2 6" xfId="449" xr:uid="{00000000-0005-0000-0000-0000F5050000}"/>
    <cellStyle name="เครื่องหมายจุลภาค 5 2 2 6 2" xfId="934" xr:uid="{00000000-0005-0000-0000-0000F6050000}"/>
    <cellStyle name="เครื่องหมายจุลภาค 5 2 2 6 2 2" xfId="2976" xr:uid="{00000000-0005-0000-0000-0000F7050000}"/>
    <cellStyle name="เครื่องหมายจุลภาค 5 2 2 6 2 2 2" xfId="3354" xr:uid="{00000000-0005-0000-0000-0000F8050000}"/>
    <cellStyle name="เครื่องหมายจุลภาค 5 2 2 6 3" xfId="2247" xr:uid="{00000000-0005-0000-0000-0000F9050000}"/>
    <cellStyle name="เครื่องหมายจุลภาค 5 2 2 7" xfId="948" xr:uid="{00000000-0005-0000-0000-0000FA050000}"/>
    <cellStyle name="เครื่องหมายจุลภาค 5 2 2 8" xfId="304" xr:uid="{00000000-0005-0000-0000-0000FB050000}"/>
    <cellStyle name="เครื่องหมายจุลภาค 5 2 2 8 2" xfId="2716" xr:uid="{00000000-0005-0000-0000-0000FC050000}"/>
    <cellStyle name="เครื่องหมายจุลภาค 5 2 3" xfId="160" xr:uid="{00000000-0005-0000-0000-0000FD050000}"/>
    <cellStyle name="เครื่องหมายจุลภาค 5 2 3 2" xfId="402" xr:uid="{00000000-0005-0000-0000-0000FE050000}"/>
    <cellStyle name="เครื่องหมายจุลภาค 5 2 3 2 2" xfId="425" xr:uid="{00000000-0005-0000-0000-0000FF050000}"/>
    <cellStyle name="เครื่องหมายจุลภาค 5 2 3 2 2 2" xfId="704" xr:uid="{00000000-0005-0000-0000-000000060000}"/>
    <cellStyle name="เครื่องหมายจุลภาค 5 2 3 2 2 2 2" xfId="725" xr:uid="{00000000-0005-0000-0000-000001060000}"/>
    <cellStyle name="เครื่องหมายจุลภาค 5 2 3 2 2 2 2 2" xfId="1377" xr:uid="{00000000-0005-0000-0000-000002060000}"/>
    <cellStyle name="เครื่องหมายจุลภาค 5 2 3 2 2 2 2 2 2" xfId="1398" xr:uid="{00000000-0005-0000-0000-000003060000}"/>
    <cellStyle name="เครื่องหมายจุลภาค 5 2 3 2 2 2 2 2 2 2" xfId="3754" xr:uid="{00000000-0005-0000-0000-000004060000}"/>
    <cellStyle name="เครื่องหมายจุลภาค 5 2 3 2 2 2 2 2 2 2 2" xfId="3775" xr:uid="{00000000-0005-0000-0000-000005060000}"/>
    <cellStyle name="เครื่องหมายจุลภาค 5 2 3 2 2 2 2 2 3" xfId="2677" xr:uid="{00000000-0005-0000-0000-000006060000}"/>
    <cellStyle name="เครื่องหมายจุลภาค 5 2 3 2 2 2 2 3" xfId="1744" xr:uid="{00000000-0005-0000-0000-000007060000}"/>
    <cellStyle name="เครื่องหมายจุลภาค 5 2 3 2 2 2 2 4" xfId="2071" xr:uid="{00000000-0005-0000-0000-000008060000}"/>
    <cellStyle name="เครื่องหมายจุลภาค 5 2 3 2 2 2 2 5" xfId="2656" xr:uid="{00000000-0005-0000-0000-000009060000}"/>
    <cellStyle name="เครื่องหมายจุลภาค 5 2 3 2 2 2 2 5 2" xfId="3189" xr:uid="{00000000-0005-0000-0000-00000A060000}"/>
    <cellStyle name="เครื่องหมายจุลภาค 5 2 3 2 2 2 3" xfId="1029" xr:uid="{00000000-0005-0000-0000-00000B060000}"/>
    <cellStyle name="เครื่องหมายจุลภาค 5 2 3 2 2 2 3 2" xfId="1723" xr:uid="{00000000-0005-0000-0000-00000C060000}"/>
    <cellStyle name="เครื่องหมายจุลภาค 5 2 3 2 2 2 3 2 2" xfId="3435" xr:uid="{00000000-0005-0000-0000-00000D060000}"/>
    <cellStyle name="เครื่องหมายจุลภาค 5 2 3 2 2 2 3 2 2 2" xfId="3897" xr:uid="{00000000-0005-0000-0000-00000E060000}"/>
    <cellStyle name="เครื่องหมายจุลภาค 5 2 3 2 2 2 3 3" xfId="2814" xr:uid="{00000000-0005-0000-0000-00000F060000}"/>
    <cellStyle name="เครื่องหมายจุลภาค 5 2 3 2 2 2 4" xfId="2050" xr:uid="{00000000-0005-0000-0000-000010060000}"/>
    <cellStyle name="เครื่องหมายจุลภาค 5 2 3 2 2 2 5" xfId="2330" xr:uid="{00000000-0005-0000-0000-000011060000}"/>
    <cellStyle name="เครื่องหมายจุลภาค 5 2 3 2 2 2 5 2" xfId="3168" xr:uid="{00000000-0005-0000-0000-000012060000}"/>
    <cellStyle name="เครื่องหมายจุลภาค 5 2 3 2 2 3" xfId="1008" xr:uid="{00000000-0005-0000-0000-000013060000}"/>
    <cellStyle name="เครื่องหมายจุลภาค 5 2 3 2 2 3 2" xfId="1191" xr:uid="{00000000-0005-0000-0000-000014060000}"/>
    <cellStyle name="เครื่องหมายจุลภาค 5 2 3 2 2 3 2 2" xfId="3414" xr:uid="{00000000-0005-0000-0000-000015060000}"/>
    <cellStyle name="เครื่องหมายจุลภาค 5 2 3 2 2 3 2 2 2" xfId="3573" xr:uid="{00000000-0005-0000-0000-000016060000}"/>
    <cellStyle name="เครื่องหมายจุลภาค 5 2 3 2 2 3 3" xfId="2475" xr:uid="{00000000-0005-0000-0000-000017060000}"/>
    <cellStyle name="เครื่องหมายจุลภาค 5 2 3 2 2 4" xfId="1538" xr:uid="{00000000-0005-0000-0000-000018060000}"/>
    <cellStyle name="เครื่องหมายจุลภาค 5 2 3 2 2 5" xfId="1869" xr:uid="{00000000-0005-0000-0000-000019060000}"/>
    <cellStyle name="เครื่องหมายจุลภาค 5 2 3 2 2 6" xfId="2309" xr:uid="{00000000-0005-0000-0000-00001A060000}"/>
    <cellStyle name="เครื่องหมายจุลภาค 5 2 3 2 2 6 2" xfId="2957" xr:uid="{00000000-0005-0000-0000-00001B060000}"/>
    <cellStyle name="เครื่องหมายจุลภาค 5 2 3 2 3" xfId="546" xr:uid="{00000000-0005-0000-0000-00001C060000}"/>
    <cellStyle name="เครื่องหมายจุลภาค 5 2 3 2 3 2" xfId="1169" xr:uid="{00000000-0005-0000-0000-00001D060000}"/>
    <cellStyle name="เครื่องหมายจุลภาค 5 2 3 2 3 2 2" xfId="1273" xr:uid="{00000000-0005-0000-0000-00001E060000}"/>
    <cellStyle name="เครื่องหมายจุลภาค 5 2 3 2 3 2 2 2" xfId="3551" xr:uid="{00000000-0005-0000-0000-00001F060000}"/>
    <cellStyle name="เครื่องหมายจุลภาค 5 2 3 2 3 2 2 2 2" xfId="3650" xr:uid="{00000000-0005-0000-0000-000020060000}"/>
    <cellStyle name="เครื่องหมายจุลภาค 5 2 3 2 3 2 3" xfId="2552" xr:uid="{00000000-0005-0000-0000-000021060000}"/>
    <cellStyle name="เครื่องหมายจุลภาค 5 2 3 2 3 3" xfId="1619" xr:uid="{00000000-0005-0000-0000-000022060000}"/>
    <cellStyle name="เครื่องหมายจุลภาค 5 2 3 2 3 4" xfId="1946" xr:uid="{00000000-0005-0000-0000-000023060000}"/>
    <cellStyle name="เครื่องหมายจุลภาค 5 2 3 2 3 5" xfId="2453" xr:uid="{00000000-0005-0000-0000-000024060000}"/>
    <cellStyle name="เครื่องหมายจุลภาค 5 2 3 2 3 5 2" xfId="3046" xr:uid="{00000000-0005-0000-0000-000025060000}"/>
    <cellStyle name="เครื่องหมายจุลภาค 5 2 3 2 4" xfId="823" xr:uid="{00000000-0005-0000-0000-000026060000}"/>
    <cellStyle name="เครื่องหมายจุลภาค 5 2 3 2 4 2" xfId="1516" xr:uid="{00000000-0005-0000-0000-000027060000}"/>
    <cellStyle name="เครื่องหมายจุลภาค 5 2 3 2 4 2 2" xfId="3276" xr:uid="{00000000-0005-0000-0000-000028060000}"/>
    <cellStyle name="เครื่องหมายจุลภาค 5 2 3 2 4 2 2 2" xfId="3823" xr:uid="{00000000-0005-0000-0000-000029060000}"/>
    <cellStyle name="เครื่องหมายจุลภาค 5 2 3 2 4 3" xfId="2738" xr:uid="{00000000-0005-0000-0000-00002A060000}"/>
    <cellStyle name="เครื่องหมายจุลภาค 5 2 3 2 5" xfId="1847" xr:uid="{00000000-0005-0000-0000-00002B060000}"/>
    <cellStyle name="เครื่องหมายจุลภาค 5 2 3 2 6" xfId="2160" xr:uid="{00000000-0005-0000-0000-00002C060000}"/>
    <cellStyle name="เครื่องหมายจุลภาค 5 2 3 2 6 2" xfId="2935" xr:uid="{00000000-0005-0000-0000-00002D060000}"/>
    <cellStyle name="เครื่องหมายจุลภาค 5 2 3 3" xfId="230" xr:uid="{00000000-0005-0000-0000-00002E060000}"/>
    <cellStyle name="เครื่องหมายจุลภาค 5 2 3 3 2" xfId="626" xr:uid="{00000000-0005-0000-0000-00002F060000}"/>
    <cellStyle name="เครื่องหมายจุลภาค 5 2 3 3 2 2" xfId="1071" xr:uid="{00000000-0005-0000-0000-000030060000}"/>
    <cellStyle name="เครื่องหมายจุลภาค 5 2 3 3 2 2 2" xfId="1311" xr:uid="{00000000-0005-0000-0000-000031060000}"/>
    <cellStyle name="เครื่องหมายจุลภาค 5 2 3 3 2 2 2 2" xfId="3471" xr:uid="{00000000-0005-0000-0000-000032060000}"/>
    <cellStyle name="เครื่องหมายจุลภาค 5 2 3 3 2 2 2 2 2" xfId="3688" xr:uid="{00000000-0005-0000-0000-000033060000}"/>
    <cellStyle name="เครื่องหมายจุลภาค 5 2 3 3 2 2 3" xfId="2590" xr:uid="{00000000-0005-0000-0000-000034060000}"/>
    <cellStyle name="เครื่องหมายจุลภาค 5 2 3 3 2 3" xfId="1657" xr:uid="{00000000-0005-0000-0000-000035060000}"/>
    <cellStyle name="เครื่องหมายจุลภาค 5 2 3 3 2 4" xfId="1984" xr:uid="{00000000-0005-0000-0000-000036060000}"/>
    <cellStyle name="เครื่องหมายจุลภาค 5 2 3 3 2 5" xfId="2369" xr:uid="{00000000-0005-0000-0000-000037060000}"/>
    <cellStyle name="เครื่องหมายจุลภาค 5 2 3 3 2 5 2" xfId="3098" xr:uid="{00000000-0005-0000-0000-000038060000}"/>
    <cellStyle name="เครื่องหมายจุลภาค 5 2 3 3 3" xfId="899" xr:uid="{00000000-0005-0000-0000-000039060000}"/>
    <cellStyle name="เครื่องหมายจุลภาค 5 2 3 3 3 2" xfId="812" xr:uid="{00000000-0005-0000-0000-00003A060000}"/>
    <cellStyle name="เครื่องหมายจุลภาค 5 2 3 3 3 2 2" xfId="3322" xr:uid="{00000000-0005-0000-0000-00003B060000}"/>
    <cellStyle name="เครื่องหมายจุลภาค 5 2 3 3 3 2 2 2" xfId="3267" xr:uid="{00000000-0005-0000-0000-00003C060000}"/>
    <cellStyle name="เครื่องหมายจุลภาค 5 2 3 3 3 3" xfId="2151" xr:uid="{00000000-0005-0000-0000-00003D060000}"/>
    <cellStyle name="เครื่องหมายจุลภาค 5 2 3 3 4" xfId="1091" xr:uid="{00000000-0005-0000-0000-00003E060000}"/>
    <cellStyle name="เครื่องหมายจุลภาค 5 2 3 3 5" xfId="2209" xr:uid="{00000000-0005-0000-0000-00003F060000}"/>
    <cellStyle name="เครื่องหมายจุลภาค 5 2 3 3 5 2" xfId="2839" xr:uid="{00000000-0005-0000-0000-000040060000}"/>
    <cellStyle name="เครื่องหมายจุลภาค 5 2 3 4" xfId="371" xr:uid="{00000000-0005-0000-0000-000041060000}"/>
    <cellStyle name="เครื่องหมายจุลภาค 5 2 3 4 2" xfId="782" xr:uid="{00000000-0005-0000-0000-000042060000}"/>
    <cellStyle name="เครื่องหมายจุลภาค 5 2 3 4 2 2" xfId="2914" xr:uid="{00000000-0005-0000-0000-000043060000}"/>
    <cellStyle name="เครื่องหมายจุลภาค 5 2 3 4 2 2 2" xfId="3240" xr:uid="{00000000-0005-0000-0000-000044060000}"/>
    <cellStyle name="เครื่องหมายจุลภาค 5 2 3 4 3" xfId="2123" xr:uid="{00000000-0005-0000-0000-000045060000}"/>
    <cellStyle name="เครื่องหมายจุลภาค 5 2 3 5" xfId="1107" xr:uid="{00000000-0005-0000-0000-000046060000}"/>
    <cellStyle name="เครื่องหมายจุลภาค 5 2 3 6" xfId="885" xr:uid="{00000000-0005-0000-0000-000047060000}"/>
    <cellStyle name="เครื่องหมายจุลภาค 5 2 3 7" xfId="831" xr:uid="{00000000-0005-0000-0000-000048060000}"/>
    <cellStyle name="เครื่องหมายจุลภาค 5 2 3 7 2" xfId="2377" xr:uid="{00000000-0005-0000-0000-000049060000}"/>
    <cellStyle name="เครื่องหมายจุลภาค 5 2 4" xfId="232" xr:uid="{00000000-0005-0000-0000-00004A060000}"/>
    <cellStyle name="เครื่องหมายจุลภาค 5 2 5" xfId="337" xr:uid="{00000000-0005-0000-0000-00004B060000}"/>
    <cellStyle name="เครื่องหมายจุลภาค 5 2 5 2" xfId="513" xr:uid="{00000000-0005-0000-0000-00004C060000}"/>
    <cellStyle name="เครื่องหมายจุลภาค 5 2 5 2 2" xfId="686" xr:uid="{00000000-0005-0000-0000-00004D060000}"/>
    <cellStyle name="เครื่องหมายจุลภาค 5 2 5 2 2 2" xfId="1242" xr:uid="{00000000-0005-0000-0000-00004E060000}"/>
    <cellStyle name="เครื่องหมายจุลภาค 5 2 5 2 2 2 2" xfId="1359" xr:uid="{00000000-0005-0000-0000-00004F060000}"/>
    <cellStyle name="เครื่องหมายจุลภาค 5 2 5 2 2 2 2 2" xfId="3619" xr:uid="{00000000-0005-0000-0000-000050060000}"/>
    <cellStyle name="เครื่องหมายจุลภาค 5 2 5 2 2 2 2 2 2" xfId="3736" xr:uid="{00000000-0005-0000-0000-000051060000}"/>
    <cellStyle name="เครื่องหมายจุลภาค 5 2 5 2 2 2 3" xfId="2638" xr:uid="{00000000-0005-0000-0000-000052060000}"/>
    <cellStyle name="เครื่องหมายจุลภาค 5 2 5 2 2 3" xfId="1705" xr:uid="{00000000-0005-0000-0000-000053060000}"/>
    <cellStyle name="เครื่องหมายจุลภาค 5 2 5 2 2 4" xfId="2032" xr:uid="{00000000-0005-0000-0000-000054060000}"/>
    <cellStyle name="เครื่องหมายจุลภาค 5 2 5 2 2 5" xfId="2521" xr:uid="{00000000-0005-0000-0000-000055060000}"/>
    <cellStyle name="เครื่องหมายจุลภาค 5 2 5 2 2 5 2" xfId="3150" xr:uid="{00000000-0005-0000-0000-000056060000}"/>
    <cellStyle name="เครื่องหมายจุลภาค 5 2 5 2 3" xfId="989" xr:uid="{00000000-0005-0000-0000-000057060000}"/>
    <cellStyle name="เครื่องหมายจุลภาค 5 2 5 2 3 2" xfId="1588" xr:uid="{00000000-0005-0000-0000-000058060000}"/>
    <cellStyle name="เครื่องหมายจุลภาค 5 2 5 2 3 2 2" xfId="3396" xr:uid="{00000000-0005-0000-0000-000059060000}"/>
    <cellStyle name="เครื่องหมายจุลภาค 5 2 5 2 3 2 2 2" xfId="3849" xr:uid="{00000000-0005-0000-0000-00005A060000}"/>
    <cellStyle name="เครื่องหมายจุลภาค 5 2 5 2 3 3" xfId="2766" xr:uid="{00000000-0005-0000-0000-00005B060000}"/>
    <cellStyle name="เครื่องหมายจุลภาค 5 2 5 2 4" xfId="1915" xr:uid="{00000000-0005-0000-0000-00005C060000}"/>
    <cellStyle name="เครื่องหมายจุลภาค 5 2 5 2 5" xfId="2291" xr:uid="{00000000-0005-0000-0000-00005D060000}"/>
    <cellStyle name="เครื่องหมายจุลภาค 5 2 5 2 5 2" xfId="3014" xr:uid="{00000000-0005-0000-0000-00005E060000}"/>
    <cellStyle name="เครื่องหมายจุลภาค 5 2 5 3" xfId="462" xr:uid="{00000000-0005-0000-0000-00005F060000}"/>
    <cellStyle name="เครื่องหมายจุลภาค 5 2 5 3 2" xfId="1132" xr:uid="{00000000-0005-0000-0000-000060060000}"/>
    <cellStyle name="เครื่องหมายจุลภาค 5 2 5 3 2 2" xfId="2982" xr:uid="{00000000-0005-0000-0000-000061060000}"/>
    <cellStyle name="เครื่องหมายจุลภาค 5 2 5 3 2 2 2" xfId="3518" xr:uid="{00000000-0005-0000-0000-000062060000}"/>
    <cellStyle name="เครื่องหมายจุลภาค 5 2 5 3 3" xfId="2420" xr:uid="{00000000-0005-0000-0000-000063060000}"/>
    <cellStyle name="เครื่องหมายจุลภาค 5 2 5 4" xfId="1481" xr:uid="{00000000-0005-0000-0000-000064060000}"/>
    <cellStyle name="เครื่องหมายจุลภาค 5 2 5 5" xfId="1815" xr:uid="{00000000-0005-0000-0000-000065060000}"/>
    <cellStyle name="เครื่องหมายจุลภาค 5 2 5 6" xfId="387" xr:uid="{00000000-0005-0000-0000-000066060000}"/>
    <cellStyle name="เครื่องหมายจุลภาค 5 2 5 6 2" xfId="2893" xr:uid="{00000000-0005-0000-0000-000067060000}"/>
    <cellStyle name="เครื่องหมายจุลภาค 5 2 6" xfId="394" xr:uid="{00000000-0005-0000-0000-000068060000}"/>
    <cellStyle name="เครื่องหมายจุลภาค 5 2 6 2" xfId="887" xr:uid="{00000000-0005-0000-0000-000069060000}"/>
    <cellStyle name="เครื่องหมายจุลภาค 5 2 6 2 2" xfId="1162" xr:uid="{00000000-0005-0000-0000-00006A060000}"/>
    <cellStyle name="เครื่องหมายจุลภาค 5 2 6 2 2 2" xfId="3311" xr:uid="{00000000-0005-0000-0000-00006B060000}"/>
    <cellStyle name="เครื่องหมายจุลภาค 5 2 6 2 2 2 2" xfId="3545" xr:uid="{00000000-0005-0000-0000-00006C060000}"/>
    <cellStyle name="เครื่องหมายจุลภาค 5 2 6 2 3" xfId="2447" xr:uid="{00000000-0005-0000-0000-00006D060000}"/>
    <cellStyle name="เครื่องหมายจุลภาค 5 2 6 3" xfId="1510" xr:uid="{00000000-0005-0000-0000-00006E060000}"/>
    <cellStyle name="เครื่องหมายจุลภาค 5 2 6 4" xfId="1841" xr:uid="{00000000-0005-0000-0000-00006F060000}"/>
    <cellStyle name="เครื่องหมายจุลภาค 5 2 6 5" xfId="2198" xr:uid="{00000000-0005-0000-0000-000070060000}"/>
    <cellStyle name="เครื่องหมายจุลภาค 5 2 6 5 2" xfId="2929" xr:uid="{00000000-0005-0000-0000-000071060000}"/>
    <cellStyle name="เครื่องหมายจุลภาค 5 2 7" xfId="290" xr:uid="{00000000-0005-0000-0000-000072060000}"/>
    <cellStyle name="เครื่องหมายจุลภาค 5 2 7 2" xfId="969" xr:uid="{00000000-0005-0000-0000-000073060000}"/>
    <cellStyle name="เครื่องหมายจุลภาค 5 2 7 2 2" xfId="2871" xr:uid="{00000000-0005-0000-0000-000074060000}"/>
    <cellStyle name="เครื่องหมายจุลภาค 5 2 7 2 2 2" xfId="3382" xr:uid="{00000000-0005-0000-0000-000075060000}"/>
    <cellStyle name="เครื่องหมายจุลภาค 5 2 7 3" xfId="2276" xr:uid="{00000000-0005-0000-0000-000076060000}"/>
    <cellStyle name="เครื่องหมายจุลภาค 5 2 8" xfId="763" xr:uid="{00000000-0005-0000-0000-000077060000}"/>
    <cellStyle name="เครื่องหมายจุลภาค 5 2 9" xfId="580" xr:uid="{00000000-0005-0000-0000-000078060000}"/>
    <cellStyle name="เครื่องหมายจุลภาค 5 2 9 2" xfId="643" xr:uid="{00000000-0005-0000-0000-000079060000}"/>
    <cellStyle name="เครื่องหมายจุลภาค 5 3" xfId="117" xr:uid="{00000000-0005-0000-0000-00007A060000}"/>
    <cellStyle name="เครื่องหมายจุลภาค 5 3 2" xfId="184" xr:uid="{00000000-0005-0000-0000-00007B060000}"/>
    <cellStyle name="เครื่องหมายจุลภาค 5 3 2 2" xfId="268" xr:uid="{00000000-0005-0000-0000-00007C060000}"/>
    <cellStyle name="เครื่องหมายจุลภาค 5 3 2 2 2" xfId="439" xr:uid="{00000000-0005-0000-0000-00007D060000}"/>
    <cellStyle name="เครื่องหมายจุลภาค 5 3 2 2 2 2" xfId="483" xr:uid="{00000000-0005-0000-0000-00007E060000}"/>
    <cellStyle name="เครื่องหมายจุลภาค 5 3 2 2 2 2 2" xfId="733" xr:uid="{00000000-0005-0000-0000-00007F060000}"/>
    <cellStyle name="เครื่องหมายจุลภาค 5 3 2 2 2 2 2 2" xfId="743" xr:uid="{00000000-0005-0000-0000-000080060000}"/>
    <cellStyle name="เครื่องหมายจุลภาค 5 3 2 2 2 2 2 2 2" xfId="1406" xr:uid="{00000000-0005-0000-0000-000081060000}"/>
    <cellStyle name="เครื่องหมายจุลภาค 5 3 2 2 2 2 2 2 2 2" xfId="1416" xr:uid="{00000000-0005-0000-0000-000082060000}"/>
    <cellStyle name="เครื่องหมายจุลภาค 5 3 2 2 2 2 2 2 2 2 2" xfId="3783" xr:uid="{00000000-0005-0000-0000-000083060000}"/>
    <cellStyle name="เครื่องหมายจุลภาค 5 3 2 2 2 2 2 2 2 2 2 2" xfId="3793" xr:uid="{00000000-0005-0000-0000-000084060000}"/>
    <cellStyle name="เครื่องหมายจุลภาค 5 3 2 2 2 2 2 2 2 3" xfId="2695" xr:uid="{00000000-0005-0000-0000-000085060000}"/>
    <cellStyle name="เครื่องหมายจุลภาค 5 3 2 2 2 2 2 2 3" xfId="1762" xr:uid="{00000000-0005-0000-0000-000086060000}"/>
    <cellStyle name="เครื่องหมายจุลภาค 5 3 2 2 2 2 2 2 4" xfId="2089" xr:uid="{00000000-0005-0000-0000-000087060000}"/>
    <cellStyle name="เครื่องหมายจุลภาค 5 3 2 2 2 2 2 2 5" xfId="2685" xr:uid="{00000000-0005-0000-0000-000088060000}"/>
    <cellStyle name="เครื่องหมายจุลภาค 5 3 2 2 2 2 2 2 5 2" xfId="3207" xr:uid="{00000000-0005-0000-0000-000089060000}"/>
    <cellStyle name="เครื่องหมายจุลภาค 5 3 2 2 2 2 2 3" xfId="1047" xr:uid="{00000000-0005-0000-0000-00008A060000}"/>
    <cellStyle name="เครื่องหมายจุลภาค 5 3 2 2 2 2 2 3 2" xfId="1752" xr:uid="{00000000-0005-0000-0000-00008B060000}"/>
    <cellStyle name="เครื่องหมายจุลภาค 5 3 2 2 2 2 2 3 2 2" xfId="3453" xr:uid="{00000000-0005-0000-0000-00008C060000}"/>
    <cellStyle name="เครื่องหมายจุลภาค 5 3 2 2 2 2 2 3 2 2 2" xfId="3914" xr:uid="{00000000-0005-0000-0000-00008D060000}"/>
    <cellStyle name="เครื่องหมายจุลภาค 5 3 2 2 2 2 2 3 3" xfId="2831" xr:uid="{00000000-0005-0000-0000-00008E060000}"/>
    <cellStyle name="เครื่องหมายจุลภาค 5 3 2 2 2 2 2 4" xfId="2079" xr:uid="{00000000-0005-0000-0000-00008F060000}"/>
    <cellStyle name="เครื่องหมายจุลภาค 5 3 2 2 2 2 2 5" xfId="2348" xr:uid="{00000000-0005-0000-0000-000090060000}"/>
    <cellStyle name="เครื่องหมายจุลภาค 5 3 2 2 2 2 2 5 2" xfId="3197" xr:uid="{00000000-0005-0000-0000-000091060000}"/>
    <cellStyle name="เครื่องหมายจุลภาค 5 3 2 2 2 2 3" xfId="1037" xr:uid="{00000000-0005-0000-0000-000092060000}"/>
    <cellStyle name="เครื่องหมายจุลภาค 5 3 2 2 2 2 3 2" xfId="1219" xr:uid="{00000000-0005-0000-0000-000093060000}"/>
    <cellStyle name="เครื่องหมายจุลภาค 5 3 2 2 2 2 3 2 2" xfId="3443" xr:uid="{00000000-0005-0000-0000-000094060000}"/>
    <cellStyle name="เครื่องหมายจุลภาค 5 3 2 2 2 2 3 2 2 2" xfId="3601" xr:uid="{00000000-0005-0000-0000-000095060000}"/>
    <cellStyle name="เครื่องหมายจุลภาค 5 3 2 2 2 2 3 3" xfId="2503" xr:uid="{00000000-0005-0000-0000-000096060000}"/>
    <cellStyle name="เครื่องหมายจุลภาค 5 3 2 2 2 2 4" xfId="1568" xr:uid="{00000000-0005-0000-0000-000097060000}"/>
    <cellStyle name="เครื่องหมายจุลภาค 5 3 2 2 2 2 5" xfId="1897" xr:uid="{00000000-0005-0000-0000-000098060000}"/>
    <cellStyle name="เครื่องหมายจุลภาค 5 3 2 2 2 2 6" xfId="2338" xr:uid="{00000000-0005-0000-0000-000099060000}"/>
    <cellStyle name="เครื่องหมายจุลภาค 5 3 2 2 2 2 6 2" xfId="2994" xr:uid="{00000000-0005-0000-0000-00009A060000}"/>
    <cellStyle name="เครื่องหมายจุลภาค 5 3 2 2 2 3" xfId="594" xr:uid="{00000000-0005-0000-0000-00009B060000}"/>
    <cellStyle name="เครื่องหมายจุลภาค 5 3 2 2 2 3 2" xfId="1199" xr:uid="{00000000-0005-0000-0000-00009C060000}"/>
    <cellStyle name="เครื่องหมายจุลภาค 5 3 2 2 2 3 2 2" xfId="1291" xr:uid="{00000000-0005-0000-0000-00009D060000}"/>
    <cellStyle name="เครื่องหมายจุลภาค 5 3 2 2 2 3 2 2 2" xfId="3581" xr:uid="{00000000-0005-0000-0000-00009E060000}"/>
    <cellStyle name="เครื่องหมายจุลภาค 5 3 2 2 2 3 2 2 2 2" xfId="3668" xr:uid="{00000000-0005-0000-0000-00009F060000}"/>
    <cellStyle name="เครื่องหมายจุลภาค 5 3 2 2 2 3 2 3" xfId="2570" xr:uid="{00000000-0005-0000-0000-0000A0060000}"/>
    <cellStyle name="เครื่องหมายจุลภาค 5 3 2 2 2 3 3" xfId="1637" xr:uid="{00000000-0005-0000-0000-0000A1060000}"/>
    <cellStyle name="เครื่องหมายจุลภาค 5 3 2 2 2 3 4" xfId="1964" xr:uid="{00000000-0005-0000-0000-0000A2060000}"/>
    <cellStyle name="เครื่องหมายจุลภาค 5 3 2 2 2 3 5" xfId="2483" xr:uid="{00000000-0005-0000-0000-0000A3060000}"/>
    <cellStyle name="เครื่องหมายจุลภาค 5 3 2 2 2 3 5 2" xfId="3073" xr:uid="{00000000-0005-0000-0000-0000A4060000}"/>
    <cellStyle name="เครื่องหมายจุลภาค 5 3 2 2 2 4" xfId="859" xr:uid="{00000000-0005-0000-0000-0000A5060000}"/>
    <cellStyle name="เครื่องหมายจุลภาค 5 3 2 2 2 4 2" xfId="1546" xr:uid="{00000000-0005-0000-0000-0000A6060000}"/>
    <cellStyle name="เครื่องหมายจุลภาค 5 3 2 2 2 4 2 2" xfId="3294" xr:uid="{00000000-0005-0000-0000-0000A7060000}"/>
    <cellStyle name="เครื่องหมายจุลภาค 5 3 2 2 2 4 2 2 2" xfId="3840" xr:uid="{00000000-0005-0000-0000-0000A8060000}"/>
    <cellStyle name="เครื่องหมายจุลภาค 5 3 2 2 2 4 3" xfId="2755" xr:uid="{00000000-0005-0000-0000-0000A9060000}"/>
    <cellStyle name="เครื่องหมายจุลภาค 5 3 2 2 2 5" xfId="1877" xr:uid="{00000000-0005-0000-0000-0000AA060000}"/>
    <cellStyle name="เครื่องหมายจุลภาค 5 3 2 2 2 6" xfId="2178" xr:uid="{00000000-0005-0000-0000-0000AB060000}"/>
    <cellStyle name="เครื่องหมายจุลภาค 5 3 2 2 2 6 2" xfId="2967" xr:uid="{00000000-0005-0000-0000-0000AC060000}"/>
    <cellStyle name="เครื่องหมายจุลภาค 5 3 2 2 3" xfId="559" xr:uid="{00000000-0005-0000-0000-0000AD060000}"/>
    <cellStyle name="เครื่องหมายจุลภาค 5 3 2 2 3 2" xfId="655" xr:uid="{00000000-0005-0000-0000-0000AE060000}"/>
    <cellStyle name="เครื่องหมายจุลภาค 5 3 2 2 3 2 2" xfId="1281" xr:uid="{00000000-0005-0000-0000-0000AF060000}"/>
    <cellStyle name="เครื่องหมายจุลภาค 5 3 2 2 3 2 2 2" xfId="1331" xr:uid="{00000000-0005-0000-0000-0000B0060000}"/>
    <cellStyle name="เครื่องหมายจุลภาค 5 3 2 2 3 2 2 2 2" xfId="3658" xr:uid="{00000000-0005-0000-0000-0000B1060000}"/>
    <cellStyle name="เครื่องหมายจุลภาค 5 3 2 2 3 2 2 2 2 2" xfId="3708" xr:uid="{00000000-0005-0000-0000-0000B2060000}"/>
    <cellStyle name="เครื่องหมายจุลภาค 5 3 2 2 3 2 2 3" xfId="2610" xr:uid="{00000000-0005-0000-0000-0000B3060000}"/>
    <cellStyle name="เครื่องหมายจุลภาค 5 3 2 2 3 2 3" xfId="1677" xr:uid="{00000000-0005-0000-0000-0000B4060000}"/>
    <cellStyle name="เครื่องหมายจุลภาค 5 3 2 2 3 2 4" xfId="2004" xr:uid="{00000000-0005-0000-0000-0000B5060000}"/>
    <cellStyle name="เครื่องหมายจุลภาค 5 3 2 2 3 2 5" xfId="2560" xr:uid="{00000000-0005-0000-0000-0000B6060000}"/>
    <cellStyle name="เครื่องหมายจุลภาค 5 3 2 2 3 2 5 2" xfId="3121" xr:uid="{00000000-0005-0000-0000-0000B7060000}"/>
    <cellStyle name="เครื่องหมายจุลภาค 5 3 2 2 3 3" xfId="947" xr:uid="{00000000-0005-0000-0000-0000B8060000}"/>
    <cellStyle name="เครื่องหมายจุลภาค 5 3 2 2 3 3 2" xfId="1627" xr:uid="{00000000-0005-0000-0000-0000B9060000}"/>
    <cellStyle name="เครื่องหมายจุลภาค 5 3 2 2 3 3 2 2" xfId="3365" xr:uid="{00000000-0005-0000-0000-0000BA060000}"/>
    <cellStyle name="เครื่องหมายจุลภาค 5 3 2 2 3 3 2 2 2" xfId="3876" xr:uid="{00000000-0005-0000-0000-0000BB060000}"/>
    <cellStyle name="เครื่องหมายจุลภาค 5 3 2 2 3 3 3" xfId="2793" xr:uid="{00000000-0005-0000-0000-0000BC060000}"/>
    <cellStyle name="เครื่องหมายจุลภาค 5 3 2 2 3 4" xfId="1954" xr:uid="{00000000-0005-0000-0000-0000BD060000}"/>
    <cellStyle name="เครื่องหมายจุลภาค 5 3 2 2 3 5" xfId="2259" xr:uid="{00000000-0005-0000-0000-0000BE060000}"/>
    <cellStyle name="เครื่องหมายจุลภาค 5 3 2 2 3 5 2" xfId="3055" xr:uid="{00000000-0005-0000-0000-0000BF060000}"/>
    <cellStyle name="เครื่องหมายจุลภาค 5 3 2 2 4" xfId="833" xr:uid="{00000000-0005-0000-0000-0000C0060000}"/>
    <cellStyle name="เครื่องหมายจุลภาค 5 3 2 2 4 2" xfId="1090" xr:uid="{00000000-0005-0000-0000-0000C1060000}"/>
    <cellStyle name="เครื่องหมายจุลภาค 5 3 2 2 4 2 2" xfId="3284" xr:uid="{00000000-0005-0000-0000-0000C2060000}"/>
    <cellStyle name="เครื่องหมายจุลภาค 5 3 2 2 4 2 2 2" xfId="3483" xr:uid="{00000000-0005-0000-0000-0000C3060000}"/>
    <cellStyle name="เครื่องหมายจุลภาค 5 3 2 2 4 3" xfId="2383" xr:uid="{00000000-0005-0000-0000-0000C4060000}"/>
    <cellStyle name="เครื่องหมายจุลภาค 5 3 2 2 5" xfId="1447" xr:uid="{00000000-0005-0000-0000-0000C5060000}"/>
    <cellStyle name="เครื่องหมายจุลภาค 5 3 2 2 6" xfId="1782" xr:uid="{00000000-0005-0000-0000-0000C6060000}"/>
    <cellStyle name="เครื่องหมายจุลภาค 5 3 2 2 7" xfId="2168" xr:uid="{00000000-0005-0000-0000-0000C7060000}"/>
    <cellStyle name="เครื่องหมายจุลภาค 5 3 2 2 7 2" xfId="2854" xr:uid="{00000000-0005-0000-0000-0000C8060000}"/>
    <cellStyle name="เครื่องหมายจุลภาค 5 3 2 3" xfId="318" xr:uid="{00000000-0005-0000-0000-0000C9060000}"/>
    <cellStyle name="เครื่องหมายจุลภาค 5 3 2 4" xfId="368" xr:uid="{00000000-0005-0000-0000-0000CA060000}"/>
    <cellStyle name="เครื่องหมายจุลภาค 5 3 2 4 2" xfId="637" xr:uid="{00000000-0005-0000-0000-0000CB060000}"/>
    <cellStyle name="เครื่องหมายจุลภาค 5 3 2 4 2 2" xfId="694" xr:uid="{00000000-0005-0000-0000-0000CC060000}"/>
    <cellStyle name="เครื่องหมายจุลภาค 5 3 2 4 2 2 2" xfId="1321" xr:uid="{00000000-0005-0000-0000-0000CD060000}"/>
    <cellStyle name="เครื่องหมายจุลภาค 5 3 2 4 2 2 2 2" xfId="1367" xr:uid="{00000000-0005-0000-0000-0000CE060000}"/>
    <cellStyle name="เครื่องหมายจุลภาค 5 3 2 4 2 2 2 2 2" xfId="3698" xr:uid="{00000000-0005-0000-0000-0000CF060000}"/>
    <cellStyle name="เครื่องหมายจุลภาค 5 3 2 4 2 2 2 2 2 2" xfId="3744" xr:uid="{00000000-0005-0000-0000-0000D0060000}"/>
    <cellStyle name="เครื่องหมายจุลภาค 5 3 2 4 2 2 2 3" xfId="2646" xr:uid="{00000000-0005-0000-0000-0000D1060000}"/>
    <cellStyle name="เครื่องหมายจุลภาค 5 3 2 4 2 2 3" xfId="1713" xr:uid="{00000000-0005-0000-0000-0000D2060000}"/>
    <cellStyle name="เครื่องหมายจุลภาค 5 3 2 4 2 2 4" xfId="2040" xr:uid="{00000000-0005-0000-0000-0000D3060000}"/>
    <cellStyle name="เครื่องหมายจุลภาค 5 3 2 4 2 2 5" xfId="2600" xr:uid="{00000000-0005-0000-0000-0000D4060000}"/>
    <cellStyle name="เครื่องหมายจุลภาค 5 3 2 4 2 2 5 2" xfId="3158" xr:uid="{00000000-0005-0000-0000-0000D5060000}"/>
    <cellStyle name="เครื่องหมายจุลภาค 5 3 2 4 2 3" xfId="997" xr:uid="{00000000-0005-0000-0000-0000D6060000}"/>
    <cellStyle name="เครื่องหมายจุลภาค 5 3 2 4 2 3 2" xfId="1667" xr:uid="{00000000-0005-0000-0000-0000D7060000}"/>
    <cellStyle name="เครื่องหมายจุลภาค 5 3 2 4 2 3 2 2" xfId="3404" xr:uid="{00000000-0005-0000-0000-0000D8060000}"/>
    <cellStyle name="เครื่องหมายจุลภาค 5 3 2 4 2 3 2 2 2" xfId="3885" xr:uid="{00000000-0005-0000-0000-0000D9060000}"/>
    <cellStyle name="เครื่องหมายจุลภาค 5 3 2 4 2 3 3" xfId="2802" xr:uid="{00000000-0005-0000-0000-0000DA060000}"/>
    <cellStyle name="เครื่องหมายจุลภาค 5 3 2 4 2 4" xfId="1994" xr:uid="{00000000-0005-0000-0000-0000DB060000}"/>
    <cellStyle name="เครื่องหมายจุลภาค 5 3 2 4 2 5" xfId="2299" xr:uid="{00000000-0005-0000-0000-0000DC060000}"/>
    <cellStyle name="เครื่องหมายจุลภาค 5 3 2 4 2 5 2" xfId="3108" xr:uid="{00000000-0005-0000-0000-0000DD060000}"/>
    <cellStyle name="เครื่องหมายจุลภาค 5 3 2 4 3" xfId="913" xr:uid="{00000000-0005-0000-0000-0000DE060000}"/>
    <cellStyle name="เครื่องหมายจุลภาค 5 3 2 4 3 2" xfId="1146" xr:uid="{00000000-0005-0000-0000-0000DF060000}"/>
    <cellStyle name="เครื่องหมายจุลภาค 5 3 2 4 3 2 2" xfId="3336" xr:uid="{00000000-0005-0000-0000-0000E0060000}"/>
    <cellStyle name="เครื่องหมายจุลภาค 5 3 2 4 3 2 2 2" xfId="3531" xr:uid="{00000000-0005-0000-0000-0000E1060000}"/>
    <cellStyle name="เครื่องหมายจุลภาค 5 3 2 4 3 3" xfId="2433" xr:uid="{00000000-0005-0000-0000-0000E2060000}"/>
    <cellStyle name="เครื่องหมายจุลภาค 5 3 2 4 4" xfId="1496" xr:uid="{00000000-0005-0000-0000-0000E3060000}"/>
    <cellStyle name="เครื่องหมายจุลภาค 5 3 2 4 5" xfId="1827" xr:uid="{00000000-0005-0000-0000-0000E4060000}"/>
    <cellStyle name="เครื่องหมายจุลภาค 5 3 2 4 6" xfId="2223" xr:uid="{00000000-0005-0000-0000-0000E5060000}"/>
    <cellStyle name="เครื่องหมายจุลภาค 5 3 2 4 6 2" xfId="2912" xr:uid="{00000000-0005-0000-0000-0000E6060000}"/>
    <cellStyle name="เครื่องหมายจุลภาค 5 3 2 5" xfId="454" xr:uid="{00000000-0005-0000-0000-0000E7060000}"/>
    <cellStyle name="เครื่องหมายจุลภาค 5 3 2 5 2" xfId="793" xr:uid="{00000000-0005-0000-0000-0000E8060000}"/>
    <cellStyle name="เครื่องหมายจุลภาค 5 3 2 5 2 2" xfId="1211" xr:uid="{00000000-0005-0000-0000-0000E9060000}"/>
    <cellStyle name="เครื่องหมายจุลภาค 5 3 2 5 2 2 2" xfId="3250" xr:uid="{00000000-0005-0000-0000-0000EA060000}"/>
    <cellStyle name="เครื่องหมายจุลภาค 5 3 2 5 2 2 2 2" xfId="3593" xr:uid="{00000000-0005-0000-0000-0000EB060000}"/>
    <cellStyle name="เครื่องหมายจุลภาค 5 3 2 5 2 3" xfId="2495" xr:uid="{00000000-0005-0000-0000-0000EC060000}"/>
    <cellStyle name="เครื่องหมายจุลภาค 5 3 2 5 3" xfId="1558" xr:uid="{00000000-0005-0000-0000-0000ED060000}"/>
    <cellStyle name="เครื่องหมายจุลภาค 5 3 2 5 4" xfId="1889" xr:uid="{00000000-0005-0000-0000-0000EE060000}"/>
    <cellStyle name="เครื่องหมายจุลภาค 5 3 2 5 5" xfId="2134" xr:uid="{00000000-0005-0000-0000-0000EF060000}"/>
    <cellStyle name="เครื่องหมายจุลภาค 5 3 2 5 5 2" xfId="2981" xr:uid="{00000000-0005-0000-0000-0000F0060000}"/>
    <cellStyle name="เครื่องหมายจุลภาค 5 3 2 6" xfId="648" xr:uid="{00000000-0005-0000-0000-0000F1060000}"/>
    <cellStyle name="เครื่องหมายจุลภาค 5 3 2 6 2" xfId="1105" xr:uid="{00000000-0005-0000-0000-0000F2060000}"/>
    <cellStyle name="เครื่องหมายจุลภาค 5 3 2 6 2 2" xfId="3116" xr:uid="{00000000-0005-0000-0000-0000F3060000}"/>
    <cellStyle name="เครื่องหมายจุลภาค 5 3 2 6 2 2 2" xfId="3497" xr:uid="{00000000-0005-0000-0000-0000F4060000}"/>
    <cellStyle name="เครื่องหมายจุลภาค 5 3 2 6 3" xfId="2397" xr:uid="{00000000-0005-0000-0000-0000F5060000}"/>
    <cellStyle name="เครื่องหมายจุลภาค 5 3 2 7" xfId="1494" xr:uid="{00000000-0005-0000-0000-0000F6060000}"/>
    <cellStyle name="เครื่องหมายจุลภาค 5 3 2 8" xfId="844" xr:uid="{00000000-0005-0000-0000-0000F7060000}"/>
    <cellStyle name="เครื่องหมายจุลภาค 5 3 2 8 2" xfId="2245" xr:uid="{00000000-0005-0000-0000-0000F8060000}"/>
    <cellStyle name="เครื่องหมายจุลภาค 5 3 3" xfId="282" xr:uid="{00000000-0005-0000-0000-0000F9060000}"/>
    <cellStyle name="เครื่องหมายจุลภาค 5 3 3 2" xfId="412" xr:uid="{00000000-0005-0000-0000-0000FA060000}"/>
    <cellStyle name="เครื่องหมายจุลภาค 5 3 3 2 2" xfId="494" xr:uid="{00000000-0005-0000-0000-0000FB060000}"/>
    <cellStyle name="เครื่องหมายจุลภาค 5 3 3 2 2 2" xfId="714" xr:uid="{00000000-0005-0000-0000-0000FC060000}"/>
    <cellStyle name="เครื่องหมายจุลภาค 5 3 3 2 2 2 2" xfId="754" xr:uid="{00000000-0005-0000-0000-0000FD060000}"/>
    <cellStyle name="เครื่องหมายจุลภาค 5 3 3 2 2 2 2 2" xfId="1387" xr:uid="{00000000-0005-0000-0000-0000FE060000}"/>
    <cellStyle name="เครื่องหมายจุลภาค 5 3 3 2 2 2 2 2 2" xfId="1427" xr:uid="{00000000-0005-0000-0000-0000FF060000}"/>
    <cellStyle name="เครื่องหมายจุลภาค 5 3 3 2 2 2 2 2 2 2" xfId="3764" xr:uid="{00000000-0005-0000-0000-000000070000}"/>
    <cellStyle name="เครื่องหมายจุลภาค 5 3 3 2 2 2 2 2 2 2 2" xfId="3804" xr:uid="{00000000-0005-0000-0000-000001070000}"/>
    <cellStyle name="เครื่องหมายจุลภาค 5 3 3 2 2 2 2 2 3" xfId="2706" xr:uid="{00000000-0005-0000-0000-000002070000}"/>
    <cellStyle name="เครื่องหมายจุลภาค 5 3 3 2 2 2 2 3" xfId="1773" xr:uid="{00000000-0005-0000-0000-000003070000}"/>
    <cellStyle name="เครื่องหมายจุลภาค 5 3 3 2 2 2 2 4" xfId="2100" xr:uid="{00000000-0005-0000-0000-000004070000}"/>
    <cellStyle name="เครื่องหมายจุลภาค 5 3 3 2 2 2 2 5" xfId="2666" xr:uid="{00000000-0005-0000-0000-000005070000}"/>
    <cellStyle name="เครื่องหมายจุลภาค 5 3 3 2 2 2 2 5 2" xfId="3218" xr:uid="{00000000-0005-0000-0000-000006070000}"/>
    <cellStyle name="เครื่องหมายจุลภาค 5 3 3 2 2 2 3" xfId="1058" xr:uid="{00000000-0005-0000-0000-000007070000}"/>
    <cellStyle name="เครื่องหมายจุลภาค 5 3 3 2 2 2 3 2" xfId="1733" xr:uid="{00000000-0005-0000-0000-000008070000}"/>
    <cellStyle name="เครื่องหมายจุลภาค 5 3 3 2 2 2 3 2 2" xfId="3464" xr:uid="{00000000-0005-0000-0000-000009070000}"/>
    <cellStyle name="เครื่องหมายจุลภาค 5 3 3 2 2 2 3 2 2 2" xfId="3907" xr:uid="{00000000-0005-0000-0000-00000A070000}"/>
    <cellStyle name="เครื่องหมายจุลภาค 5 3 3 2 2 2 3 3" xfId="2824" xr:uid="{00000000-0005-0000-0000-00000B070000}"/>
    <cellStyle name="เครื่องหมายจุลภาค 5 3 3 2 2 2 4" xfId="2060" xr:uid="{00000000-0005-0000-0000-00000C070000}"/>
    <cellStyle name="เครื่องหมายจุลภาค 5 3 3 2 2 2 5" xfId="2359" xr:uid="{00000000-0005-0000-0000-00000D070000}"/>
    <cellStyle name="เครื่องหมายจุลภาค 5 3 3 2 2 2 5 2" xfId="3178" xr:uid="{00000000-0005-0000-0000-00000E070000}"/>
    <cellStyle name="เครื่องหมายจุลภาค 5 3 3 2 2 3" xfId="1018" xr:uid="{00000000-0005-0000-0000-00000F070000}"/>
    <cellStyle name="เครื่องหมายจุลภาค 5 3 3 2 2 3 2" xfId="1230" xr:uid="{00000000-0005-0000-0000-000010070000}"/>
    <cellStyle name="เครื่องหมายจุลภาค 5 3 3 2 2 3 2 2" xfId="3424" xr:uid="{00000000-0005-0000-0000-000011070000}"/>
    <cellStyle name="เครื่องหมายจุลภาค 5 3 3 2 2 3 2 2 2" xfId="3612" xr:uid="{00000000-0005-0000-0000-000012070000}"/>
    <cellStyle name="เครื่องหมายจุลภาค 5 3 3 2 2 3 3" xfId="2514" xr:uid="{00000000-0005-0000-0000-000013070000}"/>
    <cellStyle name="เครื่องหมายจุลภาค 5 3 3 2 2 4" xfId="1579" xr:uid="{00000000-0005-0000-0000-000014070000}"/>
    <cellStyle name="เครื่องหมายจุลภาค 5 3 3 2 2 5" xfId="1908" xr:uid="{00000000-0005-0000-0000-000015070000}"/>
    <cellStyle name="เครื่องหมายจุลภาค 5 3 3 2 2 6" xfId="2319" xr:uid="{00000000-0005-0000-0000-000016070000}"/>
    <cellStyle name="เครื่องหมายจุลภาค 5 3 3 2 2 6 2" xfId="3005" xr:uid="{00000000-0005-0000-0000-000017070000}"/>
    <cellStyle name="เครื่องหมายจุลภาค 5 3 3 2 3" xfId="605" xr:uid="{00000000-0005-0000-0000-000018070000}"/>
    <cellStyle name="เครื่องหมายจุลภาค 5 3 3 2 3 2" xfId="1179" xr:uid="{00000000-0005-0000-0000-000019070000}"/>
    <cellStyle name="เครื่องหมายจุลภาค 5 3 3 2 3 2 2" xfId="1302" xr:uid="{00000000-0005-0000-0000-00001A070000}"/>
    <cellStyle name="เครื่องหมายจุลภาค 5 3 3 2 3 2 2 2" xfId="3561" xr:uid="{00000000-0005-0000-0000-00001B070000}"/>
    <cellStyle name="เครื่องหมายจุลภาค 5 3 3 2 3 2 2 2 2" xfId="3679" xr:uid="{00000000-0005-0000-0000-00001C070000}"/>
    <cellStyle name="เครื่องหมายจุลภาค 5 3 3 2 3 2 3" xfId="2581" xr:uid="{00000000-0005-0000-0000-00001D070000}"/>
    <cellStyle name="เครื่องหมายจุลภาค 5 3 3 2 3 3" xfId="1648" xr:uid="{00000000-0005-0000-0000-00001E070000}"/>
    <cellStyle name="เครื่องหมายจุลภาค 5 3 3 2 3 4" xfId="1975" xr:uid="{00000000-0005-0000-0000-00001F070000}"/>
    <cellStyle name="เครื่องหมายจุลภาค 5 3 3 2 3 5" xfId="2463" xr:uid="{00000000-0005-0000-0000-000020070000}"/>
    <cellStyle name="เครื่องหมายจุลภาค 5 3 3 2 3 5 2" xfId="3084" xr:uid="{00000000-0005-0000-0000-000021070000}"/>
    <cellStyle name="เครื่องหมายจุลภาค 5 3 3 2 4" xfId="871" xr:uid="{00000000-0005-0000-0000-000022070000}"/>
    <cellStyle name="เครื่องหมายจุลภาค 5 3 3 2 4 2" xfId="1526" xr:uid="{00000000-0005-0000-0000-000023070000}"/>
    <cellStyle name="เครื่องหมายจุลภาค 5 3 3 2 4 2 2" xfId="3305" xr:uid="{00000000-0005-0000-0000-000024070000}"/>
    <cellStyle name="เครื่องหมายจุลภาค 5 3 3 2 4 2 2 2" xfId="3833" xr:uid="{00000000-0005-0000-0000-000025070000}"/>
    <cellStyle name="เครื่องหมายจุลภาค 5 3 3 2 4 3" xfId="2748" xr:uid="{00000000-0005-0000-0000-000026070000}"/>
    <cellStyle name="เครื่องหมายจุลภาค 5 3 3 2 5" xfId="1857" xr:uid="{00000000-0005-0000-0000-000027070000}"/>
    <cellStyle name="เครื่องหมายจุลภาค 5 3 3 2 6" xfId="2189" xr:uid="{00000000-0005-0000-0000-000028070000}"/>
    <cellStyle name="เครื่องหมายจุลภาค 5 3 3 2 6 2" xfId="2945" xr:uid="{00000000-0005-0000-0000-000029070000}"/>
    <cellStyle name="เครื่องหมายจุลภาค 5 3 3 3" xfId="527" xr:uid="{00000000-0005-0000-0000-00002A070000}"/>
    <cellStyle name="เครื่องหมายจุลภาค 5 3 3 3 2" xfId="668" xr:uid="{00000000-0005-0000-0000-00002B070000}"/>
    <cellStyle name="เครื่องหมายจุลภาค 5 3 3 3 2 2" xfId="1256" xr:uid="{00000000-0005-0000-0000-00002C070000}"/>
    <cellStyle name="เครื่องหมายจุลภาค 5 3 3 3 2 2 2" xfId="1344" xr:uid="{00000000-0005-0000-0000-00002D070000}"/>
    <cellStyle name="เครื่องหมายจุลภาค 5 3 3 3 2 2 2 2" xfId="3633" xr:uid="{00000000-0005-0000-0000-00002E070000}"/>
    <cellStyle name="เครื่องหมายจุลภาค 5 3 3 3 2 2 2 2 2" xfId="3721" xr:uid="{00000000-0005-0000-0000-00002F070000}"/>
    <cellStyle name="เครื่องหมายจุลภาค 5 3 3 3 2 2 3" xfId="2623" xr:uid="{00000000-0005-0000-0000-000030070000}"/>
    <cellStyle name="เครื่องหมายจุลภาค 5 3 3 3 2 3" xfId="1690" xr:uid="{00000000-0005-0000-0000-000031070000}"/>
    <cellStyle name="เครื่องหมายจุลภาค 5 3 3 3 2 4" xfId="2017" xr:uid="{00000000-0005-0000-0000-000032070000}"/>
    <cellStyle name="เครื่องหมายจุลภาค 5 3 3 3 2 5" xfId="2535" xr:uid="{00000000-0005-0000-0000-000033070000}"/>
    <cellStyle name="เครื่องหมายจุลภาค 5 3 3 3 2 5 2" xfId="3134" xr:uid="{00000000-0005-0000-0000-000034070000}"/>
    <cellStyle name="เครื่องหมายจุลภาค 5 3 3 3 3" xfId="961" xr:uid="{00000000-0005-0000-0000-000035070000}"/>
    <cellStyle name="เครื่องหมายจุลภาค 5 3 3 3 3 2" xfId="1602" xr:uid="{00000000-0005-0000-0000-000036070000}"/>
    <cellStyle name="เครื่องหมายจุลภาค 5 3 3 3 3 2 2" xfId="3378" xr:uid="{00000000-0005-0000-0000-000037070000}"/>
    <cellStyle name="เครื่องหมายจุลภาค 5 3 3 3 3 2 2 2" xfId="3863" xr:uid="{00000000-0005-0000-0000-000038070000}"/>
    <cellStyle name="เครื่องหมายจุลภาค 5 3 3 3 3 3" xfId="2780" xr:uid="{00000000-0005-0000-0000-000039070000}"/>
    <cellStyle name="เครื่องหมายจุลภาค 5 3 3 3 4" xfId="1929" xr:uid="{00000000-0005-0000-0000-00003A070000}"/>
    <cellStyle name="เครื่องหมายจุลภาค 5 3 3 3 5" xfId="2272" xr:uid="{00000000-0005-0000-0000-00003B070000}"/>
    <cellStyle name="เครื่องหมายจุลภาค 5 3 3 3 5 2" xfId="3028" xr:uid="{00000000-0005-0000-0000-00003C070000}"/>
    <cellStyle name="เครื่องหมายจุลภาค 5 3 3 4" xfId="789" xr:uid="{00000000-0005-0000-0000-00003D070000}"/>
    <cellStyle name="เครื่องหมายจุลภาค 5 3 3 4 2" xfId="1104" xr:uid="{00000000-0005-0000-0000-00003E070000}"/>
    <cellStyle name="เครื่องหมายจุลภาค 5 3 3 4 2 2" xfId="3247" xr:uid="{00000000-0005-0000-0000-00003F070000}"/>
    <cellStyle name="เครื่องหมายจุลภาค 5 3 3 4 2 2 2" xfId="3496" xr:uid="{00000000-0005-0000-0000-000040070000}"/>
    <cellStyle name="เครื่องหมายจุลภาค 5 3 3 4 3" xfId="2396" xr:uid="{00000000-0005-0000-0000-000041070000}"/>
    <cellStyle name="เครื่องหมายจุลภาค 5 3 3 5" xfId="1460" xr:uid="{00000000-0005-0000-0000-000042070000}"/>
    <cellStyle name="เครื่องหมายจุลภาค 5 3 3 6" xfId="1795" xr:uid="{00000000-0005-0000-0000-000043070000}"/>
    <cellStyle name="เครื่องหมายจุลภาค 5 3 3 7" xfId="2131" xr:uid="{00000000-0005-0000-0000-000044070000}"/>
    <cellStyle name="เครื่องหมายจุลภาค 5 3 3 7 2" xfId="2867" xr:uid="{00000000-0005-0000-0000-000045070000}"/>
    <cellStyle name="เครื่องหมายจุลภาค 5 3 4" xfId="323" xr:uid="{00000000-0005-0000-0000-000046070000}"/>
    <cellStyle name="เครื่องหมายจุลภาค 5 3 4 2" xfId="523" xr:uid="{00000000-0005-0000-0000-000047070000}"/>
    <cellStyle name="เครื่องหมายจุลภาค 5 3 4 2 2" xfId="681" xr:uid="{00000000-0005-0000-0000-000048070000}"/>
    <cellStyle name="เครื่องหมายจุลภาค 5 3 4 2 2 2" xfId="1252" xr:uid="{00000000-0005-0000-0000-000049070000}"/>
    <cellStyle name="เครื่องหมายจุลภาค 5 3 4 2 2 2 2" xfId="1354" xr:uid="{00000000-0005-0000-0000-00004A070000}"/>
    <cellStyle name="เครื่องหมายจุลภาค 5 3 4 2 2 2 2 2" xfId="3629" xr:uid="{00000000-0005-0000-0000-00004B070000}"/>
    <cellStyle name="เครื่องหมายจุลภาค 5 3 4 2 2 2 2 2 2" xfId="3731" xr:uid="{00000000-0005-0000-0000-00004C070000}"/>
    <cellStyle name="เครื่องหมายจุลภาค 5 3 4 2 2 2 3" xfId="2633" xr:uid="{00000000-0005-0000-0000-00004D070000}"/>
    <cellStyle name="เครื่องหมายจุลภาค 5 3 4 2 2 3" xfId="1700" xr:uid="{00000000-0005-0000-0000-00004E070000}"/>
    <cellStyle name="เครื่องหมายจุลภาค 5 3 4 2 2 4" xfId="2027" xr:uid="{00000000-0005-0000-0000-00004F070000}"/>
    <cellStyle name="เครื่องหมายจุลภาค 5 3 4 2 2 5" xfId="2531" xr:uid="{00000000-0005-0000-0000-000050070000}"/>
    <cellStyle name="เครื่องหมายจุลภาค 5 3 4 2 2 5 2" xfId="3145" xr:uid="{00000000-0005-0000-0000-000051070000}"/>
    <cellStyle name="เครื่องหมายจุลภาค 5 3 4 2 3" xfId="983" xr:uid="{00000000-0005-0000-0000-000052070000}"/>
    <cellStyle name="เครื่องหมายจุลภาค 5 3 4 2 3 2" xfId="1598" xr:uid="{00000000-0005-0000-0000-000053070000}"/>
    <cellStyle name="เครื่องหมายจุลภาค 5 3 4 2 3 2 2" xfId="3390" xr:uid="{00000000-0005-0000-0000-000054070000}"/>
    <cellStyle name="เครื่องหมายจุลภาค 5 3 4 2 3 2 2 2" xfId="3859" xr:uid="{00000000-0005-0000-0000-000055070000}"/>
    <cellStyle name="เครื่องหมายจุลภาค 5 3 4 2 3 3" xfId="2776" xr:uid="{00000000-0005-0000-0000-000056070000}"/>
    <cellStyle name="เครื่องหมายจุลภาค 5 3 4 2 4" xfId="1925" xr:uid="{00000000-0005-0000-0000-000057070000}"/>
    <cellStyle name="เครื่องหมายจุลภาค 5 3 4 2 5" xfId="2285" xr:uid="{00000000-0005-0000-0000-000058070000}"/>
    <cellStyle name="เครื่องหมายจุลภาค 5 3 4 2 5 2" xfId="3024" xr:uid="{00000000-0005-0000-0000-000059070000}"/>
    <cellStyle name="เครื่องหมายจุลภาค 5 3 4 3" xfId="776" xr:uid="{00000000-0005-0000-0000-00005A070000}"/>
    <cellStyle name="เครื่องหมายจุลภาค 5 3 4 3 2" xfId="1125" xr:uid="{00000000-0005-0000-0000-00005B070000}"/>
    <cellStyle name="เครื่องหมายจุลภาค 5 3 4 3 2 2" xfId="3235" xr:uid="{00000000-0005-0000-0000-00005C070000}"/>
    <cellStyle name="เครื่องหมายจุลภาค 5 3 4 3 2 2 2" xfId="3512" xr:uid="{00000000-0005-0000-0000-00005D070000}"/>
    <cellStyle name="เครื่องหมายจุลภาค 5 3 4 3 3" xfId="2414" xr:uid="{00000000-0005-0000-0000-00005E070000}"/>
    <cellStyle name="เครื่องหมายจุลภาค 5 3 4 4" xfId="1475" xr:uid="{00000000-0005-0000-0000-00005F070000}"/>
    <cellStyle name="เครื่องหมายจุลภาค 5 3 4 5" xfId="1809" xr:uid="{00000000-0005-0000-0000-000060070000}"/>
    <cellStyle name="เครื่องหมายจุลภาค 5 3 4 6" xfId="2115" xr:uid="{00000000-0005-0000-0000-000061070000}"/>
    <cellStyle name="เครื่องหมายจุลภาค 5 3 4 6 2" xfId="2883" xr:uid="{00000000-0005-0000-0000-000062070000}"/>
    <cellStyle name="เครื่องหมายจุลภาค 5 3 5" xfId="512" xr:uid="{00000000-0005-0000-0000-000063070000}"/>
    <cellStyle name="เครื่องหมายจุลภาค 5 3 5 2" xfId="930" xr:uid="{00000000-0005-0000-0000-000064070000}"/>
    <cellStyle name="เครื่องหมายจุลภาค 5 3 5 2 2" xfId="1241" xr:uid="{00000000-0005-0000-0000-000065070000}"/>
    <cellStyle name="เครื่องหมายจุลภาค 5 3 5 2 2 2" xfId="3352" xr:uid="{00000000-0005-0000-0000-000066070000}"/>
    <cellStyle name="เครื่องหมายจุลภาค 5 3 5 2 2 2 2" xfId="3618" xr:uid="{00000000-0005-0000-0000-000067070000}"/>
    <cellStyle name="เครื่องหมายจุลภาค 5 3 5 2 3" xfId="2520" xr:uid="{00000000-0005-0000-0000-000068070000}"/>
    <cellStyle name="เครื่องหมายจุลภาค 5 3 5 3" xfId="1587" xr:uid="{00000000-0005-0000-0000-000069070000}"/>
    <cellStyle name="เครื่องหมายจุลภาค 5 3 5 4" xfId="1914" xr:uid="{00000000-0005-0000-0000-00006A070000}"/>
    <cellStyle name="เครื่องหมายจุลภาค 5 3 5 5" xfId="2244" xr:uid="{00000000-0005-0000-0000-00006B070000}"/>
    <cellStyle name="เครื่องหมายจุลภาค 5 3 5 5 2" xfId="3013" xr:uid="{00000000-0005-0000-0000-00006C070000}"/>
    <cellStyle name="เครื่องหมายจุลภาค 5 3 6" xfId="200" xr:uid="{00000000-0005-0000-0000-00006D070000}"/>
    <cellStyle name="เครื่องหมายจุลภาค 5 3 6 2" xfId="244" xr:uid="{00000000-0005-0000-0000-00006E070000}"/>
    <cellStyle name="เครื่องหมายจุลภาค 5 3 6 2 2" xfId="2249" xr:uid="{00000000-0005-0000-0000-00006F070000}"/>
    <cellStyle name="เครื่องหมายจุลภาค 5 3 6 2 2 2" xfId="2711" xr:uid="{00000000-0005-0000-0000-000070070000}"/>
    <cellStyle name="เครื่องหมายจุลภาค 5 3 6 3" xfId="325" xr:uid="{00000000-0005-0000-0000-000071070000}"/>
    <cellStyle name="เครื่องหมายจุลภาค 5 3 7" xfId="813" xr:uid="{00000000-0005-0000-0000-000072070000}"/>
    <cellStyle name="เครื่องหมายจุลภาค 5 3 8" xfId="881" xr:uid="{00000000-0005-0000-0000-000073070000}"/>
    <cellStyle name="เครื่องหมายจุลภาค 5 3 8 2" xfId="2400" xr:uid="{00000000-0005-0000-0000-000074070000}"/>
    <cellStyle name="เครื่องหมายจุลภาค 5 4" xfId="118" xr:uid="{00000000-0005-0000-0000-000075070000}"/>
    <cellStyle name="เครื่องหมายจุลภาค 5 5" xfId="159" xr:uid="{00000000-0005-0000-0000-000076070000}"/>
    <cellStyle name="เครื่องหมายจุลภาค 5 5 2" xfId="401" xr:uid="{00000000-0005-0000-0000-000077070000}"/>
    <cellStyle name="เครื่องหมายจุลภาค 5 5 2 2" xfId="424" xr:uid="{00000000-0005-0000-0000-000078070000}"/>
    <cellStyle name="เครื่องหมายจุลภาค 5 5 2 2 2" xfId="703" xr:uid="{00000000-0005-0000-0000-000079070000}"/>
    <cellStyle name="เครื่องหมายจุลภาค 5 5 2 2 2 2" xfId="724" xr:uid="{00000000-0005-0000-0000-00007A070000}"/>
    <cellStyle name="เครื่องหมายจุลภาค 5 5 2 2 2 2 2" xfId="1376" xr:uid="{00000000-0005-0000-0000-00007B070000}"/>
    <cellStyle name="เครื่องหมายจุลภาค 5 5 2 2 2 2 2 2" xfId="1397" xr:uid="{00000000-0005-0000-0000-00007C070000}"/>
    <cellStyle name="เครื่องหมายจุลภาค 5 5 2 2 2 2 2 2 2" xfId="3753" xr:uid="{00000000-0005-0000-0000-00007D070000}"/>
    <cellStyle name="เครื่องหมายจุลภาค 5 5 2 2 2 2 2 2 2 2" xfId="3774" xr:uid="{00000000-0005-0000-0000-00007E070000}"/>
    <cellStyle name="เครื่องหมายจุลภาค 5 5 2 2 2 2 2 3" xfId="2676" xr:uid="{00000000-0005-0000-0000-00007F070000}"/>
    <cellStyle name="เครื่องหมายจุลภาค 5 5 2 2 2 2 3" xfId="1743" xr:uid="{00000000-0005-0000-0000-000080070000}"/>
    <cellStyle name="เครื่องหมายจุลภาค 5 5 2 2 2 2 4" xfId="2070" xr:uid="{00000000-0005-0000-0000-000081070000}"/>
    <cellStyle name="เครื่องหมายจุลภาค 5 5 2 2 2 2 5" xfId="2655" xr:uid="{00000000-0005-0000-0000-000082070000}"/>
    <cellStyle name="เครื่องหมายจุลภาค 5 5 2 2 2 2 5 2" xfId="3188" xr:uid="{00000000-0005-0000-0000-000083070000}"/>
    <cellStyle name="เครื่องหมายจุลภาค 5 5 2 2 2 3" xfId="1028" xr:uid="{00000000-0005-0000-0000-000084070000}"/>
    <cellStyle name="เครื่องหมายจุลภาค 5 5 2 2 2 3 2" xfId="1722" xr:uid="{00000000-0005-0000-0000-000085070000}"/>
    <cellStyle name="เครื่องหมายจุลภาค 5 5 2 2 2 3 2 2" xfId="3434" xr:uid="{00000000-0005-0000-0000-000086070000}"/>
    <cellStyle name="เครื่องหมายจุลภาค 5 5 2 2 2 3 2 2 2" xfId="3896" xr:uid="{00000000-0005-0000-0000-000087070000}"/>
    <cellStyle name="เครื่องหมายจุลภาค 5 5 2 2 2 3 3" xfId="2813" xr:uid="{00000000-0005-0000-0000-000088070000}"/>
    <cellStyle name="เครื่องหมายจุลภาค 5 5 2 2 2 4" xfId="2049" xr:uid="{00000000-0005-0000-0000-000089070000}"/>
    <cellStyle name="เครื่องหมายจุลภาค 5 5 2 2 2 5" xfId="2329" xr:uid="{00000000-0005-0000-0000-00008A070000}"/>
    <cellStyle name="เครื่องหมายจุลภาค 5 5 2 2 2 5 2" xfId="3167" xr:uid="{00000000-0005-0000-0000-00008B070000}"/>
    <cellStyle name="เครื่องหมายจุลภาค 5 5 2 2 3" xfId="1007" xr:uid="{00000000-0005-0000-0000-00008C070000}"/>
    <cellStyle name="เครื่องหมายจุลภาค 5 5 2 2 3 2" xfId="1190" xr:uid="{00000000-0005-0000-0000-00008D070000}"/>
    <cellStyle name="เครื่องหมายจุลภาค 5 5 2 2 3 2 2" xfId="3413" xr:uid="{00000000-0005-0000-0000-00008E070000}"/>
    <cellStyle name="เครื่องหมายจุลภาค 5 5 2 2 3 2 2 2" xfId="3572" xr:uid="{00000000-0005-0000-0000-00008F070000}"/>
    <cellStyle name="เครื่องหมายจุลภาค 5 5 2 2 3 3" xfId="2474" xr:uid="{00000000-0005-0000-0000-000090070000}"/>
    <cellStyle name="เครื่องหมายจุลภาค 5 5 2 2 4" xfId="1537" xr:uid="{00000000-0005-0000-0000-000091070000}"/>
    <cellStyle name="เครื่องหมายจุลภาค 5 5 2 2 5" xfId="1868" xr:uid="{00000000-0005-0000-0000-000092070000}"/>
    <cellStyle name="เครื่องหมายจุลภาค 5 5 2 2 6" xfId="2308" xr:uid="{00000000-0005-0000-0000-000093070000}"/>
    <cellStyle name="เครื่องหมายจุลภาค 5 5 2 2 6 2" xfId="2956" xr:uid="{00000000-0005-0000-0000-000094070000}"/>
    <cellStyle name="เครื่องหมายจุลภาค 5 5 2 3" xfId="545" xr:uid="{00000000-0005-0000-0000-000095070000}"/>
    <cellStyle name="เครื่องหมายจุลภาค 5 5 2 3 2" xfId="1168" xr:uid="{00000000-0005-0000-0000-000096070000}"/>
    <cellStyle name="เครื่องหมายจุลภาค 5 5 2 3 2 2" xfId="1272" xr:uid="{00000000-0005-0000-0000-000097070000}"/>
    <cellStyle name="เครื่องหมายจุลภาค 5 5 2 3 2 2 2" xfId="3550" xr:uid="{00000000-0005-0000-0000-000098070000}"/>
    <cellStyle name="เครื่องหมายจุลภาค 5 5 2 3 2 2 2 2" xfId="3649" xr:uid="{00000000-0005-0000-0000-000099070000}"/>
    <cellStyle name="เครื่องหมายจุลภาค 5 5 2 3 2 3" xfId="2551" xr:uid="{00000000-0005-0000-0000-00009A070000}"/>
    <cellStyle name="เครื่องหมายจุลภาค 5 5 2 3 3" xfId="1618" xr:uid="{00000000-0005-0000-0000-00009B070000}"/>
    <cellStyle name="เครื่องหมายจุลภาค 5 5 2 3 4" xfId="1945" xr:uid="{00000000-0005-0000-0000-00009C070000}"/>
    <cellStyle name="เครื่องหมายจุลภาค 5 5 2 3 5" xfId="2452" xr:uid="{00000000-0005-0000-0000-00009D070000}"/>
    <cellStyle name="เครื่องหมายจุลภาค 5 5 2 3 5 2" xfId="3045" xr:uid="{00000000-0005-0000-0000-00009E070000}"/>
    <cellStyle name="เครื่องหมายจุลภาค 5 5 2 4" xfId="822" xr:uid="{00000000-0005-0000-0000-00009F070000}"/>
    <cellStyle name="เครื่องหมายจุลภาค 5 5 2 4 2" xfId="1515" xr:uid="{00000000-0005-0000-0000-0000A0070000}"/>
    <cellStyle name="เครื่องหมายจุลภาค 5 5 2 4 2 2" xfId="3275" xr:uid="{00000000-0005-0000-0000-0000A1070000}"/>
    <cellStyle name="เครื่องหมายจุลภาค 5 5 2 4 2 2 2" xfId="3822" xr:uid="{00000000-0005-0000-0000-0000A2070000}"/>
    <cellStyle name="เครื่องหมายจุลภาค 5 5 2 4 3" xfId="2737" xr:uid="{00000000-0005-0000-0000-0000A3070000}"/>
    <cellStyle name="เครื่องหมายจุลภาค 5 5 2 5" xfId="1846" xr:uid="{00000000-0005-0000-0000-0000A4070000}"/>
    <cellStyle name="เครื่องหมายจุลภาค 5 5 2 6" xfId="2159" xr:uid="{00000000-0005-0000-0000-0000A5070000}"/>
    <cellStyle name="เครื่องหมายจุลภาค 5 5 2 6 2" xfId="2934" xr:uid="{00000000-0005-0000-0000-0000A6070000}"/>
    <cellStyle name="เครื่องหมายจุลภาค 5 5 3" xfId="246" xr:uid="{00000000-0005-0000-0000-0000A7070000}"/>
    <cellStyle name="เครื่องหมายจุลภาค 5 5 3 2" xfId="625" xr:uid="{00000000-0005-0000-0000-0000A8070000}"/>
    <cellStyle name="เครื่องหมายจุลภาค 5 5 3 2 2" xfId="1078" xr:uid="{00000000-0005-0000-0000-0000A9070000}"/>
    <cellStyle name="เครื่องหมายจุลภาค 5 5 3 2 2 2" xfId="1310" xr:uid="{00000000-0005-0000-0000-0000AA070000}"/>
    <cellStyle name="เครื่องหมายจุลภาค 5 5 3 2 2 2 2" xfId="3474" xr:uid="{00000000-0005-0000-0000-0000AB070000}"/>
    <cellStyle name="เครื่องหมายจุลภาค 5 5 3 2 2 2 2 2" xfId="3687" xr:uid="{00000000-0005-0000-0000-0000AC070000}"/>
    <cellStyle name="เครื่องหมายจุลภาค 5 5 3 2 2 3" xfId="2589" xr:uid="{00000000-0005-0000-0000-0000AD070000}"/>
    <cellStyle name="เครื่องหมายจุลภาค 5 5 3 2 3" xfId="1656" xr:uid="{00000000-0005-0000-0000-0000AE070000}"/>
    <cellStyle name="เครื่องหมายจุลภาค 5 5 3 2 4" xfId="1983" xr:uid="{00000000-0005-0000-0000-0000AF070000}"/>
    <cellStyle name="เครื่องหมายจุลภาค 5 5 3 2 5" xfId="2372" xr:uid="{00000000-0005-0000-0000-0000B0070000}"/>
    <cellStyle name="เครื่องหมายจุลภาค 5 5 3 2 5 2" xfId="3097" xr:uid="{00000000-0005-0000-0000-0000B1070000}"/>
    <cellStyle name="เครื่องหมายจุลภาค 5 5 3 3" xfId="898" xr:uid="{00000000-0005-0000-0000-0000B2070000}"/>
    <cellStyle name="เครื่องหมายจุลภาค 5 5 3 3 2" xfId="1434" xr:uid="{00000000-0005-0000-0000-0000B3070000}"/>
    <cellStyle name="เครื่องหมายจุลภาค 5 5 3 3 2 2" xfId="3321" xr:uid="{00000000-0005-0000-0000-0000B4070000}"/>
    <cellStyle name="เครื่องหมายจุลภาค 5 5 3 3 2 2 2" xfId="3809" xr:uid="{00000000-0005-0000-0000-0000B5070000}"/>
    <cellStyle name="เครื่องหมายจุลภาค 5 5 3 3 3" xfId="2714" xr:uid="{00000000-0005-0000-0000-0000B6070000}"/>
    <cellStyle name="เครื่องหมายจุลภาค 5 5 3 4" xfId="309" xr:uid="{00000000-0005-0000-0000-0000B7070000}"/>
    <cellStyle name="เครื่องหมายจุลภาค 5 5 3 5" xfId="2208" xr:uid="{00000000-0005-0000-0000-0000B8070000}"/>
    <cellStyle name="เครื่องหมายจุลภาค 5 5 3 5 2" xfId="2375" xr:uid="{00000000-0005-0000-0000-0000B9070000}"/>
    <cellStyle name="เครื่องหมายจุลภาค 5 5 4" xfId="345" xr:uid="{00000000-0005-0000-0000-0000BA070000}"/>
    <cellStyle name="เครื่องหมายจุลภาค 5 5 4 2" xfId="923" xr:uid="{00000000-0005-0000-0000-0000BB070000}"/>
    <cellStyle name="เครื่องหมายจุลภาค 5 5 4 2 2" xfId="2900" xr:uid="{00000000-0005-0000-0000-0000BC070000}"/>
    <cellStyle name="เครื่องหมายจุลภาค 5 5 4 2 2 2" xfId="3346" xr:uid="{00000000-0005-0000-0000-0000BD070000}"/>
    <cellStyle name="เครื่องหมายจุลภาค 5 5 4 3" xfId="2234" xr:uid="{00000000-0005-0000-0000-0000BE070000}"/>
    <cellStyle name="เครื่องหมายจุลภาค 5 5 5" xfId="968" xr:uid="{00000000-0005-0000-0000-0000BF070000}"/>
    <cellStyle name="เครื่องหมายจุลภาค 5 5 6" xfId="815" xr:uid="{00000000-0005-0000-0000-0000C0070000}"/>
    <cellStyle name="เครื่องหมายจุลภาค 5 5 7" xfId="970" xr:uid="{00000000-0005-0000-0000-0000C1070000}"/>
    <cellStyle name="เครื่องหมายจุลภาค 5 5 7 2" xfId="2732" xr:uid="{00000000-0005-0000-0000-0000C2070000}"/>
    <cellStyle name="เครื่องหมายจุลภาค 5 6" xfId="298" xr:uid="{00000000-0005-0000-0000-0000C3070000}"/>
    <cellStyle name="เครื่องหมายจุลภาค 5 7" xfId="338" xr:uid="{00000000-0005-0000-0000-0000C4070000}"/>
    <cellStyle name="เครื่องหมายจุลภาค 5 7 2" xfId="536" xr:uid="{00000000-0005-0000-0000-0000C5070000}"/>
    <cellStyle name="เครื่องหมายจุลภาค 5 7 2 2" xfId="687" xr:uid="{00000000-0005-0000-0000-0000C6070000}"/>
    <cellStyle name="เครื่องหมายจุลภาค 5 7 2 2 2" xfId="1265" xr:uid="{00000000-0005-0000-0000-0000C7070000}"/>
    <cellStyle name="เครื่องหมายจุลภาค 5 7 2 2 2 2" xfId="1360" xr:uid="{00000000-0005-0000-0000-0000C8070000}"/>
    <cellStyle name="เครื่องหมายจุลภาค 5 7 2 2 2 2 2" xfId="3642" xr:uid="{00000000-0005-0000-0000-0000C9070000}"/>
    <cellStyle name="เครื่องหมายจุลภาค 5 7 2 2 2 2 2 2" xfId="3737" xr:uid="{00000000-0005-0000-0000-0000CA070000}"/>
    <cellStyle name="เครื่องหมายจุลภาค 5 7 2 2 2 3" xfId="2639" xr:uid="{00000000-0005-0000-0000-0000CB070000}"/>
    <cellStyle name="เครื่องหมายจุลภาค 5 7 2 2 3" xfId="1706" xr:uid="{00000000-0005-0000-0000-0000CC070000}"/>
    <cellStyle name="เครื่องหมายจุลภาค 5 7 2 2 4" xfId="2033" xr:uid="{00000000-0005-0000-0000-0000CD070000}"/>
    <cellStyle name="เครื่องหมายจุลภาค 5 7 2 2 5" xfId="2544" xr:uid="{00000000-0005-0000-0000-0000CE070000}"/>
    <cellStyle name="เครื่องหมายจุลภาค 5 7 2 2 5 2" xfId="3151" xr:uid="{00000000-0005-0000-0000-0000CF070000}"/>
    <cellStyle name="เครื่องหมายจุลภาค 5 7 2 3" xfId="990" xr:uid="{00000000-0005-0000-0000-0000D0070000}"/>
    <cellStyle name="เครื่องหมายจุลภาค 5 7 2 3 2" xfId="1611" xr:uid="{00000000-0005-0000-0000-0000D1070000}"/>
    <cellStyle name="เครื่องหมายจุลภาค 5 7 2 3 2 2" xfId="3397" xr:uid="{00000000-0005-0000-0000-0000D2070000}"/>
    <cellStyle name="เครื่องหมายจุลภาค 5 7 2 3 2 2 2" xfId="3872" xr:uid="{00000000-0005-0000-0000-0000D3070000}"/>
    <cellStyle name="เครื่องหมายจุลภาค 5 7 2 3 3" xfId="2789" xr:uid="{00000000-0005-0000-0000-0000D4070000}"/>
    <cellStyle name="เครื่องหมายจุลภาค 5 7 2 4" xfId="1938" xr:uid="{00000000-0005-0000-0000-0000D5070000}"/>
    <cellStyle name="เครื่องหมายจุลภาค 5 7 2 5" xfId="2292" xr:uid="{00000000-0005-0000-0000-0000D6070000}"/>
    <cellStyle name="เครื่องหมายจุลภาค 5 7 2 5 2" xfId="3037" xr:uid="{00000000-0005-0000-0000-0000D7070000}"/>
    <cellStyle name="เครื่องหมายจุลภาค 5 7 3" xfId="809" xr:uid="{00000000-0005-0000-0000-0000D8070000}"/>
    <cellStyle name="เครื่องหมายจุลภาค 5 7 3 2" xfId="1133" xr:uid="{00000000-0005-0000-0000-0000D9070000}"/>
    <cellStyle name="เครื่องหมายจุลภาค 5 7 3 2 2" xfId="3264" xr:uid="{00000000-0005-0000-0000-0000DA070000}"/>
    <cellStyle name="เครื่องหมายจุลภาค 5 7 3 2 2 2" xfId="3519" xr:uid="{00000000-0005-0000-0000-0000DB070000}"/>
    <cellStyle name="เครื่องหมายจุลภาค 5 7 3 3" xfId="2421" xr:uid="{00000000-0005-0000-0000-0000DC070000}"/>
    <cellStyle name="เครื่องหมายจุลภาค 5 7 4" xfId="1482" xr:uid="{00000000-0005-0000-0000-0000DD070000}"/>
    <cellStyle name="เครื่องหมายจุลภาค 5 7 5" xfId="1816" xr:uid="{00000000-0005-0000-0000-0000DE070000}"/>
    <cellStyle name="เครื่องหมายจุลภาค 5 7 6" xfId="2148" xr:uid="{00000000-0005-0000-0000-0000DF070000}"/>
    <cellStyle name="เครื่องหมายจุลภาค 5 7 6 2" xfId="2894" xr:uid="{00000000-0005-0000-0000-0000E0070000}"/>
    <cellStyle name="เครื่องหมายจุลภาค 5 8" xfId="397" xr:uid="{00000000-0005-0000-0000-0000E1070000}"/>
    <cellStyle name="เครื่องหมายจุลภาค 5 8 2" xfId="802" xr:uid="{00000000-0005-0000-0000-0000E2070000}"/>
    <cellStyle name="เครื่องหมายจุลภาค 5 8 2 2" xfId="1164" xr:uid="{00000000-0005-0000-0000-0000E3070000}"/>
    <cellStyle name="เครื่องหมายจุลภาค 5 8 2 2 2" xfId="3258" xr:uid="{00000000-0005-0000-0000-0000E4070000}"/>
    <cellStyle name="เครื่องหมายจุลภาค 5 8 2 2 2 2" xfId="3547" xr:uid="{00000000-0005-0000-0000-0000E5070000}"/>
    <cellStyle name="เครื่องหมายจุลภาค 5 8 2 3" xfId="2449" xr:uid="{00000000-0005-0000-0000-0000E6070000}"/>
    <cellStyle name="เครื่องหมายจุลภาค 5 8 3" xfId="1512" xr:uid="{00000000-0005-0000-0000-0000E7070000}"/>
    <cellStyle name="เครื่องหมายจุลภาค 5 8 4" xfId="1843" xr:uid="{00000000-0005-0000-0000-0000E8070000}"/>
    <cellStyle name="เครื่องหมายจุลภาค 5 8 5" xfId="2142" xr:uid="{00000000-0005-0000-0000-0000E9070000}"/>
    <cellStyle name="เครื่องหมายจุลภาค 5 8 5 2" xfId="2931" xr:uid="{00000000-0005-0000-0000-0000EA070000}"/>
    <cellStyle name="เครื่องหมายจุลภาค 5 9" xfId="283" xr:uid="{00000000-0005-0000-0000-0000EB070000}"/>
    <cellStyle name="เครื่องหมายจุลภาค 5 9 2" xfId="800" xr:uid="{00000000-0005-0000-0000-0000EC070000}"/>
    <cellStyle name="เครื่องหมายจุลภาค 5 9 2 2" xfId="2868" xr:uid="{00000000-0005-0000-0000-0000ED070000}"/>
    <cellStyle name="เครื่องหมายจุลภาค 5 9 2 2 2" xfId="3257" xr:uid="{00000000-0005-0000-0000-0000EE070000}"/>
    <cellStyle name="เครื่องหมายจุลภาค 5 9 3" xfId="2141" xr:uid="{00000000-0005-0000-0000-0000EF070000}"/>
    <cellStyle name="เครื่องหมายจุลภาค 6" xfId="19" xr:uid="{00000000-0005-0000-0000-0000F0070000}"/>
    <cellStyle name="เครื่องหมายจุลภาค 6 10" xfId="1165" xr:uid="{00000000-0005-0000-0000-0000F1070000}"/>
    <cellStyle name="เครื่องหมายจุลภาค 6 11" xfId="650" xr:uid="{00000000-0005-0000-0000-0000F2070000}"/>
    <cellStyle name="เครื่องหมายจุลภาค 6 11 2" xfId="962" xr:uid="{00000000-0005-0000-0000-0000F3070000}"/>
    <cellStyle name="เครื่องหมายจุลภาค 6 12" xfId="4908" xr:uid="{E879240B-0F70-4EF0-AF20-362492259A8F}"/>
    <cellStyle name="เครื่องหมายจุลภาค 6 2" xfId="20" xr:uid="{00000000-0005-0000-0000-0000F4070000}"/>
    <cellStyle name="เครื่องหมายจุลภาค 6 2 2" xfId="119" xr:uid="{00000000-0005-0000-0000-0000F5070000}"/>
    <cellStyle name="เครื่องหมายจุลภาค 6 2 3" xfId="162" xr:uid="{00000000-0005-0000-0000-0000F6070000}"/>
    <cellStyle name="เครื่องหมายจุลภาค 6 2 3 2" xfId="404" xr:uid="{00000000-0005-0000-0000-0000F7070000}"/>
    <cellStyle name="เครื่องหมายจุลภาค 6 2 3 2 2" xfId="427" xr:uid="{00000000-0005-0000-0000-0000F8070000}"/>
    <cellStyle name="เครื่องหมายจุลภาค 6 2 3 2 2 2" xfId="706" xr:uid="{00000000-0005-0000-0000-0000F9070000}"/>
    <cellStyle name="เครื่องหมายจุลภาค 6 2 3 2 2 2 2" xfId="727" xr:uid="{00000000-0005-0000-0000-0000FA070000}"/>
    <cellStyle name="เครื่องหมายจุลภาค 6 2 3 2 2 2 2 2" xfId="1379" xr:uid="{00000000-0005-0000-0000-0000FB070000}"/>
    <cellStyle name="เครื่องหมายจุลภาค 6 2 3 2 2 2 2 2 2" xfId="1400" xr:uid="{00000000-0005-0000-0000-0000FC070000}"/>
    <cellStyle name="เครื่องหมายจุลภาค 6 2 3 2 2 2 2 2 2 2" xfId="3756" xr:uid="{00000000-0005-0000-0000-0000FD070000}"/>
    <cellStyle name="เครื่องหมายจุลภาค 6 2 3 2 2 2 2 2 2 2 2" xfId="3777" xr:uid="{00000000-0005-0000-0000-0000FE070000}"/>
    <cellStyle name="เครื่องหมายจุลภาค 6 2 3 2 2 2 2 2 3" xfId="2679" xr:uid="{00000000-0005-0000-0000-0000FF070000}"/>
    <cellStyle name="เครื่องหมายจุลภาค 6 2 3 2 2 2 2 3" xfId="1746" xr:uid="{00000000-0005-0000-0000-000000080000}"/>
    <cellStyle name="เครื่องหมายจุลภาค 6 2 3 2 2 2 2 4" xfId="2073" xr:uid="{00000000-0005-0000-0000-000001080000}"/>
    <cellStyle name="เครื่องหมายจุลภาค 6 2 3 2 2 2 2 5" xfId="2658" xr:uid="{00000000-0005-0000-0000-000002080000}"/>
    <cellStyle name="เครื่องหมายจุลภาค 6 2 3 2 2 2 2 5 2" xfId="3191" xr:uid="{00000000-0005-0000-0000-000003080000}"/>
    <cellStyle name="เครื่องหมายจุลภาค 6 2 3 2 2 2 3" xfId="1031" xr:uid="{00000000-0005-0000-0000-000004080000}"/>
    <cellStyle name="เครื่องหมายจุลภาค 6 2 3 2 2 2 3 2" xfId="1725" xr:uid="{00000000-0005-0000-0000-000005080000}"/>
    <cellStyle name="เครื่องหมายจุลภาค 6 2 3 2 2 2 3 2 2" xfId="3437" xr:uid="{00000000-0005-0000-0000-000006080000}"/>
    <cellStyle name="เครื่องหมายจุลภาค 6 2 3 2 2 2 3 2 2 2" xfId="3899" xr:uid="{00000000-0005-0000-0000-000007080000}"/>
    <cellStyle name="เครื่องหมายจุลภาค 6 2 3 2 2 2 3 3" xfId="2816" xr:uid="{00000000-0005-0000-0000-000008080000}"/>
    <cellStyle name="เครื่องหมายจุลภาค 6 2 3 2 2 2 4" xfId="2052" xr:uid="{00000000-0005-0000-0000-000009080000}"/>
    <cellStyle name="เครื่องหมายจุลภาค 6 2 3 2 2 2 5" xfId="2332" xr:uid="{00000000-0005-0000-0000-00000A080000}"/>
    <cellStyle name="เครื่องหมายจุลภาค 6 2 3 2 2 2 5 2" xfId="3170" xr:uid="{00000000-0005-0000-0000-00000B080000}"/>
    <cellStyle name="เครื่องหมายจุลภาค 6 2 3 2 2 3" xfId="1010" xr:uid="{00000000-0005-0000-0000-00000C080000}"/>
    <cellStyle name="เครื่องหมายจุลภาค 6 2 3 2 2 3 2" xfId="1193" xr:uid="{00000000-0005-0000-0000-00000D080000}"/>
    <cellStyle name="เครื่องหมายจุลภาค 6 2 3 2 2 3 2 2" xfId="3416" xr:uid="{00000000-0005-0000-0000-00000E080000}"/>
    <cellStyle name="เครื่องหมายจุลภาค 6 2 3 2 2 3 2 2 2" xfId="3575" xr:uid="{00000000-0005-0000-0000-00000F080000}"/>
    <cellStyle name="เครื่องหมายจุลภาค 6 2 3 2 2 3 3" xfId="2477" xr:uid="{00000000-0005-0000-0000-000010080000}"/>
    <cellStyle name="เครื่องหมายจุลภาค 6 2 3 2 2 4" xfId="1540" xr:uid="{00000000-0005-0000-0000-000011080000}"/>
    <cellStyle name="เครื่องหมายจุลภาค 6 2 3 2 2 5" xfId="1871" xr:uid="{00000000-0005-0000-0000-000012080000}"/>
    <cellStyle name="เครื่องหมายจุลภาค 6 2 3 2 2 6" xfId="2311" xr:uid="{00000000-0005-0000-0000-000013080000}"/>
    <cellStyle name="เครื่องหมายจุลภาค 6 2 3 2 2 6 2" xfId="2959" xr:uid="{00000000-0005-0000-0000-000014080000}"/>
    <cellStyle name="เครื่องหมายจุลภาค 6 2 3 2 3" xfId="548" xr:uid="{00000000-0005-0000-0000-000015080000}"/>
    <cellStyle name="เครื่องหมายจุลภาค 6 2 3 2 3 2" xfId="1171" xr:uid="{00000000-0005-0000-0000-000016080000}"/>
    <cellStyle name="เครื่องหมายจุลภาค 6 2 3 2 3 2 2" xfId="1275" xr:uid="{00000000-0005-0000-0000-000017080000}"/>
    <cellStyle name="เครื่องหมายจุลภาค 6 2 3 2 3 2 2 2" xfId="3553" xr:uid="{00000000-0005-0000-0000-000018080000}"/>
    <cellStyle name="เครื่องหมายจุลภาค 6 2 3 2 3 2 2 2 2" xfId="3652" xr:uid="{00000000-0005-0000-0000-000019080000}"/>
    <cellStyle name="เครื่องหมายจุลภาค 6 2 3 2 3 2 3" xfId="2554" xr:uid="{00000000-0005-0000-0000-00001A080000}"/>
    <cellStyle name="เครื่องหมายจุลภาค 6 2 3 2 3 3" xfId="1621" xr:uid="{00000000-0005-0000-0000-00001B080000}"/>
    <cellStyle name="เครื่องหมายจุลภาค 6 2 3 2 3 4" xfId="1948" xr:uid="{00000000-0005-0000-0000-00001C080000}"/>
    <cellStyle name="เครื่องหมายจุลภาค 6 2 3 2 3 5" xfId="2455" xr:uid="{00000000-0005-0000-0000-00001D080000}"/>
    <cellStyle name="เครื่องหมายจุลภาค 6 2 3 2 3 5 2" xfId="3048" xr:uid="{00000000-0005-0000-0000-00001E080000}"/>
    <cellStyle name="เครื่องหมายจุลภาค 6 2 3 2 4" xfId="825" xr:uid="{00000000-0005-0000-0000-00001F080000}"/>
    <cellStyle name="เครื่องหมายจุลภาค 6 2 3 2 4 2" xfId="1518" xr:uid="{00000000-0005-0000-0000-000020080000}"/>
    <cellStyle name="เครื่องหมายจุลภาค 6 2 3 2 4 2 2" xfId="3278" xr:uid="{00000000-0005-0000-0000-000021080000}"/>
    <cellStyle name="เครื่องหมายจุลภาค 6 2 3 2 4 2 2 2" xfId="3825" xr:uid="{00000000-0005-0000-0000-000022080000}"/>
    <cellStyle name="เครื่องหมายจุลภาค 6 2 3 2 4 3" xfId="2740" xr:uid="{00000000-0005-0000-0000-000023080000}"/>
    <cellStyle name="เครื่องหมายจุลภาค 6 2 3 2 5" xfId="1849" xr:uid="{00000000-0005-0000-0000-000024080000}"/>
    <cellStyle name="เครื่องหมายจุลภาค 6 2 3 2 6" xfId="2162" xr:uid="{00000000-0005-0000-0000-000025080000}"/>
    <cellStyle name="เครื่องหมายจุลภาค 6 2 3 2 6 2" xfId="2937" xr:uid="{00000000-0005-0000-0000-000026080000}"/>
    <cellStyle name="เครื่องหมายจุลภาค 6 2 3 3" xfId="265" xr:uid="{00000000-0005-0000-0000-000027080000}"/>
    <cellStyle name="เครื่องหมายจุลภาค 6 2 3 3 2" xfId="628" xr:uid="{00000000-0005-0000-0000-000028080000}"/>
    <cellStyle name="เครื่องหมายจุลภาค 6 2 3 3 2 2" xfId="1088" xr:uid="{00000000-0005-0000-0000-000029080000}"/>
    <cellStyle name="เครื่องหมายจุลภาค 6 2 3 3 2 2 2" xfId="1313" xr:uid="{00000000-0005-0000-0000-00002A080000}"/>
    <cellStyle name="เครื่องหมายจุลภาค 6 2 3 3 2 2 2 2" xfId="3481" xr:uid="{00000000-0005-0000-0000-00002B080000}"/>
    <cellStyle name="เครื่องหมายจุลภาค 6 2 3 3 2 2 2 2 2" xfId="3690" xr:uid="{00000000-0005-0000-0000-00002C080000}"/>
    <cellStyle name="เครื่องหมายจุลภาค 6 2 3 3 2 2 3" xfId="2592" xr:uid="{00000000-0005-0000-0000-00002D080000}"/>
    <cellStyle name="เครื่องหมายจุลภาค 6 2 3 3 2 3" xfId="1659" xr:uid="{00000000-0005-0000-0000-00002E080000}"/>
    <cellStyle name="เครื่องหมายจุลภาค 6 2 3 3 2 4" xfId="1986" xr:uid="{00000000-0005-0000-0000-00002F080000}"/>
    <cellStyle name="เครื่องหมายจุลภาค 6 2 3 3 2 5" xfId="2381" xr:uid="{00000000-0005-0000-0000-000030080000}"/>
    <cellStyle name="เครื่องหมายจุลภาค 6 2 3 3 2 5 2" xfId="3100" xr:uid="{00000000-0005-0000-0000-000031080000}"/>
    <cellStyle name="เครื่องหมายจุลภาค 6 2 3 3 3" xfId="901" xr:uid="{00000000-0005-0000-0000-000032080000}"/>
    <cellStyle name="เครื่องหมายจุลภาค 6 2 3 3 3 2" xfId="1444" xr:uid="{00000000-0005-0000-0000-000033080000}"/>
    <cellStyle name="เครื่องหมายจุลภาค 6 2 3 3 3 2 2" xfId="3324" xr:uid="{00000000-0005-0000-0000-000034080000}"/>
    <cellStyle name="เครื่องหมายจุลภาค 6 2 3 3 3 2 2 2" xfId="3811" xr:uid="{00000000-0005-0000-0000-000035080000}"/>
    <cellStyle name="เครื่องหมายจุลภาค 6 2 3 3 3 3" xfId="2718" xr:uid="{00000000-0005-0000-0000-000036080000}"/>
    <cellStyle name="เครื่องหมายจุลภาค 6 2 3 3 4" xfId="1780" xr:uid="{00000000-0005-0000-0000-000037080000}"/>
    <cellStyle name="เครื่องหมายจุลภาค 6 2 3 3 5" xfId="2211" xr:uid="{00000000-0005-0000-0000-000038080000}"/>
    <cellStyle name="เครื่องหมายจุลภาค 6 2 3 3 5 2" xfId="2852" xr:uid="{00000000-0005-0000-0000-000039080000}"/>
    <cellStyle name="เครื่องหมายจุลภาค 6 2 3 4" xfId="262" xr:uid="{00000000-0005-0000-0000-00003A080000}"/>
    <cellStyle name="เครื่องหมายจุลภาค 6 2 3 4 2" xfId="922" xr:uid="{00000000-0005-0000-0000-00003B080000}"/>
    <cellStyle name="เครื่องหมายจุลภาค 6 2 3 4 2 2" xfId="2849" xr:uid="{00000000-0005-0000-0000-00003C080000}"/>
    <cellStyle name="เครื่องหมายจุลภาค 6 2 3 4 2 2 2" xfId="3345" xr:uid="{00000000-0005-0000-0000-00003D080000}"/>
    <cellStyle name="เครื่องหมายจุลภาค 6 2 3 4 3" xfId="2233" xr:uid="{00000000-0005-0000-0000-00003E080000}"/>
    <cellStyle name="เครื่องหมายจุลภาค 6 2 3 5" xfId="1065" xr:uid="{00000000-0005-0000-0000-00003F080000}"/>
    <cellStyle name="เครื่องหมายจุลภาค 6 2 3 6" xfId="1468" xr:uid="{00000000-0005-0000-0000-000040080000}"/>
    <cellStyle name="เครื่องหมายจุลภาค 6 2 3 7" xfId="1232" xr:uid="{00000000-0005-0000-0000-000041080000}"/>
    <cellStyle name="เครื่องหมายจุลภาค 6 2 3 7 2" xfId="2841" xr:uid="{00000000-0005-0000-0000-000042080000}"/>
    <cellStyle name="เครื่องหมายจุลภาค 6 2 4" xfId="297" xr:uid="{00000000-0005-0000-0000-000043080000}"/>
    <cellStyle name="เครื่องหมายจุลภาค 6 2 5" xfId="336" xr:uid="{00000000-0005-0000-0000-000044080000}"/>
    <cellStyle name="เครื่องหมายจุลภาค 6 2 5 2" xfId="245" xr:uid="{00000000-0005-0000-0000-000045080000}"/>
    <cellStyle name="เครื่องหมายจุลภาค 6 2 5 2 2" xfId="685" xr:uid="{00000000-0005-0000-0000-000046080000}"/>
    <cellStyle name="เครื่องหมายจุลภาค 6 2 5 2 2 2" xfId="1077" xr:uid="{00000000-0005-0000-0000-000047080000}"/>
    <cellStyle name="เครื่องหมายจุลภาค 6 2 5 2 2 2 2" xfId="1358" xr:uid="{00000000-0005-0000-0000-000048080000}"/>
    <cellStyle name="เครื่องหมายจุลภาค 6 2 5 2 2 2 2 2" xfId="3473" xr:uid="{00000000-0005-0000-0000-000049080000}"/>
    <cellStyle name="เครื่องหมายจุลภาค 6 2 5 2 2 2 2 2 2" xfId="3735" xr:uid="{00000000-0005-0000-0000-00004A080000}"/>
    <cellStyle name="เครื่องหมายจุลภาค 6 2 5 2 2 2 3" xfId="2637" xr:uid="{00000000-0005-0000-0000-00004B080000}"/>
    <cellStyle name="เครื่องหมายจุลภาค 6 2 5 2 2 3" xfId="1704" xr:uid="{00000000-0005-0000-0000-00004C080000}"/>
    <cellStyle name="เครื่องหมายจุลภาค 6 2 5 2 2 4" xfId="2031" xr:uid="{00000000-0005-0000-0000-00004D080000}"/>
    <cellStyle name="เครื่องหมายจุลภาค 6 2 5 2 2 5" xfId="2371" xr:uid="{00000000-0005-0000-0000-00004E080000}"/>
    <cellStyle name="เครื่องหมายจุลภาค 6 2 5 2 2 5 2" xfId="3149" xr:uid="{00000000-0005-0000-0000-00004F080000}"/>
    <cellStyle name="เครื่องหมายจุลภาค 6 2 5 2 3" xfId="988" xr:uid="{00000000-0005-0000-0000-000050080000}"/>
    <cellStyle name="เครื่องหมายจุลภาค 6 2 5 2 3 2" xfId="1433" xr:uid="{00000000-0005-0000-0000-000051080000}"/>
    <cellStyle name="เครื่องหมายจุลภาค 6 2 5 2 3 2 2" xfId="3395" xr:uid="{00000000-0005-0000-0000-000052080000}"/>
    <cellStyle name="เครื่องหมายจุลภาค 6 2 5 2 3 2 2 2" xfId="3808" xr:uid="{00000000-0005-0000-0000-000053080000}"/>
    <cellStyle name="เครื่องหมายจุลภาค 6 2 5 2 3 3" xfId="2713" xr:uid="{00000000-0005-0000-0000-000054080000}"/>
    <cellStyle name="เครื่องหมายจุลภาค 6 2 5 2 4" xfId="1074" xr:uid="{00000000-0005-0000-0000-000055080000}"/>
    <cellStyle name="เครื่องหมายจุลภาค 6 2 5 2 5" xfId="2290" xr:uid="{00000000-0005-0000-0000-000056080000}"/>
    <cellStyle name="เครื่องหมายจุลภาค 6 2 5 2 5 2" xfId="2237" xr:uid="{00000000-0005-0000-0000-000057080000}"/>
    <cellStyle name="เครื่องหมายจุลภาค 6 2 5 3" xfId="465" xr:uid="{00000000-0005-0000-0000-000058080000}"/>
    <cellStyle name="เครื่องหมายจุลภาค 6 2 5 3 2" xfId="1131" xr:uid="{00000000-0005-0000-0000-000059080000}"/>
    <cellStyle name="เครื่องหมายจุลภาค 6 2 5 3 2 2" xfId="2984" xr:uid="{00000000-0005-0000-0000-00005A080000}"/>
    <cellStyle name="เครื่องหมายจุลภาค 6 2 5 3 2 2 2" xfId="3517" xr:uid="{00000000-0005-0000-0000-00005B080000}"/>
    <cellStyle name="เครื่องหมายจุลภาค 6 2 5 3 3" xfId="2419" xr:uid="{00000000-0005-0000-0000-00005C080000}"/>
    <cellStyle name="เครื่องหมายจุลภาค 6 2 5 4" xfId="1480" xr:uid="{00000000-0005-0000-0000-00005D080000}"/>
    <cellStyle name="เครื่องหมายจุลภาค 6 2 5 5" xfId="1814" xr:uid="{00000000-0005-0000-0000-00005E080000}"/>
    <cellStyle name="เครื่องหมายจุลภาค 6 2 5 6" xfId="651" xr:uid="{00000000-0005-0000-0000-00005F080000}"/>
    <cellStyle name="เครื่องหมายจุลภาค 6 2 5 6 2" xfId="2892" xr:uid="{00000000-0005-0000-0000-000060080000}"/>
    <cellStyle name="เครื่องหมายจุลภาค 6 2 6" xfId="261" xr:uid="{00000000-0005-0000-0000-000061080000}"/>
    <cellStyle name="เครื่องหมายจุลภาค 6 2 6 2" xfId="803" xr:uid="{00000000-0005-0000-0000-000062080000}"/>
    <cellStyle name="เครื่องหมายจุลภาค 6 2 6 2 2" xfId="1085" xr:uid="{00000000-0005-0000-0000-000063080000}"/>
    <cellStyle name="เครื่องหมายจุลภาค 6 2 6 2 2 2" xfId="3259" xr:uid="{00000000-0005-0000-0000-000064080000}"/>
    <cellStyle name="เครื่องหมายจุลภาค 6 2 6 2 2 2 2" xfId="3478" xr:uid="{00000000-0005-0000-0000-000065080000}"/>
    <cellStyle name="เครื่องหมายจุลภาค 6 2 6 2 3" xfId="2378" xr:uid="{00000000-0005-0000-0000-000066080000}"/>
    <cellStyle name="เครื่องหมายจุลภาค 6 2 6 3" xfId="1441" xr:uid="{00000000-0005-0000-0000-000067080000}"/>
    <cellStyle name="เครื่องหมายจุลภาค 6 2 6 4" xfId="1777" xr:uid="{00000000-0005-0000-0000-000068080000}"/>
    <cellStyle name="เครื่องหมายจุลภาค 6 2 6 5" xfId="2143" xr:uid="{00000000-0005-0000-0000-000069080000}"/>
    <cellStyle name="เครื่องหมายจุลภาค 6 2 6 5 2" xfId="2848" xr:uid="{00000000-0005-0000-0000-00006A080000}"/>
    <cellStyle name="เครื่องหมายจุลภาค 6 2 7" xfId="351" xr:uid="{00000000-0005-0000-0000-00006B080000}"/>
    <cellStyle name="เครื่องหมายจุลภาค 6 2 7 2" xfId="926" xr:uid="{00000000-0005-0000-0000-00006C080000}"/>
    <cellStyle name="เครื่องหมายจุลภาค 6 2 7 2 2" xfId="2904" xr:uid="{00000000-0005-0000-0000-00006D080000}"/>
    <cellStyle name="เครื่องหมายจุลภาค 6 2 7 2 2 2" xfId="3348" xr:uid="{00000000-0005-0000-0000-00006E080000}"/>
    <cellStyle name="เครื่องหมายจุลภาค 6 2 7 3" xfId="2238" xr:uid="{00000000-0005-0000-0000-00006F080000}"/>
    <cellStyle name="เครื่องหมายจุลภาค 6 2 8" xfId="166" xr:uid="{00000000-0005-0000-0000-000070080000}"/>
    <cellStyle name="เครื่องหมายจุลภาค 6 2 9" xfId="436" xr:uid="{00000000-0005-0000-0000-000071080000}"/>
    <cellStyle name="เครื่องหมายจุลภาค 6 2 9 2" xfId="2404" xr:uid="{00000000-0005-0000-0000-000072080000}"/>
    <cellStyle name="เครื่องหมายจุลภาค 6 3" xfId="120" xr:uid="{00000000-0005-0000-0000-000073080000}"/>
    <cellStyle name="เครื่องหมายจุลภาค 6 3 2" xfId="186" xr:uid="{00000000-0005-0000-0000-000074080000}"/>
    <cellStyle name="เครื่องหมายจุลภาค 6 3 2 2" xfId="270" xr:uid="{00000000-0005-0000-0000-000075080000}"/>
    <cellStyle name="เครื่องหมายจุลภาค 6 3 2 2 2" xfId="441" xr:uid="{00000000-0005-0000-0000-000076080000}"/>
    <cellStyle name="เครื่องหมายจุลภาค 6 3 2 2 2 2" xfId="484" xr:uid="{00000000-0005-0000-0000-000077080000}"/>
    <cellStyle name="เครื่องหมายจุลภาค 6 3 2 2 2 2 2" xfId="735" xr:uid="{00000000-0005-0000-0000-000078080000}"/>
    <cellStyle name="เครื่องหมายจุลภาค 6 3 2 2 2 2 2 2" xfId="744" xr:uid="{00000000-0005-0000-0000-000079080000}"/>
    <cellStyle name="เครื่องหมายจุลภาค 6 3 2 2 2 2 2 2 2" xfId="1408" xr:uid="{00000000-0005-0000-0000-00007A080000}"/>
    <cellStyle name="เครื่องหมายจุลภาค 6 3 2 2 2 2 2 2 2 2" xfId="1417" xr:uid="{00000000-0005-0000-0000-00007B080000}"/>
    <cellStyle name="เครื่องหมายจุลภาค 6 3 2 2 2 2 2 2 2 2 2" xfId="3785" xr:uid="{00000000-0005-0000-0000-00007C080000}"/>
    <cellStyle name="เครื่องหมายจุลภาค 6 3 2 2 2 2 2 2 2 2 2 2" xfId="3794" xr:uid="{00000000-0005-0000-0000-00007D080000}"/>
    <cellStyle name="เครื่องหมายจุลภาค 6 3 2 2 2 2 2 2 2 3" xfId="2696" xr:uid="{00000000-0005-0000-0000-00007E080000}"/>
    <cellStyle name="เครื่องหมายจุลภาค 6 3 2 2 2 2 2 2 3" xfId="1763" xr:uid="{00000000-0005-0000-0000-00007F080000}"/>
    <cellStyle name="เครื่องหมายจุลภาค 6 3 2 2 2 2 2 2 4" xfId="2090" xr:uid="{00000000-0005-0000-0000-000080080000}"/>
    <cellStyle name="เครื่องหมายจุลภาค 6 3 2 2 2 2 2 2 5" xfId="2687" xr:uid="{00000000-0005-0000-0000-000081080000}"/>
    <cellStyle name="เครื่องหมายจุลภาค 6 3 2 2 2 2 2 2 5 2" xfId="3208" xr:uid="{00000000-0005-0000-0000-000082080000}"/>
    <cellStyle name="เครื่องหมายจุลภาค 6 3 2 2 2 2 2 3" xfId="1048" xr:uid="{00000000-0005-0000-0000-000083080000}"/>
    <cellStyle name="เครื่องหมายจุลภาค 6 3 2 2 2 2 2 3 2" xfId="1754" xr:uid="{00000000-0005-0000-0000-000084080000}"/>
    <cellStyle name="เครื่องหมายจุลภาค 6 3 2 2 2 2 2 3 2 2" xfId="3454" xr:uid="{00000000-0005-0000-0000-000085080000}"/>
    <cellStyle name="เครื่องหมายจุลภาค 6 3 2 2 2 2 2 3 2 2 2" xfId="3916" xr:uid="{00000000-0005-0000-0000-000086080000}"/>
    <cellStyle name="เครื่องหมายจุลภาค 6 3 2 2 2 2 2 3 3" xfId="2833" xr:uid="{00000000-0005-0000-0000-000087080000}"/>
    <cellStyle name="เครื่องหมายจุลภาค 6 3 2 2 2 2 2 4" xfId="2081" xr:uid="{00000000-0005-0000-0000-000088080000}"/>
    <cellStyle name="เครื่องหมายจุลภาค 6 3 2 2 2 2 2 5" xfId="2349" xr:uid="{00000000-0005-0000-0000-000089080000}"/>
    <cellStyle name="เครื่องหมายจุลภาค 6 3 2 2 2 2 2 5 2" xfId="3199" xr:uid="{00000000-0005-0000-0000-00008A080000}"/>
    <cellStyle name="เครื่องหมายจุลภาค 6 3 2 2 2 2 3" xfId="1039" xr:uid="{00000000-0005-0000-0000-00008B080000}"/>
    <cellStyle name="เครื่องหมายจุลภาค 6 3 2 2 2 2 3 2" xfId="1220" xr:uid="{00000000-0005-0000-0000-00008C080000}"/>
    <cellStyle name="เครื่องหมายจุลภาค 6 3 2 2 2 2 3 2 2" xfId="3445" xr:uid="{00000000-0005-0000-0000-00008D080000}"/>
    <cellStyle name="เครื่องหมายจุลภาค 6 3 2 2 2 2 3 2 2 2" xfId="3602" xr:uid="{00000000-0005-0000-0000-00008E080000}"/>
    <cellStyle name="เครื่องหมายจุลภาค 6 3 2 2 2 2 3 3" xfId="2504" xr:uid="{00000000-0005-0000-0000-00008F080000}"/>
    <cellStyle name="เครื่องหมายจุลภาค 6 3 2 2 2 2 4" xfId="1569" xr:uid="{00000000-0005-0000-0000-000090080000}"/>
    <cellStyle name="เครื่องหมายจุลภาค 6 3 2 2 2 2 5" xfId="1898" xr:uid="{00000000-0005-0000-0000-000091080000}"/>
    <cellStyle name="เครื่องหมายจุลภาค 6 3 2 2 2 2 6" xfId="2340" xr:uid="{00000000-0005-0000-0000-000092080000}"/>
    <cellStyle name="เครื่องหมายจุลภาค 6 3 2 2 2 2 6 2" xfId="2995" xr:uid="{00000000-0005-0000-0000-000093080000}"/>
    <cellStyle name="เครื่องหมายจุลภาค 6 3 2 2 2 3" xfId="595" xr:uid="{00000000-0005-0000-0000-000094080000}"/>
    <cellStyle name="เครื่องหมายจุลภาค 6 3 2 2 2 3 2" xfId="1201" xr:uid="{00000000-0005-0000-0000-000095080000}"/>
    <cellStyle name="เครื่องหมายจุลภาค 6 3 2 2 2 3 2 2" xfId="1292" xr:uid="{00000000-0005-0000-0000-000096080000}"/>
    <cellStyle name="เครื่องหมายจุลภาค 6 3 2 2 2 3 2 2 2" xfId="3583" xr:uid="{00000000-0005-0000-0000-000097080000}"/>
    <cellStyle name="เครื่องหมายจุลภาค 6 3 2 2 2 3 2 2 2 2" xfId="3669" xr:uid="{00000000-0005-0000-0000-000098080000}"/>
    <cellStyle name="เครื่องหมายจุลภาค 6 3 2 2 2 3 2 3" xfId="2571" xr:uid="{00000000-0005-0000-0000-000099080000}"/>
    <cellStyle name="เครื่องหมายจุลภาค 6 3 2 2 2 3 3" xfId="1638" xr:uid="{00000000-0005-0000-0000-00009A080000}"/>
    <cellStyle name="เครื่องหมายจุลภาค 6 3 2 2 2 3 4" xfId="1965" xr:uid="{00000000-0005-0000-0000-00009B080000}"/>
    <cellStyle name="เครื่องหมายจุลภาค 6 3 2 2 2 3 5" xfId="2485" xr:uid="{00000000-0005-0000-0000-00009C080000}"/>
    <cellStyle name="เครื่องหมายจุลภาค 6 3 2 2 2 3 5 2" xfId="3074" xr:uid="{00000000-0005-0000-0000-00009D080000}"/>
    <cellStyle name="เครื่องหมายจุลภาค 6 3 2 2 2 4" xfId="861" xr:uid="{00000000-0005-0000-0000-00009E080000}"/>
    <cellStyle name="เครื่องหมายจุลภาค 6 3 2 2 2 4 2" xfId="1548" xr:uid="{00000000-0005-0000-0000-00009F080000}"/>
    <cellStyle name="เครื่องหมายจุลภาค 6 3 2 2 2 4 2 2" xfId="3295" xr:uid="{00000000-0005-0000-0000-0000A0080000}"/>
    <cellStyle name="เครื่องหมายจุลภาค 6 3 2 2 2 4 2 2 2" xfId="3842" xr:uid="{00000000-0005-0000-0000-0000A1080000}"/>
    <cellStyle name="เครื่องหมายจุลภาค 6 3 2 2 2 4 3" xfId="2757" xr:uid="{00000000-0005-0000-0000-0000A2080000}"/>
    <cellStyle name="เครื่องหมายจุลภาค 6 3 2 2 2 5" xfId="1879" xr:uid="{00000000-0005-0000-0000-0000A3080000}"/>
    <cellStyle name="เครื่องหมายจุลภาค 6 3 2 2 2 6" xfId="2179" xr:uid="{00000000-0005-0000-0000-0000A4080000}"/>
    <cellStyle name="เครื่องหมายจุลภาค 6 3 2 2 2 6 2" xfId="2969" xr:uid="{00000000-0005-0000-0000-0000A5080000}"/>
    <cellStyle name="เครื่องหมายจุลภาค 6 3 2 2 3" xfId="561" xr:uid="{00000000-0005-0000-0000-0000A6080000}"/>
    <cellStyle name="เครื่องหมายจุลภาค 6 3 2 2 3 2" xfId="656" xr:uid="{00000000-0005-0000-0000-0000A7080000}"/>
    <cellStyle name="เครื่องหมายจุลภาค 6 3 2 2 3 2 2" xfId="1283" xr:uid="{00000000-0005-0000-0000-0000A8080000}"/>
    <cellStyle name="เครื่องหมายจุลภาค 6 3 2 2 3 2 2 2" xfId="1332" xr:uid="{00000000-0005-0000-0000-0000A9080000}"/>
    <cellStyle name="เครื่องหมายจุลภาค 6 3 2 2 3 2 2 2 2" xfId="3660" xr:uid="{00000000-0005-0000-0000-0000AA080000}"/>
    <cellStyle name="เครื่องหมายจุลภาค 6 3 2 2 3 2 2 2 2 2" xfId="3709" xr:uid="{00000000-0005-0000-0000-0000AB080000}"/>
    <cellStyle name="เครื่องหมายจุลภาค 6 3 2 2 3 2 2 3" xfId="2611" xr:uid="{00000000-0005-0000-0000-0000AC080000}"/>
    <cellStyle name="เครื่องหมายจุลภาค 6 3 2 2 3 2 3" xfId="1678" xr:uid="{00000000-0005-0000-0000-0000AD080000}"/>
    <cellStyle name="เครื่องหมายจุลภาค 6 3 2 2 3 2 4" xfId="2005" xr:uid="{00000000-0005-0000-0000-0000AE080000}"/>
    <cellStyle name="เครื่องหมายจุลภาค 6 3 2 2 3 2 5" xfId="2562" xr:uid="{00000000-0005-0000-0000-0000AF080000}"/>
    <cellStyle name="เครื่องหมายจุลภาค 6 3 2 2 3 2 5 2" xfId="3122" xr:uid="{00000000-0005-0000-0000-0000B0080000}"/>
    <cellStyle name="เครื่องหมายจุลภาค 6 3 2 2 3 3" xfId="949" xr:uid="{00000000-0005-0000-0000-0000B1080000}"/>
    <cellStyle name="เครื่องหมายจุลภาค 6 3 2 2 3 3 2" xfId="1629" xr:uid="{00000000-0005-0000-0000-0000B2080000}"/>
    <cellStyle name="เครื่องหมายจุลภาค 6 3 2 2 3 3 2 2" xfId="3366" xr:uid="{00000000-0005-0000-0000-0000B3080000}"/>
    <cellStyle name="เครื่องหมายจุลภาค 6 3 2 2 3 3 2 2 2" xfId="3878" xr:uid="{00000000-0005-0000-0000-0000B4080000}"/>
    <cellStyle name="เครื่องหมายจุลภาค 6 3 2 2 3 3 3" xfId="2795" xr:uid="{00000000-0005-0000-0000-0000B5080000}"/>
    <cellStyle name="เครื่องหมายจุลภาค 6 3 2 2 3 4" xfId="1956" xr:uid="{00000000-0005-0000-0000-0000B6080000}"/>
    <cellStyle name="เครื่องหมายจุลภาค 6 3 2 2 3 5" xfId="2260" xr:uid="{00000000-0005-0000-0000-0000B7080000}"/>
    <cellStyle name="เครื่องหมายจุลภาค 6 3 2 2 3 5 2" xfId="3057" xr:uid="{00000000-0005-0000-0000-0000B8080000}"/>
    <cellStyle name="เครื่องหมายจุลภาค 6 3 2 2 4" xfId="835" xr:uid="{00000000-0005-0000-0000-0000B9080000}"/>
    <cellStyle name="เครื่องหมายจุลภาค 6 3 2 2 4 2" xfId="1092" xr:uid="{00000000-0005-0000-0000-0000BA080000}"/>
    <cellStyle name="เครื่องหมายจุลภาค 6 3 2 2 4 2 2" xfId="3286" xr:uid="{00000000-0005-0000-0000-0000BB080000}"/>
    <cellStyle name="เครื่องหมายจุลภาค 6 3 2 2 4 2 2 2" xfId="3484" xr:uid="{00000000-0005-0000-0000-0000BC080000}"/>
    <cellStyle name="เครื่องหมายจุลภาค 6 3 2 2 4 3" xfId="2384" xr:uid="{00000000-0005-0000-0000-0000BD080000}"/>
    <cellStyle name="เครื่องหมายจุลภาค 6 3 2 2 5" xfId="1448" xr:uid="{00000000-0005-0000-0000-0000BE080000}"/>
    <cellStyle name="เครื่องหมายจุลภาค 6 3 2 2 6" xfId="1783" xr:uid="{00000000-0005-0000-0000-0000BF080000}"/>
    <cellStyle name="เครื่องหมายจุลภาค 6 3 2 2 7" xfId="2170" xr:uid="{00000000-0005-0000-0000-0000C0080000}"/>
    <cellStyle name="เครื่องหมายจุลภาค 6 3 2 2 7 2" xfId="2855" xr:uid="{00000000-0005-0000-0000-0000C1080000}"/>
    <cellStyle name="เครื่องหมายจุลภาค 6 3 2 3" xfId="320" xr:uid="{00000000-0005-0000-0000-0000C2080000}"/>
    <cellStyle name="เครื่องหมายจุลภาค 6 3 2 4" xfId="370" xr:uid="{00000000-0005-0000-0000-0000C3080000}"/>
    <cellStyle name="เครื่องหมายจุลภาค 6 3 2 4 2" xfId="639" xr:uid="{00000000-0005-0000-0000-0000C4080000}"/>
    <cellStyle name="เครื่องหมายจุลภาค 6 3 2 4 2 2" xfId="695" xr:uid="{00000000-0005-0000-0000-0000C5080000}"/>
    <cellStyle name="เครื่องหมายจุลภาค 6 3 2 4 2 2 2" xfId="1323" xr:uid="{00000000-0005-0000-0000-0000C6080000}"/>
    <cellStyle name="เครื่องหมายจุลภาค 6 3 2 4 2 2 2 2" xfId="1368" xr:uid="{00000000-0005-0000-0000-0000C7080000}"/>
    <cellStyle name="เครื่องหมายจุลภาค 6 3 2 4 2 2 2 2 2" xfId="3700" xr:uid="{00000000-0005-0000-0000-0000C8080000}"/>
    <cellStyle name="เครื่องหมายจุลภาค 6 3 2 4 2 2 2 2 2 2" xfId="3745" xr:uid="{00000000-0005-0000-0000-0000C9080000}"/>
    <cellStyle name="เครื่องหมายจุลภาค 6 3 2 4 2 2 2 3" xfId="2647" xr:uid="{00000000-0005-0000-0000-0000CA080000}"/>
    <cellStyle name="เครื่องหมายจุลภาค 6 3 2 4 2 2 3" xfId="1714" xr:uid="{00000000-0005-0000-0000-0000CB080000}"/>
    <cellStyle name="เครื่องหมายจุลภาค 6 3 2 4 2 2 4" xfId="2041" xr:uid="{00000000-0005-0000-0000-0000CC080000}"/>
    <cellStyle name="เครื่องหมายจุลภาค 6 3 2 4 2 2 5" xfId="2602" xr:uid="{00000000-0005-0000-0000-0000CD080000}"/>
    <cellStyle name="เครื่องหมายจุลภาค 6 3 2 4 2 2 5 2" xfId="3159" xr:uid="{00000000-0005-0000-0000-0000CE080000}"/>
    <cellStyle name="เครื่องหมายจุลภาค 6 3 2 4 2 3" xfId="998" xr:uid="{00000000-0005-0000-0000-0000CF080000}"/>
    <cellStyle name="เครื่องหมายจุลภาค 6 3 2 4 2 3 2" xfId="1669" xr:uid="{00000000-0005-0000-0000-0000D0080000}"/>
    <cellStyle name="เครื่องหมายจุลภาค 6 3 2 4 2 3 2 2" xfId="3405" xr:uid="{00000000-0005-0000-0000-0000D1080000}"/>
    <cellStyle name="เครื่องหมายจุลภาค 6 3 2 4 2 3 2 2 2" xfId="3887" xr:uid="{00000000-0005-0000-0000-0000D2080000}"/>
    <cellStyle name="เครื่องหมายจุลภาค 6 3 2 4 2 3 3" xfId="2804" xr:uid="{00000000-0005-0000-0000-0000D3080000}"/>
    <cellStyle name="เครื่องหมายจุลภาค 6 3 2 4 2 4" xfId="1996" xr:uid="{00000000-0005-0000-0000-0000D4080000}"/>
    <cellStyle name="เครื่องหมายจุลภาค 6 3 2 4 2 5" xfId="2300" xr:uid="{00000000-0005-0000-0000-0000D5080000}"/>
    <cellStyle name="เครื่องหมายจุลภาค 6 3 2 4 2 5 2" xfId="3110" xr:uid="{00000000-0005-0000-0000-0000D6080000}"/>
    <cellStyle name="เครื่องหมายจุลภาค 6 3 2 4 3" xfId="915" xr:uid="{00000000-0005-0000-0000-0000D7080000}"/>
    <cellStyle name="เครื่องหมายจุลภาค 6 3 2 4 3 2" xfId="1148" xr:uid="{00000000-0005-0000-0000-0000D8080000}"/>
    <cellStyle name="เครื่องหมายจุลภาค 6 3 2 4 3 2 2" xfId="3338" xr:uid="{00000000-0005-0000-0000-0000D9080000}"/>
    <cellStyle name="เครื่องหมายจุลภาค 6 3 2 4 3 2 2 2" xfId="3532" xr:uid="{00000000-0005-0000-0000-0000DA080000}"/>
    <cellStyle name="เครื่องหมายจุลภาค 6 3 2 4 3 3" xfId="2434" xr:uid="{00000000-0005-0000-0000-0000DB080000}"/>
    <cellStyle name="เครื่องหมายจุลภาค 6 3 2 4 4" xfId="1497" xr:uid="{00000000-0005-0000-0000-0000DC080000}"/>
    <cellStyle name="เครื่องหมายจุลภาค 6 3 2 4 5" xfId="1828" xr:uid="{00000000-0005-0000-0000-0000DD080000}"/>
    <cellStyle name="เครื่องหมายจุลภาค 6 3 2 4 6" xfId="2225" xr:uid="{00000000-0005-0000-0000-0000DE080000}"/>
    <cellStyle name="เครื่องหมายจุลภาค 6 3 2 4 6 2" xfId="2913" xr:uid="{00000000-0005-0000-0000-0000DF080000}"/>
    <cellStyle name="เครื่องหมายจุลภาค 6 3 2 5" xfId="353" xr:uid="{00000000-0005-0000-0000-0000E0080000}"/>
    <cellStyle name="เครื่องหมายจุลภาค 6 3 2 5 2" xfId="674" xr:uid="{00000000-0005-0000-0000-0000E1080000}"/>
    <cellStyle name="เครื่องหมายจุลภาค 6 3 2 5 2 2" xfId="1141" xr:uid="{00000000-0005-0000-0000-0000E2080000}"/>
    <cellStyle name="เครื่องหมายจุลภาค 6 3 2 5 2 2 2" xfId="3138" xr:uid="{00000000-0005-0000-0000-0000E3080000}"/>
    <cellStyle name="เครื่องหมายจุลภาค 6 3 2 5 2 2 2 2" xfId="3527" xr:uid="{00000000-0005-0000-0000-0000E4080000}"/>
    <cellStyle name="เครื่องหมายจุลภาค 6 3 2 5 2 3" xfId="2429" xr:uid="{00000000-0005-0000-0000-0000E5080000}"/>
    <cellStyle name="เครื่องหมายจุลภาค 6 3 2 5 3" xfId="1490" xr:uid="{00000000-0005-0000-0000-0000E6080000}"/>
    <cellStyle name="เครื่องหมายจุลภาค 6 3 2 5 4" xfId="1823" xr:uid="{00000000-0005-0000-0000-0000E7080000}"/>
    <cellStyle name="เครื่องหมายจุลภาค 6 3 2 5 5" xfId="971" xr:uid="{00000000-0005-0000-0000-0000E8080000}"/>
    <cellStyle name="เครื่องหมายจุลภาค 6 3 2 5 5 2" xfId="2906" xr:uid="{00000000-0005-0000-0000-0000E9080000}"/>
    <cellStyle name="เครื่องหมายจุลภาค 6 3 2 6" xfId="647" xr:uid="{00000000-0005-0000-0000-0000EA080000}"/>
    <cellStyle name="เครื่องหมายจุลภาค 6 3 2 6 2" xfId="1063" xr:uid="{00000000-0005-0000-0000-0000EB080000}"/>
    <cellStyle name="เครื่องหมายจุลภาค 6 3 2 6 2 2" xfId="3115" xr:uid="{00000000-0005-0000-0000-0000EC080000}"/>
    <cellStyle name="เครื่องหมายจุลภาค 6 3 2 6 2 2 2" xfId="3469" xr:uid="{00000000-0005-0000-0000-0000ED080000}"/>
    <cellStyle name="เครื่องหมายจุลภาค 6 3 2 6 3" xfId="2364" xr:uid="{00000000-0005-0000-0000-0000EE080000}"/>
    <cellStyle name="เครื่องหมายจุลภาค 6 3 2 7" xfId="1439" xr:uid="{00000000-0005-0000-0000-0000EF080000}"/>
    <cellStyle name="เครื่องหมายจุลภาค 6 3 2 8" xfId="857" xr:uid="{00000000-0005-0000-0000-0000F0080000}"/>
    <cellStyle name="เครื่องหมายจุลภาค 6 3 2 8 2" xfId="2844" xr:uid="{00000000-0005-0000-0000-0000F1080000}"/>
    <cellStyle name="เครื่องหมายจุลภาค 6 3 3" xfId="280" xr:uid="{00000000-0005-0000-0000-0000F2080000}"/>
    <cellStyle name="เครื่องหมายจุลภาค 6 3 3 2" xfId="413" xr:uid="{00000000-0005-0000-0000-0000F3080000}"/>
    <cellStyle name="เครื่องหมายจุลภาค 6 3 3 2 2" xfId="492" xr:uid="{00000000-0005-0000-0000-0000F4080000}"/>
    <cellStyle name="เครื่องหมายจุลภาค 6 3 3 2 2 2" xfId="715" xr:uid="{00000000-0005-0000-0000-0000F5080000}"/>
    <cellStyle name="เครื่องหมายจุลภาค 6 3 3 2 2 2 2" xfId="752" xr:uid="{00000000-0005-0000-0000-0000F6080000}"/>
    <cellStyle name="เครื่องหมายจุลภาค 6 3 3 2 2 2 2 2" xfId="1388" xr:uid="{00000000-0005-0000-0000-0000F7080000}"/>
    <cellStyle name="เครื่องหมายจุลภาค 6 3 3 2 2 2 2 2 2" xfId="1425" xr:uid="{00000000-0005-0000-0000-0000F8080000}"/>
    <cellStyle name="เครื่องหมายจุลภาค 6 3 3 2 2 2 2 2 2 2" xfId="3765" xr:uid="{00000000-0005-0000-0000-0000F9080000}"/>
    <cellStyle name="เครื่องหมายจุลภาค 6 3 3 2 2 2 2 2 2 2 2" xfId="3802" xr:uid="{00000000-0005-0000-0000-0000FA080000}"/>
    <cellStyle name="เครื่องหมายจุลภาค 6 3 3 2 2 2 2 2 3" xfId="2704" xr:uid="{00000000-0005-0000-0000-0000FB080000}"/>
    <cellStyle name="เครื่องหมายจุลภาค 6 3 3 2 2 2 2 3" xfId="1771" xr:uid="{00000000-0005-0000-0000-0000FC080000}"/>
    <cellStyle name="เครื่องหมายจุลภาค 6 3 3 2 2 2 2 4" xfId="2098" xr:uid="{00000000-0005-0000-0000-0000FD080000}"/>
    <cellStyle name="เครื่องหมายจุลภาค 6 3 3 2 2 2 2 5" xfId="2667" xr:uid="{00000000-0005-0000-0000-0000FE080000}"/>
    <cellStyle name="เครื่องหมายจุลภาค 6 3 3 2 2 2 2 5 2" xfId="3216" xr:uid="{00000000-0005-0000-0000-0000FF080000}"/>
    <cellStyle name="เครื่องหมายจุลภาค 6 3 3 2 2 2 3" xfId="1056" xr:uid="{00000000-0005-0000-0000-000000090000}"/>
    <cellStyle name="เครื่องหมายจุลภาค 6 3 3 2 2 2 3 2" xfId="1734" xr:uid="{00000000-0005-0000-0000-000001090000}"/>
    <cellStyle name="เครื่องหมายจุลภาค 6 3 3 2 2 2 3 2 2" xfId="3462" xr:uid="{00000000-0005-0000-0000-000002090000}"/>
    <cellStyle name="เครื่องหมายจุลภาค 6 3 3 2 2 2 3 2 2 2" xfId="3908" xr:uid="{00000000-0005-0000-0000-000003090000}"/>
    <cellStyle name="เครื่องหมายจุลภาค 6 3 3 2 2 2 3 3" xfId="2825" xr:uid="{00000000-0005-0000-0000-000004090000}"/>
    <cellStyle name="เครื่องหมายจุลภาค 6 3 3 2 2 2 4" xfId="2061" xr:uid="{00000000-0005-0000-0000-000005090000}"/>
    <cellStyle name="เครื่องหมายจุลภาค 6 3 3 2 2 2 5" xfId="2357" xr:uid="{00000000-0005-0000-0000-000006090000}"/>
    <cellStyle name="เครื่องหมายจุลภาค 6 3 3 2 2 2 5 2" xfId="3179" xr:uid="{00000000-0005-0000-0000-000007090000}"/>
    <cellStyle name="เครื่องหมายจุลภาค 6 3 3 2 2 3" xfId="1019" xr:uid="{00000000-0005-0000-0000-000008090000}"/>
    <cellStyle name="เครื่องหมายจุลภาค 6 3 3 2 2 3 2" xfId="1228" xr:uid="{00000000-0005-0000-0000-000009090000}"/>
    <cellStyle name="เครื่องหมายจุลภาค 6 3 3 2 2 3 2 2" xfId="3425" xr:uid="{00000000-0005-0000-0000-00000A090000}"/>
    <cellStyle name="เครื่องหมายจุลภาค 6 3 3 2 2 3 2 2 2" xfId="3610" xr:uid="{00000000-0005-0000-0000-00000B090000}"/>
    <cellStyle name="เครื่องหมายจุลภาค 6 3 3 2 2 3 3" xfId="2512" xr:uid="{00000000-0005-0000-0000-00000C090000}"/>
    <cellStyle name="เครื่องหมายจุลภาค 6 3 3 2 2 4" xfId="1577" xr:uid="{00000000-0005-0000-0000-00000D090000}"/>
    <cellStyle name="เครื่องหมายจุลภาค 6 3 3 2 2 5" xfId="1906" xr:uid="{00000000-0005-0000-0000-00000E090000}"/>
    <cellStyle name="เครื่องหมายจุลภาค 6 3 3 2 2 6" xfId="2320" xr:uid="{00000000-0005-0000-0000-00000F090000}"/>
    <cellStyle name="เครื่องหมายจุลภาค 6 3 3 2 2 6 2" xfId="3003" xr:uid="{00000000-0005-0000-0000-000010090000}"/>
    <cellStyle name="เครื่องหมายจุลภาค 6 3 3 2 3" xfId="603" xr:uid="{00000000-0005-0000-0000-000011090000}"/>
    <cellStyle name="เครื่องหมายจุลภาค 6 3 3 2 3 2" xfId="1180" xr:uid="{00000000-0005-0000-0000-000012090000}"/>
    <cellStyle name="เครื่องหมายจุลภาค 6 3 3 2 3 2 2" xfId="1300" xr:uid="{00000000-0005-0000-0000-000013090000}"/>
    <cellStyle name="เครื่องหมายจุลภาค 6 3 3 2 3 2 2 2" xfId="3562" xr:uid="{00000000-0005-0000-0000-000014090000}"/>
    <cellStyle name="เครื่องหมายจุลภาค 6 3 3 2 3 2 2 2 2" xfId="3677" xr:uid="{00000000-0005-0000-0000-000015090000}"/>
    <cellStyle name="เครื่องหมายจุลภาค 6 3 3 2 3 2 3" xfId="2579" xr:uid="{00000000-0005-0000-0000-000016090000}"/>
    <cellStyle name="เครื่องหมายจุลภาค 6 3 3 2 3 3" xfId="1646" xr:uid="{00000000-0005-0000-0000-000017090000}"/>
    <cellStyle name="เครื่องหมายจุลภาค 6 3 3 2 3 4" xfId="1973" xr:uid="{00000000-0005-0000-0000-000018090000}"/>
    <cellStyle name="เครื่องหมายจุลภาค 6 3 3 2 3 5" xfId="2464" xr:uid="{00000000-0005-0000-0000-000019090000}"/>
    <cellStyle name="เครื่องหมายจุลภาค 6 3 3 2 3 5 2" xfId="3082" xr:uid="{00000000-0005-0000-0000-00001A090000}"/>
    <cellStyle name="เครื่องหมายจุลภาค 6 3 3 2 4" xfId="869" xr:uid="{00000000-0005-0000-0000-00001B090000}"/>
    <cellStyle name="เครื่องหมายจุลภาค 6 3 3 2 4 2" xfId="1527" xr:uid="{00000000-0005-0000-0000-00001C090000}"/>
    <cellStyle name="เครื่องหมายจุลภาค 6 3 3 2 4 2 2" xfId="3303" xr:uid="{00000000-0005-0000-0000-00001D090000}"/>
    <cellStyle name="เครื่องหมายจุลภาค 6 3 3 2 4 2 2 2" xfId="3834" xr:uid="{00000000-0005-0000-0000-00001E090000}"/>
    <cellStyle name="เครื่องหมายจุลภาค 6 3 3 2 4 3" xfId="2749" xr:uid="{00000000-0005-0000-0000-00001F090000}"/>
    <cellStyle name="เครื่องหมายจุลภาค 6 3 3 2 5" xfId="1858" xr:uid="{00000000-0005-0000-0000-000020090000}"/>
    <cellStyle name="เครื่องหมายจุลภาค 6 3 3 2 6" xfId="2187" xr:uid="{00000000-0005-0000-0000-000021090000}"/>
    <cellStyle name="เครื่องหมายจุลภาค 6 3 3 2 6 2" xfId="2946" xr:uid="{00000000-0005-0000-0000-000022090000}"/>
    <cellStyle name="เครื่องหมายจุลภาค 6 3 3 3" xfId="528" xr:uid="{00000000-0005-0000-0000-000023090000}"/>
    <cellStyle name="เครื่องหมายจุลภาค 6 3 3 3 2" xfId="666" xr:uid="{00000000-0005-0000-0000-000024090000}"/>
    <cellStyle name="เครื่องหมายจุลภาค 6 3 3 3 2 2" xfId="1257" xr:uid="{00000000-0005-0000-0000-000025090000}"/>
    <cellStyle name="เครื่องหมายจุลภาค 6 3 3 3 2 2 2" xfId="1342" xr:uid="{00000000-0005-0000-0000-000026090000}"/>
    <cellStyle name="เครื่องหมายจุลภาค 6 3 3 3 2 2 2 2" xfId="3634" xr:uid="{00000000-0005-0000-0000-000027090000}"/>
    <cellStyle name="เครื่องหมายจุลภาค 6 3 3 3 2 2 2 2 2" xfId="3719" xr:uid="{00000000-0005-0000-0000-000028090000}"/>
    <cellStyle name="เครื่องหมายจุลภาค 6 3 3 3 2 2 3" xfId="2621" xr:uid="{00000000-0005-0000-0000-000029090000}"/>
    <cellStyle name="เครื่องหมายจุลภาค 6 3 3 3 2 3" xfId="1688" xr:uid="{00000000-0005-0000-0000-00002A090000}"/>
    <cellStyle name="เครื่องหมายจุลภาค 6 3 3 3 2 4" xfId="2015" xr:uid="{00000000-0005-0000-0000-00002B090000}"/>
    <cellStyle name="เครื่องหมายจุลภาค 6 3 3 3 2 5" xfId="2536" xr:uid="{00000000-0005-0000-0000-00002C090000}"/>
    <cellStyle name="เครื่องหมายจุลภาค 6 3 3 3 2 5 2" xfId="3132" xr:uid="{00000000-0005-0000-0000-00002D090000}"/>
    <cellStyle name="เครื่องหมายจุลภาค 6 3 3 3 3" xfId="959" xr:uid="{00000000-0005-0000-0000-00002E090000}"/>
    <cellStyle name="เครื่องหมายจุลภาค 6 3 3 3 3 2" xfId="1603" xr:uid="{00000000-0005-0000-0000-00002F090000}"/>
    <cellStyle name="เครื่องหมายจุลภาค 6 3 3 3 3 2 2" xfId="3376" xr:uid="{00000000-0005-0000-0000-000030090000}"/>
    <cellStyle name="เครื่องหมายจุลภาค 6 3 3 3 3 2 2 2" xfId="3864" xr:uid="{00000000-0005-0000-0000-000031090000}"/>
    <cellStyle name="เครื่องหมายจุลภาค 6 3 3 3 3 3" xfId="2781" xr:uid="{00000000-0005-0000-0000-000032090000}"/>
    <cellStyle name="เครื่องหมายจุลภาค 6 3 3 3 4" xfId="1930" xr:uid="{00000000-0005-0000-0000-000033090000}"/>
    <cellStyle name="เครื่องหมายจุลภาค 6 3 3 3 5" xfId="2270" xr:uid="{00000000-0005-0000-0000-000034090000}"/>
    <cellStyle name="เครื่องหมายจุลภาค 6 3 3 3 5 2" xfId="3029" xr:uid="{00000000-0005-0000-0000-000035090000}"/>
    <cellStyle name="เครื่องหมายจุลภาค 6 3 3 4" xfId="792" xr:uid="{00000000-0005-0000-0000-000036090000}"/>
    <cellStyle name="เครื่องหมายจุลภาค 6 3 3 4 2" xfId="1102" xr:uid="{00000000-0005-0000-0000-000037090000}"/>
    <cellStyle name="เครื่องหมายจุลภาค 6 3 3 4 2 2" xfId="3249" xr:uid="{00000000-0005-0000-0000-000038090000}"/>
    <cellStyle name="เครื่องหมายจุลภาค 6 3 3 4 2 2 2" xfId="3494" xr:uid="{00000000-0005-0000-0000-000039090000}"/>
    <cellStyle name="เครื่องหมายจุลภาค 6 3 3 4 3" xfId="2394" xr:uid="{00000000-0005-0000-0000-00003A090000}"/>
    <cellStyle name="เครื่องหมายจุลภาค 6 3 3 5" xfId="1458" xr:uid="{00000000-0005-0000-0000-00003B090000}"/>
    <cellStyle name="เครื่องหมายจุลภาค 6 3 3 6" xfId="1793" xr:uid="{00000000-0005-0000-0000-00003C090000}"/>
    <cellStyle name="เครื่องหมายจุลภาค 6 3 3 7" xfId="2133" xr:uid="{00000000-0005-0000-0000-00003D090000}"/>
    <cellStyle name="เครื่องหมายจุลภาค 6 3 3 7 2" xfId="2865" xr:uid="{00000000-0005-0000-0000-00003E090000}"/>
    <cellStyle name="เครื่องหมายจุลภาค 6 3 4" xfId="321" xr:uid="{00000000-0005-0000-0000-00003F090000}"/>
    <cellStyle name="เครื่องหมายจุลภาค 6 3 4 2" xfId="522" xr:uid="{00000000-0005-0000-0000-000040090000}"/>
    <cellStyle name="เครื่องหมายจุลภาค 6 3 4 2 2" xfId="680" xr:uid="{00000000-0005-0000-0000-000041090000}"/>
    <cellStyle name="เครื่องหมายจุลภาค 6 3 4 2 2 2" xfId="1251" xr:uid="{00000000-0005-0000-0000-000042090000}"/>
    <cellStyle name="เครื่องหมายจุลภาค 6 3 4 2 2 2 2" xfId="1353" xr:uid="{00000000-0005-0000-0000-000043090000}"/>
    <cellStyle name="เครื่องหมายจุลภาค 6 3 4 2 2 2 2 2" xfId="3628" xr:uid="{00000000-0005-0000-0000-000044090000}"/>
    <cellStyle name="เครื่องหมายจุลภาค 6 3 4 2 2 2 2 2 2" xfId="3730" xr:uid="{00000000-0005-0000-0000-000045090000}"/>
    <cellStyle name="เครื่องหมายจุลภาค 6 3 4 2 2 2 3" xfId="2632" xr:uid="{00000000-0005-0000-0000-000046090000}"/>
    <cellStyle name="เครื่องหมายจุลภาค 6 3 4 2 2 3" xfId="1699" xr:uid="{00000000-0005-0000-0000-000047090000}"/>
    <cellStyle name="เครื่องหมายจุลภาค 6 3 4 2 2 4" xfId="2026" xr:uid="{00000000-0005-0000-0000-000048090000}"/>
    <cellStyle name="เครื่องหมายจุลภาค 6 3 4 2 2 5" xfId="2530" xr:uid="{00000000-0005-0000-0000-000049090000}"/>
    <cellStyle name="เครื่องหมายจุลภาค 6 3 4 2 2 5 2" xfId="3144" xr:uid="{00000000-0005-0000-0000-00004A090000}"/>
    <cellStyle name="เครื่องหมายจุลภาค 6 3 4 2 3" xfId="981" xr:uid="{00000000-0005-0000-0000-00004B090000}"/>
    <cellStyle name="เครื่องหมายจุลภาค 6 3 4 2 3 2" xfId="1597" xr:uid="{00000000-0005-0000-0000-00004C090000}"/>
    <cellStyle name="เครื่องหมายจุลภาค 6 3 4 2 3 2 2" xfId="3389" xr:uid="{00000000-0005-0000-0000-00004D090000}"/>
    <cellStyle name="เครื่องหมายจุลภาค 6 3 4 2 3 2 2 2" xfId="3858" xr:uid="{00000000-0005-0000-0000-00004E090000}"/>
    <cellStyle name="เครื่องหมายจุลภาค 6 3 4 2 3 3" xfId="2775" xr:uid="{00000000-0005-0000-0000-00004F090000}"/>
    <cellStyle name="เครื่องหมายจุลภาค 6 3 4 2 4" xfId="1924" xr:uid="{00000000-0005-0000-0000-000050090000}"/>
    <cellStyle name="เครื่องหมายจุลภาค 6 3 4 2 5" xfId="2284" xr:uid="{00000000-0005-0000-0000-000051090000}"/>
    <cellStyle name="เครื่องหมายจุลภาค 6 3 4 2 5 2" xfId="3023" xr:uid="{00000000-0005-0000-0000-000052090000}"/>
    <cellStyle name="เครื่องหมายจุลภาค 6 3 4 3" xfId="775" xr:uid="{00000000-0005-0000-0000-000053090000}"/>
    <cellStyle name="เครื่องหมายจุลภาค 6 3 4 3 2" xfId="1123" xr:uid="{00000000-0005-0000-0000-000054090000}"/>
    <cellStyle name="เครื่องหมายจุลภาค 6 3 4 3 2 2" xfId="3234" xr:uid="{00000000-0005-0000-0000-000055090000}"/>
    <cellStyle name="เครื่องหมายจุลภาค 6 3 4 3 2 2 2" xfId="3511" xr:uid="{00000000-0005-0000-0000-000056090000}"/>
    <cellStyle name="เครื่องหมายจุลภาค 6 3 4 3 3" xfId="2413" xr:uid="{00000000-0005-0000-0000-000057090000}"/>
    <cellStyle name="เครื่องหมายจุลภาค 6 3 4 4" xfId="1474" xr:uid="{00000000-0005-0000-0000-000058090000}"/>
    <cellStyle name="เครื่องหมายจุลภาค 6 3 4 5" xfId="1808" xr:uid="{00000000-0005-0000-0000-000059090000}"/>
    <cellStyle name="เครื่องหมายจุลภาค 6 3 4 6" xfId="2114" xr:uid="{00000000-0005-0000-0000-00005A090000}"/>
    <cellStyle name="เครื่องหมายจุลภาค 6 3 4 6 2" xfId="2882" xr:uid="{00000000-0005-0000-0000-00005B090000}"/>
    <cellStyle name="เครื่องหมายจุลภาค 6 3 5" xfId="382" xr:uid="{00000000-0005-0000-0000-00005C090000}"/>
    <cellStyle name="เครื่องหมายจุลภาค 6 3 5 2" xfId="929" xr:uid="{00000000-0005-0000-0000-00005D090000}"/>
    <cellStyle name="เครื่องหมายจุลภาค 6 3 5 2 2" xfId="1156" xr:uid="{00000000-0005-0000-0000-00005E090000}"/>
    <cellStyle name="เครื่องหมายจุลภาค 6 3 5 2 2 2" xfId="3351" xr:uid="{00000000-0005-0000-0000-00005F090000}"/>
    <cellStyle name="เครื่องหมายจุลภาค 6 3 5 2 2 2 2" xfId="3539" xr:uid="{00000000-0005-0000-0000-000060090000}"/>
    <cellStyle name="เครื่องหมายจุลภาค 6 3 5 2 3" xfId="2441" xr:uid="{00000000-0005-0000-0000-000061090000}"/>
    <cellStyle name="เครื่องหมายจุลภาค 6 3 5 3" xfId="1504" xr:uid="{00000000-0005-0000-0000-000062090000}"/>
    <cellStyle name="เครื่องหมายจุลภาค 6 3 5 4" xfId="1835" xr:uid="{00000000-0005-0000-0000-000063090000}"/>
    <cellStyle name="เครื่องหมายจุลภาค 6 3 5 5" xfId="2243" xr:uid="{00000000-0005-0000-0000-000064090000}"/>
    <cellStyle name="เครื่องหมายจุลภาค 6 3 5 5 2" xfId="2921" xr:uid="{00000000-0005-0000-0000-000065090000}"/>
    <cellStyle name="เครื่องหมายจุลภาค 6 3 6" xfId="607" xr:uid="{00000000-0005-0000-0000-000066090000}"/>
    <cellStyle name="เครื่องหมายจุลภาค 6 3 6 2" xfId="1080" xr:uid="{00000000-0005-0000-0000-000067090000}"/>
    <cellStyle name="เครื่องหมายจุลภาค 6 3 6 2 2" xfId="3086" xr:uid="{00000000-0005-0000-0000-000068090000}"/>
    <cellStyle name="เครื่องหมายจุลภาค 6 3 6 2 2 2" xfId="3475" xr:uid="{00000000-0005-0000-0000-000069090000}"/>
    <cellStyle name="เครื่องหมายจุลภาค 6 3 6 3" xfId="2373" xr:uid="{00000000-0005-0000-0000-00006A090000}"/>
    <cellStyle name="เครื่องหมายจุลภาค 6 3 7" xfId="925" xr:uid="{00000000-0005-0000-0000-00006B090000}"/>
    <cellStyle name="เครื่องหมายจุลภาค 6 3 8" xfId="873" xr:uid="{00000000-0005-0000-0000-00006C090000}"/>
    <cellStyle name="เครื่องหมายจุลภาค 6 3 8 2" xfId="2119" xr:uid="{00000000-0005-0000-0000-00006D090000}"/>
    <cellStyle name="เครื่องหมายจุลภาค 6 4" xfId="121" xr:uid="{00000000-0005-0000-0000-00006E090000}"/>
    <cellStyle name="เครื่องหมายจุลภาค 6 5" xfId="161" xr:uid="{00000000-0005-0000-0000-00006F090000}"/>
    <cellStyle name="เครื่องหมายจุลภาค 6 5 2" xfId="403" xr:uid="{00000000-0005-0000-0000-000070090000}"/>
    <cellStyle name="เครื่องหมายจุลภาค 6 5 2 2" xfId="426" xr:uid="{00000000-0005-0000-0000-000071090000}"/>
    <cellStyle name="เครื่องหมายจุลภาค 6 5 2 2 2" xfId="705" xr:uid="{00000000-0005-0000-0000-000072090000}"/>
    <cellStyle name="เครื่องหมายจุลภาค 6 5 2 2 2 2" xfId="726" xr:uid="{00000000-0005-0000-0000-000073090000}"/>
    <cellStyle name="เครื่องหมายจุลภาค 6 5 2 2 2 2 2" xfId="1378" xr:uid="{00000000-0005-0000-0000-000074090000}"/>
    <cellStyle name="เครื่องหมายจุลภาค 6 5 2 2 2 2 2 2" xfId="1399" xr:uid="{00000000-0005-0000-0000-000075090000}"/>
    <cellStyle name="เครื่องหมายจุลภาค 6 5 2 2 2 2 2 2 2" xfId="3755" xr:uid="{00000000-0005-0000-0000-000076090000}"/>
    <cellStyle name="เครื่องหมายจุลภาค 6 5 2 2 2 2 2 2 2 2" xfId="3776" xr:uid="{00000000-0005-0000-0000-000077090000}"/>
    <cellStyle name="เครื่องหมายจุลภาค 6 5 2 2 2 2 2 3" xfId="2678" xr:uid="{00000000-0005-0000-0000-000078090000}"/>
    <cellStyle name="เครื่องหมายจุลภาค 6 5 2 2 2 2 3" xfId="1745" xr:uid="{00000000-0005-0000-0000-000079090000}"/>
    <cellStyle name="เครื่องหมายจุลภาค 6 5 2 2 2 2 4" xfId="2072" xr:uid="{00000000-0005-0000-0000-00007A090000}"/>
    <cellStyle name="เครื่องหมายจุลภาค 6 5 2 2 2 2 5" xfId="2657" xr:uid="{00000000-0005-0000-0000-00007B090000}"/>
    <cellStyle name="เครื่องหมายจุลภาค 6 5 2 2 2 2 5 2" xfId="3190" xr:uid="{00000000-0005-0000-0000-00007C090000}"/>
    <cellStyle name="เครื่องหมายจุลภาค 6 5 2 2 2 3" xfId="1030" xr:uid="{00000000-0005-0000-0000-00007D090000}"/>
    <cellStyle name="เครื่องหมายจุลภาค 6 5 2 2 2 3 2" xfId="1724" xr:uid="{00000000-0005-0000-0000-00007E090000}"/>
    <cellStyle name="เครื่องหมายจุลภาค 6 5 2 2 2 3 2 2" xfId="3436" xr:uid="{00000000-0005-0000-0000-00007F090000}"/>
    <cellStyle name="เครื่องหมายจุลภาค 6 5 2 2 2 3 2 2 2" xfId="3898" xr:uid="{00000000-0005-0000-0000-000080090000}"/>
    <cellStyle name="เครื่องหมายจุลภาค 6 5 2 2 2 3 3" xfId="2815" xr:uid="{00000000-0005-0000-0000-000081090000}"/>
    <cellStyle name="เครื่องหมายจุลภาค 6 5 2 2 2 4" xfId="2051" xr:uid="{00000000-0005-0000-0000-000082090000}"/>
    <cellStyle name="เครื่องหมายจุลภาค 6 5 2 2 2 5" xfId="2331" xr:uid="{00000000-0005-0000-0000-000083090000}"/>
    <cellStyle name="เครื่องหมายจุลภาค 6 5 2 2 2 5 2" xfId="3169" xr:uid="{00000000-0005-0000-0000-000084090000}"/>
    <cellStyle name="เครื่องหมายจุลภาค 6 5 2 2 3" xfId="1009" xr:uid="{00000000-0005-0000-0000-000085090000}"/>
    <cellStyle name="เครื่องหมายจุลภาค 6 5 2 2 3 2" xfId="1192" xr:uid="{00000000-0005-0000-0000-000086090000}"/>
    <cellStyle name="เครื่องหมายจุลภาค 6 5 2 2 3 2 2" xfId="3415" xr:uid="{00000000-0005-0000-0000-000087090000}"/>
    <cellStyle name="เครื่องหมายจุลภาค 6 5 2 2 3 2 2 2" xfId="3574" xr:uid="{00000000-0005-0000-0000-000088090000}"/>
    <cellStyle name="เครื่องหมายจุลภาค 6 5 2 2 3 3" xfId="2476" xr:uid="{00000000-0005-0000-0000-000089090000}"/>
    <cellStyle name="เครื่องหมายจุลภาค 6 5 2 2 4" xfId="1539" xr:uid="{00000000-0005-0000-0000-00008A090000}"/>
    <cellStyle name="เครื่องหมายจุลภาค 6 5 2 2 5" xfId="1870" xr:uid="{00000000-0005-0000-0000-00008B090000}"/>
    <cellStyle name="เครื่องหมายจุลภาค 6 5 2 2 6" xfId="2310" xr:uid="{00000000-0005-0000-0000-00008C090000}"/>
    <cellStyle name="เครื่องหมายจุลภาค 6 5 2 2 6 2" xfId="2958" xr:uid="{00000000-0005-0000-0000-00008D090000}"/>
    <cellStyle name="เครื่องหมายจุลภาค 6 5 2 3" xfId="547" xr:uid="{00000000-0005-0000-0000-00008E090000}"/>
    <cellStyle name="เครื่องหมายจุลภาค 6 5 2 3 2" xfId="1170" xr:uid="{00000000-0005-0000-0000-00008F090000}"/>
    <cellStyle name="เครื่องหมายจุลภาค 6 5 2 3 2 2" xfId="1274" xr:uid="{00000000-0005-0000-0000-000090090000}"/>
    <cellStyle name="เครื่องหมายจุลภาค 6 5 2 3 2 2 2" xfId="3552" xr:uid="{00000000-0005-0000-0000-000091090000}"/>
    <cellStyle name="เครื่องหมายจุลภาค 6 5 2 3 2 2 2 2" xfId="3651" xr:uid="{00000000-0005-0000-0000-000092090000}"/>
    <cellStyle name="เครื่องหมายจุลภาค 6 5 2 3 2 3" xfId="2553" xr:uid="{00000000-0005-0000-0000-000093090000}"/>
    <cellStyle name="เครื่องหมายจุลภาค 6 5 2 3 3" xfId="1620" xr:uid="{00000000-0005-0000-0000-000094090000}"/>
    <cellStyle name="เครื่องหมายจุลภาค 6 5 2 3 4" xfId="1947" xr:uid="{00000000-0005-0000-0000-000095090000}"/>
    <cellStyle name="เครื่องหมายจุลภาค 6 5 2 3 5" xfId="2454" xr:uid="{00000000-0005-0000-0000-000096090000}"/>
    <cellStyle name="เครื่องหมายจุลภาค 6 5 2 3 5 2" xfId="3047" xr:uid="{00000000-0005-0000-0000-000097090000}"/>
    <cellStyle name="เครื่องหมายจุลภาค 6 5 2 4" xfId="824" xr:uid="{00000000-0005-0000-0000-000098090000}"/>
    <cellStyle name="เครื่องหมายจุลภาค 6 5 2 4 2" xfId="1517" xr:uid="{00000000-0005-0000-0000-000099090000}"/>
    <cellStyle name="เครื่องหมายจุลภาค 6 5 2 4 2 2" xfId="3277" xr:uid="{00000000-0005-0000-0000-00009A090000}"/>
    <cellStyle name="เครื่องหมายจุลภาค 6 5 2 4 2 2 2" xfId="3824" xr:uid="{00000000-0005-0000-0000-00009B090000}"/>
    <cellStyle name="เครื่องหมายจุลภาค 6 5 2 4 3" xfId="2739" xr:uid="{00000000-0005-0000-0000-00009C090000}"/>
    <cellStyle name="เครื่องหมายจุลภาค 6 5 2 5" xfId="1848" xr:uid="{00000000-0005-0000-0000-00009D090000}"/>
    <cellStyle name="เครื่องหมายจุลภาค 6 5 2 6" xfId="2161" xr:uid="{00000000-0005-0000-0000-00009E090000}"/>
    <cellStyle name="เครื่องหมายจุลภาค 6 5 2 6 2" xfId="2936" xr:uid="{00000000-0005-0000-0000-00009F090000}"/>
    <cellStyle name="เครื่องหมายจุลภาค 6 5 3" xfId="299" xr:uid="{00000000-0005-0000-0000-0000A0090000}"/>
    <cellStyle name="เครื่องหมายจุลภาค 6 5 3 2" xfId="627" xr:uid="{00000000-0005-0000-0000-0000A1090000}"/>
    <cellStyle name="เครื่องหมายจุลภาค 6 5 3 2 2" xfId="1113" xr:uid="{00000000-0005-0000-0000-0000A2090000}"/>
    <cellStyle name="เครื่องหมายจุลภาค 6 5 3 2 2 2" xfId="1312" xr:uid="{00000000-0005-0000-0000-0000A3090000}"/>
    <cellStyle name="เครื่องหมายจุลภาค 6 5 3 2 2 2 2" xfId="3503" xr:uid="{00000000-0005-0000-0000-0000A4090000}"/>
    <cellStyle name="เครื่องหมายจุลภาค 6 5 3 2 2 2 2 2" xfId="3689" xr:uid="{00000000-0005-0000-0000-0000A5090000}"/>
    <cellStyle name="เครื่องหมายจุลภาค 6 5 3 2 2 3" xfId="2591" xr:uid="{00000000-0005-0000-0000-0000A6090000}"/>
    <cellStyle name="เครื่องหมายจุลภาค 6 5 3 2 3" xfId="1658" xr:uid="{00000000-0005-0000-0000-0000A7090000}"/>
    <cellStyle name="เครื่องหมายจุลภาค 6 5 3 2 4" xfId="1985" xr:uid="{00000000-0005-0000-0000-0000A8090000}"/>
    <cellStyle name="เครื่องหมายจุลภาค 6 5 3 2 5" xfId="2405" xr:uid="{00000000-0005-0000-0000-0000A9090000}"/>
    <cellStyle name="เครื่องหมายจุลภาค 6 5 3 2 5 2" xfId="3099" xr:uid="{00000000-0005-0000-0000-0000AA090000}"/>
    <cellStyle name="เครื่องหมายจุลภาค 6 5 3 3" xfId="900" xr:uid="{00000000-0005-0000-0000-0000AB090000}"/>
    <cellStyle name="เครื่องหมายจุลภาค 6 5 3 3 2" xfId="1466" xr:uid="{00000000-0005-0000-0000-0000AC090000}"/>
    <cellStyle name="เครื่องหมายจุลภาค 6 5 3 3 2 2" xfId="3323" xr:uid="{00000000-0005-0000-0000-0000AD090000}"/>
    <cellStyle name="เครื่องหมายจุลภาค 6 5 3 3 2 2 2" xfId="3813" xr:uid="{00000000-0005-0000-0000-0000AE090000}"/>
    <cellStyle name="เครื่องหมายจุลภาค 6 5 3 3 3" xfId="2724" xr:uid="{00000000-0005-0000-0000-0000AF090000}"/>
    <cellStyle name="เครื่องหมายจุลภาค 6 5 3 4" xfId="1801" xr:uid="{00000000-0005-0000-0000-0000B0090000}"/>
    <cellStyle name="เครื่องหมายจุลภาค 6 5 3 5" xfId="2210" xr:uid="{00000000-0005-0000-0000-0000B1090000}"/>
    <cellStyle name="เครื่องหมายจุลภาค 6 5 3 5 2" xfId="2875" xr:uid="{00000000-0005-0000-0000-0000B2090000}"/>
    <cellStyle name="เครื่องหมายจุลภาค 6 5 4" xfId="498" xr:uid="{00000000-0005-0000-0000-0000B3090000}"/>
    <cellStyle name="เครื่องหมายจุลภาค 6 5 4 2" xfId="910" xr:uid="{00000000-0005-0000-0000-0000B4090000}"/>
    <cellStyle name="เครื่องหมายจุลภาค 6 5 4 2 2" xfId="3008" xr:uid="{00000000-0005-0000-0000-0000B5090000}"/>
    <cellStyle name="เครื่องหมายจุลภาค 6 5 4 2 2 2" xfId="3333" xr:uid="{00000000-0005-0000-0000-0000B6090000}"/>
    <cellStyle name="เครื่องหมายจุลภาค 6 5 4 3" xfId="2220" xr:uid="{00000000-0005-0000-0000-0000B7090000}"/>
    <cellStyle name="เครื่องหมายจุลภาค 6 5 5" xfId="940" xr:uid="{00000000-0005-0000-0000-0000B8090000}"/>
    <cellStyle name="เครื่องหมายจุลภาค 6 5 6" xfId="1584" xr:uid="{00000000-0005-0000-0000-0000B9090000}"/>
    <cellStyle name="เครื่องหมายจุลภาค 6 5 7" xfId="842" xr:uid="{00000000-0005-0000-0000-0000BA090000}"/>
    <cellStyle name="เครื่องหมายจุลภาค 6 5 7 2" xfId="2847" xr:uid="{00000000-0005-0000-0000-0000BB090000}"/>
    <cellStyle name="เครื่องหมายจุลภาค 6 6" xfId="300" xr:uid="{00000000-0005-0000-0000-0000BC090000}"/>
    <cellStyle name="เครื่องหมายจุลภาค 6 7" xfId="163" xr:uid="{00000000-0005-0000-0000-0000BD090000}"/>
    <cellStyle name="เครื่องหมายจุลภาค 6 7 2" xfId="535" xr:uid="{00000000-0005-0000-0000-0000BE090000}"/>
    <cellStyle name="เครื่องหมายจุลภาค 6 7 2 2" xfId="629" xr:uid="{00000000-0005-0000-0000-0000BF090000}"/>
    <cellStyle name="เครื่องหมายจุลภาค 6 7 2 2 2" xfId="1264" xr:uid="{00000000-0005-0000-0000-0000C0090000}"/>
    <cellStyle name="เครื่องหมายจุลภาค 6 7 2 2 2 2" xfId="1314" xr:uid="{00000000-0005-0000-0000-0000C1090000}"/>
    <cellStyle name="เครื่องหมายจุลภาค 6 7 2 2 2 2 2" xfId="3641" xr:uid="{00000000-0005-0000-0000-0000C2090000}"/>
    <cellStyle name="เครื่องหมายจุลภาค 6 7 2 2 2 2 2 2" xfId="3691" xr:uid="{00000000-0005-0000-0000-0000C3090000}"/>
    <cellStyle name="เครื่องหมายจุลภาค 6 7 2 2 2 3" xfId="2593" xr:uid="{00000000-0005-0000-0000-0000C4090000}"/>
    <cellStyle name="เครื่องหมายจุลภาค 6 7 2 2 3" xfId="1660" xr:uid="{00000000-0005-0000-0000-0000C5090000}"/>
    <cellStyle name="เครื่องหมายจุลภาค 6 7 2 2 4" xfId="1987" xr:uid="{00000000-0005-0000-0000-0000C6090000}"/>
    <cellStyle name="เครื่องหมายจุลภาค 6 7 2 2 5" xfId="2543" xr:uid="{00000000-0005-0000-0000-0000C7090000}"/>
    <cellStyle name="เครื่องหมายจุลภาค 6 7 2 2 5 2" xfId="3101" xr:uid="{00000000-0005-0000-0000-0000C8090000}"/>
    <cellStyle name="เครื่องหมายจุลภาค 6 7 2 3" xfId="902" xr:uid="{00000000-0005-0000-0000-0000C9090000}"/>
    <cellStyle name="เครื่องหมายจุลภาค 6 7 2 3 2" xfId="1610" xr:uid="{00000000-0005-0000-0000-0000CA090000}"/>
    <cellStyle name="เครื่องหมายจุลภาค 6 7 2 3 2 2" xfId="3325" xr:uid="{00000000-0005-0000-0000-0000CB090000}"/>
    <cellStyle name="เครื่องหมายจุลภาค 6 7 2 3 2 2 2" xfId="3871" xr:uid="{00000000-0005-0000-0000-0000CC090000}"/>
    <cellStyle name="เครื่องหมายจุลภาค 6 7 2 3 3" xfId="2788" xr:uid="{00000000-0005-0000-0000-0000CD090000}"/>
    <cellStyle name="เครื่องหมายจุลภาค 6 7 2 4" xfId="1937" xr:uid="{00000000-0005-0000-0000-0000CE090000}"/>
    <cellStyle name="เครื่องหมายจุลภาค 6 7 2 5" xfId="2212" xr:uid="{00000000-0005-0000-0000-0000CF090000}"/>
    <cellStyle name="เครื่องหมายจุลภาค 6 7 2 5 2" xfId="3036" xr:uid="{00000000-0005-0000-0000-0000D0090000}"/>
    <cellStyle name="เครื่องหมายจุลภาค 6 7 3" xfId="808" xr:uid="{00000000-0005-0000-0000-0000D1090000}"/>
    <cellStyle name="เครื่องหมายจุลภาค 6 7 3 2" xfId="817" xr:uid="{00000000-0005-0000-0000-0000D2090000}"/>
    <cellStyle name="เครื่องหมายจุลภาค 6 7 3 2 2" xfId="3263" xr:uid="{00000000-0005-0000-0000-0000D3090000}"/>
    <cellStyle name="เครื่องหมายจุลภาค 6 7 3 2 2 2" xfId="3270" xr:uid="{00000000-0005-0000-0000-0000D4090000}"/>
    <cellStyle name="เครื่องหมายจุลภาค 6 7 3 3" xfId="2154" xr:uid="{00000000-0005-0000-0000-0000D5090000}"/>
    <cellStyle name="เครื่องหมายจุลภาค 6 7 4" xfId="507" xr:uid="{00000000-0005-0000-0000-0000D6090000}"/>
    <cellStyle name="เครื่องหมายจุลภาค 6 7 5" xfId="1445" xr:uid="{00000000-0005-0000-0000-0000D7090000}"/>
    <cellStyle name="เครื่องหมายจุลภาค 6 7 6" xfId="2147" xr:uid="{00000000-0005-0000-0000-0000D8090000}"/>
    <cellStyle name="เครื่องหมายจุลภาค 6 7 6 2" xfId="2840" xr:uid="{00000000-0005-0000-0000-0000D9090000}"/>
    <cellStyle name="เครื่องหมายจุลภาค 6 8" xfId="393" xr:uid="{00000000-0005-0000-0000-0000DA090000}"/>
    <cellStyle name="เครื่องหมายจุลภาค 6 8 2" xfId="886" xr:uid="{00000000-0005-0000-0000-0000DB090000}"/>
    <cellStyle name="เครื่องหมายจุลภาค 6 8 2 2" xfId="1161" xr:uid="{00000000-0005-0000-0000-0000DC090000}"/>
    <cellStyle name="เครื่องหมายจุลภาค 6 8 2 2 2" xfId="3310" xr:uid="{00000000-0005-0000-0000-0000DD090000}"/>
    <cellStyle name="เครื่องหมายจุลภาค 6 8 2 2 2 2" xfId="3544" xr:uid="{00000000-0005-0000-0000-0000DE090000}"/>
    <cellStyle name="เครื่องหมายจุลภาค 6 8 2 3" xfId="2446" xr:uid="{00000000-0005-0000-0000-0000DF090000}"/>
    <cellStyle name="เครื่องหมายจุลภาค 6 8 3" xfId="1509" xr:uid="{00000000-0005-0000-0000-0000E0090000}"/>
    <cellStyle name="เครื่องหมายจุลภาค 6 8 4" xfId="1840" xr:uid="{00000000-0005-0000-0000-0000E1090000}"/>
    <cellStyle name="เครื่องหมายจุลภาค 6 8 5" xfId="2197" xr:uid="{00000000-0005-0000-0000-0000E2090000}"/>
    <cellStyle name="เครื่องหมายจุลภาค 6 8 5 2" xfId="2928" xr:uid="{00000000-0005-0000-0000-0000E3090000}"/>
    <cellStyle name="เครื่องหมายจุลภาค 6 9" xfId="350" xr:uid="{00000000-0005-0000-0000-0000E4090000}"/>
    <cellStyle name="เครื่องหมายจุลภาค 6 9 2" xfId="779" xr:uid="{00000000-0005-0000-0000-0000E5090000}"/>
    <cellStyle name="เครื่องหมายจุลภาค 6 9 2 2" xfId="2903" xr:uid="{00000000-0005-0000-0000-0000E6090000}"/>
    <cellStyle name="เครื่องหมายจุลภาค 6 9 2 2 2" xfId="3237" xr:uid="{00000000-0005-0000-0000-0000E7090000}"/>
    <cellStyle name="เครื่องหมายจุลภาค 6 9 3" xfId="2120" xr:uid="{00000000-0005-0000-0000-0000E8090000}"/>
    <cellStyle name="เครื่องหมายจุลภาค 7" xfId="21" xr:uid="{00000000-0005-0000-0000-0000E9090000}"/>
    <cellStyle name="เครื่องหมายจุลภาค 7 2" xfId="22" xr:uid="{00000000-0005-0000-0000-0000EA090000}"/>
    <cellStyle name="เครื่องหมายจุลภาค 7 2 10" xfId="4907" xr:uid="{F78E5204-B40D-4ED1-B602-A1187EB6488E}"/>
    <cellStyle name="เครื่องหมายจุลภาค 7 2 2" xfId="122" xr:uid="{00000000-0005-0000-0000-0000EB090000}"/>
    <cellStyle name="เครื่องหมายจุลภาค 7 2 2 2" xfId="188" xr:uid="{00000000-0005-0000-0000-0000EC090000}"/>
    <cellStyle name="เครื่องหมายจุลภาค 7 2 2 2 2" xfId="272" xr:uid="{00000000-0005-0000-0000-0000ED090000}"/>
    <cellStyle name="เครื่องหมายจุลภาค 7 2 2 2 2 2" xfId="442" xr:uid="{00000000-0005-0000-0000-0000EE090000}"/>
    <cellStyle name="เครื่องหมายจุลภาค 7 2 2 2 2 2 2" xfId="486" xr:uid="{00000000-0005-0000-0000-0000EF090000}"/>
    <cellStyle name="เครื่องหมายจุลภาค 7 2 2 2 2 2 2 2" xfId="736" xr:uid="{00000000-0005-0000-0000-0000F0090000}"/>
    <cellStyle name="เครื่องหมายจุลภาค 7 2 2 2 2 2 2 2 2" xfId="746" xr:uid="{00000000-0005-0000-0000-0000F1090000}"/>
    <cellStyle name="เครื่องหมายจุลภาค 7 2 2 2 2 2 2 2 2 2" xfId="1409" xr:uid="{00000000-0005-0000-0000-0000F2090000}"/>
    <cellStyle name="เครื่องหมายจุลภาค 7 2 2 2 2 2 2 2 2 2 2" xfId="1419" xr:uid="{00000000-0005-0000-0000-0000F3090000}"/>
    <cellStyle name="เครื่องหมายจุลภาค 7 2 2 2 2 2 2 2 2 2 2 2" xfId="3786" xr:uid="{00000000-0005-0000-0000-0000F4090000}"/>
    <cellStyle name="เครื่องหมายจุลภาค 7 2 2 2 2 2 2 2 2 2 2 2 2" xfId="3796" xr:uid="{00000000-0005-0000-0000-0000F5090000}"/>
    <cellStyle name="เครื่องหมายจุลภาค 7 2 2 2 2 2 2 2 2 2 2 2 2 2" xfId="4873" xr:uid="{00000000-0005-0000-0000-0000F6090000}"/>
    <cellStyle name="เครื่องหมายจุลภาค 7 2 2 2 2 2 2 2 2 2 2 3" xfId="4390" xr:uid="{00000000-0005-0000-0000-0000F7090000}"/>
    <cellStyle name="เครื่องหมายจุลภาค 7 2 2 2 2 2 2 2 2 2 3" xfId="2698" xr:uid="{00000000-0005-0000-0000-0000F8090000}"/>
    <cellStyle name="เครื่องหมายจุลภาค 7 2 2 2 2 2 2 2 2 2 3 2" xfId="4648" xr:uid="{00000000-0005-0000-0000-0000F9090000}"/>
    <cellStyle name="เครื่องหมายจุลภาค 7 2 2 2 2 2 2 2 2 3" xfId="1765" xr:uid="{00000000-0005-0000-0000-0000FA090000}"/>
    <cellStyle name="เครื่องหมายจุลภาค 7 2 2 2 2 2 2 2 2 3 2" xfId="4461" xr:uid="{00000000-0005-0000-0000-0000FB090000}"/>
    <cellStyle name="เครื่องหมายจุลภาค 7 2 2 2 2 2 2 2 2 4" xfId="2092" xr:uid="{00000000-0005-0000-0000-0000FC090000}"/>
    <cellStyle name="เครื่องหมายจุลภาค 7 2 2 2 2 2 2 2 2 4 2" xfId="4528" xr:uid="{00000000-0005-0000-0000-0000FD090000}"/>
    <cellStyle name="เครื่องหมายจุลภาค 7 2 2 2 2 2 2 2 2 5" xfId="2688" xr:uid="{00000000-0005-0000-0000-0000FE090000}"/>
    <cellStyle name="เครื่องหมายจุลภาค 7 2 2 2 2 2 2 2 2 5 2" xfId="3210" xr:uid="{00000000-0005-0000-0000-0000FF090000}"/>
    <cellStyle name="เครื่องหมายจุลภาค 7 2 2 2 2 2 2 2 2 5 2 2" xfId="4755" xr:uid="{00000000-0005-0000-0000-0000000A0000}"/>
    <cellStyle name="เครื่องหมายจุลภาค 7 2 2 2 2 2 2 2 2 6" xfId="4250" xr:uid="{00000000-0005-0000-0000-0000010A0000}"/>
    <cellStyle name="เครื่องหมายจุลภาค 7 2 2 2 2 2 2 2 3" xfId="1050" xr:uid="{00000000-0005-0000-0000-0000020A0000}"/>
    <cellStyle name="เครื่องหมายจุลภาค 7 2 2 2 2 2 2 2 3 2" xfId="1755" xr:uid="{00000000-0005-0000-0000-0000030A0000}"/>
    <cellStyle name="เครื่องหมายจุลภาค 7 2 2 2 2 2 2 2 3 2 2" xfId="3456" xr:uid="{00000000-0005-0000-0000-0000040A0000}"/>
    <cellStyle name="เครื่องหมายจุลภาค 7 2 2 2 2 2 2 2 3 2 2 2" xfId="3917" xr:uid="{00000000-0005-0000-0000-0000050A0000}"/>
    <cellStyle name="เครื่องหมายจุลภาค 7 2 2 2 2 2 2 2 3 2 2 3" xfId="4804" xr:uid="{00000000-0005-0000-0000-0000060A0000}"/>
    <cellStyle name="เครื่องหมายจุลภาค 7 2 2 2 2 2 2 2 3 3" xfId="2834" xr:uid="{00000000-0005-0000-0000-0000070A0000}"/>
    <cellStyle name="เครื่องหมายจุลภาค 7 2 2 2 2 2 2 2 3 4" xfId="4315" xr:uid="{00000000-0005-0000-0000-0000080A0000}"/>
    <cellStyle name="เครื่องหมายจุลภาค 7 2 2 2 2 2 2 2 4" xfId="2082" xr:uid="{00000000-0005-0000-0000-0000090A0000}"/>
    <cellStyle name="เครื่องหมายจุลภาค 7 2 2 2 2 2 2 2 5" xfId="2351" xr:uid="{00000000-0005-0000-0000-00000A0A0000}"/>
    <cellStyle name="เครื่องหมายจุลภาค 7 2 2 2 2 2 2 2 5 2" xfId="3200" xr:uid="{00000000-0005-0000-0000-00000B0A0000}"/>
    <cellStyle name="เครื่องหมายจุลภาค 7 2 2 2 2 2 2 2 5 3" xfId="4578" xr:uid="{00000000-0005-0000-0000-00000C0A0000}"/>
    <cellStyle name="เครื่องหมายจุลภาค 7 2 2 2 2 2 2 3" xfId="1040" xr:uid="{00000000-0005-0000-0000-00000D0A0000}"/>
    <cellStyle name="เครื่องหมายจุลภาค 7 2 2 2 2 2 2 3 2" xfId="1222" xr:uid="{00000000-0005-0000-0000-00000E0A0000}"/>
    <cellStyle name="เครื่องหมายจุลภาค 7 2 2 2 2 2 2 3 2 2" xfId="3446" xr:uid="{00000000-0005-0000-0000-00000F0A0000}"/>
    <cellStyle name="เครื่องหมายจุลภาค 7 2 2 2 2 2 2 3 2 2 2" xfId="3604" xr:uid="{00000000-0005-0000-0000-0000100A0000}"/>
    <cellStyle name="เครื่องหมายจุลภาค 7 2 2 2 2 2 2 3 2 2 2 2" xfId="4834" xr:uid="{00000000-0005-0000-0000-0000110A0000}"/>
    <cellStyle name="เครื่องหมายจุลภาค 7 2 2 2 2 2 2 3 2 3" xfId="4349" xr:uid="{00000000-0005-0000-0000-0000120A0000}"/>
    <cellStyle name="เครื่องหมายจุลภาค 7 2 2 2 2 2 2 3 3" xfId="2506" xr:uid="{00000000-0005-0000-0000-0000130A0000}"/>
    <cellStyle name="เครื่องหมายจุลภาค 7 2 2 2 2 2 2 3 3 2" xfId="4609" xr:uid="{00000000-0005-0000-0000-0000140A0000}"/>
    <cellStyle name="เครื่องหมายจุลภาค 7 2 2 2 2 2 2 4" xfId="1571" xr:uid="{00000000-0005-0000-0000-0000150A0000}"/>
    <cellStyle name="เครื่องหมายจุลภาค 7 2 2 2 2 2 2 4 2" xfId="4422" xr:uid="{00000000-0005-0000-0000-0000160A0000}"/>
    <cellStyle name="เครื่องหมายจุลภาค 7 2 2 2 2 2 2 5" xfId="1900" xr:uid="{00000000-0005-0000-0000-0000170A0000}"/>
    <cellStyle name="เครื่องหมายจุลภาค 7 2 2 2 2 2 2 5 2" xfId="4489" xr:uid="{00000000-0005-0000-0000-0000180A0000}"/>
    <cellStyle name="เครื่องหมายจุลภาค 7 2 2 2 2 2 2 6" xfId="2341" xr:uid="{00000000-0005-0000-0000-0000190A0000}"/>
    <cellStyle name="เครื่องหมายจุลภาค 7 2 2 2 2 2 2 6 2" xfId="2997" xr:uid="{00000000-0005-0000-0000-00001A0A0000}"/>
    <cellStyle name="เครื่องหมายจุลภาค 7 2 2 2 2 2 2 6 2 2" xfId="4712" xr:uid="{00000000-0005-0000-0000-00001B0A0000}"/>
    <cellStyle name="เครื่องหมายจุลภาค 7 2 2 2 2 2 2 7" xfId="4180" xr:uid="{00000000-0005-0000-0000-00001C0A0000}"/>
    <cellStyle name="เครื่องหมายจุลภาค 7 2 2 2 2 2 3" xfId="597" xr:uid="{00000000-0005-0000-0000-00001D0A0000}"/>
    <cellStyle name="เครื่องหมายจุลภาค 7 2 2 2 2 2 3 2" xfId="1202" xr:uid="{00000000-0005-0000-0000-00001E0A0000}"/>
    <cellStyle name="เครื่องหมายจุลภาค 7 2 2 2 2 2 3 2 2" xfId="1294" xr:uid="{00000000-0005-0000-0000-00001F0A0000}"/>
    <cellStyle name="เครื่องหมายจุลภาค 7 2 2 2 2 2 3 2 2 2" xfId="3584" xr:uid="{00000000-0005-0000-0000-0000200A0000}"/>
    <cellStyle name="เครื่องหมายจุลภาค 7 2 2 2 2 2 3 2 2 2 2" xfId="3671" xr:uid="{00000000-0005-0000-0000-0000210A0000}"/>
    <cellStyle name="เครื่องหมายจุลภาค 7 2 2 2 2 2 3 2 2 2 2 2" xfId="4850" xr:uid="{00000000-0005-0000-0000-0000220A0000}"/>
    <cellStyle name="เครื่องหมายจุลภาค 7 2 2 2 2 2 3 2 2 3" xfId="4367" xr:uid="{00000000-0005-0000-0000-0000230A0000}"/>
    <cellStyle name="เครื่องหมายจุลภาค 7 2 2 2 2 2 3 2 3" xfId="2573" xr:uid="{00000000-0005-0000-0000-0000240A0000}"/>
    <cellStyle name="เครื่องหมายจุลภาค 7 2 2 2 2 2 3 2 3 2" xfId="4625" xr:uid="{00000000-0005-0000-0000-0000250A0000}"/>
    <cellStyle name="เครื่องหมายจุลภาค 7 2 2 2 2 2 3 3" xfId="1640" xr:uid="{00000000-0005-0000-0000-0000260A0000}"/>
    <cellStyle name="เครื่องหมายจุลภาค 7 2 2 2 2 2 3 3 2" xfId="4438" xr:uid="{00000000-0005-0000-0000-0000270A0000}"/>
    <cellStyle name="เครื่องหมายจุลภาค 7 2 2 2 2 2 3 4" xfId="1967" xr:uid="{00000000-0005-0000-0000-0000280A0000}"/>
    <cellStyle name="เครื่องหมายจุลภาค 7 2 2 2 2 2 3 4 2" xfId="4505" xr:uid="{00000000-0005-0000-0000-0000290A0000}"/>
    <cellStyle name="เครื่องหมายจุลภาค 7 2 2 2 2 2 3 5" xfId="2486" xr:uid="{00000000-0005-0000-0000-00002A0A0000}"/>
    <cellStyle name="เครื่องหมายจุลภาค 7 2 2 2 2 2 3 5 2" xfId="3076" xr:uid="{00000000-0005-0000-0000-00002B0A0000}"/>
    <cellStyle name="เครื่องหมายจุลภาค 7 2 2 2 2 2 3 5 2 2" xfId="4730" xr:uid="{00000000-0005-0000-0000-00002C0A0000}"/>
    <cellStyle name="เครื่องหมายจุลภาค 7 2 2 2 2 2 3 6" xfId="4219" xr:uid="{00000000-0005-0000-0000-00002D0A0000}"/>
    <cellStyle name="เครื่องหมายจุลภาค 7 2 2 2 2 2 4" xfId="863" xr:uid="{00000000-0005-0000-0000-00002E0A0000}"/>
    <cellStyle name="เครื่องหมายจุลภาค 7 2 2 2 2 2 4 2" xfId="1549" xr:uid="{00000000-0005-0000-0000-00002F0A0000}"/>
    <cellStyle name="เครื่องหมายจุลภาค 7 2 2 2 2 2 4 2 2" xfId="3297" xr:uid="{00000000-0005-0000-0000-0000300A0000}"/>
    <cellStyle name="เครื่องหมายจุลภาค 7 2 2 2 2 2 4 2 2 2" xfId="3843" xr:uid="{00000000-0005-0000-0000-0000310A0000}"/>
    <cellStyle name="เครื่องหมายจุลภาค 7 2 2 2 2 2 4 2 2 3" xfId="4774" xr:uid="{00000000-0005-0000-0000-0000320A0000}"/>
    <cellStyle name="เครื่องหมายจุลภาค 7 2 2 2 2 2 4 3" xfId="2758" xr:uid="{00000000-0005-0000-0000-0000330A0000}"/>
    <cellStyle name="เครื่องหมายจุลภาค 7 2 2 2 2 2 4 4" xfId="4278" xr:uid="{00000000-0005-0000-0000-0000340A0000}"/>
    <cellStyle name="เครื่องหมายจุลภาค 7 2 2 2 2 2 5" xfId="1880" xr:uid="{00000000-0005-0000-0000-0000350A0000}"/>
    <cellStyle name="เครื่องหมายจุลภาค 7 2 2 2 2 2 6" xfId="2181" xr:uid="{00000000-0005-0000-0000-0000360A0000}"/>
    <cellStyle name="เครื่องหมายจุลภาค 7 2 2 2 2 2 6 2" xfId="2970" xr:uid="{00000000-0005-0000-0000-0000370A0000}"/>
    <cellStyle name="เครื่องหมายจุลภาค 7 2 2 2 2 2 6 3" xfId="4547" xr:uid="{00000000-0005-0000-0000-0000380A0000}"/>
    <cellStyle name="เครื่องหมายจุลภาค 7 2 2 2 2 3" xfId="562" xr:uid="{00000000-0005-0000-0000-0000390A0000}"/>
    <cellStyle name="เครื่องหมายจุลภาค 7 2 2 2 2 3 2" xfId="658" xr:uid="{00000000-0005-0000-0000-00003A0A0000}"/>
    <cellStyle name="เครื่องหมายจุลภาค 7 2 2 2 2 3 2 2" xfId="1284" xr:uid="{00000000-0005-0000-0000-00003B0A0000}"/>
    <cellStyle name="เครื่องหมายจุลภาค 7 2 2 2 2 3 2 2 2" xfId="1334" xr:uid="{00000000-0005-0000-0000-00003C0A0000}"/>
    <cellStyle name="เครื่องหมายจุลภาค 7 2 2 2 2 3 2 2 2 2" xfId="3661" xr:uid="{00000000-0005-0000-0000-00003D0A0000}"/>
    <cellStyle name="เครื่องหมายจุลภาค 7 2 2 2 2 3 2 2 2 2 2" xfId="3711" xr:uid="{00000000-0005-0000-0000-00003E0A0000}"/>
    <cellStyle name="เครื่องหมายจุลภาค 7 2 2 2 2 3 2 2 2 2 2 2" xfId="4856" xr:uid="{00000000-0005-0000-0000-00003F0A0000}"/>
    <cellStyle name="เครื่องหมายจุลภาค 7 2 2 2 2 3 2 2 2 3" xfId="4373" xr:uid="{00000000-0005-0000-0000-0000400A0000}"/>
    <cellStyle name="เครื่องหมายจุลภาค 7 2 2 2 2 3 2 2 3" xfId="2613" xr:uid="{00000000-0005-0000-0000-0000410A0000}"/>
    <cellStyle name="เครื่องหมายจุลภาค 7 2 2 2 2 3 2 2 3 2" xfId="4631" xr:uid="{00000000-0005-0000-0000-0000420A0000}"/>
    <cellStyle name="เครื่องหมายจุลภาค 7 2 2 2 2 3 2 3" xfId="1680" xr:uid="{00000000-0005-0000-0000-0000430A0000}"/>
    <cellStyle name="เครื่องหมายจุลภาค 7 2 2 2 2 3 2 3 2" xfId="4444" xr:uid="{00000000-0005-0000-0000-0000440A0000}"/>
    <cellStyle name="เครื่องหมายจุลภาค 7 2 2 2 2 3 2 4" xfId="2007" xr:uid="{00000000-0005-0000-0000-0000450A0000}"/>
    <cellStyle name="เครื่องหมายจุลภาค 7 2 2 2 2 3 2 4 2" xfId="4511" xr:uid="{00000000-0005-0000-0000-0000460A0000}"/>
    <cellStyle name="เครื่องหมายจุลภาค 7 2 2 2 2 3 2 5" xfId="2563" xr:uid="{00000000-0005-0000-0000-0000470A0000}"/>
    <cellStyle name="เครื่องหมายจุลภาค 7 2 2 2 2 3 2 5 2" xfId="3124" xr:uid="{00000000-0005-0000-0000-0000480A0000}"/>
    <cellStyle name="เครื่องหมายจุลภาค 7 2 2 2 2 3 2 5 2 2" xfId="4738" xr:uid="{00000000-0005-0000-0000-0000490A0000}"/>
    <cellStyle name="เครื่องหมายจุลภาค 7 2 2 2 2 3 2 6" xfId="4233" xr:uid="{00000000-0005-0000-0000-00004A0A0000}"/>
    <cellStyle name="เครื่องหมายจุลภาค 7 2 2 2 2 3 3" xfId="951" xr:uid="{00000000-0005-0000-0000-00004B0A0000}"/>
    <cellStyle name="เครื่องหมายจุลภาค 7 2 2 2 2 3 3 2" xfId="1630" xr:uid="{00000000-0005-0000-0000-00004C0A0000}"/>
    <cellStyle name="เครื่องหมายจุลภาค 7 2 2 2 2 3 3 2 2" xfId="3368" xr:uid="{00000000-0005-0000-0000-00004D0A0000}"/>
    <cellStyle name="เครื่องหมายจุลภาค 7 2 2 2 2 3 3 2 2 2" xfId="3879" xr:uid="{00000000-0005-0000-0000-00004E0A0000}"/>
    <cellStyle name="เครื่องหมายจุลภาค 7 2 2 2 2 3 3 2 2 3" xfId="4786" xr:uid="{00000000-0005-0000-0000-00004F0A0000}"/>
    <cellStyle name="เครื่องหมายจุลภาค 7 2 2 2 2 3 3 3" xfId="2796" xr:uid="{00000000-0005-0000-0000-0000500A0000}"/>
    <cellStyle name="เครื่องหมายจุลภาค 7 2 2 2 2 3 3 4" xfId="4294" xr:uid="{00000000-0005-0000-0000-0000510A0000}"/>
    <cellStyle name="เครื่องหมายจุลภาค 7 2 2 2 2 3 4" xfId="1957" xr:uid="{00000000-0005-0000-0000-0000520A0000}"/>
    <cellStyle name="เครื่องหมายจุลภาค 7 2 2 2 2 3 5" xfId="2262" xr:uid="{00000000-0005-0000-0000-0000530A0000}"/>
    <cellStyle name="เครื่องหมายจุลภาค 7 2 2 2 2 3 5 2" xfId="3058" xr:uid="{00000000-0005-0000-0000-0000540A0000}"/>
    <cellStyle name="เครื่องหมายจุลภาค 7 2 2 2 2 3 5 3" xfId="4560" xr:uid="{00000000-0005-0000-0000-0000550A0000}"/>
    <cellStyle name="เครื่องหมายจุลภาค 7 2 2 2 2 4" xfId="836" xr:uid="{00000000-0005-0000-0000-0000560A0000}"/>
    <cellStyle name="เครื่องหมายจุลภาค 7 2 2 2 2 4 2" xfId="1094" xr:uid="{00000000-0005-0000-0000-0000570A0000}"/>
    <cellStyle name="เครื่องหมายจุลภาค 7 2 2 2 2 4 2 2" xfId="3287" xr:uid="{00000000-0005-0000-0000-0000580A0000}"/>
    <cellStyle name="เครื่องหมายจุลภาค 7 2 2 2 2 4 2 2 2" xfId="3486" xr:uid="{00000000-0005-0000-0000-0000590A0000}"/>
    <cellStyle name="เครื่องหมายจุลภาค 7 2 2 2 2 4 2 2 2 2" xfId="4811" xr:uid="{00000000-0005-0000-0000-00005A0A0000}"/>
    <cellStyle name="เครื่องหมายจุลภาค 7 2 2 2 2 4 2 3" xfId="4324" xr:uid="{00000000-0005-0000-0000-00005B0A0000}"/>
    <cellStyle name="เครื่องหมายจุลภาค 7 2 2 2 2 4 3" xfId="2386" xr:uid="{00000000-0005-0000-0000-00005C0A0000}"/>
    <cellStyle name="เครื่องหมายจุลภาค 7 2 2 2 2 4 3 2" xfId="4586" xr:uid="{00000000-0005-0000-0000-00005D0A0000}"/>
    <cellStyle name="เครื่องหมายจุลภาค 7 2 2 2 2 5" xfId="1450" xr:uid="{00000000-0005-0000-0000-00005E0A0000}"/>
    <cellStyle name="เครื่องหมายจุลภาค 7 2 2 2 2 5 2" xfId="4397" xr:uid="{00000000-0005-0000-0000-00005F0A0000}"/>
    <cellStyle name="เครื่องหมายจุลภาค 7 2 2 2 2 6" xfId="1785" xr:uid="{00000000-0005-0000-0000-0000600A0000}"/>
    <cellStyle name="เครื่องหมายจุลภาค 7 2 2 2 2 6 2" xfId="4466" xr:uid="{00000000-0005-0000-0000-0000610A0000}"/>
    <cellStyle name="เครื่องหมายจุลภาค 7 2 2 2 2 7" xfId="2171" xr:uid="{00000000-0005-0000-0000-0000620A0000}"/>
    <cellStyle name="เครื่องหมายจุลภาค 7 2 2 2 2 7 2" xfId="2857" xr:uid="{00000000-0005-0000-0000-0000630A0000}"/>
    <cellStyle name="เครื่องหมายจุลภาค 7 2 2 2 2 7 2 2" xfId="4686" xr:uid="{00000000-0005-0000-0000-0000640A0000}"/>
    <cellStyle name="เครื่องหมายจุลภาค 7 2 2 2 2 8" xfId="4102" xr:uid="{00000000-0005-0000-0000-0000650A0000}"/>
    <cellStyle name="เครื่องหมายจุลภาค 7 2 2 2 3" xfId="322" xr:uid="{00000000-0005-0000-0000-0000660A0000}"/>
    <cellStyle name="เครื่องหมายจุลภาค 7 2 2 2 3 2" xfId="4121" xr:uid="{00000000-0005-0000-0000-0000670A0000}"/>
    <cellStyle name="เครื่องหมายจุลภาค 7 2 2 2 4" xfId="372" xr:uid="{00000000-0005-0000-0000-0000680A0000}"/>
    <cellStyle name="เครื่องหมายจุลภาค 7 2 2 2 4 2" xfId="640" xr:uid="{00000000-0005-0000-0000-0000690A0000}"/>
    <cellStyle name="เครื่องหมายจุลภาค 7 2 2 2 4 2 2" xfId="696" xr:uid="{00000000-0005-0000-0000-00006A0A0000}"/>
    <cellStyle name="เครื่องหมายจุลภาค 7 2 2 2 4 2 2 2" xfId="1324" xr:uid="{00000000-0005-0000-0000-00006B0A0000}"/>
    <cellStyle name="เครื่องหมายจุลภาค 7 2 2 2 4 2 2 2 2" xfId="1369" xr:uid="{00000000-0005-0000-0000-00006C0A0000}"/>
    <cellStyle name="เครื่องหมายจุลภาค 7 2 2 2 4 2 2 2 2 2" xfId="3701" xr:uid="{00000000-0005-0000-0000-00006D0A0000}"/>
    <cellStyle name="เครื่องหมายจุลภาค 7 2 2 2 4 2 2 2 2 2 2" xfId="3746" xr:uid="{00000000-0005-0000-0000-00006E0A0000}"/>
    <cellStyle name="เครื่องหมายจุลภาค 7 2 2 2 4 2 2 2 2 2 2 2" xfId="4863" xr:uid="{00000000-0005-0000-0000-00006F0A0000}"/>
    <cellStyle name="เครื่องหมายจุลภาค 7 2 2 2 4 2 2 2 2 3" xfId="4380" xr:uid="{00000000-0005-0000-0000-0000700A0000}"/>
    <cellStyle name="เครื่องหมายจุลภาค 7 2 2 2 4 2 2 2 3" xfId="2648" xr:uid="{00000000-0005-0000-0000-0000710A0000}"/>
    <cellStyle name="เครื่องหมายจุลภาค 7 2 2 2 4 2 2 2 3 2" xfId="4638" xr:uid="{00000000-0005-0000-0000-0000720A0000}"/>
    <cellStyle name="เครื่องหมายจุลภาค 7 2 2 2 4 2 2 3" xfId="1715" xr:uid="{00000000-0005-0000-0000-0000730A0000}"/>
    <cellStyle name="เครื่องหมายจุลภาค 7 2 2 2 4 2 2 3 2" xfId="4451" xr:uid="{00000000-0005-0000-0000-0000740A0000}"/>
    <cellStyle name="เครื่องหมายจุลภาค 7 2 2 2 4 2 2 4" xfId="2042" xr:uid="{00000000-0005-0000-0000-0000750A0000}"/>
    <cellStyle name="เครื่องหมายจุลภาค 7 2 2 2 4 2 2 4 2" xfId="4518" xr:uid="{00000000-0005-0000-0000-0000760A0000}"/>
    <cellStyle name="เครื่องหมายจุลภาค 7 2 2 2 4 2 2 5" xfId="2603" xr:uid="{00000000-0005-0000-0000-0000770A0000}"/>
    <cellStyle name="เครื่องหมายจุลภาค 7 2 2 2 4 2 2 5 2" xfId="3160" xr:uid="{00000000-0005-0000-0000-0000780A0000}"/>
    <cellStyle name="เครื่องหมายจุลภาค 7 2 2 2 4 2 2 5 2 2" xfId="4745" xr:uid="{00000000-0005-0000-0000-0000790A0000}"/>
    <cellStyle name="เครื่องหมายจุลภาค 7 2 2 2 4 2 2 6" xfId="4240" xr:uid="{00000000-0005-0000-0000-00007A0A0000}"/>
    <cellStyle name="เครื่องหมายจุลภาค 7 2 2 2 4 2 3" xfId="999" xr:uid="{00000000-0005-0000-0000-00007B0A0000}"/>
    <cellStyle name="เครื่องหมายจุลภาค 7 2 2 2 4 2 3 2" xfId="1670" xr:uid="{00000000-0005-0000-0000-00007C0A0000}"/>
    <cellStyle name="เครื่องหมายจุลภาค 7 2 2 2 4 2 3 2 2" xfId="3406" xr:uid="{00000000-0005-0000-0000-00007D0A0000}"/>
    <cellStyle name="เครื่องหมายจุลภาค 7 2 2 2 4 2 3 2 2 2" xfId="3888" xr:uid="{00000000-0005-0000-0000-00007E0A0000}"/>
    <cellStyle name="เครื่องหมายจุลภาค 7 2 2 2 4 2 3 2 2 3" xfId="4794" xr:uid="{00000000-0005-0000-0000-00007F0A0000}"/>
    <cellStyle name="เครื่องหมายจุลภาค 7 2 2 2 4 2 3 3" xfId="2805" xr:uid="{00000000-0005-0000-0000-0000800A0000}"/>
    <cellStyle name="เครื่องหมายจุลภาค 7 2 2 2 4 2 3 4" xfId="4305" xr:uid="{00000000-0005-0000-0000-0000810A0000}"/>
    <cellStyle name="เครื่องหมายจุลภาค 7 2 2 2 4 2 4" xfId="1997" xr:uid="{00000000-0005-0000-0000-0000820A0000}"/>
    <cellStyle name="เครื่องหมายจุลภาค 7 2 2 2 4 2 5" xfId="2301" xr:uid="{00000000-0005-0000-0000-0000830A0000}"/>
    <cellStyle name="เครื่องหมายจุลภาค 7 2 2 2 4 2 5 2" xfId="3111" xr:uid="{00000000-0005-0000-0000-0000840A0000}"/>
    <cellStyle name="เครื่องหมายจุลภาค 7 2 2 2 4 2 5 3" xfId="4568" xr:uid="{00000000-0005-0000-0000-0000850A0000}"/>
    <cellStyle name="เครื่องหมายจุลภาค 7 2 2 2 4 3" xfId="916" xr:uid="{00000000-0005-0000-0000-0000860A0000}"/>
    <cellStyle name="เครื่องหมายจุลภาค 7 2 2 2 4 3 2" xfId="1149" xr:uid="{00000000-0005-0000-0000-0000870A0000}"/>
    <cellStyle name="เครื่องหมายจุลภาค 7 2 2 2 4 3 2 2" xfId="3339" xr:uid="{00000000-0005-0000-0000-0000880A0000}"/>
    <cellStyle name="เครื่องหมายจุลภาค 7 2 2 2 4 3 2 2 2" xfId="3533" xr:uid="{00000000-0005-0000-0000-0000890A0000}"/>
    <cellStyle name="เครื่องหมายจุลภาค 7 2 2 2 4 3 2 2 2 2" xfId="4819" xr:uid="{00000000-0005-0000-0000-00008A0A0000}"/>
    <cellStyle name="เครื่องหมายจุลภาค 7 2 2 2 4 3 2 3" xfId="4333" xr:uid="{00000000-0005-0000-0000-00008B0A0000}"/>
    <cellStyle name="เครื่องหมายจุลภาค 7 2 2 2 4 3 3" xfId="2435" xr:uid="{00000000-0005-0000-0000-00008C0A0000}"/>
    <cellStyle name="เครื่องหมายจุลภาค 7 2 2 2 4 3 3 2" xfId="4594" xr:uid="{00000000-0005-0000-0000-00008D0A0000}"/>
    <cellStyle name="เครื่องหมายจุลภาค 7 2 2 2 4 4" xfId="1498" xr:uid="{00000000-0005-0000-0000-00008E0A0000}"/>
    <cellStyle name="เครื่องหมายจุลภาค 7 2 2 2 4 4 2" xfId="4407" xr:uid="{00000000-0005-0000-0000-00008F0A0000}"/>
    <cellStyle name="เครื่องหมายจุลภาค 7 2 2 2 4 5" xfId="1829" xr:uid="{00000000-0005-0000-0000-0000900A0000}"/>
    <cellStyle name="เครื่องหมายจุลภาค 7 2 2 2 4 5 2" xfId="4474" xr:uid="{00000000-0005-0000-0000-0000910A0000}"/>
    <cellStyle name="เครื่องหมายจุลภาค 7 2 2 2 4 6" xfId="2226" xr:uid="{00000000-0005-0000-0000-0000920A0000}"/>
    <cellStyle name="เครื่องหมายจุลภาค 7 2 2 2 4 6 2" xfId="2915" xr:uid="{00000000-0005-0000-0000-0000930A0000}"/>
    <cellStyle name="เครื่องหมายจุลภาค 7 2 2 2 4 6 2 2" xfId="4696" xr:uid="{00000000-0005-0000-0000-0000940A0000}"/>
    <cellStyle name="เครื่องหมายจุลภาค 7 2 2 2 4 7" xfId="4139" xr:uid="{00000000-0005-0000-0000-0000950A0000}"/>
    <cellStyle name="เครื่องหมายจุลภาค 7 2 2 2 5" xfId="451" xr:uid="{00000000-0005-0000-0000-0000960A0000}"/>
    <cellStyle name="เครื่องหมายจุลภาค 7 2 2 2 5 2" xfId="769" xr:uid="{00000000-0005-0000-0000-0000970A0000}"/>
    <cellStyle name="เครื่องหมายจุลภาค 7 2 2 2 5 2 2" xfId="1208" xr:uid="{00000000-0005-0000-0000-0000980A0000}"/>
    <cellStyle name="เครื่องหมายจุลภาค 7 2 2 2 5 2 2 2" xfId="3229" xr:uid="{00000000-0005-0000-0000-0000990A0000}"/>
    <cellStyle name="เครื่องหมายจุลภาค 7 2 2 2 5 2 2 2 2" xfId="3590" xr:uid="{00000000-0005-0000-0000-00009A0A0000}"/>
    <cellStyle name="เครื่องหมายจุลภาค 7 2 2 2 5 2 2 2 2 2" xfId="4831" xr:uid="{00000000-0005-0000-0000-00009B0A0000}"/>
    <cellStyle name="เครื่องหมายจุลภาค 7 2 2 2 5 2 2 3" xfId="4346" xr:uid="{00000000-0005-0000-0000-00009C0A0000}"/>
    <cellStyle name="เครื่องหมายจุลภาค 7 2 2 2 5 2 3" xfId="2492" xr:uid="{00000000-0005-0000-0000-00009D0A0000}"/>
    <cellStyle name="เครื่องหมายจุลภาค 7 2 2 2 5 2 3 2" xfId="4606" xr:uid="{00000000-0005-0000-0000-00009E0A0000}"/>
    <cellStyle name="เครื่องหมายจุลภาค 7 2 2 2 5 3" xfId="1555" xr:uid="{00000000-0005-0000-0000-00009F0A0000}"/>
    <cellStyle name="เครื่องหมายจุลภาค 7 2 2 2 5 3 2" xfId="4419" xr:uid="{00000000-0005-0000-0000-0000A00A0000}"/>
    <cellStyle name="เครื่องหมายจุลภาค 7 2 2 2 5 4" xfId="1886" xr:uid="{00000000-0005-0000-0000-0000A10A0000}"/>
    <cellStyle name="เครื่องหมายจุลภาค 7 2 2 2 5 4 2" xfId="4486" xr:uid="{00000000-0005-0000-0000-0000A20A0000}"/>
    <cellStyle name="เครื่องหมายจุลภาค 7 2 2 2 5 5" xfId="2108" xr:uid="{00000000-0005-0000-0000-0000A30A0000}"/>
    <cellStyle name="เครื่องหมายจุลภาค 7 2 2 2 5 5 2" xfId="2978" xr:uid="{00000000-0005-0000-0000-0000A40A0000}"/>
    <cellStyle name="เครื่องหมายจุลภาค 7 2 2 2 5 5 2 2" xfId="4708" xr:uid="{00000000-0005-0000-0000-0000A50A0000}"/>
    <cellStyle name="เครื่องหมายจุลภาค 7 2 2 2 5 6" xfId="4161" xr:uid="{00000000-0005-0000-0000-0000A60A0000}"/>
    <cellStyle name="เครื่องหมายจุลภาค 7 2 2 2 6" xfId="571" xr:uid="{00000000-0005-0000-0000-0000A70A0000}"/>
    <cellStyle name="เครื่องหมายจุลภาค 7 2 2 2 6 2" xfId="984" xr:uid="{00000000-0005-0000-0000-0000A80A0000}"/>
    <cellStyle name="เครื่องหมายจุลภาค 7 2 2 2 6 2 2" xfId="3064" xr:uid="{00000000-0005-0000-0000-0000A90A0000}"/>
    <cellStyle name="เครื่องหมายจุลภาค 7 2 2 2 6 2 2 2" xfId="3391" xr:uid="{00000000-0005-0000-0000-0000AA0A0000}"/>
    <cellStyle name="เครื่องหมายจุลภาค 7 2 2 2 6 2 2 3" xfId="4729" xr:uid="{00000000-0005-0000-0000-0000AB0A0000}"/>
    <cellStyle name="เครื่องหมายจุลภาค 7 2 2 2 6 3" xfId="2286" xr:uid="{00000000-0005-0000-0000-0000AC0A0000}"/>
    <cellStyle name="เครื่องหมายจุลภาค 7 2 2 2 6 4" xfId="4210" xr:uid="{00000000-0005-0000-0000-0000AD0A0000}"/>
    <cellStyle name="เครื่องหมายจุลภาค 7 2 2 2 7" xfId="891" xr:uid="{00000000-0005-0000-0000-0000AE0A0000}"/>
    <cellStyle name="เครื่องหมายจุลภาค 7 2 2 2 8" xfId="1236" xr:uid="{00000000-0005-0000-0000-0000AF0A0000}"/>
    <cellStyle name="เครื่องหมายจุลภาค 7 2 2 2 8 2" xfId="2193" xr:uid="{00000000-0005-0000-0000-0000B00A0000}"/>
    <cellStyle name="เครื่องหมายจุลภาค 7 2 2 2 8 3" xfId="4353" xr:uid="{00000000-0005-0000-0000-0000B10A0000}"/>
    <cellStyle name="เครื่องหมายจุลภาค 7 2 2 3" xfId="279" xr:uid="{00000000-0005-0000-0000-0000B20A0000}"/>
    <cellStyle name="เครื่องหมายจุลภาค 7 2 2 3 2" xfId="414" xr:uid="{00000000-0005-0000-0000-0000B30A0000}"/>
    <cellStyle name="เครื่องหมายจุลภาค 7 2 2 3 2 2" xfId="491" xr:uid="{00000000-0005-0000-0000-0000B40A0000}"/>
    <cellStyle name="เครื่องหมายจุลภาค 7 2 2 3 2 2 2" xfId="716" xr:uid="{00000000-0005-0000-0000-0000B50A0000}"/>
    <cellStyle name="เครื่องหมายจุลภาค 7 2 2 3 2 2 2 2" xfId="751" xr:uid="{00000000-0005-0000-0000-0000B60A0000}"/>
    <cellStyle name="เครื่องหมายจุลภาค 7 2 2 3 2 2 2 2 2" xfId="1389" xr:uid="{00000000-0005-0000-0000-0000B70A0000}"/>
    <cellStyle name="เครื่องหมายจุลภาค 7 2 2 3 2 2 2 2 2 2" xfId="1424" xr:uid="{00000000-0005-0000-0000-0000B80A0000}"/>
    <cellStyle name="เครื่องหมายจุลภาค 7 2 2 3 2 2 2 2 2 2 2" xfId="3766" xr:uid="{00000000-0005-0000-0000-0000B90A0000}"/>
    <cellStyle name="เครื่องหมายจุลภาค 7 2 2 3 2 2 2 2 2 2 2 2" xfId="3801" xr:uid="{00000000-0005-0000-0000-0000BA0A0000}"/>
    <cellStyle name="เครื่องหมายจุลภาค 7 2 2 3 2 2 2 2 2 2 2 3" xfId="4868" xr:uid="{00000000-0005-0000-0000-0000BB0A0000}"/>
    <cellStyle name="เครื่องหมายจุลภาค 7 2 2 3 2 2 2 2 2 3" xfId="2703" xr:uid="{00000000-0005-0000-0000-0000BC0A0000}"/>
    <cellStyle name="เครื่องหมายจุลภาค 7 2 2 3 2 2 2 2 2 4" xfId="4385" xr:uid="{00000000-0005-0000-0000-0000BD0A0000}"/>
    <cellStyle name="เครื่องหมายจุลภาค 7 2 2 3 2 2 2 2 3" xfId="1770" xr:uid="{00000000-0005-0000-0000-0000BE0A0000}"/>
    <cellStyle name="เครื่องหมายจุลภาค 7 2 2 3 2 2 2 2 4" xfId="2097" xr:uid="{00000000-0005-0000-0000-0000BF0A0000}"/>
    <cellStyle name="เครื่องหมายจุลภาค 7 2 2 3 2 2 2 2 5" xfId="2668" xr:uid="{00000000-0005-0000-0000-0000C00A0000}"/>
    <cellStyle name="เครื่องหมายจุลภาค 7 2 2 3 2 2 2 2 5 2" xfId="3215" xr:uid="{00000000-0005-0000-0000-0000C10A0000}"/>
    <cellStyle name="เครื่องหมายจุลภาค 7 2 2 3 2 2 2 2 5 3" xfId="4643" xr:uid="{00000000-0005-0000-0000-0000C20A0000}"/>
    <cellStyle name="เครื่องหมายจุลภาค 7 2 2 3 2 2 2 3" xfId="1055" xr:uid="{00000000-0005-0000-0000-0000C30A0000}"/>
    <cellStyle name="เครื่องหมายจุลภาค 7 2 2 3 2 2 2 3 2" xfId="1735" xr:uid="{00000000-0005-0000-0000-0000C40A0000}"/>
    <cellStyle name="เครื่องหมายจุลภาค 7 2 2 3 2 2 2 3 2 2" xfId="3461" xr:uid="{00000000-0005-0000-0000-0000C50A0000}"/>
    <cellStyle name="เครื่องหมายจุลภาค 7 2 2 3 2 2 2 3 2 2 2" xfId="3909" xr:uid="{00000000-0005-0000-0000-0000C60A0000}"/>
    <cellStyle name="เครื่องหมายจุลภาค 7 2 2 3 2 2 2 3 2 2 2 2" xfId="4901" xr:uid="{00000000-0005-0000-0000-0000C70A0000}"/>
    <cellStyle name="เครื่องหมายจุลภาค 7 2 2 3 2 2 2 3 2 3" xfId="4456" xr:uid="{00000000-0005-0000-0000-0000C80A0000}"/>
    <cellStyle name="เครื่องหมายจุลภาค 7 2 2 3 2 2 2 3 3" xfId="2826" xr:uid="{00000000-0005-0000-0000-0000C90A0000}"/>
    <cellStyle name="เครื่องหมายจุลภาค 7 2 2 3 2 2 2 3 3 2" xfId="4679" xr:uid="{00000000-0005-0000-0000-0000CA0A0000}"/>
    <cellStyle name="เครื่องหมายจุลภาค 7 2 2 3 2 2 2 4" xfId="2062" xr:uid="{00000000-0005-0000-0000-0000CB0A0000}"/>
    <cellStyle name="เครื่องหมายจุลภาค 7 2 2 3 2 2 2 4 2" xfId="4523" xr:uid="{00000000-0005-0000-0000-0000CC0A0000}"/>
    <cellStyle name="เครื่องหมายจุลภาค 7 2 2 3 2 2 2 5" xfId="2356" xr:uid="{00000000-0005-0000-0000-0000CD0A0000}"/>
    <cellStyle name="เครื่องหมายจุลภาค 7 2 2 3 2 2 2 5 2" xfId="3180" xr:uid="{00000000-0005-0000-0000-0000CE0A0000}"/>
    <cellStyle name="เครื่องหมายจุลภาค 7 2 2 3 2 2 2 5 2 2" xfId="4750" xr:uid="{00000000-0005-0000-0000-0000CF0A0000}"/>
    <cellStyle name="เครื่องหมายจุลภาค 7 2 2 3 2 2 2 6" xfId="4245" xr:uid="{00000000-0005-0000-0000-0000D00A0000}"/>
    <cellStyle name="เครื่องหมายจุลภาค 7 2 2 3 2 2 3" xfId="1020" xr:uid="{00000000-0005-0000-0000-0000D10A0000}"/>
    <cellStyle name="เครื่องหมายจุลภาค 7 2 2 3 2 2 3 2" xfId="1227" xr:uid="{00000000-0005-0000-0000-0000D20A0000}"/>
    <cellStyle name="เครื่องหมายจุลภาค 7 2 2 3 2 2 3 2 2" xfId="3426" xr:uid="{00000000-0005-0000-0000-0000D30A0000}"/>
    <cellStyle name="เครื่องหมายจุลภาค 7 2 2 3 2 2 3 2 2 2" xfId="3609" xr:uid="{00000000-0005-0000-0000-0000D40A0000}"/>
    <cellStyle name="เครื่องหมายจุลภาค 7 2 2 3 2 2 3 2 2 3" xfId="4799" xr:uid="{00000000-0005-0000-0000-0000D50A0000}"/>
    <cellStyle name="เครื่องหมายจุลภาค 7 2 2 3 2 2 3 3" xfId="2511" xr:uid="{00000000-0005-0000-0000-0000D60A0000}"/>
    <cellStyle name="เครื่องหมายจุลภาค 7 2 2 3 2 2 3 4" xfId="4310" xr:uid="{00000000-0005-0000-0000-0000D70A0000}"/>
    <cellStyle name="เครื่องหมายจุลภาค 7 2 2 3 2 2 4" xfId="1576" xr:uid="{00000000-0005-0000-0000-0000D80A0000}"/>
    <cellStyle name="เครื่องหมายจุลภาค 7 2 2 3 2 2 5" xfId="1905" xr:uid="{00000000-0005-0000-0000-0000D90A0000}"/>
    <cellStyle name="เครื่องหมายจุลภาค 7 2 2 3 2 2 6" xfId="2321" xr:uid="{00000000-0005-0000-0000-0000DA0A0000}"/>
    <cellStyle name="เครื่องหมายจุลภาค 7 2 2 3 2 2 6 2" xfId="3002" xr:uid="{00000000-0005-0000-0000-0000DB0A0000}"/>
    <cellStyle name="เครื่องหมายจุลภาค 7 2 2 3 2 2 6 3" xfId="4573" xr:uid="{00000000-0005-0000-0000-0000DC0A0000}"/>
    <cellStyle name="เครื่องหมายจุลภาค 7 2 2 3 2 3" xfId="602" xr:uid="{00000000-0005-0000-0000-0000DD0A0000}"/>
    <cellStyle name="เครื่องหมายจุลภาค 7 2 2 3 2 3 2" xfId="1181" xr:uid="{00000000-0005-0000-0000-0000DE0A0000}"/>
    <cellStyle name="เครื่องหมายจุลภาค 7 2 2 3 2 3 2 2" xfId="1299" xr:uid="{00000000-0005-0000-0000-0000DF0A0000}"/>
    <cellStyle name="เครื่องหมายจุลภาค 7 2 2 3 2 3 2 2 2" xfId="3563" xr:uid="{00000000-0005-0000-0000-0000E00A0000}"/>
    <cellStyle name="เครื่องหมายจุลภาค 7 2 2 3 2 3 2 2 2 2" xfId="3676" xr:uid="{00000000-0005-0000-0000-0000E10A0000}"/>
    <cellStyle name="เครื่องหมายจุลภาค 7 2 2 3 2 3 2 2 2 3" xfId="4825" xr:uid="{00000000-0005-0000-0000-0000E20A0000}"/>
    <cellStyle name="เครื่องหมายจุลภาค 7 2 2 3 2 3 2 3" xfId="2578" xr:uid="{00000000-0005-0000-0000-0000E30A0000}"/>
    <cellStyle name="เครื่องหมายจุลภาค 7 2 2 3 2 3 2 4" xfId="4340" xr:uid="{00000000-0005-0000-0000-0000E40A0000}"/>
    <cellStyle name="เครื่องหมายจุลภาค 7 2 2 3 2 3 3" xfId="1645" xr:uid="{00000000-0005-0000-0000-0000E50A0000}"/>
    <cellStyle name="เครื่องหมายจุลภาค 7 2 2 3 2 3 4" xfId="1972" xr:uid="{00000000-0005-0000-0000-0000E60A0000}"/>
    <cellStyle name="เครื่องหมายจุลภาค 7 2 2 3 2 3 5" xfId="2465" xr:uid="{00000000-0005-0000-0000-0000E70A0000}"/>
    <cellStyle name="เครื่องหมายจุลภาค 7 2 2 3 2 3 5 2" xfId="3081" xr:uid="{00000000-0005-0000-0000-0000E80A0000}"/>
    <cellStyle name="เครื่องหมายจุลภาค 7 2 2 3 2 3 5 3" xfId="4600" xr:uid="{00000000-0005-0000-0000-0000E90A0000}"/>
    <cellStyle name="เครื่องหมายจุลภาค 7 2 2 3 2 4" xfId="868" xr:uid="{00000000-0005-0000-0000-0000EA0A0000}"/>
    <cellStyle name="เครื่องหมายจุลภาค 7 2 2 3 2 4 2" xfId="1528" xr:uid="{00000000-0005-0000-0000-0000EB0A0000}"/>
    <cellStyle name="เครื่องหมายจุลภาค 7 2 2 3 2 4 2 2" xfId="3302" xr:uid="{00000000-0005-0000-0000-0000EC0A0000}"/>
    <cellStyle name="เครื่องหมายจุลภาค 7 2 2 3 2 4 2 2 2" xfId="3835" xr:uid="{00000000-0005-0000-0000-0000ED0A0000}"/>
    <cellStyle name="เครื่องหมายจุลภาค 7 2 2 3 2 4 2 2 2 2" xfId="4882" xr:uid="{00000000-0005-0000-0000-0000EE0A0000}"/>
    <cellStyle name="เครื่องหมายจุลภาค 7 2 2 3 2 4 2 3" xfId="4413" xr:uid="{00000000-0005-0000-0000-0000EF0A0000}"/>
    <cellStyle name="เครื่องหมายจุลภาค 7 2 2 3 2 4 3" xfId="2750" xr:uid="{00000000-0005-0000-0000-0000F00A0000}"/>
    <cellStyle name="เครื่องหมายจุลภาค 7 2 2 3 2 4 3 2" xfId="4660" xr:uid="{00000000-0005-0000-0000-0000F10A0000}"/>
    <cellStyle name="เครื่องหมายจุลภาค 7 2 2 3 2 5" xfId="1859" xr:uid="{00000000-0005-0000-0000-0000F20A0000}"/>
    <cellStyle name="เครื่องหมายจุลภาค 7 2 2 3 2 5 2" xfId="4480" xr:uid="{00000000-0005-0000-0000-0000F30A0000}"/>
    <cellStyle name="เครื่องหมายจุลภาค 7 2 2 3 2 6" xfId="2186" xr:uid="{00000000-0005-0000-0000-0000F40A0000}"/>
    <cellStyle name="เครื่องหมายจุลภาค 7 2 2 3 2 6 2" xfId="2947" xr:uid="{00000000-0005-0000-0000-0000F50A0000}"/>
    <cellStyle name="เครื่องหมายจุลภาค 7 2 2 3 2 6 2 2" xfId="4702" xr:uid="{00000000-0005-0000-0000-0000F60A0000}"/>
    <cellStyle name="เครื่องหมายจุลภาค 7 2 2 3 2 7" xfId="4151" xr:uid="{00000000-0005-0000-0000-0000F70A0000}"/>
    <cellStyle name="เครื่องหมายจุลภาค 7 2 2 3 3" xfId="529" xr:uid="{00000000-0005-0000-0000-0000F80A0000}"/>
    <cellStyle name="เครื่องหมายจุลภาค 7 2 2 3 3 2" xfId="665" xr:uid="{00000000-0005-0000-0000-0000F90A0000}"/>
    <cellStyle name="เครื่องหมายจุลภาค 7 2 2 3 3 2 2" xfId="1258" xr:uid="{00000000-0005-0000-0000-0000FA0A0000}"/>
    <cellStyle name="เครื่องหมายจุลภาค 7 2 2 3 3 2 2 2" xfId="1341" xr:uid="{00000000-0005-0000-0000-0000FB0A0000}"/>
    <cellStyle name="เครื่องหมายจุลภาค 7 2 2 3 3 2 2 2 2" xfId="3635" xr:uid="{00000000-0005-0000-0000-0000FC0A0000}"/>
    <cellStyle name="เครื่องหมายจุลภาค 7 2 2 3 3 2 2 2 2 2" xfId="3718" xr:uid="{00000000-0005-0000-0000-0000FD0A0000}"/>
    <cellStyle name="เครื่องหมายจุลภาค 7 2 2 3 3 2 2 2 2 3" xfId="4844" xr:uid="{00000000-0005-0000-0000-0000FE0A0000}"/>
    <cellStyle name="เครื่องหมายจุลภาค 7 2 2 3 3 2 2 3" xfId="2620" xr:uid="{00000000-0005-0000-0000-0000FF0A0000}"/>
    <cellStyle name="เครื่องหมายจุลภาค 7 2 2 3 3 2 2 4" xfId="4361" xr:uid="{00000000-0005-0000-0000-0000000B0000}"/>
    <cellStyle name="เครื่องหมายจุลภาค 7 2 2 3 3 2 3" xfId="1687" xr:uid="{00000000-0005-0000-0000-0000010B0000}"/>
    <cellStyle name="เครื่องหมายจุลภาค 7 2 2 3 3 2 4" xfId="2014" xr:uid="{00000000-0005-0000-0000-0000020B0000}"/>
    <cellStyle name="เครื่องหมายจุลภาค 7 2 2 3 3 2 5" xfId="2537" xr:uid="{00000000-0005-0000-0000-0000030B0000}"/>
    <cellStyle name="เครื่องหมายจุลภาค 7 2 2 3 3 2 5 2" xfId="3131" xr:uid="{00000000-0005-0000-0000-0000040B0000}"/>
    <cellStyle name="เครื่องหมายจุลภาค 7 2 2 3 3 2 5 3" xfId="4619" xr:uid="{00000000-0005-0000-0000-0000050B0000}"/>
    <cellStyle name="เครื่องหมายจุลภาค 7 2 2 3 3 3" xfId="958" xr:uid="{00000000-0005-0000-0000-0000060B0000}"/>
    <cellStyle name="เครื่องหมายจุลภาค 7 2 2 3 3 3 2" xfId="1604" xr:uid="{00000000-0005-0000-0000-0000070B0000}"/>
    <cellStyle name="เครื่องหมายจุลภาค 7 2 2 3 3 3 2 2" xfId="3375" xr:uid="{00000000-0005-0000-0000-0000080B0000}"/>
    <cellStyle name="เครื่องหมายจุลภาค 7 2 2 3 3 3 2 2 2" xfId="3865" xr:uid="{00000000-0005-0000-0000-0000090B0000}"/>
    <cellStyle name="เครื่องหมายจุลภาค 7 2 2 3 3 3 2 2 2 2" xfId="4892" xr:uid="{00000000-0005-0000-0000-00000A0B0000}"/>
    <cellStyle name="เครื่องหมายจุลภาค 7 2 2 3 3 3 2 3" xfId="4432" xr:uid="{00000000-0005-0000-0000-00000B0B0000}"/>
    <cellStyle name="เครื่องหมายจุลภาค 7 2 2 3 3 3 3" xfId="2782" xr:uid="{00000000-0005-0000-0000-00000C0B0000}"/>
    <cellStyle name="เครื่องหมายจุลภาค 7 2 2 3 3 3 3 2" xfId="4670" xr:uid="{00000000-0005-0000-0000-00000D0B0000}"/>
    <cellStyle name="เครื่องหมายจุลภาค 7 2 2 3 3 4" xfId="1931" xr:uid="{00000000-0005-0000-0000-00000E0B0000}"/>
    <cellStyle name="เครื่องหมายจุลภาค 7 2 2 3 3 4 2" xfId="4499" xr:uid="{00000000-0005-0000-0000-00000F0B0000}"/>
    <cellStyle name="เครื่องหมายจุลภาค 7 2 2 3 3 5" xfId="2269" xr:uid="{00000000-0005-0000-0000-0000100B0000}"/>
    <cellStyle name="เครื่องหมายจุลภาค 7 2 2 3 3 5 2" xfId="3030" xr:uid="{00000000-0005-0000-0000-0000110B0000}"/>
    <cellStyle name="เครื่องหมายจุลภาค 7 2 2 3 3 5 2 2" xfId="4722" xr:uid="{00000000-0005-0000-0000-0000120B0000}"/>
    <cellStyle name="เครื่องหมายจุลภาค 7 2 2 3 3 6" xfId="4198" xr:uid="{00000000-0005-0000-0000-0000130B0000}"/>
    <cellStyle name="เครื่องหมายจุลภาค 7 2 2 3 4" xfId="794" xr:uid="{00000000-0005-0000-0000-0000140B0000}"/>
    <cellStyle name="เครื่องหมายจุลภาค 7 2 2 3 4 2" xfId="1101" xr:uid="{00000000-0005-0000-0000-0000150B0000}"/>
    <cellStyle name="เครื่องหมายจุลภาค 7 2 2 3 4 2 2" xfId="3251" xr:uid="{00000000-0005-0000-0000-0000160B0000}"/>
    <cellStyle name="เครื่องหมายจุลภาค 7 2 2 3 4 2 2 2" xfId="3493" xr:uid="{00000000-0005-0000-0000-0000170B0000}"/>
    <cellStyle name="เครื่องหมายจุลภาค 7 2 2 3 4 2 2 3" xfId="4768" xr:uid="{00000000-0005-0000-0000-0000180B0000}"/>
    <cellStyle name="เครื่องหมายจุลภาค 7 2 2 3 4 3" xfId="2393" xr:uid="{00000000-0005-0000-0000-0000190B0000}"/>
    <cellStyle name="เครื่องหมายจุลภาค 7 2 2 3 4 4" xfId="4264" xr:uid="{00000000-0005-0000-0000-00001A0B0000}"/>
    <cellStyle name="เครื่องหมายจุลภาค 7 2 2 3 5" xfId="1457" xr:uid="{00000000-0005-0000-0000-00001B0B0000}"/>
    <cellStyle name="เครื่องหมายจุลภาค 7 2 2 3 6" xfId="1792" xr:uid="{00000000-0005-0000-0000-00001C0B0000}"/>
    <cellStyle name="เครื่องหมายจุลภาค 7 2 2 3 7" xfId="2135" xr:uid="{00000000-0005-0000-0000-00001D0B0000}"/>
    <cellStyle name="เครื่องหมายจุลภาค 7 2 2 3 7 2" xfId="2864" xr:uid="{00000000-0005-0000-0000-00001E0B0000}"/>
    <cellStyle name="เครื่องหมายจุลภาค 7 2 2 3 7 3" xfId="4541" xr:uid="{00000000-0005-0000-0000-00001F0B0000}"/>
    <cellStyle name="เครื่องหมายจุลภาค 7 2 2 4" xfId="319" xr:uid="{00000000-0005-0000-0000-0000200B0000}"/>
    <cellStyle name="เครื่องหมายจุลภาค 7 2 2 4 2" xfId="516" xr:uid="{00000000-0005-0000-0000-0000210B0000}"/>
    <cellStyle name="เครื่องหมายจุลภาค 7 2 2 4 2 2" xfId="679" xr:uid="{00000000-0005-0000-0000-0000220B0000}"/>
    <cellStyle name="เครื่องหมายจุลภาค 7 2 2 4 2 2 2" xfId="1245" xr:uid="{00000000-0005-0000-0000-0000230B0000}"/>
    <cellStyle name="เครื่องหมายจุลภาค 7 2 2 4 2 2 2 2" xfId="1352" xr:uid="{00000000-0005-0000-0000-0000240B0000}"/>
    <cellStyle name="เครื่องหมายจุลภาค 7 2 2 4 2 2 2 2 2" xfId="3622" xr:uid="{00000000-0005-0000-0000-0000250B0000}"/>
    <cellStyle name="เครื่องหมายจุลภาค 7 2 2 4 2 2 2 2 2 2" xfId="3729" xr:uid="{00000000-0005-0000-0000-0000260B0000}"/>
    <cellStyle name="เครื่องหมายจุลภาค 7 2 2 4 2 2 2 2 2 3" xfId="4840" xr:uid="{00000000-0005-0000-0000-0000270B0000}"/>
    <cellStyle name="เครื่องหมายจุลภาค 7 2 2 4 2 2 2 3" xfId="2631" xr:uid="{00000000-0005-0000-0000-0000280B0000}"/>
    <cellStyle name="เครื่องหมายจุลภาค 7 2 2 4 2 2 2 4" xfId="4357" xr:uid="{00000000-0005-0000-0000-0000290B0000}"/>
    <cellStyle name="เครื่องหมายจุลภาค 7 2 2 4 2 2 3" xfId="1698" xr:uid="{00000000-0005-0000-0000-00002A0B0000}"/>
    <cellStyle name="เครื่องหมายจุลภาค 7 2 2 4 2 2 4" xfId="2025" xr:uid="{00000000-0005-0000-0000-00002B0B0000}"/>
    <cellStyle name="เครื่องหมายจุลภาค 7 2 2 4 2 2 5" xfId="2524" xr:uid="{00000000-0005-0000-0000-00002C0B0000}"/>
    <cellStyle name="เครื่องหมายจุลภาค 7 2 2 4 2 2 5 2" xfId="3143" xr:uid="{00000000-0005-0000-0000-00002D0B0000}"/>
    <cellStyle name="เครื่องหมายจุลภาค 7 2 2 4 2 2 5 3" xfId="4615" xr:uid="{00000000-0005-0000-0000-00002E0B0000}"/>
    <cellStyle name="เครื่องหมายจุลภาค 7 2 2 4 2 3" xfId="980" xr:uid="{00000000-0005-0000-0000-00002F0B0000}"/>
    <cellStyle name="เครื่องหมายจุลภาค 7 2 2 4 2 3 2" xfId="1591" xr:uid="{00000000-0005-0000-0000-0000300B0000}"/>
    <cellStyle name="เครื่องหมายจุลภาค 7 2 2 4 2 3 2 2" xfId="3388" xr:uid="{00000000-0005-0000-0000-0000310B0000}"/>
    <cellStyle name="เครื่องหมายจุลภาค 7 2 2 4 2 3 2 2 2" xfId="3852" xr:uid="{00000000-0005-0000-0000-0000320B0000}"/>
    <cellStyle name="เครื่องหมายจุลภาค 7 2 2 4 2 3 2 2 2 2" xfId="4888" xr:uid="{00000000-0005-0000-0000-0000330B0000}"/>
    <cellStyle name="เครื่องหมายจุลภาค 7 2 2 4 2 3 2 3" xfId="4428" xr:uid="{00000000-0005-0000-0000-0000340B0000}"/>
    <cellStyle name="เครื่องหมายจุลภาค 7 2 2 4 2 3 3" xfId="2769" xr:uid="{00000000-0005-0000-0000-0000350B0000}"/>
    <cellStyle name="เครื่องหมายจุลภาค 7 2 2 4 2 3 3 2" xfId="4666" xr:uid="{00000000-0005-0000-0000-0000360B0000}"/>
    <cellStyle name="เครื่องหมายจุลภาค 7 2 2 4 2 4" xfId="1918" xr:uid="{00000000-0005-0000-0000-0000370B0000}"/>
    <cellStyle name="เครื่องหมายจุลภาค 7 2 2 4 2 4 2" xfId="4495" xr:uid="{00000000-0005-0000-0000-0000380B0000}"/>
    <cellStyle name="เครื่องหมายจุลภาค 7 2 2 4 2 5" xfId="2283" xr:uid="{00000000-0005-0000-0000-0000390B0000}"/>
    <cellStyle name="เครื่องหมายจุลภาค 7 2 2 4 2 5 2" xfId="3017" xr:uid="{00000000-0005-0000-0000-00003A0B0000}"/>
    <cellStyle name="เครื่องหมายจุลภาค 7 2 2 4 2 5 2 2" xfId="4718" xr:uid="{00000000-0005-0000-0000-00003B0B0000}"/>
    <cellStyle name="เครื่องหมายจุลภาค 7 2 2 4 2 6" xfId="4194" xr:uid="{00000000-0005-0000-0000-00003C0B0000}"/>
    <cellStyle name="เครื่องหมายจุลภาค 7 2 2 4 3" xfId="187" xr:uid="{00000000-0005-0000-0000-00003D0B0000}"/>
    <cellStyle name="เครื่องหมายจุลภาค 7 2 2 4 3 2" xfId="1122" xr:uid="{00000000-0005-0000-0000-00003E0B0000}"/>
    <cellStyle name="เครื่องหมายจุลภาค 7 2 2 4 3 2 2" xfId="2715" xr:uid="{00000000-0005-0000-0000-00003F0B0000}"/>
    <cellStyle name="เครื่องหมายจุลภาค 7 2 2 4 3 2 2 2" xfId="3510" xr:uid="{00000000-0005-0000-0000-0000400B0000}"/>
    <cellStyle name="เครื่องหมายจุลภาค 7 2 2 4 3 2 2 3" xfId="4653" xr:uid="{00000000-0005-0000-0000-0000410B0000}"/>
    <cellStyle name="เครื่องหมายจุลภาค 7 2 2 4 3 3" xfId="2412" xr:uid="{00000000-0005-0000-0000-0000420B0000}"/>
    <cellStyle name="เครื่องหมายจุลภาค 7 2 2 4 3 4" xfId="4044" xr:uid="{00000000-0005-0000-0000-0000430B0000}"/>
    <cellStyle name="เครื่องหมายจุลภาค 7 2 2 4 4" xfId="1473" xr:uid="{00000000-0005-0000-0000-0000440B0000}"/>
    <cellStyle name="เครื่องหมายจุลภาค 7 2 2 4 5" xfId="1807" xr:uid="{00000000-0005-0000-0000-0000450B0000}"/>
    <cellStyle name="เครื่องหมายจุลภาค 7 2 2 4 6" xfId="854" xr:uid="{00000000-0005-0000-0000-0000460B0000}"/>
    <cellStyle name="เครื่องหมายจุลภาค 7 2 2 4 6 2" xfId="2881" xr:uid="{00000000-0005-0000-0000-0000470B0000}"/>
    <cellStyle name="เครื่องหมายจุลภาค 7 2 2 4 6 3" xfId="4276" xr:uid="{00000000-0005-0000-0000-0000480B0000}"/>
    <cellStyle name="เครื่องหมายจุลภาค 7 2 2 5" xfId="419" xr:uid="{00000000-0005-0000-0000-0000490B0000}"/>
    <cellStyle name="เครื่องหมายจุลภาค 7 2 2 5 2" xfId="761" xr:uid="{00000000-0005-0000-0000-00004A0B0000}"/>
    <cellStyle name="เครื่องหมายจุลภาค 7 2 2 5 2 2" xfId="1186" xr:uid="{00000000-0005-0000-0000-00004B0B0000}"/>
    <cellStyle name="เครื่องหมายจุลภาค 7 2 2 5 2 2 2" xfId="3223" xr:uid="{00000000-0005-0000-0000-00004C0B0000}"/>
    <cellStyle name="เครื่องหมายจุลภาค 7 2 2 5 2 2 2 2" xfId="3568" xr:uid="{00000000-0005-0000-0000-00004D0B0000}"/>
    <cellStyle name="เครื่องหมายจุลภาค 7 2 2 5 2 2 2 3" xfId="4760" xr:uid="{00000000-0005-0000-0000-00004E0B0000}"/>
    <cellStyle name="เครื่องหมายจุลภาค 7 2 2 5 2 3" xfId="2470" xr:uid="{00000000-0005-0000-0000-00004F0B0000}"/>
    <cellStyle name="เครื่องหมายจุลภาค 7 2 2 5 2 4" xfId="4255" xr:uid="{00000000-0005-0000-0000-0000500B0000}"/>
    <cellStyle name="เครื่องหมายจุลภาค 7 2 2 5 3" xfId="1533" xr:uid="{00000000-0005-0000-0000-0000510B0000}"/>
    <cellStyle name="เครื่องหมายจุลภาค 7 2 2 5 4" xfId="1864" xr:uid="{00000000-0005-0000-0000-0000520B0000}"/>
    <cellStyle name="เครื่องหมายจุลภาค 7 2 2 5 5" xfId="381" xr:uid="{00000000-0005-0000-0000-0000530B0000}"/>
    <cellStyle name="เครื่องหมายจุลภาค 7 2 2 5 5 2" xfId="2952" xr:uid="{00000000-0005-0000-0000-0000540B0000}"/>
    <cellStyle name="เครื่องหมายจุลภาค 7 2 2 5 5 3" xfId="4145" xr:uid="{00000000-0005-0000-0000-0000550B0000}"/>
    <cellStyle name="เครื่องหมายจุลภาค 7 2 2 6" xfId="619" xr:uid="{00000000-0005-0000-0000-0000560B0000}"/>
    <cellStyle name="เครื่องหมายจุลภาค 7 2 2 6 2" xfId="933" xr:uid="{00000000-0005-0000-0000-0000570B0000}"/>
    <cellStyle name="เครื่องหมายจุลภาค 7 2 2 6 2 2" xfId="3091" xr:uid="{00000000-0005-0000-0000-0000580B0000}"/>
    <cellStyle name="เครื่องหมายจุลภาค 7 2 2 6 2 2 2" xfId="3353" xr:uid="{00000000-0005-0000-0000-0000590B0000}"/>
    <cellStyle name="เครื่องหมายจุลภาค 7 2 2 6 2 2 2 2" xfId="4784" xr:uid="{00000000-0005-0000-0000-00005A0B0000}"/>
    <cellStyle name="เครื่องหมายจุลภาค 7 2 2 6 2 3" xfId="4292" xr:uid="{00000000-0005-0000-0000-00005B0B0000}"/>
    <cellStyle name="เครื่องหมายจุลภาค 7 2 2 6 3" xfId="2246" xr:uid="{00000000-0005-0000-0000-00005C0B0000}"/>
    <cellStyle name="เครื่องหมายจุลภาค 7 2 2 6 3 2" xfId="4558" xr:uid="{00000000-0005-0000-0000-00005D0B0000}"/>
    <cellStyle name="เครื่องหมายจุลภาค 7 2 2 7" xfId="1072" xr:uid="{00000000-0005-0000-0000-00005E0B0000}"/>
    <cellStyle name="เครื่องหมายจุลภาค 7 2 2 7 2" xfId="4321" xr:uid="{00000000-0005-0000-0000-00005F0B0000}"/>
    <cellStyle name="เครื่องหมายจุลภาค 7 2 2 8" xfId="378" xr:uid="{00000000-0005-0000-0000-0000600B0000}"/>
    <cellStyle name="เครื่องหมายจุลภาค 7 2 2 8 2" xfId="2723" xr:uid="{00000000-0005-0000-0000-0000610B0000}"/>
    <cellStyle name="เครื่องหมายจุลภาค 7 2 2 8 2 2" xfId="4656" xr:uid="{00000000-0005-0000-0000-0000620B0000}"/>
    <cellStyle name="เครื่องหมายจุลภาค 7 2 2 9" xfId="4018" xr:uid="{00000000-0005-0000-0000-0000630B0000}"/>
    <cellStyle name="เครื่องหมายจุลภาค 7 2 3" xfId="164" xr:uid="{00000000-0005-0000-0000-0000640B0000}"/>
    <cellStyle name="เครื่องหมายจุลภาค 7 2 3 2" xfId="405" xr:uid="{00000000-0005-0000-0000-0000650B0000}"/>
    <cellStyle name="เครื่องหมายจุลภาค 7 2 3 2 2" xfId="428" xr:uid="{00000000-0005-0000-0000-0000660B0000}"/>
    <cellStyle name="เครื่องหมายจุลภาค 7 2 3 2 2 2" xfId="707" xr:uid="{00000000-0005-0000-0000-0000670B0000}"/>
    <cellStyle name="เครื่องหมายจุลภาค 7 2 3 2 2 2 2" xfId="728" xr:uid="{00000000-0005-0000-0000-0000680B0000}"/>
    <cellStyle name="เครื่องหมายจุลภาค 7 2 3 2 2 2 2 2" xfId="1380" xr:uid="{00000000-0005-0000-0000-0000690B0000}"/>
    <cellStyle name="เครื่องหมายจุลภาค 7 2 3 2 2 2 2 2 2" xfId="1401" xr:uid="{00000000-0005-0000-0000-00006A0B0000}"/>
    <cellStyle name="เครื่องหมายจุลภาค 7 2 3 2 2 2 2 2 2 2" xfId="3757" xr:uid="{00000000-0005-0000-0000-00006B0B0000}"/>
    <cellStyle name="เครื่องหมายจุลภาค 7 2 3 2 2 2 2 2 2 2 2" xfId="3778" xr:uid="{00000000-0005-0000-0000-00006C0B0000}"/>
    <cellStyle name="เครื่องหมายจุลภาค 7 2 3 2 2 2 2 2 3" xfId="2680" xr:uid="{00000000-0005-0000-0000-00006D0B0000}"/>
    <cellStyle name="เครื่องหมายจุลภาค 7 2 3 2 2 2 2 3" xfId="1747" xr:uid="{00000000-0005-0000-0000-00006E0B0000}"/>
    <cellStyle name="เครื่องหมายจุลภาค 7 2 3 2 2 2 2 4" xfId="2074" xr:uid="{00000000-0005-0000-0000-00006F0B0000}"/>
    <cellStyle name="เครื่องหมายจุลภาค 7 2 3 2 2 2 2 5" xfId="2659" xr:uid="{00000000-0005-0000-0000-0000700B0000}"/>
    <cellStyle name="เครื่องหมายจุลภาค 7 2 3 2 2 2 2 5 2" xfId="3192" xr:uid="{00000000-0005-0000-0000-0000710B0000}"/>
    <cellStyle name="เครื่องหมายจุลภาค 7 2 3 2 2 2 3" xfId="1032" xr:uid="{00000000-0005-0000-0000-0000720B0000}"/>
    <cellStyle name="เครื่องหมายจุลภาค 7 2 3 2 2 2 3 2" xfId="1726" xr:uid="{00000000-0005-0000-0000-0000730B0000}"/>
    <cellStyle name="เครื่องหมายจุลภาค 7 2 3 2 2 2 3 2 2" xfId="3438" xr:uid="{00000000-0005-0000-0000-0000740B0000}"/>
    <cellStyle name="เครื่องหมายจุลภาค 7 2 3 2 2 2 3 2 2 2" xfId="3900" xr:uid="{00000000-0005-0000-0000-0000750B0000}"/>
    <cellStyle name="เครื่องหมายจุลภาค 7 2 3 2 2 2 3 3" xfId="2817" xr:uid="{00000000-0005-0000-0000-0000760B0000}"/>
    <cellStyle name="เครื่องหมายจุลภาค 7 2 3 2 2 2 4" xfId="2053" xr:uid="{00000000-0005-0000-0000-0000770B0000}"/>
    <cellStyle name="เครื่องหมายจุลภาค 7 2 3 2 2 2 5" xfId="2333" xr:uid="{00000000-0005-0000-0000-0000780B0000}"/>
    <cellStyle name="เครื่องหมายจุลภาค 7 2 3 2 2 2 5 2" xfId="3171" xr:uid="{00000000-0005-0000-0000-0000790B0000}"/>
    <cellStyle name="เครื่องหมายจุลภาค 7 2 3 2 2 3" xfId="1011" xr:uid="{00000000-0005-0000-0000-00007A0B0000}"/>
    <cellStyle name="เครื่องหมายจุลภาค 7 2 3 2 2 3 2" xfId="1194" xr:uid="{00000000-0005-0000-0000-00007B0B0000}"/>
    <cellStyle name="เครื่องหมายจุลภาค 7 2 3 2 2 3 2 2" xfId="3417" xr:uid="{00000000-0005-0000-0000-00007C0B0000}"/>
    <cellStyle name="เครื่องหมายจุลภาค 7 2 3 2 2 3 2 2 2" xfId="3576" xr:uid="{00000000-0005-0000-0000-00007D0B0000}"/>
    <cellStyle name="เครื่องหมายจุลภาค 7 2 3 2 2 3 3" xfId="2478" xr:uid="{00000000-0005-0000-0000-00007E0B0000}"/>
    <cellStyle name="เครื่องหมายจุลภาค 7 2 3 2 2 4" xfId="1541" xr:uid="{00000000-0005-0000-0000-00007F0B0000}"/>
    <cellStyle name="เครื่องหมายจุลภาค 7 2 3 2 2 5" xfId="1872" xr:uid="{00000000-0005-0000-0000-0000800B0000}"/>
    <cellStyle name="เครื่องหมายจุลภาค 7 2 3 2 2 6" xfId="2312" xr:uid="{00000000-0005-0000-0000-0000810B0000}"/>
    <cellStyle name="เครื่องหมายจุลภาค 7 2 3 2 2 6 2" xfId="2960" xr:uid="{00000000-0005-0000-0000-0000820B0000}"/>
    <cellStyle name="เครื่องหมายจุลภาค 7 2 3 2 3" xfId="549" xr:uid="{00000000-0005-0000-0000-0000830B0000}"/>
    <cellStyle name="เครื่องหมายจุลภาค 7 2 3 2 3 2" xfId="1172" xr:uid="{00000000-0005-0000-0000-0000840B0000}"/>
    <cellStyle name="เครื่องหมายจุลภาค 7 2 3 2 3 2 2" xfId="1276" xr:uid="{00000000-0005-0000-0000-0000850B0000}"/>
    <cellStyle name="เครื่องหมายจุลภาค 7 2 3 2 3 2 2 2" xfId="3554" xr:uid="{00000000-0005-0000-0000-0000860B0000}"/>
    <cellStyle name="เครื่องหมายจุลภาค 7 2 3 2 3 2 2 2 2" xfId="3653" xr:uid="{00000000-0005-0000-0000-0000870B0000}"/>
    <cellStyle name="เครื่องหมายจุลภาค 7 2 3 2 3 2 3" xfId="2555" xr:uid="{00000000-0005-0000-0000-0000880B0000}"/>
    <cellStyle name="เครื่องหมายจุลภาค 7 2 3 2 3 3" xfId="1622" xr:uid="{00000000-0005-0000-0000-0000890B0000}"/>
    <cellStyle name="เครื่องหมายจุลภาค 7 2 3 2 3 4" xfId="1949" xr:uid="{00000000-0005-0000-0000-00008A0B0000}"/>
    <cellStyle name="เครื่องหมายจุลภาค 7 2 3 2 3 5" xfId="2456" xr:uid="{00000000-0005-0000-0000-00008B0B0000}"/>
    <cellStyle name="เครื่องหมายจุลภาค 7 2 3 2 3 5 2" xfId="3049" xr:uid="{00000000-0005-0000-0000-00008C0B0000}"/>
    <cellStyle name="เครื่องหมายจุลภาค 7 2 3 2 4" xfId="826" xr:uid="{00000000-0005-0000-0000-00008D0B0000}"/>
    <cellStyle name="เครื่องหมายจุลภาค 7 2 3 2 4 2" xfId="1519" xr:uid="{00000000-0005-0000-0000-00008E0B0000}"/>
    <cellStyle name="เครื่องหมายจุลภาค 7 2 3 2 4 2 2" xfId="3279" xr:uid="{00000000-0005-0000-0000-00008F0B0000}"/>
    <cellStyle name="เครื่องหมายจุลภาค 7 2 3 2 4 2 2 2" xfId="3826" xr:uid="{00000000-0005-0000-0000-0000900B0000}"/>
    <cellStyle name="เครื่องหมายจุลภาค 7 2 3 2 4 3" xfId="2741" xr:uid="{00000000-0005-0000-0000-0000910B0000}"/>
    <cellStyle name="เครื่องหมายจุลภาค 7 2 3 2 5" xfId="1850" xr:uid="{00000000-0005-0000-0000-0000920B0000}"/>
    <cellStyle name="เครื่องหมายจุลภาค 7 2 3 2 6" xfId="2163" xr:uid="{00000000-0005-0000-0000-0000930B0000}"/>
    <cellStyle name="เครื่องหมายจุลภาค 7 2 3 2 6 2" xfId="2938" xr:uid="{00000000-0005-0000-0000-0000940B0000}"/>
    <cellStyle name="เครื่องหมายจุลภาค 7 2 3 3" xfId="202" xr:uid="{00000000-0005-0000-0000-0000950B0000}"/>
    <cellStyle name="เครื่องหมายจุลภาค 7 2 3 3 2" xfId="630" xr:uid="{00000000-0005-0000-0000-0000960B0000}"/>
    <cellStyle name="เครื่องหมายจุลภาค 7 2 3 3 2 2" xfId="335" xr:uid="{00000000-0005-0000-0000-0000970B0000}"/>
    <cellStyle name="เครื่องหมายจุลภาค 7 2 3 3 2 2 2" xfId="1315" xr:uid="{00000000-0005-0000-0000-0000980B0000}"/>
    <cellStyle name="เครื่องหมายจุลภาค 7 2 3 3 2 2 2 2" xfId="2891" xr:uid="{00000000-0005-0000-0000-0000990B0000}"/>
    <cellStyle name="เครื่องหมายจุลภาค 7 2 3 3 2 2 2 2 2" xfId="3692" xr:uid="{00000000-0005-0000-0000-00009A0B0000}"/>
    <cellStyle name="เครื่องหมายจุลภาค 7 2 3 3 2 2 3" xfId="2594" xr:uid="{00000000-0005-0000-0000-00009B0B0000}"/>
    <cellStyle name="เครื่องหมายจุลภาค 7 2 3 3 2 3" xfId="1661" xr:uid="{00000000-0005-0000-0000-00009C0B0000}"/>
    <cellStyle name="เครื่องหมายจุลภาค 7 2 3 3 2 4" xfId="1988" xr:uid="{00000000-0005-0000-0000-00009D0B0000}"/>
    <cellStyle name="เครื่องหมายจุลภาค 7 2 3 3 2 5" xfId="582" xr:uid="{00000000-0005-0000-0000-00009E0B0000}"/>
    <cellStyle name="เครื่องหมายจุลภาค 7 2 3 3 2 5 2" xfId="3102" xr:uid="{00000000-0005-0000-0000-00009F0B0000}"/>
    <cellStyle name="เครื่องหมายจุลภาค 7 2 3 3 3" xfId="903" xr:uid="{00000000-0005-0000-0000-0000A00B0000}"/>
    <cellStyle name="เครื่องหมายจุลภาค 7 2 3 3 3 2" xfId="759" xr:uid="{00000000-0005-0000-0000-0000A10B0000}"/>
    <cellStyle name="เครื่องหมายจุลภาค 7 2 3 3 3 2 2" xfId="3326" xr:uid="{00000000-0005-0000-0000-0000A20B0000}"/>
    <cellStyle name="เครื่องหมายจุลภาค 7 2 3 3 3 2 2 2" xfId="3222" xr:uid="{00000000-0005-0000-0000-0000A30B0000}"/>
    <cellStyle name="เครื่องหมายจุลภาค 7 2 3 3 3 3" xfId="420" xr:uid="{00000000-0005-0000-0000-0000A40B0000}"/>
    <cellStyle name="เครื่องหมายจุลภาค 7 2 3 3 4" xfId="882" xr:uid="{00000000-0005-0000-0000-0000A50B0000}"/>
    <cellStyle name="เครื่องหมายจุลภาค 7 2 3 3 5" xfId="2213" xr:uid="{00000000-0005-0000-0000-0000A60B0000}"/>
    <cellStyle name="เครื่องหมายจุลภาค 7 2 3 3 5 2" xfId="2107" xr:uid="{00000000-0005-0000-0000-0000A70B0000}"/>
    <cellStyle name="เครื่องหมายจุลภาค 7 2 3 4" xfId="590" xr:uid="{00000000-0005-0000-0000-0000A80B0000}"/>
    <cellStyle name="เครื่องหมายจุลภาค 7 2 3 4 2" xfId="911" xr:uid="{00000000-0005-0000-0000-0000A90B0000}"/>
    <cellStyle name="เครื่องหมายจุลภาค 7 2 3 4 2 2" xfId="3069" xr:uid="{00000000-0005-0000-0000-0000AA0B0000}"/>
    <cellStyle name="เครื่องหมายจุลภาค 7 2 3 4 2 2 2" xfId="3334" xr:uid="{00000000-0005-0000-0000-0000AB0B0000}"/>
    <cellStyle name="เครื่องหมายจุลภาค 7 2 3 4 3" xfId="2221" xr:uid="{00000000-0005-0000-0000-0000AC0B0000}"/>
    <cellStyle name="เครื่องหมายจุลภาค 7 2 3 5" xfId="760" xr:uid="{00000000-0005-0000-0000-0000AD0B0000}"/>
    <cellStyle name="เครื่องหมายจุลภาค 7 2 3 6" xfId="966" xr:uid="{00000000-0005-0000-0000-0000AE0B0000}"/>
    <cellStyle name="เครื่องหมายจุลภาค 7 2 3 7" xfId="853" xr:uid="{00000000-0005-0000-0000-0000AF0B0000}"/>
    <cellStyle name="เครื่องหมายจุลภาค 7 2 3 7 2" xfId="2764" xr:uid="{00000000-0005-0000-0000-0000B00B0000}"/>
    <cellStyle name="เครื่องหมายจุลภาค 7 2 4" xfId="231" xr:uid="{00000000-0005-0000-0000-0000B10B0000}"/>
    <cellStyle name="เครื่องหมายจุลภาค 7 2 5" xfId="273" xr:uid="{00000000-0005-0000-0000-0000B20B0000}"/>
    <cellStyle name="เครื่องหมายจุลภาค 7 2 5 2" xfId="534" xr:uid="{00000000-0005-0000-0000-0000B30B0000}"/>
    <cellStyle name="เครื่องหมายจุลภาค 7 2 5 2 2" xfId="659" xr:uid="{00000000-0005-0000-0000-0000B40B0000}"/>
    <cellStyle name="เครื่องหมายจุลภาค 7 2 5 2 2 2" xfId="1263" xr:uid="{00000000-0005-0000-0000-0000B50B0000}"/>
    <cellStyle name="เครื่องหมายจุลภาค 7 2 5 2 2 2 2" xfId="1335" xr:uid="{00000000-0005-0000-0000-0000B60B0000}"/>
    <cellStyle name="เครื่องหมายจุลภาค 7 2 5 2 2 2 2 2" xfId="3640" xr:uid="{00000000-0005-0000-0000-0000B70B0000}"/>
    <cellStyle name="เครื่องหมายจุลภาค 7 2 5 2 2 2 2 2 2" xfId="3712" xr:uid="{00000000-0005-0000-0000-0000B80B0000}"/>
    <cellStyle name="เครื่องหมายจุลภาค 7 2 5 2 2 2 3" xfId="2614" xr:uid="{00000000-0005-0000-0000-0000B90B0000}"/>
    <cellStyle name="เครื่องหมายจุลภาค 7 2 5 2 2 3" xfId="1681" xr:uid="{00000000-0005-0000-0000-0000BA0B0000}"/>
    <cellStyle name="เครื่องหมายจุลภาค 7 2 5 2 2 4" xfId="2008" xr:uid="{00000000-0005-0000-0000-0000BB0B0000}"/>
    <cellStyle name="เครื่องหมายจุลภาค 7 2 5 2 2 5" xfId="2542" xr:uid="{00000000-0005-0000-0000-0000BC0B0000}"/>
    <cellStyle name="เครื่องหมายจุลภาค 7 2 5 2 2 5 2" xfId="3125" xr:uid="{00000000-0005-0000-0000-0000BD0B0000}"/>
    <cellStyle name="เครื่องหมายจุลภาค 7 2 5 2 3" xfId="952" xr:uid="{00000000-0005-0000-0000-0000BE0B0000}"/>
    <cellStyle name="เครื่องหมายจุลภาค 7 2 5 2 3 2" xfId="1609" xr:uid="{00000000-0005-0000-0000-0000BF0B0000}"/>
    <cellStyle name="เครื่องหมายจุลภาค 7 2 5 2 3 2 2" xfId="3369" xr:uid="{00000000-0005-0000-0000-0000C00B0000}"/>
    <cellStyle name="เครื่องหมายจุลภาค 7 2 5 2 3 2 2 2" xfId="3870" xr:uid="{00000000-0005-0000-0000-0000C10B0000}"/>
    <cellStyle name="เครื่องหมายจุลภาค 7 2 5 2 3 3" xfId="2787" xr:uid="{00000000-0005-0000-0000-0000C20B0000}"/>
    <cellStyle name="เครื่องหมายจุลภาค 7 2 5 2 4" xfId="1936" xr:uid="{00000000-0005-0000-0000-0000C30B0000}"/>
    <cellStyle name="เครื่องหมายจุลภาค 7 2 5 2 5" xfId="2263" xr:uid="{00000000-0005-0000-0000-0000C40B0000}"/>
    <cellStyle name="เครื่องหมายจุลภาค 7 2 5 2 5 2" xfId="3035" xr:uid="{00000000-0005-0000-0000-0000C50B0000}"/>
    <cellStyle name="เครื่องหมายจุลภาค 7 2 5 3" xfId="807" xr:uid="{00000000-0005-0000-0000-0000C60B0000}"/>
    <cellStyle name="เครื่องหมายจุลภาค 7 2 5 3 2" xfId="1095" xr:uid="{00000000-0005-0000-0000-0000C70B0000}"/>
    <cellStyle name="เครื่องหมายจุลภาค 7 2 5 3 2 2" xfId="3262" xr:uid="{00000000-0005-0000-0000-0000C80B0000}"/>
    <cellStyle name="เครื่องหมายจุลภาค 7 2 5 3 2 2 2" xfId="3487" xr:uid="{00000000-0005-0000-0000-0000C90B0000}"/>
    <cellStyle name="เครื่องหมายจุลภาค 7 2 5 3 3" xfId="2387" xr:uid="{00000000-0005-0000-0000-0000CA0B0000}"/>
    <cellStyle name="เครื่องหมายจุลภาค 7 2 5 4" xfId="1451" xr:uid="{00000000-0005-0000-0000-0000CB0B0000}"/>
    <cellStyle name="เครื่องหมายจุลภาค 7 2 5 5" xfId="1786" xr:uid="{00000000-0005-0000-0000-0000CC0B0000}"/>
    <cellStyle name="เครื่องหมายจุลภาค 7 2 5 6" xfId="2146" xr:uid="{00000000-0005-0000-0000-0000CD0B0000}"/>
    <cellStyle name="เครื่องหมายจุลภาค 7 2 5 6 2" xfId="2858" xr:uid="{00000000-0005-0000-0000-0000CE0B0000}"/>
    <cellStyle name="เครื่องหมายจุลภาค 7 2 6" xfId="392" xr:uid="{00000000-0005-0000-0000-0000CF0B0000}"/>
    <cellStyle name="เครื่องหมายจุลภาค 7 2 6 2" xfId="804" xr:uid="{00000000-0005-0000-0000-0000D00B0000}"/>
    <cellStyle name="เครื่องหมายจุลภาค 7 2 6 2 2" xfId="1160" xr:uid="{00000000-0005-0000-0000-0000D10B0000}"/>
    <cellStyle name="เครื่องหมายจุลภาค 7 2 6 2 2 2" xfId="3260" xr:uid="{00000000-0005-0000-0000-0000D20B0000}"/>
    <cellStyle name="เครื่องหมายจุลภาค 7 2 6 2 2 2 2" xfId="3543" xr:uid="{00000000-0005-0000-0000-0000D30B0000}"/>
    <cellStyle name="เครื่องหมายจุลภาค 7 2 6 2 3" xfId="2445" xr:uid="{00000000-0005-0000-0000-0000D40B0000}"/>
    <cellStyle name="เครื่องหมายจุลภาค 7 2 6 3" xfId="1508" xr:uid="{00000000-0005-0000-0000-0000D50B0000}"/>
    <cellStyle name="เครื่องหมายจุลภาค 7 2 6 4" xfId="1839" xr:uid="{00000000-0005-0000-0000-0000D60B0000}"/>
    <cellStyle name="เครื่องหมายจุลภาค 7 2 6 5" xfId="2144" xr:uid="{00000000-0005-0000-0000-0000D70B0000}"/>
    <cellStyle name="เครื่องหมายจุลภาค 7 2 6 5 2" xfId="2927" xr:uid="{00000000-0005-0000-0000-0000D80B0000}"/>
    <cellStyle name="เครื่องหมายจุลภาค 7 2 7" xfId="236" xr:uid="{00000000-0005-0000-0000-0000D90B0000}"/>
    <cellStyle name="เครื่องหมายจุลภาค 7 2 7 2" xfId="938" xr:uid="{00000000-0005-0000-0000-0000DA0B0000}"/>
    <cellStyle name="เครื่องหมายจุลภาค 7 2 7 2 2" xfId="2236" xr:uid="{00000000-0005-0000-0000-0000DB0B0000}"/>
    <cellStyle name="เครื่องหมายจุลภาค 7 2 7 2 2 2" xfId="3358" xr:uid="{00000000-0005-0000-0000-0000DC0B0000}"/>
    <cellStyle name="เครื่องหมายจุลภาค 7 2 7 3" xfId="2252" xr:uid="{00000000-0005-0000-0000-0000DD0B0000}"/>
    <cellStyle name="เครื่องหมายจุลภาค 7 2 8" xfId="883" xr:uid="{00000000-0005-0000-0000-0000DE0B0000}"/>
    <cellStyle name="เครื่องหมายจุลภาค 7 2 9" xfId="570" xr:uid="{00000000-0005-0000-0000-0000DF0B0000}"/>
    <cellStyle name="เครื่องหมายจุลภาค 7 2 9 2" xfId="2239" xr:uid="{00000000-0005-0000-0000-0000E00B0000}"/>
    <cellStyle name="เครื่องหมายจุลภาค 7 3" xfId="123" xr:uid="{00000000-0005-0000-0000-0000E10B0000}"/>
    <cellStyle name="เครื่องหมายจุลภาค 7 3 2" xfId="4019" xr:uid="{00000000-0005-0000-0000-0000E20B0000}"/>
    <cellStyle name="เครื่องหมายจุลภาค 8" xfId="23" xr:uid="{00000000-0005-0000-0000-0000E30B0000}"/>
    <cellStyle name="เครื่องหมายจุลภาค 8 10" xfId="791" xr:uid="{00000000-0005-0000-0000-0000E40B0000}"/>
    <cellStyle name="เครื่องหมายจุลภาค 8 11" xfId="589" xr:uid="{00000000-0005-0000-0000-0000E50B0000}"/>
    <cellStyle name="เครื่องหมายจุลภาค 8 11 2" xfId="2365" xr:uid="{00000000-0005-0000-0000-0000E60B0000}"/>
    <cellStyle name="เครื่องหมายจุลภาค 8 12" xfId="3949" xr:uid="{00000000-0005-0000-0000-0000E70B0000}"/>
    <cellStyle name="เครื่องหมายจุลภาค 8 2" xfId="24" xr:uid="{00000000-0005-0000-0000-0000E80B0000}"/>
    <cellStyle name="เครื่องหมายจุลภาค 8 3" xfId="124" xr:uid="{00000000-0005-0000-0000-0000E90B0000}"/>
    <cellStyle name="เครื่องหมายจุลภาค 8 3 2" xfId="189" xr:uid="{00000000-0005-0000-0000-0000EA0B0000}"/>
    <cellStyle name="เครื่องหมายจุลภาค 8 3 2 2" xfId="274" xr:uid="{00000000-0005-0000-0000-0000EB0B0000}"/>
    <cellStyle name="เครื่องหมายจุลภาค 8 3 2 2 2" xfId="443" xr:uid="{00000000-0005-0000-0000-0000EC0B0000}"/>
    <cellStyle name="เครื่องหมายจุลภาค 8 3 2 2 2 2" xfId="487" xr:uid="{00000000-0005-0000-0000-0000ED0B0000}"/>
    <cellStyle name="เครื่องหมายจุลภาค 8 3 2 2 2 2 2" xfId="737" xr:uid="{00000000-0005-0000-0000-0000EE0B0000}"/>
    <cellStyle name="เครื่องหมายจุลภาค 8 3 2 2 2 2 2 2" xfId="747" xr:uid="{00000000-0005-0000-0000-0000EF0B0000}"/>
    <cellStyle name="เครื่องหมายจุลภาค 8 3 2 2 2 2 2 2 2" xfId="1410" xr:uid="{00000000-0005-0000-0000-0000F00B0000}"/>
    <cellStyle name="เครื่องหมายจุลภาค 8 3 2 2 2 2 2 2 2 2" xfId="1420" xr:uid="{00000000-0005-0000-0000-0000F10B0000}"/>
    <cellStyle name="เครื่องหมายจุลภาค 8 3 2 2 2 2 2 2 2 2 2" xfId="3787" xr:uid="{00000000-0005-0000-0000-0000F20B0000}"/>
    <cellStyle name="เครื่องหมายจุลภาค 8 3 2 2 2 2 2 2 2 2 2 2" xfId="3797" xr:uid="{00000000-0005-0000-0000-0000F30B0000}"/>
    <cellStyle name="เครื่องหมายจุลภาค 8 3 2 2 2 2 2 2 2 2 2 2 2" xfId="4874" xr:uid="{00000000-0005-0000-0000-0000F40B0000}"/>
    <cellStyle name="เครื่องหมายจุลภาค 8 3 2 2 2 2 2 2 2 2 3" xfId="4391" xr:uid="{00000000-0005-0000-0000-0000F50B0000}"/>
    <cellStyle name="เครื่องหมายจุลภาค 8 3 2 2 2 2 2 2 2 3" xfId="2699" xr:uid="{00000000-0005-0000-0000-0000F60B0000}"/>
    <cellStyle name="เครื่องหมายจุลภาค 8 3 2 2 2 2 2 2 2 3 2" xfId="4649" xr:uid="{00000000-0005-0000-0000-0000F70B0000}"/>
    <cellStyle name="เครื่องหมายจุลภาค 8 3 2 2 2 2 2 2 3" xfId="1766" xr:uid="{00000000-0005-0000-0000-0000F80B0000}"/>
    <cellStyle name="เครื่องหมายจุลภาค 8 3 2 2 2 2 2 2 3 2" xfId="4462" xr:uid="{00000000-0005-0000-0000-0000F90B0000}"/>
    <cellStyle name="เครื่องหมายจุลภาค 8 3 2 2 2 2 2 2 4" xfId="2093" xr:uid="{00000000-0005-0000-0000-0000FA0B0000}"/>
    <cellStyle name="เครื่องหมายจุลภาค 8 3 2 2 2 2 2 2 4 2" xfId="4529" xr:uid="{00000000-0005-0000-0000-0000FB0B0000}"/>
    <cellStyle name="เครื่องหมายจุลภาค 8 3 2 2 2 2 2 2 5" xfId="2689" xr:uid="{00000000-0005-0000-0000-0000FC0B0000}"/>
    <cellStyle name="เครื่องหมายจุลภาค 8 3 2 2 2 2 2 2 5 2" xfId="3211" xr:uid="{00000000-0005-0000-0000-0000FD0B0000}"/>
    <cellStyle name="เครื่องหมายจุลภาค 8 3 2 2 2 2 2 2 5 2 2" xfId="4756" xr:uid="{00000000-0005-0000-0000-0000FE0B0000}"/>
    <cellStyle name="เครื่องหมายจุลภาค 8 3 2 2 2 2 2 2 6" xfId="4251" xr:uid="{00000000-0005-0000-0000-0000FF0B0000}"/>
    <cellStyle name="เครื่องหมายจุลภาค 8 3 2 2 2 2 2 3" xfId="1051" xr:uid="{00000000-0005-0000-0000-0000000C0000}"/>
    <cellStyle name="เครื่องหมายจุลภาค 8 3 2 2 2 2 2 3 2" xfId="1756" xr:uid="{00000000-0005-0000-0000-0000010C0000}"/>
    <cellStyle name="เครื่องหมายจุลภาค 8 3 2 2 2 2 2 3 2 2" xfId="3457" xr:uid="{00000000-0005-0000-0000-0000020C0000}"/>
    <cellStyle name="เครื่องหมายจุลภาค 8 3 2 2 2 2 2 3 2 2 2" xfId="3918" xr:uid="{00000000-0005-0000-0000-0000030C0000}"/>
    <cellStyle name="เครื่องหมายจุลภาค 8 3 2 2 2 2 2 3 2 2 3" xfId="4805" xr:uid="{00000000-0005-0000-0000-0000040C0000}"/>
    <cellStyle name="เครื่องหมายจุลภาค 8 3 2 2 2 2 2 3 3" xfId="2835" xr:uid="{00000000-0005-0000-0000-0000050C0000}"/>
    <cellStyle name="เครื่องหมายจุลภาค 8 3 2 2 2 2 2 3 4" xfId="4316" xr:uid="{00000000-0005-0000-0000-0000060C0000}"/>
    <cellStyle name="เครื่องหมายจุลภาค 8 3 2 2 2 2 2 4" xfId="2083" xr:uid="{00000000-0005-0000-0000-0000070C0000}"/>
    <cellStyle name="เครื่องหมายจุลภาค 8 3 2 2 2 2 2 5" xfId="2352" xr:uid="{00000000-0005-0000-0000-0000080C0000}"/>
    <cellStyle name="เครื่องหมายจุลภาค 8 3 2 2 2 2 2 5 2" xfId="3201" xr:uid="{00000000-0005-0000-0000-0000090C0000}"/>
    <cellStyle name="เครื่องหมายจุลภาค 8 3 2 2 2 2 2 5 3" xfId="4579" xr:uid="{00000000-0005-0000-0000-00000A0C0000}"/>
    <cellStyle name="เครื่องหมายจุลภาค 8 3 2 2 2 2 3" xfId="1041" xr:uid="{00000000-0005-0000-0000-00000B0C0000}"/>
    <cellStyle name="เครื่องหมายจุลภาค 8 3 2 2 2 2 3 2" xfId="1223" xr:uid="{00000000-0005-0000-0000-00000C0C0000}"/>
    <cellStyle name="เครื่องหมายจุลภาค 8 3 2 2 2 2 3 2 2" xfId="3447" xr:uid="{00000000-0005-0000-0000-00000D0C0000}"/>
    <cellStyle name="เครื่องหมายจุลภาค 8 3 2 2 2 2 3 2 2 2" xfId="3605" xr:uid="{00000000-0005-0000-0000-00000E0C0000}"/>
    <cellStyle name="เครื่องหมายจุลภาค 8 3 2 2 2 2 3 2 2 2 2" xfId="4835" xr:uid="{00000000-0005-0000-0000-00000F0C0000}"/>
    <cellStyle name="เครื่องหมายจุลภาค 8 3 2 2 2 2 3 2 3" xfId="4350" xr:uid="{00000000-0005-0000-0000-0000100C0000}"/>
    <cellStyle name="เครื่องหมายจุลภาค 8 3 2 2 2 2 3 3" xfId="2507" xr:uid="{00000000-0005-0000-0000-0000110C0000}"/>
    <cellStyle name="เครื่องหมายจุลภาค 8 3 2 2 2 2 3 3 2" xfId="4610" xr:uid="{00000000-0005-0000-0000-0000120C0000}"/>
    <cellStyle name="เครื่องหมายจุลภาค 8 3 2 2 2 2 4" xfId="1572" xr:uid="{00000000-0005-0000-0000-0000130C0000}"/>
    <cellStyle name="เครื่องหมายจุลภาค 8 3 2 2 2 2 4 2" xfId="4423" xr:uid="{00000000-0005-0000-0000-0000140C0000}"/>
    <cellStyle name="เครื่องหมายจุลภาค 8 3 2 2 2 2 5" xfId="1901" xr:uid="{00000000-0005-0000-0000-0000150C0000}"/>
    <cellStyle name="เครื่องหมายจุลภาค 8 3 2 2 2 2 5 2" xfId="4490" xr:uid="{00000000-0005-0000-0000-0000160C0000}"/>
    <cellStyle name="เครื่องหมายจุลภาค 8 3 2 2 2 2 6" xfId="2342" xr:uid="{00000000-0005-0000-0000-0000170C0000}"/>
    <cellStyle name="เครื่องหมายจุลภาค 8 3 2 2 2 2 6 2" xfId="2998" xr:uid="{00000000-0005-0000-0000-0000180C0000}"/>
    <cellStyle name="เครื่องหมายจุลภาค 8 3 2 2 2 2 6 2 2" xfId="4713" xr:uid="{00000000-0005-0000-0000-0000190C0000}"/>
    <cellStyle name="เครื่องหมายจุลภาค 8 3 2 2 2 2 7" xfId="4181" xr:uid="{00000000-0005-0000-0000-00001A0C0000}"/>
    <cellStyle name="เครื่องหมายจุลภาค 8 3 2 2 2 3" xfId="598" xr:uid="{00000000-0005-0000-0000-00001B0C0000}"/>
    <cellStyle name="เครื่องหมายจุลภาค 8 3 2 2 2 3 2" xfId="1203" xr:uid="{00000000-0005-0000-0000-00001C0C0000}"/>
    <cellStyle name="เครื่องหมายจุลภาค 8 3 2 2 2 3 2 2" xfId="1295" xr:uid="{00000000-0005-0000-0000-00001D0C0000}"/>
    <cellStyle name="เครื่องหมายจุลภาค 8 3 2 2 2 3 2 2 2" xfId="3585" xr:uid="{00000000-0005-0000-0000-00001E0C0000}"/>
    <cellStyle name="เครื่องหมายจุลภาค 8 3 2 2 2 3 2 2 2 2" xfId="3672" xr:uid="{00000000-0005-0000-0000-00001F0C0000}"/>
    <cellStyle name="เครื่องหมายจุลภาค 8 3 2 2 2 3 2 2 2 2 2" xfId="4851" xr:uid="{00000000-0005-0000-0000-0000200C0000}"/>
    <cellStyle name="เครื่องหมายจุลภาค 8 3 2 2 2 3 2 2 3" xfId="4368" xr:uid="{00000000-0005-0000-0000-0000210C0000}"/>
    <cellStyle name="เครื่องหมายจุลภาค 8 3 2 2 2 3 2 3" xfId="2574" xr:uid="{00000000-0005-0000-0000-0000220C0000}"/>
    <cellStyle name="เครื่องหมายจุลภาค 8 3 2 2 2 3 2 3 2" xfId="4626" xr:uid="{00000000-0005-0000-0000-0000230C0000}"/>
    <cellStyle name="เครื่องหมายจุลภาค 8 3 2 2 2 3 3" xfId="1641" xr:uid="{00000000-0005-0000-0000-0000240C0000}"/>
    <cellStyle name="เครื่องหมายจุลภาค 8 3 2 2 2 3 3 2" xfId="4439" xr:uid="{00000000-0005-0000-0000-0000250C0000}"/>
    <cellStyle name="เครื่องหมายจุลภาค 8 3 2 2 2 3 4" xfId="1968" xr:uid="{00000000-0005-0000-0000-0000260C0000}"/>
    <cellStyle name="เครื่องหมายจุลภาค 8 3 2 2 2 3 4 2" xfId="4506" xr:uid="{00000000-0005-0000-0000-0000270C0000}"/>
    <cellStyle name="เครื่องหมายจุลภาค 8 3 2 2 2 3 5" xfId="2487" xr:uid="{00000000-0005-0000-0000-0000280C0000}"/>
    <cellStyle name="เครื่องหมายจุลภาค 8 3 2 2 2 3 5 2" xfId="3077" xr:uid="{00000000-0005-0000-0000-0000290C0000}"/>
    <cellStyle name="เครื่องหมายจุลภาค 8 3 2 2 2 3 5 2 2" xfId="4731" xr:uid="{00000000-0005-0000-0000-00002A0C0000}"/>
    <cellStyle name="เครื่องหมายจุลภาค 8 3 2 2 2 3 6" xfId="4220" xr:uid="{00000000-0005-0000-0000-00002B0C0000}"/>
    <cellStyle name="เครื่องหมายจุลภาค 8 3 2 2 2 4" xfId="864" xr:uid="{00000000-0005-0000-0000-00002C0C0000}"/>
    <cellStyle name="เครื่องหมายจุลภาค 8 3 2 2 2 4 2" xfId="1550" xr:uid="{00000000-0005-0000-0000-00002D0C0000}"/>
    <cellStyle name="เครื่องหมายจุลภาค 8 3 2 2 2 4 2 2" xfId="3298" xr:uid="{00000000-0005-0000-0000-00002E0C0000}"/>
    <cellStyle name="เครื่องหมายจุลภาค 8 3 2 2 2 4 2 2 2" xfId="3844" xr:uid="{00000000-0005-0000-0000-00002F0C0000}"/>
    <cellStyle name="เครื่องหมายจุลภาค 8 3 2 2 2 4 2 2 3" xfId="4775" xr:uid="{00000000-0005-0000-0000-0000300C0000}"/>
    <cellStyle name="เครื่องหมายจุลภาค 8 3 2 2 2 4 3" xfId="2759" xr:uid="{00000000-0005-0000-0000-0000310C0000}"/>
    <cellStyle name="เครื่องหมายจุลภาค 8 3 2 2 2 4 4" xfId="4279" xr:uid="{00000000-0005-0000-0000-0000320C0000}"/>
    <cellStyle name="เครื่องหมายจุลภาค 8 3 2 2 2 5" xfId="1881" xr:uid="{00000000-0005-0000-0000-0000330C0000}"/>
    <cellStyle name="เครื่องหมายจุลภาค 8 3 2 2 2 6" xfId="2182" xr:uid="{00000000-0005-0000-0000-0000340C0000}"/>
    <cellStyle name="เครื่องหมายจุลภาค 8 3 2 2 2 6 2" xfId="2971" xr:uid="{00000000-0005-0000-0000-0000350C0000}"/>
    <cellStyle name="เครื่องหมายจุลภาค 8 3 2 2 2 6 3" xfId="4548" xr:uid="{00000000-0005-0000-0000-0000360C0000}"/>
    <cellStyle name="เครื่องหมายจุลภาค 8 3 2 2 3" xfId="563" xr:uid="{00000000-0005-0000-0000-0000370C0000}"/>
    <cellStyle name="เครื่องหมายจุลภาค 8 3 2 2 3 2" xfId="660" xr:uid="{00000000-0005-0000-0000-0000380C0000}"/>
    <cellStyle name="เครื่องหมายจุลภาค 8 3 2 2 3 2 2" xfId="1285" xr:uid="{00000000-0005-0000-0000-0000390C0000}"/>
    <cellStyle name="เครื่องหมายจุลภาค 8 3 2 2 3 2 2 2" xfId="1336" xr:uid="{00000000-0005-0000-0000-00003A0C0000}"/>
    <cellStyle name="เครื่องหมายจุลภาค 8 3 2 2 3 2 2 2 2" xfId="3662" xr:uid="{00000000-0005-0000-0000-00003B0C0000}"/>
    <cellStyle name="เครื่องหมายจุลภาค 8 3 2 2 3 2 2 2 2 2" xfId="3713" xr:uid="{00000000-0005-0000-0000-00003C0C0000}"/>
    <cellStyle name="เครื่องหมายจุลภาค 8 3 2 2 3 2 2 2 2 2 2" xfId="4857" xr:uid="{00000000-0005-0000-0000-00003D0C0000}"/>
    <cellStyle name="เครื่องหมายจุลภาค 8 3 2 2 3 2 2 2 3" xfId="4374" xr:uid="{00000000-0005-0000-0000-00003E0C0000}"/>
    <cellStyle name="เครื่องหมายจุลภาค 8 3 2 2 3 2 2 3" xfId="2615" xr:uid="{00000000-0005-0000-0000-00003F0C0000}"/>
    <cellStyle name="เครื่องหมายจุลภาค 8 3 2 2 3 2 2 3 2" xfId="4632" xr:uid="{00000000-0005-0000-0000-0000400C0000}"/>
    <cellStyle name="เครื่องหมายจุลภาค 8 3 2 2 3 2 3" xfId="1682" xr:uid="{00000000-0005-0000-0000-0000410C0000}"/>
    <cellStyle name="เครื่องหมายจุลภาค 8 3 2 2 3 2 3 2" xfId="4445" xr:uid="{00000000-0005-0000-0000-0000420C0000}"/>
    <cellStyle name="เครื่องหมายจุลภาค 8 3 2 2 3 2 4" xfId="2009" xr:uid="{00000000-0005-0000-0000-0000430C0000}"/>
    <cellStyle name="เครื่องหมายจุลภาค 8 3 2 2 3 2 4 2" xfId="4512" xr:uid="{00000000-0005-0000-0000-0000440C0000}"/>
    <cellStyle name="เครื่องหมายจุลภาค 8 3 2 2 3 2 5" xfId="2564" xr:uid="{00000000-0005-0000-0000-0000450C0000}"/>
    <cellStyle name="เครื่องหมายจุลภาค 8 3 2 2 3 2 5 2" xfId="3126" xr:uid="{00000000-0005-0000-0000-0000460C0000}"/>
    <cellStyle name="เครื่องหมายจุลภาค 8 3 2 2 3 2 5 2 2" xfId="4739" xr:uid="{00000000-0005-0000-0000-0000470C0000}"/>
    <cellStyle name="เครื่องหมายจุลภาค 8 3 2 2 3 2 6" xfId="4234" xr:uid="{00000000-0005-0000-0000-0000480C0000}"/>
    <cellStyle name="เครื่องหมายจุลภาค 8 3 2 2 3 3" xfId="953" xr:uid="{00000000-0005-0000-0000-0000490C0000}"/>
    <cellStyle name="เครื่องหมายจุลภาค 8 3 2 2 3 3 2" xfId="1631" xr:uid="{00000000-0005-0000-0000-00004A0C0000}"/>
    <cellStyle name="เครื่องหมายจุลภาค 8 3 2 2 3 3 2 2" xfId="3370" xr:uid="{00000000-0005-0000-0000-00004B0C0000}"/>
    <cellStyle name="เครื่องหมายจุลภาค 8 3 2 2 3 3 2 2 2" xfId="3880" xr:uid="{00000000-0005-0000-0000-00004C0C0000}"/>
    <cellStyle name="เครื่องหมายจุลภาค 8 3 2 2 3 3 2 2 3" xfId="4787" xr:uid="{00000000-0005-0000-0000-00004D0C0000}"/>
    <cellStyle name="เครื่องหมายจุลภาค 8 3 2 2 3 3 3" xfId="2797" xr:uid="{00000000-0005-0000-0000-00004E0C0000}"/>
    <cellStyle name="เครื่องหมายจุลภาค 8 3 2 2 3 3 4" xfId="4295" xr:uid="{00000000-0005-0000-0000-00004F0C0000}"/>
    <cellStyle name="เครื่องหมายจุลภาค 8 3 2 2 3 4" xfId="1958" xr:uid="{00000000-0005-0000-0000-0000500C0000}"/>
    <cellStyle name="เครื่องหมายจุลภาค 8 3 2 2 3 5" xfId="2264" xr:uid="{00000000-0005-0000-0000-0000510C0000}"/>
    <cellStyle name="เครื่องหมายจุลภาค 8 3 2 2 3 5 2" xfId="3059" xr:uid="{00000000-0005-0000-0000-0000520C0000}"/>
    <cellStyle name="เครื่องหมายจุลภาค 8 3 2 2 3 5 3" xfId="4561" xr:uid="{00000000-0005-0000-0000-0000530C0000}"/>
    <cellStyle name="เครื่องหมายจุลภาค 8 3 2 2 4" xfId="837" xr:uid="{00000000-0005-0000-0000-0000540C0000}"/>
    <cellStyle name="เครื่องหมายจุลภาค 8 3 2 2 4 2" xfId="1096" xr:uid="{00000000-0005-0000-0000-0000550C0000}"/>
    <cellStyle name="เครื่องหมายจุลภาค 8 3 2 2 4 2 2" xfId="3288" xr:uid="{00000000-0005-0000-0000-0000560C0000}"/>
    <cellStyle name="เครื่องหมายจุลภาค 8 3 2 2 4 2 2 2" xfId="3488" xr:uid="{00000000-0005-0000-0000-0000570C0000}"/>
    <cellStyle name="เครื่องหมายจุลภาค 8 3 2 2 4 2 2 2 2" xfId="4812" xr:uid="{00000000-0005-0000-0000-0000580C0000}"/>
    <cellStyle name="เครื่องหมายจุลภาค 8 3 2 2 4 2 3" xfId="4325" xr:uid="{00000000-0005-0000-0000-0000590C0000}"/>
    <cellStyle name="เครื่องหมายจุลภาค 8 3 2 2 4 3" xfId="2388" xr:uid="{00000000-0005-0000-0000-00005A0C0000}"/>
    <cellStyle name="เครื่องหมายจุลภาค 8 3 2 2 4 3 2" xfId="4587" xr:uid="{00000000-0005-0000-0000-00005B0C0000}"/>
    <cellStyle name="เครื่องหมายจุลภาค 8 3 2 2 5" xfId="1452" xr:uid="{00000000-0005-0000-0000-00005C0C0000}"/>
    <cellStyle name="เครื่องหมายจุลภาค 8 3 2 2 5 2" xfId="4398" xr:uid="{00000000-0005-0000-0000-00005D0C0000}"/>
    <cellStyle name="เครื่องหมายจุลภาค 8 3 2 2 6" xfId="1787" xr:uid="{00000000-0005-0000-0000-00005E0C0000}"/>
    <cellStyle name="เครื่องหมายจุลภาค 8 3 2 2 6 2" xfId="4467" xr:uid="{00000000-0005-0000-0000-00005F0C0000}"/>
    <cellStyle name="เครื่องหมายจุลภาค 8 3 2 2 7" xfId="2172" xr:uid="{00000000-0005-0000-0000-0000600C0000}"/>
    <cellStyle name="เครื่องหมายจุลภาค 8 3 2 2 7 2" xfId="2859" xr:uid="{00000000-0005-0000-0000-0000610C0000}"/>
    <cellStyle name="เครื่องหมายจุลภาค 8 3 2 2 7 2 2" xfId="4687" xr:uid="{00000000-0005-0000-0000-0000620C0000}"/>
    <cellStyle name="เครื่องหมายจุลภาค 8 3 2 2 8" xfId="4103" xr:uid="{00000000-0005-0000-0000-0000630C0000}"/>
    <cellStyle name="เครื่องหมายจุลภาค 8 3 2 3" xfId="324" xr:uid="{00000000-0005-0000-0000-0000640C0000}"/>
    <cellStyle name="เครื่องหมายจุลภาค 8 3 2 3 2" xfId="4122" xr:uid="{00000000-0005-0000-0000-0000650C0000}"/>
    <cellStyle name="เครื่องหมายจุลภาค 8 3 2 4" xfId="374" xr:uid="{00000000-0005-0000-0000-0000660C0000}"/>
    <cellStyle name="เครื่องหมายจุลภาค 8 3 2 4 2" xfId="641" xr:uid="{00000000-0005-0000-0000-0000670C0000}"/>
    <cellStyle name="เครื่องหมายจุลภาค 8 3 2 4 2 2" xfId="697" xr:uid="{00000000-0005-0000-0000-0000680C0000}"/>
    <cellStyle name="เครื่องหมายจุลภาค 8 3 2 4 2 2 2" xfId="1325" xr:uid="{00000000-0005-0000-0000-0000690C0000}"/>
    <cellStyle name="เครื่องหมายจุลภาค 8 3 2 4 2 2 2 2" xfId="1370" xr:uid="{00000000-0005-0000-0000-00006A0C0000}"/>
    <cellStyle name="เครื่องหมายจุลภาค 8 3 2 4 2 2 2 2 2" xfId="3702" xr:uid="{00000000-0005-0000-0000-00006B0C0000}"/>
    <cellStyle name="เครื่องหมายจุลภาค 8 3 2 4 2 2 2 2 2 2" xfId="3747" xr:uid="{00000000-0005-0000-0000-00006C0C0000}"/>
    <cellStyle name="เครื่องหมายจุลภาค 8 3 2 4 2 2 2 2 2 2 2" xfId="4864" xr:uid="{00000000-0005-0000-0000-00006D0C0000}"/>
    <cellStyle name="เครื่องหมายจุลภาค 8 3 2 4 2 2 2 2 3" xfId="4381" xr:uid="{00000000-0005-0000-0000-00006E0C0000}"/>
    <cellStyle name="เครื่องหมายจุลภาค 8 3 2 4 2 2 2 3" xfId="2649" xr:uid="{00000000-0005-0000-0000-00006F0C0000}"/>
    <cellStyle name="เครื่องหมายจุลภาค 8 3 2 4 2 2 2 3 2" xfId="4639" xr:uid="{00000000-0005-0000-0000-0000700C0000}"/>
    <cellStyle name="เครื่องหมายจุลภาค 8 3 2 4 2 2 3" xfId="1716" xr:uid="{00000000-0005-0000-0000-0000710C0000}"/>
    <cellStyle name="เครื่องหมายจุลภาค 8 3 2 4 2 2 3 2" xfId="4452" xr:uid="{00000000-0005-0000-0000-0000720C0000}"/>
    <cellStyle name="เครื่องหมายจุลภาค 8 3 2 4 2 2 4" xfId="2043" xr:uid="{00000000-0005-0000-0000-0000730C0000}"/>
    <cellStyle name="เครื่องหมายจุลภาค 8 3 2 4 2 2 4 2" xfId="4519" xr:uid="{00000000-0005-0000-0000-0000740C0000}"/>
    <cellStyle name="เครื่องหมายจุลภาค 8 3 2 4 2 2 5" xfId="2604" xr:uid="{00000000-0005-0000-0000-0000750C0000}"/>
    <cellStyle name="เครื่องหมายจุลภาค 8 3 2 4 2 2 5 2" xfId="3161" xr:uid="{00000000-0005-0000-0000-0000760C0000}"/>
    <cellStyle name="เครื่องหมายจุลภาค 8 3 2 4 2 2 5 2 2" xfId="4746" xr:uid="{00000000-0005-0000-0000-0000770C0000}"/>
    <cellStyle name="เครื่องหมายจุลภาค 8 3 2 4 2 2 6" xfId="4241" xr:uid="{00000000-0005-0000-0000-0000780C0000}"/>
    <cellStyle name="เครื่องหมายจุลภาค 8 3 2 4 2 3" xfId="1000" xr:uid="{00000000-0005-0000-0000-0000790C0000}"/>
    <cellStyle name="เครื่องหมายจุลภาค 8 3 2 4 2 3 2" xfId="1671" xr:uid="{00000000-0005-0000-0000-00007A0C0000}"/>
    <cellStyle name="เครื่องหมายจุลภาค 8 3 2 4 2 3 2 2" xfId="3407" xr:uid="{00000000-0005-0000-0000-00007B0C0000}"/>
    <cellStyle name="เครื่องหมายจุลภาค 8 3 2 4 2 3 2 2 2" xfId="3889" xr:uid="{00000000-0005-0000-0000-00007C0C0000}"/>
    <cellStyle name="เครื่องหมายจุลภาค 8 3 2 4 2 3 2 2 3" xfId="4795" xr:uid="{00000000-0005-0000-0000-00007D0C0000}"/>
    <cellStyle name="เครื่องหมายจุลภาค 8 3 2 4 2 3 3" xfId="2806" xr:uid="{00000000-0005-0000-0000-00007E0C0000}"/>
    <cellStyle name="เครื่องหมายจุลภาค 8 3 2 4 2 3 4" xfId="4306" xr:uid="{00000000-0005-0000-0000-00007F0C0000}"/>
    <cellStyle name="เครื่องหมายจุลภาค 8 3 2 4 2 4" xfId="1998" xr:uid="{00000000-0005-0000-0000-0000800C0000}"/>
    <cellStyle name="เครื่องหมายจุลภาค 8 3 2 4 2 5" xfId="2302" xr:uid="{00000000-0005-0000-0000-0000810C0000}"/>
    <cellStyle name="เครื่องหมายจุลภาค 8 3 2 4 2 5 2" xfId="3112" xr:uid="{00000000-0005-0000-0000-0000820C0000}"/>
    <cellStyle name="เครื่องหมายจุลภาค 8 3 2 4 2 5 3" xfId="4569" xr:uid="{00000000-0005-0000-0000-0000830C0000}"/>
    <cellStyle name="เครื่องหมายจุลภาค 8 3 2 4 3" xfId="917" xr:uid="{00000000-0005-0000-0000-0000840C0000}"/>
    <cellStyle name="เครื่องหมายจุลภาค 8 3 2 4 3 2" xfId="1150" xr:uid="{00000000-0005-0000-0000-0000850C0000}"/>
    <cellStyle name="เครื่องหมายจุลภาค 8 3 2 4 3 2 2" xfId="3340" xr:uid="{00000000-0005-0000-0000-0000860C0000}"/>
    <cellStyle name="เครื่องหมายจุลภาค 8 3 2 4 3 2 2 2" xfId="3534" xr:uid="{00000000-0005-0000-0000-0000870C0000}"/>
    <cellStyle name="เครื่องหมายจุลภาค 8 3 2 4 3 2 2 2 2" xfId="4820" xr:uid="{00000000-0005-0000-0000-0000880C0000}"/>
    <cellStyle name="เครื่องหมายจุลภาค 8 3 2 4 3 2 3" xfId="4334" xr:uid="{00000000-0005-0000-0000-0000890C0000}"/>
    <cellStyle name="เครื่องหมายจุลภาค 8 3 2 4 3 3" xfId="2436" xr:uid="{00000000-0005-0000-0000-00008A0C0000}"/>
    <cellStyle name="เครื่องหมายจุลภาค 8 3 2 4 3 3 2" xfId="4595" xr:uid="{00000000-0005-0000-0000-00008B0C0000}"/>
    <cellStyle name="เครื่องหมายจุลภาค 8 3 2 4 4" xfId="1499" xr:uid="{00000000-0005-0000-0000-00008C0C0000}"/>
    <cellStyle name="เครื่องหมายจุลภาค 8 3 2 4 4 2" xfId="4408" xr:uid="{00000000-0005-0000-0000-00008D0C0000}"/>
    <cellStyle name="เครื่องหมายจุลภาค 8 3 2 4 5" xfId="1830" xr:uid="{00000000-0005-0000-0000-00008E0C0000}"/>
    <cellStyle name="เครื่องหมายจุลภาค 8 3 2 4 5 2" xfId="4475" xr:uid="{00000000-0005-0000-0000-00008F0C0000}"/>
    <cellStyle name="เครื่องหมายจุลภาค 8 3 2 4 6" xfId="2227" xr:uid="{00000000-0005-0000-0000-0000900C0000}"/>
    <cellStyle name="เครื่องหมายจุลภาค 8 3 2 4 6 2" xfId="2916" xr:uid="{00000000-0005-0000-0000-0000910C0000}"/>
    <cellStyle name="เครื่องหมายจุลภาค 8 3 2 4 6 2 2" xfId="4697" xr:uid="{00000000-0005-0000-0000-0000920C0000}"/>
    <cellStyle name="เครื่องหมายจุลภาค 8 3 2 4 7" xfId="4141" xr:uid="{00000000-0005-0000-0000-0000930C0000}"/>
    <cellStyle name="เครื่องหมายจุลภาค 8 3 2 5" xfId="452" xr:uid="{00000000-0005-0000-0000-0000940C0000}"/>
    <cellStyle name="เครื่องหมายจุลภาค 8 3 2 5 2" xfId="764" xr:uid="{00000000-0005-0000-0000-0000950C0000}"/>
    <cellStyle name="เครื่องหมายจุลภาค 8 3 2 5 2 2" xfId="1209" xr:uid="{00000000-0005-0000-0000-0000960C0000}"/>
    <cellStyle name="เครื่องหมายจุลภาค 8 3 2 5 2 2 2" xfId="3225" xr:uid="{00000000-0005-0000-0000-0000970C0000}"/>
    <cellStyle name="เครื่องหมายจุลภาค 8 3 2 5 2 2 2 2" xfId="3591" xr:uid="{00000000-0005-0000-0000-0000980C0000}"/>
    <cellStyle name="เครื่องหมายจุลภาค 8 3 2 5 2 2 2 2 2" xfId="4832" xr:uid="{00000000-0005-0000-0000-0000990C0000}"/>
    <cellStyle name="เครื่องหมายจุลภาค 8 3 2 5 2 2 3" xfId="4347" xr:uid="{00000000-0005-0000-0000-00009A0C0000}"/>
    <cellStyle name="เครื่องหมายจุลภาค 8 3 2 5 2 3" xfId="2493" xr:uid="{00000000-0005-0000-0000-00009B0C0000}"/>
    <cellStyle name="เครื่องหมายจุลภาค 8 3 2 5 2 3 2" xfId="4607" xr:uid="{00000000-0005-0000-0000-00009C0C0000}"/>
    <cellStyle name="เครื่องหมายจุลภาค 8 3 2 5 3" xfId="1556" xr:uid="{00000000-0005-0000-0000-00009D0C0000}"/>
    <cellStyle name="เครื่องหมายจุลภาค 8 3 2 5 3 2" xfId="4420" xr:uid="{00000000-0005-0000-0000-00009E0C0000}"/>
    <cellStyle name="เครื่องหมายจุลภาค 8 3 2 5 4" xfId="1887" xr:uid="{00000000-0005-0000-0000-00009F0C0000}"/>
    <cellStyle name="เครื่องหมายจุลภาค 8 3 2 5 4 2" xfId="4487" xr:uid="{00000000-0005-0000-0000-0000A00C0000}"/>
    <cellStyle name="เครื่องหมายจุลภาค 8 3 2 5 5" xfId="578" xr:uid="{00000000-0005-0000-0000-0000A10C0000}"/>
    <cellStyle name="เครื่องหมายจุลภาค 8 3 2 5 5 2" xfId="2979" xr:uid="{00000000-0005-0000-0000-0000A20C0000}"/>
    <cellStyle name="เครื่องหมายจุลภาค 8 3 2 5 5 2 2" xfId="4709" xr:uid="{00000000-0005-0000-0000-0000A30C0000}"/>
    <cellStyle name="เครื่องหมายจุลภาค 8 3 2 5 6" xfId="4162" xr:uid="{00000000-0005-0000-0000-0000A40C0000}"/>
    <cellStyle name="เครื่องหมายจุลภาค 8 3 2 6" xfId="541" xr:uid="{00000000-0005-0000-0000-0000A50C0000}"/>
    <cellStyle name="เครื่องหมายจุลภาค 8 3 2 6 2" xfId="1114" xr:uid="{00000000-0005-0000-0000-0000A60C0000}"/>
    <cellStyle name="เครื่องหมายจุลภาค 8 3 2 6 2 2" xfId="3041" xr:uid="{00000000-0005-0000-0000-0000A70C0000}"/>
    <cellStyle name="เครื่องหมายจุลภาค 8 3 2 6 2 2 2" xfId="3504" xr:uid="{00000000-0005-0000-0000-0000A80C0000}"/>
    <cellStyle name="เครื่องหมายจุลภาค 8 3 2 6 2 2 3" xfId="4727" xr:uid="{00000000-0005-0000-0000-0000A90C0000}"/>
    <cellStyle name="เครื่องหมายจุลภาค 8 3 2 6 3" xfId="2406" xr:uid="{00000000-0005-0000-0000-0000AA0C0000}"/>
    <cellStyle name="เครื่องหมายจุลภาค 8 3 2 6 4" xfId="4204" xr:uid="{00000000-0005-0000-0000-0000AB0C0000}"/>
    <cellStyle name="เครื่องหมายจุลภาค 8 3 2 7" xfId="1559" xr:uid="{00000000-0005-0000-0000-0000AC0C0000}"/>
    <cellStyle name="เครื่องหมายจุลภาค 8 3 2 8" xfId="852" xr:uid="{00000000-0005-0000-0000-0000AD0C0000}"/>
    <cellStyle name="เครื่องหมายจุลภาค 8 3 2 8 2" xfId="2720" xr:uid="{00000000-0005-0000-0000-0000AE0C0000}"/>
    <cellStyle name="เครื่องหมายจุลภาค 8 3 2 8 3" xfId="4275" xr:uid="{00000000-0005-0000-0000-0000AF0C0000}"/>
    <cellStyle name="เครื่องหมายจุลภาค 8 3 3" xfId="278" xr:uid="{00000000-0005-0000-0000-0000B00C0000}"/>
    <cellStyle name="เครื่องหมายจุลภาค 8 3 3 2" xfId="415" xr:uid="{00000000-0005-0000-0000-0000B10C0000}"/>
    <cellStyle name="เครื่องหมายจุลภาค 8 3 3 2 2" xfId="490" xr:uid="{00000000-0005-0000-0000-0000B20C0000}"/>
    <cellStyle name="เครื่องหมายจุลภาค 8 3 3 2 2 2" xfId="717" xr:uid="{00000000-0005-0000-0000-0000B30C0000}"/>
    <cellStyle name="เครื่องหมายจุลภาค 8 3 3 2 2 2 2" xfId="750" xr:uid="{00000000-0005-0000-0000-0000B40C0000}"/>
    <cellStyle name="เครื่องหมายจุลภาค 8 3 3 2 2 2 2 2" xfId="1390" xr:uid="{00000000-0005-0000-0000-0000B50C0000}"/>
    <cellStyle name="เครื่องหมายจุลภาค 8 3 3 2 2 2 2 2 2" xfId="1423" xr:uid="{00000000-0005-0000-0000-0000B60C0000}"/>
    <cellStyle name="เครื่องหมายจุลภาค 8 3 3 2 2 2 2 2 2 2" xfId="3767" xr:uid="{00000000-0005-0000-0000-0000B70C0000}"/>
    <cellStyle name="เครื่องหมายจุลภาค 8 3 3 2 2 2 2 2 2 2 2" xfId="3800" xr:uid="{00000000-0005-0000-0000-0000B80C0000}"/>
    <cellStyle name="เครื่องหมายจุลภาค 8 3 3 2 2 2 2 2 2 2 3" xfId="4869" xr:uid="{00000000-0005-0000-0000-0000B90C0000}"/>
    <cellStyle name="เครื่องหมายจุลภาค 8 3 3 2 2 2 2 2 3" xfId="2702" xr:uid="{00000000-0005-0000-0000-0000BA0C0000}"/>
    <cellStyle name="เครื่องหมายจุลภาค 8 3 3 2 2 2 2 2 4" xfId="4386" xr:uid="{00000000-0005-0000-0000-0000BB0C0000}"/>
    <cellStyle name="เครื่องหมายจุลภาค 8 3 3 2 2 2 2 3" xfId="1769" xr:uid="{00000000-0005-0000-0000-0000BC0C0000}"/>
    <cellStyle name="เครื่องหมายจุลภาค 8 3 3 2 2 2 2 4" xfId="2096" xr:uid="{00000000-0005-0000-0000-0000BD0C0000}"/>
    <cellStyle name="เครื่องหมายจุลภาค 8 3 3 2 2 2 2 5" xfId="2669" xr:uid="{00000000-0005-0000-0000-0000BE0C0000}"/>
    <cellStyle name="เครื่องหมายจุลภาค 8 3 3 2 2 2 2 5 2" xfId="3214" xr:uid="{00000000-0005-0000-0000-0000BF0C0000}"/>
    <cellStyle name="เครื่องหมายจุลภาค 8 3 3 2 2 2 2 5 3" xfId="4644" xr:uid="{00000000-0005-0000-0000-0000C00C0000}"/>
    <cellStyle name="เครื่องหมายจุลภาค 8 3 3 2 2 2 3" xfId="1054" xr:uid="{00000000-0005-0000-0000-0000C10C0000}"/>
    <cellStyle name="เครื่องหมายจุลภาค 8 3 3 2 2 2 3 2" xfId="1736" xr:uid="{00000000-0005-0000-0000-0000C20C0000}"/>
    <cellStyle name="เครื่องหมายจุลภาค 8 3 3 2 2 2 3 2 2" xfId="3460" xr:uid="{00000000-0005-0000-0000-0000C30C0000}"/>
    <cellStyle name="เครื่องหมายจุลภาค 8 3 3 2 2 2 3 2 2 2" xfId="3910" xr:uid="{00000000-0005-0000-0000-0000C40C0000}"/>
    <cellStyle name="เครื่องหมายจุลภาค 8 3 3 2 2 2 3 2 2 2 2" xfId="4902" xr:uid="{00000000-0005-0000-0000-0000C50C0000}"/>
    <cellStyle name="เครื่องหมายจุลภาค 8 3 3 2 2 2 3 2 3" xfId="4457" xr:uid="{00000000-0005-0000-0000-0000C60C0000}"/>
    <cellStyle name="เครื่องหมายจุลภาค 8 3 3 2 2 2 3 3" xfId="2827" xr:uid="{00000000-0005-0000-0000-0000C70C0000}"/>
    <cellStyle name="เครื่องหมายจุลภาค 8 3 3 2 2 2 3 3 2" xfId="4680" xr:uid="{00000000-0005-0000-0000-0000C80C0000}"/>
    <cellStyle name="เครื่องหมายจุลภาค 8 3 3 2 2 2 4" xfId="2063" xr:uid="{00000000-0005-0000-0000-0000C90C0000}"/>
    <cellStyle name="เครื่องหมายจุลภาค 8 3 3 2 2 2 4 2" xfId="4524" xr:uid="{00000000-0005-0000-0000-0000CA0C0000}"/>
    <cellStyle name="เครื่องหมายจุลภาค 8 3 3 2 2 2 5" xfId="2355" xr:uid="{00000000-0005-0000-0000-0000CB0C0000}"/>
    <cellStyle name="เครื่องหมายจุลภาค 8 3 3 2 2 2 5 2" xfId="3181" xr:uid="{00000000-0005-0000-0000-0000CC0C0000}"/>
    <cellStyle name="เครื่องหมายจุลภาค 8 3 3 2 2 2 5 2 2" xfId="4751" xr:uid="{00000000-0005-0000-0000-0000CD0C0000}"/>
    <cellStyle name="เครื่องหมายจุลภาค 8 3 3 2 2 2 6" xfId="4246" xr:uid="{00000000-0005-0000-0000-0000CE0C0000}"/>
    <cellStyle name="เครื่องหมายจุลภาค 8 3 3 2 2 3" xfId="1021" xr:uid="{00000000-0005-0000-0000-0000CF0C0000}"/>
    <cellStyle name="เครื่องหมายจุลภาค 8 3 3 2 2 3 2" xfId="1226" xr:uid="{00000000-0005-0000-0000-0000D00C0000}"/>
    <cellStyle name="เครื่องหมายจุลภาค 8 3 3 2 2 3 2 2" xfId="3427" xr:uid="{00000000-0005-0000-0000-0000D10C0000}"/>
    <cellStyle name="เครื่องหมายจุลภาค 8 3 3 2 2 3 2 2 2" xfId="3608" xr:uid="{00000000-0005-0000-0000-0000D20C0000}"/>
    <cellStyle name="เครื่องหมายจุลภาค 8 3 3 2 2 3 2 2 3" xfId="4800" xr:uid="{00000000-0005-0000-0000-0000D30C0000}"/>
    <cellStyle name="เครื่องหมายจุลภาค 8 3 3 2 2 3 3" xfId="2510" xr:uid="{00000000-0005-0000-0000-0000D40C0000}"/>
    <cellStyle name="เครื่องหมายจุลภาค 8 3 3 2 2 3 4" xfId="4311" xr:uid="{00000000-0005-0000-0000-0000D50C0000}"/>
    <cellStyle name="เครื่องหมายจุลภาค 8 3 3 2 2 4" xfId="1575" xr:uid="{00000000-0005-0000-0000-0000D60C0000}"/>
    <cellStyle name="เครื่องหมายจุลภาค 8 3 3 2 2 5" xfId="1904" xr:uid="{00000000-0005-0000-0000-0000D70C0000}"/>
    <cellStyle name="เครื่องหมายจุลภาค 8 3 3 2 2 6" xfId="2322" xr:uid="{00000000-0005-0000-0000-0000D80C0000}"/>
    <cellStyle name="เครื่องหมายจุลภาค 8 3 3 2 2 6 2" xfId="3001" xr:uid="{00000000-0005-0000-0000-0000D90C0000}"/>
    <cellStyle name="เครื่องหมายจุลภาค 8 3 3 2 2 6 3" xfId="4574" xr:uid="{00000000-0005-0000-0000-0000DA0C0000}"/>
    <cellStyle name="เครื่องหมายจุลภาค 8 3 3 2 3" xfId="601" xr:uid="{00000000-0005-0000-0000-0000DB0C0000}"/>
    <cellStyle name="เครื่องหมายจุลภาค 8 3 3 2 3 2" xfId="1182" xr:uid="{00000000-0005-0000-0000-0000DC0C0000}"/>
    <cellStyle name="เครื่องหมายจุลภาค 8 3 3 2 3 2 2" xfId="1298" xr:uid="{00000000-0005-0000-0000-0000DD0C0000}"/>
    <cellStyle name="เครื่องหมายจุลภาค 8 3 3 2 3 2 2 2" xfId="3564" xr:uid="{00000000-0005-0000-0000-0000DE0C0000}"/>
    <cellStyle name="เครื่องหมายจุลภาค 8 3 3 2 3 2 2 2 2" xfId="3675" xr:uid="{00000000-0005-0000-0000-0000DF0C0000}"/>
    <cellStyle name="เครื่องหมายจุลภาค 8 3 3 2 3 2 2 2 3" xfId="4826" xr:uid="{00000000-0005-0000-0000-0000E00C0000}"/>
    <cellStyle name="เครื่องหมายจุลภาค 8 3 3 2 3 2 3" xfId="2577" xr:uid="{00000000-0005-0000-0000-0000E10C0000}"/>
    <cellStyle name="เครื่องหมายจุลภาค 8 3 3 2 3 2 4" xfId="4341" xr:uid="{00000000-0005-0000-0000-0000E20C0000}"/>
    <cellStyle name="เครื่องหมายจุลภาค 8 3 3 2 3 3" xfId="1644" xr:uid="{00000000-0005-0000-0000-0000E30C0000}"/>
    <cellStyle name="เครื่องหมายจุลภาค 8 3 3 2 3 4" xfId="1971" xr:uid="{00000000-0005-0000-0000-0000E40C0000}"/>
    <cellStyle name="เครื่องหมายจุลภาค 8 3 3 2 3 5" xfId="2466" xr:uid="{00000000-0005-0000-0000-0000E50C0000}"/>
    <cellStyle name="เครื่องหมายจุลภาค 8 3 3 2 3 5 2" xfId="3080" xr:uid="{00000000-0005-0000-0000-0000E60C0000}"/>
    <cellStyle name="เครื่องหมายจุลภาค 8 3 3 2 3 5 3" xfId="4601" xr:uid="{00000000-0005-0000-0000-0000E70C0000}"/>
    <cellStyle name="เครื่องหมายจุลภาค 8 3 3 2 4" xfId="867" xr:uid="{00000000-0005-0000-0000-0000E80C0000}"/>
    <cellStyle name="เครื่องหมายจุลภาค 8 3 3 2 4 2" xfId="1529" xr:uid="{00000000-0005-0000-0000-0000E90C0000}"/>
    <cellStyle name="เครื่องหมายจุลภาค 8 3 3 2 4 2 2" xfId="3301" xr:uid="{00000000-0005-0000-0000-0000EA0C0000}"/>
    <cellStyle name="เครื่องหมายจุลภาค 8 3 3 2 4 2 2 2" xfId="3836" xr:uid="{00000000-0005-0000-0000-0000EB0C0000}"/>
    <cellStyle name="เครื่องหมายจุลภาค 8 3 3 2 4 2 2 2 2" xfId="4883" xr:uid="{00000000-0005-0000-0000-0000EC0C0000}"/>
    <cellStyle name="เครื่องหมายจุลภาค 8 3 3 2 4 2 3" xfId="4414" xr:uid="{00000000-0005-0000-0000-0000ED0C0000}"/>
    <cellStyle name="เครื่องหมายจุลภาค 8 3 3 2 4 3" xfId="2751" xr:uid="{00000000-0005-0000-0000-0000EE0C0000}"/>
    <cellStyle name="เครื่องหมายจุลภาค 8 3 3 2 4 3 2" xfId="4661" xr:uid="{00000000-0005-0000-0000-0000EF0C0000}"/>
    <cellStyle name="เครื่องหมายจุลภาค 8 3 3 2 5" xfId="1860" xr:uid="{00000000-0005-0000-0000-0000F00C0000}"/>
    <cellStyle name="เครื่องหมายจุลภาค 8 3 3 2 5 2" xfId="4481" xr:uid="{00000000-0005-0000-0000-0000F10C0000}"/>
    <cellStyle name="เครื่องหมายจุลภาค 8 3 3 2 6" xfId="2185" xr:uid="{00000000-0005-0000-0000-0000F20C0000}"/>
    <cellStyle name="เครื่องหมายจุลภาค 8 3 3 2 6 2" xfId="2948" xr:uid="{00000000-0005-0000-0000-0000F30C0000}"/>
    <cellStyle name="เครื่องหมายจุลภาค 8 3 3 2 6 2 2" xfId="4703" xr:uid="{00000000-0005-0000-0000-0000F40C0000}"/>
    <cellStyle name="เครื่องหมายจุลภาค 8 3 3 2 7" xfId="4152" xr:uid="{00000000-0005-0000-0000-0000F50C0000}"/>
    <cellStyle name="เครื่องหมายจุลภาค 8 3 3 3" xfId="530" xr:uid="{00000000-0005-0000-0000-0000F60C0000}"/>
    <cellStyle name="เครื่องหมายจุลภาค 8 3 3 3 2" xfId="664" xr:uid="{00000000-0005-0000-0000-0000F70C0000}"/>
    <cellStyle name="เครื่องหมายจุลภาค 8 3 3 3 2 2" xfId="1259" xr:uid="{00000000-0005-0000-0000-0000F80C0000}"/>
    <cellStyle name="เครื่องหมายจุลภาค 8 3 3 3 2 2 2" xfId="1340" xr:uid="{00000000-0005-0000-0000-0000F90C0000}"/>
    <cellStyle name="เครื่องหมายจุลภาค 8 3 3 3 2 2 2 2" xfId="3636" xr:uid="{00000000-0005-0000-0000-0000FA0C0000}"/>
    <cellStyle name="เครื่องหมายจุลภาค 8 3 3 3 2 2 2 2 2" xfId="3717" xr:uid="{00000000-0005-0000-0000-0000FB0C0000}"/>
    <cellStyle name="เครื่องหมายจุลภาค 8 3 3 3 2 2 2 2 3" xfId="4845" xr:uid="{00000000-0005-0000-0000-0000FC0C0000}"/>
    <cellStyle name="เครื่องหมายจุลภาค 8 3 3 3 2 2 3" xfId="2619" xr:uid="{00000000-0005-0000-0000-0000FD0C0000}"/>
    <cellStyle name="เครื่องหมายจุลภาค 8 3 3 3 2 2 4" xfId="4362" xr:uid="{00000000-0005-0000-0000-0000FE0C0000}"/>
    <cellStyle name="เครื่องหมายจุลภาค 8 3 3 3 2 3" xfId="1686" xr:uid="{00000000-0005-0000-0000-0000FF0C0000}"/>
    <cellStyle name="เครื่องหมายจุลภาค 8 3 3 3 2 4" xfId="2013" xr:uid="{00000000-0005-0000-0000-0000000D0000}"/>
    <cellStyle name="เครื่องหมายจุลภาค 8 3 3 3 2 5" xfId="2538" xr:uid="{00000000-0005-0000-0000-0000010D0000}"/>
    <cellStyle name="เครื่องหมายจุลภาค 8 3 3 3 2 5 2" xfId="3130" xr:uid="{00000000-0005-0000-0000-0000020D0000}"/>
    <cellStyle name="เครื่องหมายจุลภาค 8 3 3 3 2 5 3" xfId="4620" xr:uid="{00000000-0005-0000-0000-0000030D0000}"/>
    <cellStyle name="เครื่องหมายจุลภาค 8 3 3 3 3" xfId="957" xr:uid="{00000000-0005-0000-0000-0000040D0000}"/>
    <cellStyle name="เครื่องหมายจุลภาค 8 3 3 3 3 2" xfId="1605" xr:uid="{00000000-0005-0000-0000-0000050D0000}"/>
    <cellStyle name="เครื่องหมายจุลภาค 8 3 3 3 3 2 2" xfId="3374" xr:uid="{00000000-0005-0000-0000-0000060D0000}"/>
    <cellStyle name="เครื่องหมายจุลภาค 8 3 3 3 3 2 2 2" xfId="3866" xr:uid="{00000000-0005-0000-0000-0000070D0000}"/>
    <cellStyle name="เครื่องหมายจุลภาค 8 3 3 3 3 2 2 2 2" xfId="4893" xr:uid="{00000000-0005-0000-0000-0000080D0000}"/>
    <cellStyle name="เครื่องหมายจุลภาค 8 3 3 3 3 2 3" xfId="4433" xr:uid="{00000000-0005-0000-0000-0000090D0000}"/>
    <cellStyle name="เครื่องหมายจุลภาค 8 3 3 3 3 3" xfId="2783" xr:uid="{00000000-0005-0000-0000-00000A0D0000}"/>
    <cellStyle name="เครื่องหมายจุลภาค 8 3 3 3 3 3 2" xfId="4671" xr:uid="{00000000-0005-0000-0000-00000B0D0000}"/>
    <cellStyle name="เครื่องหมายจุลภาค 8 3 3 3 4" xfId="1932" xr:uid="{00000000-0005-0000-0000-00000C0D0000}"/>
    <cellStyle name="เครื่องหมายจุลภาค 8 3 3 3 4 2" xfId="4500" xr:uid="{00000000-0005-0000-0000-00000D0D0000}"/>
    <cellStyle name="เครื่องหมายจุลภาค 8 3 3 3 5" xfId="2268" xr:uid="{00000000-0005-0000-0000-00000E0D0000}"/>
    <cellStyle name="เครื่องหมายจุลภาค 8 3 3 3 5 2" xfId="3031" xr:uid="{00000000-0005-0000-0000-00000F0D0000}"/>
    <cellStyle name="เครื่องหมายจุลภาค 8 3 3 3 5 2 2" xfId="4723" xr:uid="{00000000-0005-0000-0000-0000100D0000}"/>
    <cellStyle name="เครื่องหมายจุลภาค 8 3 3 3 6" xfId="4199" xr:uid="{00000000-0005-0000-0000-0000110D0000}"/>
    <cellStyle name="เครื่องหมายจุลภาค 8 3 3 4" xfId="796" xr:uid="{00000000-0005-0000-0000-0000120D0000}"/>
    <cellStyle name="เครื่องหมายจุลภาค 8 3 3 4 2" xfId="1100" xr:uid="{00000000-0005-0000-0000-0000130D0000}"/>
    <cellStyle name="เครื่องหมายจุลภาค 8 3 3 4 2 2" xfId="3253" xr:uid="{00000000-0005-0000-0000-0000140D0000}"/>
    <cellStyle name="เครื่องหมายจุลภาค 8 3 3 4 2 2 2" xfId="3492" xr:uid="{00000000-0005-0000-0000-0000150D0000}"/>
    <cellStyle name="เครื่องหมายจุลภาค 8 3 3 4 2 2 3" xfId="4769" xr:uid="{00000000-0005-0000-0000-0000160D0000}"/>
    <cellStyle name="เครื่องหมายจุลภาค 8 3 3 4 3" xfId="2392" xr:uid="{00000000-0005-0000-0000-0000170D0000}"/>
    <cellStyle name="เครื่องหมายจุลภาค 8 3 3 4 4" xfId="4265" xr:uid="{00000000-0005-0000-0000-0000180D0000}"/>
    <cellStyle name="เครื่องหมายจุลภาค 8 3 3 5" xfId="1456" xr:uid="{00000000-0005-0000-0000-0000190D0000}"/>
    <cellStyle name="เครื่องหมายจุลภาค 8 3 3 6" xfId="1791" xr:uid="{00000000-0005-0000-0000-00001A0D0000}"/>
    <cellStyle name="เครื่องหมายจุลภาค 8 3 3 7" xfId="2137" xr:uid="{00000000-0005-0000-0000-00001B0D0000}"/>
    <cellStyle name="เครื่องหมายจุลภาค 8 3 3 7 2" xfId="2863" xr:uid="{00000000-0005-0000-0000-00001C0D0000}"/>
    <cellStyle name="เครื่องหมายจุลภาค 8 3 3 7 3" xfId="4542" xr:uid="{00000000-0005-0000-0000-00001D0D0000}"/>
    <cellStyle name="เครื่องหมายจุลภาค 8 3 4" xfId="316" xr:uid="{00000000-0005-0000-0000-00001E0D0000}"/>
    <cellStyle name="เครื่องหมายจุลภาค 8 3 4 2" xfId="521" xr:uid="{00000000-0005-0000-0000-00001F0D0000}"/>
    <cellStyle name="เครื่องหมายจุลภาค 8 3 4 2 2" xfId="678" xr:uid="{00000000-0005-0000-0000-0000200D0000}"/>
    <cellStyle name="เครื่องหมายจุลภาค 8 3 4 2 2 2" xfId="1250" xr:uid="{00000000-0005-0000-0000-0000210D0000}"/>
    <cellStyle name="เครื่องหมายจุลภาค 8 3 4 2 2 2 2" xfId="1351" xr:uid="{00000000-0005-0000-0000-0000220D0000}"/>
    <cellStyle name="เครื่องหมายจุลภาค 8 3 4 2 2 2 2 2" xfId="3627" xr:uid="{00000000-0005-0000-0000-0000230D0000}"/>
    <cellStyle name="เครื่องหมายจุลภาค 8 3 4 2 2 2 2 2 2" xfId="3728" xr:uid="{00000000-0005-0000-0000-0000240D0000}"/>
    <cellStyle name="เครื่องหมายจุลภาค 8 3 4 2 2 2 2 2 3" xfId="4843" xr:uid="{00000000-0005-0000-0000-0000250D0000}"/>
    <cellStyle name="เครื่องหมายจุลภาค 8 3 4 2 2 2 3" xfId="2630" xr:uid="{00000000-0005-0000-0000-0000260D0000}"/>
    <cellStyle name="เครื่องหมายจุลภาค 8 3 4 2 2 2 4" xfId="4360" xr:uid="{00000000-0005-0000-0000-0000270D0000}"/>
    <cellStyle name="เครื่องหมายจุลภาค 8 3 4 2 2 3" xfId="1697" xr:uid="{00000000-0005-0000-0000-0000280D0000}"/>
    <cellStyle name="เครื่องหมายจุลภาค 8 3 4 2 2 4" xfId="2024" xr:uid="{00000000-0005-0000-0000-0000290D0000}"/>
    <cellStyle name="เครื่องหมายจุลภาค 8 3 4 2 2 5" xfId="2529" xr:uid="{00000000-0005-0000-0000-00002A0D0000}"/>
    <cellStyle name="เครื่องหมายจุลภาค 8 3 4 2 2 5 2" xfId="3142" xr:uid="{00000000-0005-0000-0000-00002B0D0000}"/>
    <cellStyle name="เครื่องหมายจุลภาค 8 3 4 2 2 5 3" xfId="4618" xr:uid="{00000000-0005-0000-0000-00002C0D0000}"/>
    <cellStyle name="เครื่องหมายจุลภาค 8 3 4 2 3" xfId="978" xr:uid="{00000000-0005-0000-0000-00002D0D0000}"/>
    <cellStyle name="เครื่องหมายจุลภาค 8 3 4 2 3 2" xfId="1596" xr:uid="{00000000-0005-0000-0000-00002E0D0000}"/>
    <cellStyle name="เครื่องหมายจุลภาค 8 3 4 2 3 2 2" xfId="3386" xr:uid="{00000000-0005-0000-0000-00002F0D0000}"/>
    <cellStyle name="เครื่องหมายจุลภาค 8 3 4 2 3 2 2 2" xfId="3857" xr:uid="{00000000-0005-0000-0000-0000300D0000}"/>
    <cellStyle name="เครื่องหมายจุลภาค 8 3 4 2 3 2 2 2 2" xfId="4891" xr:uid="{00000000-0005-0000-0000-0000310D0000}"/>
    <cellStyle name="เครื่องหมายจุลภาค 8 3 4 2 3 2 3" xfId="4431" xr:uid="{00000000-0005-0000-0000-0000320D0000}"/>
    <cellStyle name="เครื่องหมายจุลภาค 8 3 4 2 3 3" xfId="2774" xr:uid="{00000000-0005-0000-0000-0000330D0000}"/>
    <cellStyle name="เครื่องหมายจุลภาค 8 3 4 2 3 3 2" xfId="4669" xr:uid="{00000000-0005-0000-0000-0000340D0000}"/>
    <cellStyle name="เครื่องหมายจุลภาค 8 3 4 2 4" xfId="1923" xr:uid="{00000000-0005-0000-0000-0000350D0000}"/>
    <cellStyle name="เครื่องหมายจุลภาค 8 3 4 2 4 2" xfId="4498" xr:uid="{00000000-0005-0000-0000-0000360D0000}"/>
    <cellStyle name="เครื่องหมายจุลภาค 8 3 4 2 5" xfId="2281" xr:uid="{00000000-0005-0000-0000-0000370D0000}"/>
    <cellStyle name="เครื่องหมายจุลภาค 8 3 4 2 5 2" xfId="3022" xr:uid="{00000000-0005-0000-0000-0000380D0000}"/>
    <cellStyle name="เครื่องหมายจุลภาค 8 3 4 2 5 2 2" xfId="4721" xr:uid="{00000000-0005-0000-0000-0000390D0000}"/>
    <cellStyle name="เครื่องหมายจุลภาค 8 3 4 2 6" xfId="4197" xr:uid="{00000000-0005-0000-0000-00003A0D0000}"/>
    <cellStyle name="เครื่องหมายจุลภาค 8 3 4 3" xfId="774" xr:uid="{00000000-0005-0000-0000-00003B0D0000}"/>
    <cellStyle name="เครื่องหมายจุลภาค 8 3 4 3 2" xfId="1121" xr:uid="{00000000-0005-0000-0000-00003C0D0000}"/>
    <cellStyle name="เครื่องหมายจุลภาค 8 3 4 3 2 2" xfId="3233" xr:uid="{00000000-0005-0000-0000-00003D0D0000}"/>
    <cellStyle name="เครื่องหมายจุลภาค 8 3 4 3 2 2 2" xfId="3509" xr:uid="{00000000-0005-0000-0000-00003E0D0000}"/>
    <cellStyle name="เครื่องหมายจุลภาค 8 3 4 3 2 2 3" xfId="4764" xr:uid="{00000000-0005-0000-0000-00003F0D0000}"/>
    <cellStyle name="เครื่องหมายจุลภาค 8 3 4 3 3" xfId="2411" xr:uid="{00000000-0005-0000-0000-0000400D0000}"/>
    <cellStyle name="เครื่องหมายจุลภาค 8 3 4 3 4" xfId="4260" xr:uid="{00000000-0005-0000-0000-0000410D0000}"/>
    <cellStyle name="เครื่องหมายจุลภาค 8 3 4 4" xfId="1472" xr:uid="{00000000-0005-0000-0000-0000420D0000}"/>
    <cellStyle name="เครื่องหมายจุลภาค 8 3 4 5" xfId="1806" xr:uid="{00000000-0005-0000-0000-0000430D0000}"/>
    <cellStyle name="เครื่องหมายจุลภาค 8 3 4 6" xfId="2113" xr:uid="{00000000-0005-0000-0000-0000440D0000}"/>
    <cellStyle name="เครื่องหมายจุลภาค 8 3 4 6 2" xfId="2880" xr:uid="{00000000-0005-0000-0000-0000450D0000}"/>
    <cellStyle name="เครื่องหมายจุลภาค 8 3 4 6 3" xfId="4536" xr:uid="{00000000-0005-0000-0000-0000460D0000}"/>
    <cellStyle name="เครื่องหมายจุลภาค 8 3 5" xfId="470" xr:uid="{00000000-0005-0000-0000-0000470D0000}"/>
    <cellStyle name="เครื่องหมายจุลภาค 8 3 5 2" xfId="928" xr:uid="{00000000-0005-0000-0000-0000480D0000}"/>
    <cellStyle name="เครื่องหมายจุลภาค 8 3 5 2 2" xfId="1212" xr:uid="{00000000-0005-0000-0000-0000490D0000}"/>
    <cellStyle name="เครื่องหมายจุลภาค 8 3 5 2 2 2" xfId="3350" xr:uid="{00000000-0005-0000-0000-00004A0D0000}"/>
    <cellStyle name="เครื่องหมายจุลภาค 8 3 5 2 2 2 2" xfId="3594" xr:uid="{00000000-0005-0000-0000-00004B0D0000}"/>
    <cellStyle name="เครื่องหมายจุลภาค 8 3 5 2 2 2 3" xfId="4783" xr:uid="{00000000-0005-0000-0000-00004C0D0000}"/>
    <cellStyle name="เครื่องหมายจุลภาค 8 3 5 2 3" xfId="2496" xr:uid="{00000000-0005-0000-0000-00004D0D0000}"/>
    <cellStyle name="เครื่องหมายจุลภาค 8 3 5 2 4" xfId="4290" xr:uid="{00000000-0005-0000-0000-00004E0D0000}"/>
    <cellStyle name="เครื่องหมายจุลภาค 8 3 5 3" xfId="1561" xr:uid="{00000000-0005-0000-0000-00004F0D0000}"/>
    <cellStyle name="เครื่องหมายจุลภาค 8 3 5 4" xfId="1890" xr:uid="{00000000-0005-0000-0000-0000500D0000}"/>
    <cellStyle name="เครื่องหมายจุลภาค 8 3 5 5" xfId="2242" xr:uid="{00000000-0005-0000-0000-0000510D0000}"/>
    <cellStyle name="เครื่องหมายจุลภาค 8 3 5 5 2" xfId="2985" xr:uid="{00000000-0005-0000-0000-0000520D0000}"/>
    <cellStyle name="เครื่องหมายจุลภาค 8 3 5 5 3" xfId="4557" xr:uid="{00000000-0005-0000-0000-0000530D0000}"/>
    <cellStyle name="เครื่องหมายจุลภาค 8 3 6" xfId="389" xr:uid="{00000000-0005-0000-0000-0000540D0000}"/>
    <cellStyle name="เครื่องหมายจุลภาค 8 3 6 2" xfId="1081" xr:uid="{00000000-0005-0000-0000-0000550D0000}"/>
    <cellStyle name="เครื่องหมายจุลภาค 8 3 6 2 2" xfId="2925" xr:uid="{00000000-0005-0000-0000-0000560D0000}"/>
    <cellStyle name="เครื่องหมายจุลภาค 8 3 6 2 2 2" xfId="3476" xr:uid="{00000000-0005-0000-0000-0000570D0000}"/>
    <cellStyle name="เครื่องหมายจุลภาค 8 3 6 2 2 2 2" xfId="4810" xr:uid="{00000000-0005-0000-0000-0000580D0000}"/>
    <cellStyle name="เครื่องหมายจุลภาค 8 3 6 2 3" xfId="4323" xr:uid="{00000000-0005-0000-0000-0000590D0000}"/>
    <cellStyle name="เครื่องหมายจุลภาค 8 3 6 3" xfId="2374" xr:uid="{00000000-0005-0000-0000-00005A0D0000}"/>
    <cellStyle name="เครื่องหมายจุลภาค 8 3 6 3 2" xfId="4585" xr:uid="{00000000-0005-0000-0000-00005B0D0000}"/>
    <cellStyle name="เครื่องหมายจุลภาค 8 3 7" xfId="464" xr:uid="{00000000-0005-0000-0000-00005C0D0000}"/>
    <cellStyle name="เครื่องหมายจุลภาค 8 3 7 2" xfId="4169" xr:uid="{00000000-0005-0000-0000-00005D0D0000}"/>
    <cellStyle name="เครื่องหมายจุลภาค 8 3 8" xfId="670" xr:uid="{00000000-0005-0000-0000-00005E0D0000}"/>
    <cellStyle name="เครื่องหมายจุลภาค 8 3 8 2" xfId="2722" xr:uid="{00000000-0005-0000-0000-00005F0D0000}"/>
    <cellStyle name="เครื่องหมายจุลภาค 8 3 8 2 2" xfId="4655" xr:uid="{00000000-0005-0000-0000-0000600D0000}"/>
    <cellStyle name="เครื่องหมายจุลภาค 8 3 9" xfId="4020" xr:uid="{00000000-0005-0000-0000-0000610D0000}"/>
    <cellStyle name="เครื่องหมายจุลภาค 8 4" xfId="125" xr:uid="{00000000-0005-0000-0000-0000620D0000}"/>
    <cellStyle name="เครื่องหมายจุลภาค 8 4 2" xfId="4021" xr:uid="{00000000-0005-0000-0000-0000630D0000}"/>
    <cellStyle name="เครื่องหมายจุลภาค 8 5" xfId="165" xr:uid="{00000000-0005-0000-0000-0000640D0000}"/>
    <cellStyle name="เครื่องหมายจุลภาค 8 5 2" xfId="406" xr:uid="{00000000-0005-0000-0000-0000650D0000}"/>
    <cellStyle name="เครื่องหมายจุลภาค 8 5 2 2" xfId="429" xr:uid="{00000000-0005-0000-0000-0000660D0000}"/>
    <cellStyle name="เครื่องหมายจุลภาค 8 5 2 2 2" xfId="708" xr:uid="{00000000-0005-0000-0000-0000670D0000}"/>
    <cellStyle name="เครื่องหมายจุลภาค 8 5 2 2 2 2" xfId="729" xr:uid="{00000000-0005-0000-0000-0000680D0000}"/>
    <cellStyle name="เครื่องหมายจุลภาค 8 5 2 2 2 2 2" xfId="1381" xr:uid="{00000000-0005-0000-0000-0000690D0000}"/>
    <cellStyle name="เครื่องหมายจุลภาค 8 5 2 2 2 2 2 2" xfId="1402" xr:uid="{00000000-0005-0000-0000-00006A0D0000}"/>
    <cellStyle name="เครื่องหมายจุลภาค 8 5 2 2 2 2 2 2 2" xfId="3758" xr:uid="{00000000-0005-0000-0000-00006B0D0000}"/>
    <cellStyle name="เครื่องหมายจุลภาค 8 5 2 2 2 2 2 2 2 2" xfId="3779" xr:uid="{00000000-0005-0000-0000-00006C0D0000}"/>
    <cellStyle name="เครื่องหมายจุลภาค 8 5 2 2 2 2 2 3" xfId="2681" xr:uid="{00000000-0005-0000-0000-00006D0D0000}"/>
    <cellStyle name="เครื่องหมายจุลภาค 8 5 2 2 2 2 3" xfId="1748" xr:uid="{00000000-0005-0000-0000-00006E0D0000}"/>
    <cellStyle name="เครื่องหมายจุลภาค 8 5 2 2 2 2 4" xfId="2075" xr:uid="{00000000-0005-0000-0000-00006F0D0000}"/>
    <cellStyle name="เครื่องหมายจุลภาค 8 5 2 2 2 2 5" xfId="2660" xr:uid="{00000000-0005-0000-0000-0000700D0000}"/>
    <cellStyle name="เครื่องหมายจุลภาค 8 5 2 2 2 2 5 2" xfId="3193" xr:uid="{00000000-0005-0000-0000-0000710D0000}"/>
    <cellStyle name="เครื่องหมายจุลภาค 8 5 2 2 2 3" xfId="1033" xr:uid="{00000000-0005-0000-0000-0000720D0000}"/>
    <cellStyle name="เครื่องหมายจุลภาค 8 5 2 2 2 3 2" xfId="1727" xr:uid="{00000000-0005-0000-0000-0000730D0000}"/>
    <cellStyle name="เครื่องหมายจุลภาค 8 5 2 2 2 3 2 2" xfId="3439" xr:uid="{00000000-0005-0000-0000-0000740D0000}"/>
    <cellStyle name="เครื่องหมายจุลภาค 8 5 2 2 2 3 2 2 2" xfId="3901" xr:uid="{00000000-0005-0000-0000-0000750D0000}"/>
    <cellStyle name="เครื่องหมายจุลภาค 8 5 2 2 2 3 3" xfId="2818" xr:uid="{00000000-0005-0000-0000-0000760D0000}"/>
    <cellStyle name="เครื่องหมายจุลภาค 8 5 2 2 2 4" xfId="2054" xr:uid="{00000000-0005-0000-0000-0000770D0000}"/>
    <cellStyle name="เครื่องหมายจุลภาค 8 5 2 2 2 5" xfId="2334" xr:uid="{00000000-0005-0000-0000-0000780D0000}"/>
    <cellStyle name="เครื่องหมายจุลภาค 8 5 2 2 2 5 2" xfId="3172" xr:uid="{00000000-0005-0000-0000-0000790D0000}"/>
    <cellStyle name="เครื่องหมายจุลภาค 8 5 2 2 3" xfId="1012" xr:uid="{00000000-0005-0000-0000-00007A0D0000}"/>
    <cellStyle name="เครื่องหมายจุลภาค 8 5 2 2 3 2" xfId="1195" xr:uid="{00000000-0005-0000-0000-00007B0D0000}"/>
    <cellStyle name="เครื่องหมายจุลภาค 8 5 2 2 3 2 2" xfId="3418" xr:uid="{00000000-0005-0000-0000-00007C0D0000}"/>
    <cellStyle name="เครื่องหมายจุลภาค 8 5 2 2 3 2 2 2" xfId="3577" xr:uid="{00000000-0005-0000-0000-00007D0D0000}"/>
    <cellStyle name="เครื่องหมายจุลภาค 8 5 2 2 3 3" xfId="2479" xr:uid="{00000000-0005-0000-0000-00007E0D0000}"/>
    <cellStyle name="เครื่องหมายจุลภาค 8 5 2 2 4" xfId="1542" xr:uid="{00000000-0005-0000-0000-00007F0D0000}"/>
    <cellStyle name="เครื่องหมายจุลภาค 8 5 2 2 5" xfId="1873" xr:uid="{00000000-0005-0000-0000-0000800D0000}"/>
    <cellStyle name="เครื่องหมายจุลภาค 8 5 2 2 6" xfId="2313" xr:uid="{00000000-0005-0000-0000-0000810D0000}"/>
    <cellStyle name="เครื่องหมายจุลภาค 8 5 2 2 6 2" xfId="2961" xr:uid="{00000000-0005-0000-0000-0000820D0000}"/>
    <cellStyle name="เครื่องหมายจุลภาค 8 5 2 3" xfId="550" xr:uid="{00000000-0005-0000-0000-0000830D0000}"/>
    <cellStyle name="เครื่องหมายจุลภาค 8 5 2 3 2" xfId="1173" xr:uid="{00000000-0005-0000-0000-0000840D0000}"/>
    <cellStyle name="เครื่องหมายจุลภาค 8 5 2 3 2 2" xfId="1277" xr:uid="{00000000-0005-0000-0000-0000850D0000}"/>
    <cellStyle name="เครื่องหมายจุลภาค 8 5 2 3 2 2 2" xfId="3555" xr:uid="{00000000-0005-0000-0000-0000860D0000}"/>
    <cellStyle name="เครื่องหมายจุลภาค 8 5 2 3 2 2 2 2" xfId="3654" xr:uid="{00000000-0005-0000-0000-0000870D0000}"/>
    <cellStyle name="เครื่องหมายจุลภาค 8 5 2 3 2 3" xfId="2556" xr:uid="{00000000-0005-0000-0000-0000880D0000}"/>
    <cellStyle name="เครื่องหมายจุลภาค 8 5 2 3 3" xfId="1623" xr:uid="{00000000-0005-0000-0000-0000890D0000}"/>
    <cellStyle name="เครื่องหมายจุลภาค 8 5 2 3 4" xfId="1950" xr:uid="{00000000-0005-0000-0000-00008A0D0000}"/>
    <cellStyle name="เครื่องหมายจุลภาค 8 5 2 3 5" xfId="2457" xr:uid="{00000000-0005-0000-0000-00008B0D0000}"/>
    <cellStyle name="เครื่องหมายจุลภาค 8 5 2 3 5 2" xfId="3050" xr:uid="{00000000-0005-0000-0000-00008C0D0000}"/>
    <cellStyle name="เครื่องหมายจุลภาค 8 5 2 4" xfId="827" xr:uid="{00000000-0005-0000-0000-00008D0D0000}"/>
    <cellStyle name="เครื่องหมายจุลภาค 8 5 2 4 2" xfId="1520" xr:uid="{00000000-0005-0000-0000-00008E0D0000}"/>
    <cellStyle name="เครื่องหมายจุลภาค 8 5 2 4 2 2" xfId="3280" xr:uid="{00000000-0005-0000-0000-00008F0D0000}"/>
    <cellStyle name="เครื่องหมายจุลภาค 8 5 2 4 2 2 2" xfId="3827" xr:uid="{00000000-0005-0000-0000-0000900D0000}"/>
    <cellStyle name="เครื่องหมายจุลภาค 8 5 2 4 3" xfId="2742" xr:uid="{00000000-0005-0000-0000-0000910D0000}"/>
    <cellStyle name="เครื่องหมายจุลภาค 8 5 2 5" xfId="1851" xr:uid="{00000000-0005-0000-0000-0000920D0000}"/>
    <cellStyle name="เครื่องหมายจุลภาค 8 5 2 6" xfId="2164" xr:uid="{00000000-0005-0000-0000-0000930D0000}"/>
    <cellStyle name="เครื่องหมายจุลภาค 8 5 2 6 2" xfId="2939" xr:uid="{00000000-0005-0000-0000-0000940D0000}"/>
    <cellStyle name="เครื่องหมายจุลภาค 8 5 3" xfId="174" xr:uid="{00000000-0005-0000-0000-0000950D0000}"/>
    <cellStyle name="เครื่องหมายจุลภาค 8 5 3 2" xfId="631" xr:uid="{00000000-0005-0000-0000-0000960D0000}"/>
    <cellStyle name="เครื่องหมายจุลภาค 8 5 3 2 2" xfId="790" xr:uid="{00000000-0005-0000-0000-0000970D0000}"/>
    <cellStyle name="เครื่องหมายจุลภาค 8 5 3 2 2 2" xfId="1316" xr:uid="{00000000-0005-0000-0000-0000980D0000}"/>
    <cellStyle name="เครื่องหมายจุลภาค 8 5 3 2 2 2 2" xfId="3248" xr:uid="{00000000-0005-0000-0000-0000990D0000}"/>
    <cellStyle name="เครื่องหมายจุลภาค 8 5 3 2 2 2 2 2" xfId="3693" xr:uid="{00000000-0005-0000-0000-00009A0D0000}"/>
    <cellStyle name="เครื่องหมายจุลภาค 8 5 3 2 2 3" xfId="2595" xr:uid="{00000000-0005-0000-0000-00009B0D0000}"/>
    <cellStyle name="เครื่องหมายจุลภาค 8 5 3 2 3" xfId="1662" xr:uid="{00000000-0005-0000-0000-00009C0D0000}"/>
    <cellStyle name="เครื่องหมายจุลภาค 8 5 3 2 4" xfId="1989" xr:uid="{00000000-0005-0000-0000-00009D0D0000}"/>
    <cellStyle name="เครื่องหมายจุลภาค 8 5 3 2 5" xfId="2132" xr:uid="{00000000-0005-0000-0000-00009E0D0000}"/>
    <cellStyle name="เครื่องหมายจุลภาค 8 5 3 2 5 2" xfId="3103" xr:uid="{00000000-0005-0000-0000-00009F0D0000}"/>
    <cellStyle name="เครื่องหมายจุลภาค 8 5 3 3" xfId="904" xr:uid="{00000000-0005-0000-0000-0000A00D0000}"/>
    <cellStyle name="เครื่องหมายจุลภาค 8 5 3 3 2" xfId="892" xr:uid="{00000000-0005-0000-0000-0000A10D0000}"/>
    <cellStyle name="เครื่องหมายจุลภาค 8 5 3 3 2 2" xfId="3327" xr:uid="{00000000-0005-0000-0000-0000A20D0000}"/>
    <cellStyle name="เครื่องหมายจุลภาค 8 5 3 3 2 2 2" xfId="3315" xr:uid="{00000000-0005-0000-0000-0000A30D0000}"/>
    <cellStyle name="เครื่องหมายจุลภาค 8 5 3 3 3" xfId="2202" xr:uid="{00000000-0005-0000-0000-0000A40D0000}"/>
    <cellStyle name="เครื่องหมายจุลภาค 8 5 3 4" xfId="1438" xr:uid="{00000000-0005-0000-0000-0000A50D0000}"/>
    <cellStyle name="เครื่องหมายจุลภาค 8 5 3 5" xfId="2214" xr:uid="{00000000-0005-0000-0000-0000A60D0000}"/>
    <cellStyle name="เครื่องหมายจุลภาค 8 5 3 5 2" xfId="2117" xr:uid="{00000000-0005-0000-0000-0000A70D0000}"/>
    <cellStyle name="เครื่องหมายจุลภาค 8 5 4" xfId="568" xr:uid="{00000000-0005-0000-0000-0000A80D0000}"/>
    <cellStyle name="เครื่องหมายจุลภาค 8 5 4 2" xfId="921" xr:uid="{00000000-0005-0000-0000-0000A90D0000}"/>
    <cellStyle name="เครื่องหมายจุลภาค 8 5 4 2 2" xfId="3063" xr:uid="{00000000-0005-0000-0000-0000AA0D0000}"/>
    <cellStyle name="เครื่องหมายจุลภาค 8 5 4 2 2 2" xfId="3344" xr:uid="{00000000-0005-0000-0000-0000AB0D0000}"/>
    <cellStyle name="เครื่องหมายจุลภาค 8 5 4 3" xfId="2232" xr:uid="{00000000-0005-0000-0000-0000AC0D0000}"/>
    <cellStyle name="เครื่องหมายจุลภาค 8 5 5" xfId="1075" xr:uid="{00000000-0005-0000-0000-0000AD0D0000}"/>
    <cellStyle name="เครื่องหมายจุลภาค 8 5 6" xfId="1583" xr:uid="{00000000-0005-0000-0000-0000AE0D0000}"/>
    <cellStyle name="เครื่องหมายจุลภาค 8 5 7" xfId="841" xr:uid="{00000000-0005-0000-0000-0000AF0D0000}"/>
    <cellStyle name="เครื่องหมายจุลภาค 8 5 7 2" xfId="2846" xr:uid="{00000000-0005-0000-0000-0000B00D0000}"/>
    <cellStyle name="เครื่องหมายจุลภาค 8 6" xfId="295" xr:uid="{00000000-0005-0000-0000-0000B10D0000}"/>
    <cellStyle name="เครื่องหมายจุลภาค 8 6 2" xfId="3955" xr:uid="{00000000-0005-0000-0000-0000B20D0000}"/>
    <cellStyle name="เครื่องหมายจุลภาค 8 7" xfId="334" xr:uid="{00000000-0005-0000-0000-0000B30D0000}"/>
    <cellStyle name="เครื่องหมายจุลภาค 8 7 2" xfId="533" xr:uid="{00000000-0005-0000-0000-0000B40D0000}"/>
    <cellStyle name="เครื่องหมายจุลภาค 8 7 2 2" xfId="684" xr:uid="{00000000-0005-0000-0000-0000B50D0000}"/>
    <cellStyle name="เครื่องหมายจุลภาค 8 7 2 2 2" xfId="1262" xr:uid="{00000000-0005-0000-0000-0000B60D0000}"/>
    <cellStyle name="เครื่องหมายจุลภาค 8 7 2 2 2 2" xfId="1357" xr:uid="{00000000-0005-0000-0000-0000B70D0000}"/>
    <cellStyle name="เครื่องหมายจุลภาค 8 7 2 2 2 2 2" xfId="3639" xr:uid="{00000000-0005-0000-0000-0000B80D0000}"/>
    <cellStyle name="เครื่องหมายจุลภาค 8 7 2 2 2 2 2 2" xfId="3734" xr:uid="{00000000-0005-0000-0000-0000B90D0000}"/>
    <cellStyle name="เครื่องหมายจุลภาค 8 7 2 2 2 3" xfId="2636" xr:uid="{00000000-0005-0000-0000-0000BA0D0000}"/>
    <cellStyle name="เครื่องหมายจุลภาค 8 7 2 2 3" xfId="1703" xr:uid="{00000000-0005-0000-0000-0000BB0D0000}"/>
    <cellStyle name="เครื่องหมายจุลภาค 8 7 2 2 4" xfId="2030" xr:uid="{00000000-0005-0000-0000-0000BC0D0000}"/>
    <cellStyle name="เครื่องหมายจุลภาค 8 7 2 2 5" xfId="2541" xr:uid="{00000000-0005-0000-0000-0000BD0D0000}"/>
    <cellStyle name="เครื่องหมายจุลภาค 8 7 2 2 5 2" xfId="3148" xr:uid="{00000000-0005-0000-0000-0000BE0D0000}"/>
    <cellStyle name="เครื่องหมายจุลภาค 8 7 2 3" xfId="987" xr:uid="{00000000-0005-0000-0000-0000BF0D0000}"/>
    <cellStyle name="เครื่องหมายจุลภาค 8 7 2 3 2" xfId="1608" xr:uid="{00000000-0005-0000-0000-0000C00D0000}"/>
    <cellStyle name="เครื่องหมายจุลภาค 8 7 2 3 2 2" xfId="3394" xr:uid="{00000000-0005-0000-0000-0000C10D0000}"/>
    <cellStyle name="เครื่องหมายจุลภาค 8 7 2 3 2 2 2" xfId="3869" xr:uid="{00000000-0005-0000-0000-0000C20D0000}"/>
    <cellStyle name="เครื่องหมายจุลภาค 8 7 2 3 3" xfId="2786" xr:uid="{00000000-0005-0000-0000-0000C30D0000}"/>
    <cellStyle name="เครื่องหมายจุลภาค 8 7 2 4" xfId="1935" xr:uid="{00000000-0005-0000-0000-0000C40D0000}"/>
    <cellStyle name="เครื่องหมายจุลภาค 8 7 2 5" xfId="2289" xr:uid="{00000000-0005-0000-0000-0000C50D0000}"/>
    <cellStyle name="เครื่องหมายจุลภาค 8 7 2 5 2" xfId="3034" xr:uid="{00000000-0005-0000-0000-0000C60D0000}"/>
    <cellStyle name="เครื่องหมายจุลภาค 8 7 3" xfId="806" xr:uid="{00000000-0005-0000-0000-0000C70D0000}"/>
    <cellStyle name="เครื่องหมายจุลภาค 8 7 3 2" xfId="1130" xr:uid="{00000000-0005-0000-0000-0000C80D0000}"/>
    <cellStyle name="เครื่องหมายจุลภาค 8 7 3 2 2" xfId="3261" xr:uid="{00000000-0005-0000-0000-0000C90D0000}"/>
    <cellStyle name="เครื่องหมายจุลภาค 8 7 3 2 2 2" xfId="3516" xr:uid="{00000000-0005-0000-0000-0000CA0D0000}"/>
    <cellStyle name="เครื่องหมายจุลภาค 8 7 3 3" xfId="2418" xr:uid="{00000000-0005-0000-0000-0000CB0D0000}"/>
    <cellStyle name="เครื่องหมายจุลภาค 8 7 4" xfId="1479" xr:uid="{00000000-0005-0000-0000-0000CC0D0000}"/>
    <cellStyle name="เครื่องหมายจุลภาค 8 7 5" xfId="1813" xr:uid="{00000000-0005-0000-0000-0000CD0D0000}"/>
    <cellStyle name="เครื่องหมายจุลภาค 8 7 6" xfId="2145" xr:uid="{00000000-0005-0000-0000-0000CE0D0000}"/>
    <cellStyle name="เครื่องหมายจุลภาค 8 7 6 2" xfId="2890" xr:uid="{00000000-0005-0000-0000-0000CF0D0000}"/>
    <cellStyle name="เครื่องหมายจุลภาค 8 7 7" xfId="3953" xr:uid="{00000000-0005-0000-0000-0000D00D0000}"/>
    <cellStyle name="เครื่องหมายจุลภาค 8 8" xfId="511" xr:uid="{00000000-0005-0000-0000-0000D10D0000}"/>
    <cellStyle name="เครื่องหมายจุลภาค 8 8 2" xfId="818" xr:uid="{00000000-0005-0000-0000-0000D20D0000}"/>
    <cellStyle name="เครื่องหมายจุลภาค 8 8 2 2" xfId="1240" xr:uid="{00000000-0005-0000-0000-0000D30D0000}"/>
    <cellStyle name="เครื่องหมายจุลภาค 8 8 2 2 2" xfId="3271" xr:uid="{00000000-0005-0000-0000-0000D40D0000}"/>
    <cellStyle name="เครื่องหมายจุลภาค 8 8 2 2 2 2" xfId="3617" xr:uid="{00000000-0005-0000-0000-0000D50D0000}"/>
    <cellStyle name="เครื่องหมายจุลภาค 8 8 2 3" xfId="2519" xr:uid="{00000000-0005-0000-0000-0000D60D0000}"/>
    <cellStyle name="เครื่องหมายจุลภาค 8 8 3" xfId="1586" xr:uid="{00000000-0005-0000-0000-0000D70D0000}"/>
    <cellStyle name="เครื่องหมายจุลภาค 8 8 4" xfId="1913" xr:uid="{00000000-0005-0000-0000-0000D80D0000}"/>
    <cellStyle name="เครื่องหมายจุลภาค 8 8 5" xfId="2155" xr:uid="{00000000-0005-0000-0000-0000D90D0000}"/>
    <cellStyle name="เครื่องหมายจุลภาค 8 8 5 2" xfId="3012" xr:uid="{00000000-0005-0000-0000-0000DA0D0000}"/>
    <cellStyle name="เครื่องหมายจุลภาค 8 9" xfId="352" xr:uid="{00000000-0005-0000-0000-0000DB0D0000}"/>
    <cellStyle name="เครื่องหมายจุลภาค 8 9 2" xfId="767" xr:uid="{00000000-0005-0000-0000-0000DC0D0000}"/>
    <cellStyle name="เครื่องหมายจุลภาค 8 9 2 2" xfId="2905" xr:uid="{00000000-0005-0000-0000-0000DD0D0000}"/>
    <cellStyle name="เครื่องหมายจุลภาค 8 9 2 2 2" xfId="3227" xr:uid="{00000000-0005-0000-0000-0000DE0D0000}"/>
    <cellStyle name="เครื่องหมายจุลภาค 8 9 3" xfId="2105" xr:uid="{00000000-0005-0000-0000-0000DF0D0000}"/>
    <cellStyle name="เครื่องหมายจุลภาค 9" xfId="25" xr:uid="{00000000-0005-0000-0000-0000E00D0000}"/>
    <cellStyle name="เครื่องหมายจุลภาค 9 2" xfId="26" xr:uid="{00000000-0005-0000-0000-0000E10D0000}"/>
    <cellStyle name="เครื่องหมายจุลภาค 9 2 10" xfId="4906" xr:uid="{811B5FBA-FA00-4807-B26E-B47F8AB4D910}"/>
    <cellStyle name="เครื่องหมายจุลภาค 9 2 2" xfId="126" xr:uid="{00000000-0005-0000-0000-0000E20D0000}"/>
    <cellStyle name="เครื่องหมายจุลภาค 9 2 2 10" xfId="510" xr:uid="{00000000-0005-0000-0000-0000E30D0000}"/>
    <cellStyle name="เครื่องหมายจุลภาค 9 2 2 10 2" xfId="2118" xr:uid="{00000000-0005-0000-0000-0000E40D0000}"/>
    <cellStyle name="เครื่องหมายจุลภาค 9 2 2 10 2 2" xfId="4537" xr:uid="{00000000-0005-0000-0000-0000E50D0000}"/>
    <cellStyle name="เครื่องหมายจุลภาค 9 2 2 11" xfId="4022" xr:uid="{00000000-0005-0000-0000-0000E60D0000}"/>
    <cellStyle name="เครื่องหมายจุลภาค 9 2 2 2" xfId="127" xr:uid="{00000000-0005-0000-0000-0000E70D0000}"/>
    <cellStyle name="เครื่องหมายจุลภาค 9 2 2 2 2" xfId="276" xr:uid="{00000000-0005-0000-0000-0000E80D0000}"/>
    <cellStyle name="เครื่องหมายจุลภาค 9 2 2 2 2 2" xfId="277" xr:uid="{00000000-0005-0000-0000-0000E90D0000}"/>
    <cellStyle name="เครื่องหมายจุลภาค 9 2 2 2 2 2 2" xfId="488" xr:uid="{00000000-0005-0000-0000-0000EA0D0000}"/>
    <cellStyle name="เครื่องหมายจุลภาค 9 2 2 2 2 2 2 2" xfId="489" xr:uid="{00000000-0005-0000-0000-0000EB0D0000}"/>
    <cellStyle name="เครื่องหมายจุลภาค 9 2 2 2 2 2 2 2 2" xfId="748" xr:uid="{00000000-0005-0000-0000-0000EC0D0000}"/>
    <cellStyle name="เครื่องหมายจุลภาค 9 2 2 2 2 2 2 2 2 2" xfId="749" xr:uid="{00000000-0005-0000-0000-0000ED0D0000}"/>
    <cellStyle name="เครื่องหมายจุลภาค 9 2 2 2 2 2 2 2 2 2 2" xfId="1421" xr:uid="{00000000-0005-0000-0000-0000EE0D0000}"/>
    <cellStyle name="เครื่องหมายจุลภาค 9 2 2 2 2 2 2 2 2 2 2 2" xfId="1422" xr:uid="{00000000-0005-0000-0000-0000EF0D0000}"/>
    <cellStyle name="เครื่องหมายจุลภาค 9 2 2 2 2 2 2 2 2 2 2 2 2" xfId="3798" xr:uid="{00000000-0005-0000-0000-0000F00D0000}"/>
    <cellStyle name="เครื่องหมายจุลภาค 9 2 2 2 2 2 2 2 2 2 2 2 2 2" xfId="3799" xr:uid="{00000000-0005-0000-0000-0000F10D0000}"/>
    <cellStyle name="เครื่องหมายจุลภาค 9 2 2 2 2 2 2 2 2 2 2 2 2 2 2" xfId="4876" xr:uid="{00000000-0005-0000-0000-0000F20D0000}"/>
    <cellStyle name="เครื่องหมายจุลภาค 9 2 2 2 2 2 2 2 2 2 2 2 2 3" xfId="4875" xr:uid="{00000000-0005-0000-0000-0000F30D0000}"/>
    <cellStyle name="เครื่องหมายจุลภาค 9 2 2 2 2 2 2 2 2 2 2 2 3" xfId="4393" xr:uid="{00000000-0005-0000-0000-0000F40D0000}"/>
    <cellStyle name="เครื่องหมายจุลภาค 9 2 2 2 2 2 2 2 2 2 2 3" xfId="2701" xr:uid="{00000000-0005-0000-0000-0000F50D0000}"/>
    <cellStyle name="เครื่องหมายจุลภาค 9 2 2 2 2 2 2 2 2 2 2 3 2" xfId="4651" xr:uid="{00000000-0005-0000-0000-0000F60D0000}"/>
    <cellStyle name="เครื่องหมายจุลภาค 9 2 2 2 2 2 2 2 2 2 2 4" xfId="4392" xr:uid="{00000000-0005-0000-0000-0000F70D0000}"/>
    <cellStyle name="เครื่องหมายจุลภาค 9 2 2 2 2 2 2 2 2 2 3" xfId="1768" xr:uid="{00000000-0005-0000-0000-0000F80D0000}"/>
    <cellStyle name="เครื่องหมายจุลภาค 9 2 2 2 2 2 2 2 2 2 3 2" xfId="4464" xr:uid="{00000000-0005-0000-0000-0000F90D0000}"/>
    <cellStyle name="เครื่องหมายจุลภาค 9 2 2 2 2 2 2 2 2 2 4" xfId="2095" xr:uid="{00000000-0005-0000-0000-0000FA0D0000}"/>
    <cellStyle name="เครื่องหมายจุลภาค 9 2 2 2 2 2 2 2 2 2 4 2" xfId="4531" xr:uid="{00000000-0005-0000-0000-0000FB0D0000}"/>
    <cellStyle name="เครื่องหมายจุลภาค 9 2 2 2 2 2 2 2 2 2 5" xfId="2700" xr:uid="{00000000-0005-0000-0000-0000FC0D0000}"/>
    <cellStyle name="เครื่องหมายจุลภาค 9 2 2 2 2 2 2 2 2 2 5 2" xfId="3213" xr:uid="{00000000-0005-0000-0000-0000FD0D0000}"/>
    <cellStyle name="เครื่องหมายจุลภาค 9 2 2 2 2 2 2 2 2 2 5 2 2" xfId="4758" xr:uid="{00000000-0005-0000-0000-0000FE0D0000}"/>
    <cellStyle name="เครื่องหมายจุลภาค 9 2 2 2 2 2 2 2 2 2 5 3" xfId="4650" xr:uid="{00000000-0005-0000-0000-0000FF0D0000}"/>
    <cellStyle name="เครื่องหมายจุลภาค 9 2 2 2 2 2 2 2 2 2 6" xfId="4253" xr:uid="{00000000-0005-0000-0000-0000000E0000}"/>
    <cellStyle name="เครื่องหมายจุลภาค 9 2 2 2 2 2 2 2 2 3" xfId="1053" xr:uid="{00000000-0005-0000-0000-0000010E0000}"/>
    <cellStyle name="เครื่องหมายจุลภาค 9 2 2 2 2 2 2 2 2 3 2" xfId="1767" xr:uid="{00000000-0005-0000-0000-0000020E0000}"/>
    <cellStyle name="เครื่องหมายจุลภาค 9 2 2 2 2 2 2 2 2 3 2 2" xfId="3459" xr:uid="{00000000-0005-0000-0000-0000030E0000}"/>
    <cellStyle name="เครื่องหมายจุลภาค 9 2 2 2 2 2 2 2 2 3 2 2 2" xfId="3921" xr:uid="{00000000-0005-0000-0000-0000040E0000}"/>
    <cellStyle name="เครื่องหมายจุลภาค 9 2 2 2 2 2 2 2 2 3 2 2 2 2" xfId="4905" xr:uid="{00000000-0005-0000-0000-0000050E0000}"/>
    <cellStyle name="เครื่องหมายจุลภาค 9 2 2 2 2 2 2 2 2 3 2 2 3" xfId="4807" xr:uid="{00000000-0005-0000-0000-0000060E0000}"/>
    <cellStyle name="เครื่องหมายจุลภาค 9 2 2 2 2 2 2 2 2 3 2 3" xfId="4463" xr:uid="{00000000-0005-0000-0000-0000070E0000}"/>
    <cellStyle name="เครื่องหมายจุลภาค 9 2 2 2 2 2 2 2 2 3 3" xfId="2838" xr:uid="{00000000-0005-0000-0000-0000080E0000}"/>
    <cellStyle name="เครื่องหมายจุลภาค 9 2 2 2 2 2 2 2 2 3 3 2" xfId="4683" xr:uid="{00000000-0005-0000-0000-0000090E0000}"/>
    <cellStyle name="เครื่องหมายจุลภาค 9 2 2 2 2 2 2 2 2 3 4" xfId="4318" xr:uid="{00000000-0005-0000-0000-00000A0E0000}"/>
    <cellStyle name="เครื่องหมายจุลภาค 9 2 2 2 2 2 2 2 2 4" xfId="2094" xr:uid="{00000000-0005-0000-0000-00000B0E0000}"/>
    <cellStyle name="เครื่องหมายจุลภาค 9 2 2 2 2 2 2 2 2 4 2" xfId="4530" xr:uid="{00000000-0005-0000-0000-00000C0E0000}"/>
    <cellStyle name="เครื่องหมายจุลภาค 9 2 2 2 2 2 2 2 2 5" xfId="2354" xr:uid="{00000000-0005-0000-0000-00000D0E0000}"/>
    <cellStyle name="เครื่องหมายจุลภาค 9 2 2 2 2 2 2 2 2 5 2" xfId="3212" xr:uid="{00000000-0005-0000-0000-00000E0E0000}"/>
    <cellStyle name="เครื่องหมายจุลภาค 9 2 2 2 2 2 2 2 2 5 2 2" xfId="4757" xr:uid="{00000000-0005-0000-0000-00000F0E0000}"/>
    <cellStyle name="เครื่องหมายจุลภาค 9 2 2 2 2 2 2 2 2 5 3" xfId="4581" xr:uid="{00000000-0005-0000-0000-0000100E0000}"/>
    <cellStyle name="เครื่องหมายจุลภาค 9 2 2 2 2 2 2 2 2 6" xfId="4252" xr:uid="{00000000-0005-0000-0000-0000110E0000}"/>
    <cellStyle name="เครื่องหมายจุลภาค 9 2 2 2 2 2 2 2 3" xfId="1052" xr:uid="{00000000-0005-0000-0000-0000120E0000}"/>
    <cellStyle name="เครื่องหมายจุลภาค 9 2 2 2 2 2 2 2 3 2" xfId="1225" xr:uid="{00000000-0005-0000-0000-0000130E0000}"/>
    <cellStyle name="เครื่องหมายจุลภาค 9 2 2 2 2 2 2 2 3 2 2" xfId="3458" xr:uid="{00000000-0005-0000-0000-0000140E0000}"/>
    <cellStyle name="เครื่องหมายจุลภาค 9 2 2 2 2 2 2 2 3 2 2 2" xfId="3607" xr:uid="{00000000-0005-0000-0000-0000150E0000}"/>
    <cellStyle name="เครื่องหมายจุลภาค 9 2 2 2 2 2 2 2 3 2 2 2 2" xfId="4837" xr:uid="{00000000-0005-0000-0000-0000160E0000}"/>
    <cellStyle name="เครื่องหมายจุลภาค 9 2 2 2 2 2 2 2 3 2 2 3" xfId="4806" xr:uid="{00000000-0005-0000-0000-0000170E0000}"/>
    <cellStyle name="เครื่องหมายจุลภาค 9 2 2 2 2 2 2 2 3 2 3" xfId="4352" xr:uid="{00000000-0005-0000-0000-0000180E0000}"/>
    <cellStyle name="เครื่องหมายจุลภาค 9 2 2 2 2 2 2 2 3 3" xfId="2509" xr:uid="{00000000-0005-0000-0000-0000190E0000}"/>
    <cellStyle name="เครื่องหมายจุลภาค 9 2 2 2 2 2 2 2 3 3 2" xfId="4612" xr:uid="{00000000-0005-0000-0000-00001A0E0000}"/>
    <cellStyle name="เครื่องหมายจุลภาค 9 2 2 2 2 2 2 2 3 4" xfId="4317" xr:uid="{00000000-0005-0000-0000-00001B0E0000}"/>
    <cellStyle name="เครื่องหมายจุลภาค 9 2 2 2 2 2 2 2 4" xfId="1574" xr:uid="{00000000-0005-0000-0000-00001C0E0000}"/>
    <cellStyle name="เครื่องหมายจุลภาค 9 2 2 2 2 2 2 2 4 2" xfId="4425" xr:uid="{00000000-0005-0000-0000-00001D0E0000}"/>
    <cellStyle name="เครื่องหมายจุลภาค 9 2 2 2 2 2 2 2 5" xfId="1903" xr:uid="{00000000-0005-0000-0000-00001E0E0000}"/>
    <cellStyle name="เครื่องหมายจุลภาค 9 2 2 2 2 2 2 2 5 2" xfId="4492" xr:uid="{00000000-0005-0000-0000-00001F0E0000}"/>
    <cellStyle name="เครื่องหมายจุลภาค 9 2 2 2 2 2 2 2 6" xfId="2353" xr:uid="{00000000-0005-0000-0000-0000200E0000}"/>
    <cellStyle name="เครื่องหมายจุลภาค 9 2 2 2 2 2 2 2 6 2" xfId="3000" xr:uid="{00000000-0005-0000-0000-0000210E0000}"/>
    <cellStyle name="เครื่องหมายจุลภาค 9 2 2 2 2 2 2 2 6 2 2" xfId="4715" xr:uid="{00000000-0005-0000-0000-0000220E0000}"/>
    <cellStyle name="เครื่องหมายจุลภาค 9 2 2 2 2 2 2 2 6 3" xfId="4580" xr:uid="{00000000-0005-0000-0000-0000230E0000}"/>
    <cellStyle name="เครื่องหมายจุลภาค 9 2 2 2 2 2 2 2 7" xfId="4183" xr:uid="{00000000-0005-0000-0000-0000240E0000}"/>
    <cellStyle name="เครื่องหมายจุลภาค 9 2 2 2 2 2 2 3" xfId="600" xr:uid="{00000000-0005-0000-0000-0000250E0000}"/>
    <cellStyle name="เครื่องหมายจุลภาค 9 2 2 2 2 2 2 3 2" xfId="1224" xr:uid="{00000000-0005-0000-0000-0000260E0000}"/>
    <cellStyle name="เครื่องหมายจุลภาค 9 2 2 2 2 2 2 3 2 2" xfId="1297" xr:uid="{00000000-0005-0000-0000-0000270E0000}"/>
    <cellStyle name="เครื่องหมายจุลภาค 9 2 2 2 2 2 2 3 2 2 2" xfId="3606" xr:uid="{00000000-0005-0000-0000-0000280E0000}"/>
    <cellStyle name="เครื่องหมายจุลภาค 9 2 2 2 2 2 2 3 2 2 2 2" xfId="3674" xr:uid="{00000000-0005-0000-0000-0000290E0000}"/>
    <cellStyle name="เครื่องหมายจุลภาค 9 2 2 2 2 2 2 3 2 2 2 2 2" xfId="4853" xr:uid="{00000000-0005-0000-0000-00002A0E0000}"/>
    <cellStyle name="เครื่องหมายจุลภาค 9 2 2 2 2 2 2 3 2 2 2 3" xfId="4836" xr:uid="{00000000-0005-0000-0000-00002B0E0000}"/>
    <cellStyle name="เครื่องหมายจุลภาค 9 2 2 2 2 2 2 3 2 2 3" xfId="4370" xr:uid="{00000000-0005-0000-0000-00002C0E0000}"/>
    <cellStyle name="เครื่องหมายจุลภาค 9 2 2 2 2 2 2 3 2 3" xfId="2576" xr:uid="{00000000-0005-0000-0000-00002D0E0000}"/>
    <cellStyle name="เครื่องหมายจุลภาค 9 2 2 2 2 2 2 3 2 3 2" xfId="4628" xr:uid="{00000000-0005-0000-0000-00002E0E0000}"/>
    <cellStyle name="เครื่องหมายจุลภาค 9 2 2 2 2 2 2 3 2 4" xfId="4351" xr:uid="{00000000-0005-0000-0000-00002F0E0000}"/>
    <cellStyle name="เครื่องหมายจุลภาค 9 2 2 2 2 2 2 3 3" xfId="1643" xr:uid="{00000000-0005-0000-0000-0000300E0000}"/>
    <cellStyle name="เครื่องหมายจุลภาค 9 2 2 2 2 2 2 3 3 2" xfId="4441" xr:uid="{00000000-0005-0000-0000-0000310E0000}"/>
    <cellStyle name="เครื่องหมายจุลภาค 9 2 2 2 2 2 2 3 4" xfId="1970" xr:uid="{00000000-0005-0000-0000-0000320E0000}"/>
    <cellStyle name="เครื่องหมายจุลภาค 9 2 2 2 2 2 2 3 4 2" xfId="4508" xr:uid="{00000000-0005-0000-0000-0000330E0000}"/>
    <cellStyle name="เครื่องหมายจุลภาค 9 2 2 2 2 2 2 3 5" xfId="2508" xr:uid="{00000000-0005-0000-0000-0000340E0000}"/>
    <cellStyle name="เครื่องหมายจุลภาค 9 2 2 2 2 2 2 3 5 2" xfId="3079" xr:uid="{00000000-0005-0000-0000-0000350E0000}"/>
    <cellStyle name="เครื่องหมายจุลภาค 9 2 2 2 2 2 2 3 5 2 2" xfId="4733" xr:uid="{00000000-0005-0000-0000-0000360E0000}"/>
    <cellStyle name="เครื่องหมายจุลภาค 9 2 2 2 2 2 2 3 5 3" xfId="4611" xr:uid="{00000000-0005-0000-0000-0000370E0000}"/>
    <cellStyle name="เครื่องหมายจุลภาค 9 2 2 2 2 2 2 3 6" xfId="4222" xr:uid="{00000000-0005-0000-0000-0000380E0000}"/>
    <cellStyle name="เครื่องหมายจุลภาค 9 2 2 2 2 2 2 4" xfId="866" xr:uid="{00000000-0005-0000-0000-0000390E0000}"/>
    <cellStyle name="เครื่องหมายจุลภาค 9 2 2 2 2 2 2 4 2" xfId="1573" xr:uid="{00000000-0005-0000-0000-00003A0E0000}"/>
    <cellStyle name="เครื่องหมายจุลภาค 9 2 2 2 2 2 2 4 2 2" xfId="3300" xr:uid="{00000000-0005-0000-0000-00003B0E0000}"/>
    <cellStyle name="เครื่องหมายจุลภาค 9 2 2 2 2 2 2 4 2 2 2" xfId="3848" xr:uid="{00000000-0005-0000-0000-00003C0E0000}"/>
    <cellStyle name="เครื่องหมายจุลภาค 9 2 2 2 2 2 2 4 2 2 2 2" xfId="4886" xr:uid="{00000000-0005-0000-0000-00003D0E0000}"/>
    <cellStyle name="เครื่องหมายจุลภาค 9 2 2 2 2 2 2 4 2 2 3" xfId="4777" xr:uid="{00000000-0005-0000-0000-00003E0E0000}"/>
    <cellStyle name="เครื่องหมายจุลภาค 9 2 2 2 2 2 2 4 2 3" xfId="4424" xr:uid="{00000000-0005-0000-0000-00003F0E0000}"/>
    <cellStyle name="เครื่องหมายจุลภาค 9 2 2 2 2 2 2 4 3" xfId="2763" xr:uid="{00000000-0005-0000-0000-0000400E0000}"/>
    <cellStyle name="เครื่องหมายจุลภาค 9 2 2 2 2 2 2 4 3 2" xfId="4664" xr:uid="{00000000-0005-0000-0000-0000410E0000}"/>
    <cellStyle name="เครื่องหมายจุลภาค 9 2 2 2 2 2 2 4 4" xfId="4281" xr:uid="{00000000-0005-0000-0000-0000420E0000}"/>
    <cellStyle name="เครื่องหมายจุลภาค 9 2 2 2 2 2 2 5" xfId="1902" xr:uid="{00000000-0005-0000-0000-0000430E0000}"/>
    <cellStyle name="เครื่องหมายจุลภาค 9 2 2 2 2 2 2 5 2" xfId="4491" xr:uid="{00000000-0005-0000-0000-0000440E0000}"/>
    <cellStyle name="เครื่องหมายจุลภาค 9 2 2 2 2 2 2 6" xfId="2184" xr:uid="{00000000-0005-0000-0000-0000450E0000}"/>
    <cellStyle name="เครื่องหมายจุลภาค 9 2 2 2 2 2 2 6 2" xfId="2999" xr:uid="{00000000-0005-0000-0000-0000460E0000}"/>
    <cellStyle name="เครื่องหมายจุลภาค 9 2 2 2 2 2 2 6 2 2" xfId="4714" xr:uid="{00000000-0005-0000-0000-0000470E0000}"/>
    <cellStyle name="เครื่องหมายจุลภาค 9 2 2 2 2 2 2 6 3" xfId="4550" xr:uid="{00000000-0005-0000-0000-0000480E0000}"/>
    <cellStyle name="เครื่องหมายจุลภาค 9 2 2 2 2 2 2 7" xfId="4182" xr:uid="{00000000-0005-0000-0000-0000490E0000}"/>
    <cellStyle name="เครื่องหมายจุลภาค 9 2 2 2 2 2 3" xfId="599" xr:uid="{00000000-0005-0000-0000-00004A0E0000}"/>
    <cellStyle name="เครื่องหมายจุลภาค 9 2 2 2 2 2 3 2" xfId="663" xr:uid="{00000000-0005-0000-0000-00004B0E0000}"/>
    <cellStyle name="เครื่องหมายจุลภาค 9 2 2 2 2 2 3 2 2" xfId="1296" xr:uid="{00000000-0005-0000-0000-00004C0E0000}"/>
    <cellStyle name="เครื่องหมายจุลภาค 9 2 2 2 2 2 3 2 2 2" xfId="1339" xr:uid="{00000000-0005-0000-0000-00004D0E0000}"/>
    <cellStyle name="เครื่องหมายจุลภาค 9 2 2 2 2 2 3 2 2 2 2" xfId="3673" xr:uid="{00000000-0005-0000-0000-00004E0E0000}"/>
    <cellStyle name="เครื่องหมายจุลภาค 9 2 2 2 2 2 3 2 2 2 2 2" xfId="3716" xr:uid="{00000000-0005-0000-0000-00004F0E0000}"/>
    <cellStyle name="เครื่องหมายจุลภาค 9 2 2 2 2 2 3 2 2 2 2 2 2" xfId="4860" xr:uid="{00000000-0005-0000-0000-0000500E0000}"/>
    <cellStyle name="เครื่องหมายจุลภาค 9 2 2 2 2 2 3 2 2 2 2 3" xfId="4852" xr:uid="{00000000-0005-0000-0000-0000510E0000}"/>
    <cellStyle name="เครื่องหมายจุลภาค 9 2 2 2 2 2 3 2 2 2 3" xfId="4377" xr:uid="{00000000-0005-0000-0000-0000520E0000}"/>
    <cellStyle name="เครื่องหมายจุลภาค 9 2 2 2 2 2 3 2 2 3" xfId="2618" xr:uid="{00000000-0005-0000-0000-0000530E0000}"/>
    <cellStyle name="เครื่องหมายจุลภาค 9 2 2 2 2 2 3 2 2 3 2" xfId="4635" xr:uid="{00000000-0005-0000-0000-0000540E0000}"/>
    <cellStyle name="เครื่องหมายจุลภาค 9 2 2 2 2 2 3 2 2 4" xfId="4369" xr:uid="{00000000-0005-0000-0000-0000550E0000}"/>
    <cellStyle name="เครื่องหมายจุลภาค 9 2 2 2 2 2 3 2 3" xfId="1685" xr:uid="{00000000-0005-0000-0000-0000560E0000}"/>
    <cellStyle name="เครื่องหมายจุลภาค 9 2 2 2 2 2 3 2 3 2" xfId="4448" xr:uid="{00000000-0005-0000-0000-0000570E0000}"/>
    <cellStyle name="เครื่องหมายจุลภาค 9 2 2 2 2 2 3 2 4" xfId="2012" xr:uid="{00000000-0005-0000-0000-0000580E0000}"/>
    <cellStyle name="เครื่องหมายจุลภาค 9 2 2 2 2 2 3 2 4 2" xfId="4515" xr:uid="{00000000-0005-0000-0000-0000590E0000}"/>
    <cellStyle name="เครื่องหมายจุลภาค 9 2 2 2 2 2 3 2 5" xfId="2575" xr:uid="{00000000-0005-0000-0000-00005A0E0000}"/>
    <cellStyle name="เครื่องหมายจุลภาค 9 2 2 2 2 2 3 2 5 2" xfId="3129" xr:uid="{00000000-0005-0000-0000-00005B0E0000}"/>
    <cellStyle name="เครื่องหมายจุลภาค 9 2 2 2 2 2 3 2 5 2 2" xfId="4742" xr:uid="{00000000-0005-0000-0000-00005C0E0000}"/>
    <cellStyle name="เครื่องหมายจุลภาค 9 2 2 2 2 2 3 2 5 3" xfId="4627" xr:uid="{00000000-0005-0000-0000-00005D0E0000}"/>
    <cellStyle name="เครื่องหมายจุลภาค 9 2 2 2 2 2 3 2 6" xfId="4237" xr:uid="{00000000-0005-0000-0000-00005E0E0000}"/>
    <cellStyle name="เครื่องหมายจุลภาค 9 2 2 2 2 2 3 3" xfId="956" xr:uid="{00000000-0005-0000-0000-00005F0E0000}"/>
    <cellStyle name="เครื่องหมายจุลภาค 9 2 2 2 2 2 3 3 2" xfId="1642" xr:uid="{00000000-0005-0000-0000-0000600E0000}"/>
    <cellStyle name="เครื่องหมายจุลภาค 9 2 2 2 2 2 3 3 2 2" xfId="3373" xr:uid="{00000000-0005-0000-0000-0000610E0000}"/>
    <cellStyle name="เครื่องหมายจุลภาค 9 2 2 2 2 2 3 3 2 2 2" xfId="3883" xr:uid="{00000000-0005-0000-0000-0000620E0000}"/>
    <cellStyle name="เครื่องหมายจุลภาค 9 2 2 2 2 2 3 3 2 2 2 2" xfId="4897" xr:uid="{00000000-0005-0000-0000-0000630E0000}"/>
    <cellStyle name="เครื่องหมายจุลภาค 9 2 2 2 2 2 3 3 2 2 3" xfId="4790" xr:uid="{00000000-0005-0000-0000-0000640E0000}"/>
    <cellStyle name="เครื่องหมายจุลภาค 9 2 2 2 2 2 3 3 2 3" xfId="4440" xr:uid="{00000000-0005-0000-0000-0000650E0000}"/>
    <cellStyle name="เครื่องหมายจุลภาค 9 2 2 2 2 2 3 3 3" xfId="2800" xr:uid="{00000000-0005-0000-0000-0000660E0000}"/>
    <cellStyle name="เครื่องหมายจุลภาค 9 2 2 2 2 2 3 3 3 2" xfId="4675" xr:uid="{00000000-0005-0000-0000-0000670E0000}"/>
    <cellStyle name="เครื่องหมายจุลภาค 9 2 2 2 2 2 3 3 4" xfId="4298" xr:uid="{00000000-0005-0000-0000-0000680E0000}"/>
    <cellStyle name="เครื่องหมายจุลภาค 9 2 2 2 2 2 3 4" xfId="1969" xr:uid="{00000000-0005-0000-0000-0000690E0000}"/>
    <cellStyle name="เครื่องหมายจุลภาค 9 2 2 2 2 2 3 4 2" xfId="4507" xr:uid="{00000000-0005-0000-0000-00006A0E0000}"/>
    <cellStyle name="เครื่องหมายจุลภาค 9 2 2 2 2 2 3 5" xfId="2267" xr:uid="{00000000-0005-0000-0000-00006B0E0000}"/>
    <cellStyle name="เครื่องหมายจุลภาค 9 2 2 2 2 2 3 5 2" xfId="3078" xr:uid="{00000000-0005-0000-0000-00006C0E0000}"/>
    <cellStyle name="เครื่องหมายจุลภาค 9 2 2 2 2 2 3 5 2 2" xfId="4732" xr:uid="{00000000-0005-0000-0000-00006D0E0000}"/>
    <cellStyle name="เครื่องหมายจุลภาค 9 2 2 2 2 2 3 5 3" xfId="4564" xr:uid="{00000000-0005-0000-0000-00006E0E0000}"/>
    <cellStyle name="เครื่องหมายจุลภาค 9 2 2 2 2 2 3 6" xfId="4221" xr:uid="{00000000-0005-0000-0000-00006F0E0000}"/>
    <cellStyle name="เครื่องหมายจุลภาค 9 2 2 2 2 2 4" xfId="865" xr:uid="{00000000-0005-0000-0000-0000700E0000}"/>
    <cellStyle name="เครื่องหมายจุลภาค 9 2 2 2 2 2 4 2" xfId="1099" xr:uid="{00000000-0005-0000-0000-0000710E0000}"/>
    <cellStyle name="เครื่องหมายจุลภาค 9 2 2 2 2 2 4 2 2" xfId="3299" xr:uid="{00000000-0005-0000-0000-0000720E0000}"/>
    <cellStyle name="เครื่องหมายจุลภาค 9 2 2 2 2 2 4 2 2 2" xfId="3491" xr:uid="{00000000-0005-0000-0000-0000730E0000}"/>
    <cellStyle name="เครื่องหมายจุลภาค 9 2 2 2 2 2 4 2 2 2 2" xfId="4815" xr:uid="{00000000-0005-0000-0000-0000740E0000}"/>
    <cellStyle name="เครื่องหมายจุลภาค 9 2 2 2 2 2 4 2 2 3" xfId="4776" xr:uid="{00000000-0005-0000-0000-0000750E0000}"/>
    <cellStyle name="เครื่องหมายจุลภาค 9 2 2 2 2 2 4 2 3" xfId="4328" xr:uid="{00000000-0005-0000-0000-0000760E0000}"/>
    <cellStyle name="เครื่องหมายจุลภาค 9 2 2 2 2 2 4 3" xfId="2391" xr:uid="{00000000-0005-0000-0000-0000770E0000}"/>
    <cellStyle name="เครื่องหมายจุลภาค 9 2 2 2 2 2 4 3 2" xfId="4590" xr:uid="{00000000-0005-0000-0000-0000780E0000}"/>
    <cellStyle name="เครื่องหมายจุลภาค 9 2 2 2 2 2 4 4" xfId="4280" xr:uid="{00000000-0005-0000-0000-0000790E0000}"/>
    <cellStyle name="เครื่องหมายจุลภาค 9 2 2 2 2 2 5" xfId="1455" xr:uid="{00000000-0005-0000-0000-00007A0E0000}"/>
    <cellStyle name="เครื่องหมายจุลภาค 9 2 2 2 2 2 5 2" xfId="4401" xr:uid="{00000000-0005-0000-0000-00007B0E0000}"/>
    <cellStyle name="เครื่องหมายจุลภาค 9 2 2 2 2 2 6" xfId="1790" xr:uid="{00000000-0005-0000-0000-00007C0E0000}"/>
    <cellStyle name="เครื่องหมายจุลภาค 9 2 2 2 2 2 6 2" xfId="4470" xr:uid="{00000000-0005-0000-0000-00007D0E0000}"/>
    <cellStyle name="เครื่องหมายจุลภาค 9 2 2 2 2 2 7" xfId="2183" xr:uid="{00000000-0005-0000-0000-00007E0E0000}"/>
    <cellStyle name="เครื่องหมายจุลภาค 9 2 2 2 2 2 7 2" xfId="2862" xr:uid="{00000000-0005-0000-0000-00007F0E0000}"/>
    <cellStyle name="เครื่องหมายจุลภาค 9 2 2 2 2 2 7 2 2" xfId="4690" xr:uid="{00000000-0005-0000-0000-0000800E0000}"/>
    <cellStyle name="เครื่องหมายจุลภาค 9 2 2 2 2 2 7 3" xfId="4549" xr:uid="{00000000-0005-0000-0000-0000810E0000}"/>
    <cellStyle name="เครื่องหมายจุลภาค 9 2 2 2 2 2 8" xfId="4106" xr:uid="{00000000-0005-0000-0000-0000820E0000}"/>
    <cellStyle name="เครื่องหมายจุลภาค 9 2 2 2 2 3" xfId="327" xr:uid="{00000000-0005-0000-0000-0000830E0000}"/>
    <cellStyle name="เครื่องหมายจุลภาค 9 2 2 2 2 3 2" xfId="4124" xr:uid="{00000000-0005-0000-0000-0000840E0000}"/>
    <cellStyle name="เครื่องหมายจุลภาค 9 2 2 2 2 4" xfId="377" xr:uid="{00000000-0005-0000-0000-0000850E0000}"/>
    <cellStyle name="เครื่องหมายจุลภาค 9 2 2 2 2 4 2" xfId="662" xr:uid="{00000000-0005-0000-0000-0000860E0000}"/>
    <cellStyle name="เครื่องหมายจุลภาค 9 2 2 2 2 4 2 2" xfId="699" xr:uid="{00000000-0005-0000-0000-0000870E0000}"/>
    <cellStyle name="เครื่องหมายจุลภาค 9 2 2 2 2 4 2 2 2" xfId="1338" xr:uid="{00000000-0005-0000-0000-0000880E0000}"/>
    <cellStyle name="เครื่องหมายจุลภาค 9 2 2 2 2 4 2 2 2 2" xfId="1372" xr:uid="{00000000-0005-0000-0000-0000890E0000}"/>
    <cellStyle name="เครื่องหมายจุลภาค 9 2 2 2 2 4 2 2 2 2 2" xfId="3715" xr:uid="{00000000-0005-0000-0000-00008A0E0000}"/>
    <cellStyle name="เครื่องหมายจุลภาค 9 2 2 2 2 4 2 2 2 2 2 2" xfId="3749" xr:uid="{00000000-0005-0000-0000-00008B0E0000}"/>
    <cellStyle name="เครื่องหมายจุลภาค 9 2 2 2 2 4 2 2 2 2 2 2 2" xfId="4866" xr:uid="{00000000-0005-0000-0000-00008C0E0000}"/>
    <cellStyle name="เครื่องหมายจุลภาค 9 2 2 2 2 4 2 2 2 2 2 3" xfId="4859" xr:uid="{00000000-0005-0000-0000-00008D0E0000}"/>
    <cellStyle name="เครื่องหมายจุลภาค 9 2 2 2 2 4 2 2 2 2 3" xfId="4383" xr:uid="{00000000-0005-0000-0000-00008E0E0000}"/>
    <cellStyle name="เครื่องหมายจุลภาค 9 2 2 2 2 4 2 2 2 3" xfId="2651" xr:uid="{00000000-0005-0000-0000-00008F0E0000}"/>
    <cellStyle name="เครื่องหมายจุลภาค 9 2 2 2 2 4 2 2 2 3 2" xfId="4641" xr:uid="{00000000-0005-0000-0000-0000900E0000}"/>
    <cellStyle name="เครื่องหมายจุลภาค 9 2 2 2 2 4 2 2 2 4" xfId="4376" xr:uid="{00000000-0005-0000-0000-0000910E0000}"/>
    <cellStyle name="เครื่องหมายจุลภาค 9 2 2 2 2 4 2 2 3" xfId="1718" xr:uid="{00000000-0005-0000-0000-0000920E0000}"/>
    <cellStyle name="เครื่องหมายจุลภาค 9 2 2 2 2 4 2 2 3 2" xfId="4454" xr:uid="{00000000-0005-0000-0000-0000930E0000}"/>
    <cellStyle name="เครื่องหมายจุลภาค 9 2 2 2 2 4 2 2 4" xfId="2045" xr:uid="{00000000-0005-0000-0000-0000940E0000}"/>
    <cellStyle name="เครื่องหมายจุลภาค 9 2 2 2 2 4 2 2 4 2" xfId="4521" xr:uid="{00000000-0005-0000-0000-0000950E0000}"/>
    <cellStyle name="เครื่องหมายจุลภาค 9 2 2 2 2 4 2 2 5" xfId="2617" xr:uid="{00000000-0005-0000-0000-0000960E0000}"/>
    <cellStyle name="เครื่องหมายจุลภาค 9 2 2 2 2 4 2 2 5 2" xfId="3163" xr:uid="{00000000-0005-0000-0000-0000970E0000}"/>
    <cellStyle name="เครื่องหมายจุลภาค 9 2 2 2 2 4 2 2 5 2 2" xfId="4748" xr:uid="{00000000-0005-0000-0000-0000980E0000}"/>
    <cellStyle name="เครื่องหมายจุลภาค 9 2 2 2 2 4 2 2 5 3" xfId="4634" xr:uid="{00000000-0005-0000-0000-0000990E0000}"/>
    <cellStyle name="เครื่องหมายจุลภาค 9 2 2 2 2 4 2 2 6" xfId="4243" xr:uid="{00000000-0005-0000-0000-00009A0E0000}"/>
    <cellStyle name="เครื่องหมายจุลภาค 9 2 2 2 2 4 2 3" xfId="1002" xr:uid="{00000000-0005-0000-0000-00009B0E0000}"/>
    <cellStyle name="เครื่องหมายจุลภาค 9 2 2 2 2 4 2 3 2" xfId="1684" xr:uid="{00000000-0005-0000-0000-00009C0E0000}"/>
    <cellStyle name="เครื่องหมายจุลภาค 9 2 2 2 2 4 2 3 2 2" xfId="3409" xr:uid="{00000000-0005-0000-0000-00009D0E0000}"/>
    <cellStyle name="เครื่องหมายจุลภาค 9 2 2 2 2 4 2 3 2 2 2" xfId="3892" xr:uid="{00000000-0005-0000-0000-00009E0E0000}"/>
    <cellStyle name="เครื่องหมายจุลภาค 9 2 2 2 2 4 2 3 2 2 2 2" xfId="4898" xr:uid="{00000000-0005-0000-0000-00009F0E0000}"/>
    <cellStyle name="เครื่องหมายจุลภาค 9 2 2 2 2 4 2 3 2 2 3" xfId="4797" xr:uid="{00000000-0005-0000-0000-0000A00E0000}"/>
    <cellStyle name="เครื่องหมายจุลภาค 9 2 2 2 2 4 2 3 2 3" xfId="4447" xr:uid="{00000000-0005-0000-0000-0000A10E0000}"/>
    <cellStyle name="เครื่องหมายจุลภาค 9 2 2 2 2 4 2 3 3" xfId="2809" xr:uid="{00000000-0005-0000-0000-0000A20E0000}"/>
    <cellStyle name="เครื่องหมายจุลภาค 9 2 2 2 2 4 2 3 3 2" xfId="4676" xr:uid="{00000000-0005-0000-0000-0000A30E0000}"/>
    <cellStyle name="เครื่องหมายจุลภาค 9 2 2 2 2 4 2 3 4" xfId="4308" xr:uid="{00000000-0005-0000-0000-0000A40E0000}"/>
    <cellStyle name="เครื่องหมายจุลภาค 9 2 2 2 2 4 2 4" xfId="2011" xr:uid="{00000000-0005-0000-0000-0000A50E0000}"/>
    <cellStyle name="เครื่องหมายจุลภาค 9 2 2 2 2 4 2 4 2" xfId="4514" xr:uid="{00000000-0005-0000-0000-0000A60E0000}"/>
    <cellStyle name="เครื่องหมายจุลภาค 9 2 2 2 2 4 2 5" xfId="2304" xr:uid="{00000000-0005-0000-0000-0000A70E0000}"/>
    <cellStyle name="เครื่องหมายจุลภาค 9 2 2 2 2 4 2 5 2" xfId="3128" xr:uid="{00000000-0005-0000-0000-0000A80E0000}"/>
    <cellStyle name="เครื่องหมายจุลภาค 9 2 2 2 2 4 2 5 2 2" xfId="4741" xr:uid="{00000000-0005-0000-0000-0000A90E0000}"/>
    <cellStyle name="เครื่องหมายจุลภาค 9 2 2 2 2 4 2 5 3" xfId="4571" xr:uid="{00000000-0005-0000-0000-0000AA0E0000}"/>
    <cellStyle name="เครื่องหมายจุลภาค 9 2 2 2 2 4 2 6" xfId="4236" xr:uid="{00000000-0005-0000-0000-0000AB0E0000}"/>
    <cellStyle name="เครื่องหมายจุลภาค 9 2 2 2 2 4 3" xfId="955" xr:uid="{00000000-0005-0000-0000-0000AC0E0000}"/>
    <cellStyle name="เครื่องหมายจุลภาค 9 2 2 2 2 4 3 2" xfId="1153" xr:uid="{00000000-0005-0000-0000-0000AD0E0000}"/>
    <cellStyle name="เครื่องหมายจุลภาค 9 2 2 2 2 4 3 2 2" xfId="3372" xr:uid="{00000000-0005-0000-0000-0000AE0E0000}"/>
    <cellStyle name="เครื่องหมายจุลภาค 9 2 2 2 2 4 3 2 2 2" xfId="3536" xr:uid="{00000000-0005-0000-0000-0000AF0E0000}"/>
    <cellStyle name="เครื่องหมายจุลภาค 9 2 2 2 2 4 3 2 2 2 2" xfId="4822" xr:uid="{00000000-0005-0000-0000-0000B00E0000}"/>
    <cellStyle name="เครื่องหมายจุลภาค 9 2 2 2 2 4 3 2 2 3" xfId="4789" xr:uid="{00000000-0005-0000-0000-0000B10E0000}"/>
    <cellStyle name="เครื่องหมายจุลภาค 9 2 2 2 2 4 3 2 3" xfId="4337" xr:uid="{00000000-0005-0000-0000-0000B20E0000}"/>
    <cellStyle name="เครื่องหมายจุลภาค 9 2 2 2 2 4 3 3" xfId="2438" xr:uid="{00000000-0005-0000-0000-0000B30E0000}"/>
    <cellStyle name="เครื่องหมายจุลภาค 9 2 2 2 2 4 3 3 2" xfId="4597" xr:uid="{00000000-0005-0000-0000-0000B40E0000}"/>
    <cellStyle name="เครื่องหมายจุลภาค 9 2 2 2 2 4 3 4" xfId="4297" xr:uid="{00000000-0005-0000-0000-0000B50E0000}"/>
    <cellStyle name="เครื่องหมายจุลภาค 9 2 2 2 2 4 4" xfId="1501" xr:uid="{00000000-0005-0000-0000-0000B60E0000}"/>
    <cellStyle name="เครื่องหมายจุลภาค 9 2 2 2 2 4 4 2" xfId="4410" xr:uid="{00000000-0005-0000-0000-0000B70E0000}"/>
    <cellStyle name="เครื่องหมายจุลภาค 9 2 2 2 2 4 5" xfId="1832" xr:uid="{00000000-0005-0000-0000-0000B80E0000}"/>
    <cellStyle name="เครื่องหมายจุลภาค 9 2 2 2 2 4 5 2" xfId="4477" xr:uid="{00000000-0005-0000-0000-0000B90E0000}"/>
    <cellStyle name="เครื่องหมายจุลภาค 9 2 2 2 2 4 6" xfId="2266" xr:uid="{00000000-0005-0000-0000-0000BA0E0000}"/>
    <cellStyle name="เครื่องหมายจุลภาค 9 2 2 2 2 4 6 2" xfId="2918" xr:uid="{00000000-0005-0000-0000-0000BB0E0000}"/>
    <cellStyle name="เครื่องหมายจุลภาค 9 2 2 2 2 4 6 2 2" xfId="4699" xr:uid="{00000000-0005-0000-0000-0000BC0E0000}"/>
    <cellStyle name="เครื่องหมายจุลภาค 9 2 2 2 2 4 6 3" xfId="4563" xr:uid="{00000000-0005-0000-0000-0000BD0E0000}"/>
    <cellStyle name="เครื่องหมายจุลภาค 9 2 2 2 2 4 7" xfId="4144" xr:uid="{00000000-0005-0000-0000-0000BE0E0000}"/>
    <cellStyle name="เครื่องหมายจุลภาค 9 2 2 2 2 5" xfId="450" xr:uid="{00000000-0005-0000-0000-0000BF0E0000}"/>
    <cellStyle name="เครื่องหมายจุลภาค 9 2 2 2 2 5 2" xfId="1098" xr:uid="{00000000-0005-0000-0000-0000C00E0000}"/>
    <cellStyle name="เครื่องหมายจุลภาค 9 2 2 2 2 5 2 2" xfId="1207" xr:uid="{00000000-0005-0000-0000-0000C10E0000}"/>
    <cellStyle name="เครื่องหมายจุลภาค 9 2 2 2 2 5 2 2 2" xfId="3490" xr:uid="{00000000-0005-0000-0000-0000C20E0000}"/>
    <cellStyle name="เครื่องหมายจุลภาค 9 2 2 2 2 5 2 2 2 2" xfId="3589" xr:uid="{00000000-0005-0000-0000-0000C30E0000}"/>
    <cellStyle name="เครื่องหมายจุลภาค 9 2 2 2 2 5 2 2 2 2 2" xfId="4830" xr:uid="{00000000-0005-0000-0000-0000C40E0000}"/>
    <cellStyle name="เครื่องหมายจุลภาค 9 2 2 2 2 5 2 2 2 3" xfId="4814" xr:uid="{00000000-0005-0000-0000-0000C50E0000}"/>
    <cellStyle name="เครื่องหมายจุลภาค 9 2 2 2 2 5 2 2 3" xfId="4345" xr:uid="{00000000-0005-0000-0000-0000C60E0000}"/>
    <cellStyle name="เครื่องหมายจุลภาค 9 2 2 2 2 5 2 3" xfId="2491" xr:uid="{00000000-0005-0000-0000-0000C70E0000}"/>
    <cellStyle name="เครื่องหมายจุลภาค 9 2 2 2 2 5 2 3 2" xfId="4605" xr:uid="{00000000-0005-0000-0000-0000C80E0000}"/>
    <cellStyle name="เครื่องหมายจุลภาค 9 2 2 2 2 5 2 4" xfId="4327" xr:uid="{00000000-0005-0000-0000-0000C90E0000}"/>
    <cellStyle name="เครื่องหมายจุลภาค 9 2 2 2 2 5 3" xfId="1554" xr:uid="{00000000-0005-0000-0000-0000CA0E0000}"/>
    <cellStyle name="เครื่องหมายจุลภาค 9 2 2 2 2 5 3 2" xfId="4418" xr:uid="{00000000-0005-0000-0000-0000CB0E0000}"/>
    <cellStyle name="เครื่องหมายจุลภาค 9 2 2 2 2 5 4" xfId="1885" xr:uid="{00000000-0005-0000-0000-0000CC0E0000}"/>
    <cellStyle name="เครื่องหมายจุลภาค 9 2 2 2 2 5 4 2" xfId="4485" xr:uid="{00000000-0005-0000-0000-0000CD0E0000}"/>
    <cellStyle name="เครื่องหมายจุลภาค 9 2 2 2 2 5 5" xfId="2390" xr:uid="{00000000-0005-0000-0000-0000CE0E0000}"/>
    <cellStyle name="เครื่องหมายจุลภาค 9 2 2 2 2 5 5 2" xfId="2977" xr:uid="{00000000-0005-0000-0000-0000CF0E0000}"/>
    <cellStyle name="เครื่องหมายจุลภาค 9 2 2 2 2 5 5 2 2" xfId="4707" xr:uid="{00000000-0005-0000-0000-0000D00E0000}"/>
    <cellStyle name="เครื่องหมายจุลภาค 9 2 2 2 2 5 5 3" xfId="4589" xr:uid="{00000000-0005-0000-0000-0000D10E0000}"/>
    <cellStyle name="เครื่องหมายจุลภาค 9 2 2 2 2 5 6" xfId="4160" xr:uid="{00000000-0005-0000-0000-0000D20E0000}"/>
    <cellStyle name="เครื่องหมายจุลภาค 9 2 2 2 2 6" xfId="649" xr:uid="{00000000-0005-0000-0000-0000D30E0000}"/>
    <cellStyle name="เครื่องหมายจุลภาค 9 2 2 2 2 6 2" xfId="1454" xr:uid="{00000000-0005-0000-0000-0000D40E0000}"/>
    <cellStyle name="เครื่องหมายจุลภาค 9 2 2 2 2 6 2 2" xfId="3117" xr:uid="{00000000-0005-0000-0000-0000D50E0000}"/>
    <cellStyle name="เครื่องหมายจุลภาค 9 2 2 2 2 6 2 2 2" xfId="3812" xr:uid="{00000000-0005-0000-0000-0000D60E0000}"/>
    <cellStyle name="เครื่องหมายจุลภาค 9 2 2 2 2 6 2 2 2 2" xfId="4878" xr:uid="{00000000-0005-0000-0000-0000D70E0000}"/>
    <cellStyle name="เครื่องหมายจุลภาค 9 2 2 2 2 6 2 2 3" xfId="4737" xr:uid="{00000000-0005-0000-0000-0000D80E0000}"/>
    <cellStyle name="เครื่องหมายจุลภาค 9 2 2 2 2 6 2 3" xfId="4400" xr:uid="{00000000-0005-0000-0000-0000D90E0000}"/>
    <cellStyle name="เครื่องหมายจุลภาค 9 2 2 2 2 6 3" xfId="2719" xr:uid="{00000000-0005-0000-0000-0000DA0E0000}"/>
    <cellStyle name="เครื่องหมายจุลภาค 9 2 2 2 2 6 3 2" xfId="4654" xr:uid="{00000000-0005-0000-0000-0000DB0E0000}"/>
    <cellStyle name="เครื่องหมายจุลภาค 9 2 2 2 2 6 4" xfId="4232" xr:uid="{00000000-0005-0000-0000-0000DC0E0000}"/>
    <cellStyle name="เครื่องหมายจุลภาค 9 2 2 2 2 7" xfId="1789" xr:uid="{00000000-0005-0000-0000-0000DD0E0000}"/>
    <cellStyle name="เครื่องหมายจุลภาค 9 2 2 2 2 7 2" xfId="4469" xr:uid="{00000000-0005-0000-0000-0000DE0E0000}"/>
    <cellStyle name="เครื่องหมายจุลภาค 9 2 2 2 2 8" xfId="931" xr:uid="{00000000-0005-0000-0000-0000DF0E0000}"/>
    <cellStyle name="เครื่องหมายจุลภาค 9 2 2 2 2 8 2" xfId="2861" xr:uid="{00000000-0005-0000-0000-0000E00E0000}"/>
    <cellStyle name="เครื่องหมายจุลภาค 9 2 2 2 2 8 2 2" xfId="4689" xr:uid="{00000000-0005-0000-0000-0000E10E0000}"/>
    <cellStyle name="เครื่องหมายจุลภาค 9 2 2 2 2 8 3" xfId="4291" xr:uid="{00000000-0005-0000-0000-0000E20E0000}"/>
    <cellStyle name="เครื่องหมายจุลภาค 9 2 2 2 2 9" xfId="4105" xr:uid="{00000000-0005-0000-0000-0000E30E0000}"/>
    <cellStyle name="เครื่องหมายจุลภาค 9 2 2 2 3" xfId="326" xr:uid="{00000000-0005-0000-0000-0000E40E0000}"/>
    <cellStyle name="เครื่องหมายจุลภาค 9 2 2 2 3 2" xfId="417" xr:uid="{00000000-0005-0000-0000-0000E50E0000}"/>
    <cellStyle name="เครื่องหมายจุลภาค 9 2 2 2 3 2 2" xfId="509" xr:uid="{00000000-0005-0000-0000-0000E60E0000}"/>
    <cellStyle name="เครื่องหมายจุลภาค 9 2 2 2 3 2 2 2" xfId="719" xr:uid="{00000000-0005-0000-0000-0000E70E0000}"/>
    <cellStyle name="เครื่องหมายจุลภาค 9 2 2 2 3 2 2 2 2" xfId="757" xr:uid="{00000000-0005-0000-0000-0000E80E0000}"/>
    <cellStyle name="เครื่องหมายจุลภาค 9 2 2 2 3 2 2 2 2 2" xfId="1392" xr:uid="{00000000-0005-0000-0000-0000E90E0000}"/>
    <cellStyle name="เครื่องหมายจุลภาค 9 2 2 2 3 2 2 2 2 2 2" xfId="1430" xr:uid="{00000000-0005-0000-0000-0000EA0E0000}"/>
    <cellStyle name="เครื่องหมายจุลภาค 9 2 2 2 3 2 2 2 2 2 2 2" xfId="3769" xr:uid="{00000000-0005-0000-0000-0000EB0E0000}"/>
    <cellStyle name="เครื่องหมายจุลภาค 9 2 2 2 3 2 2 2 2 2 2 2 2" xfId="3807" xr:uid="{00000000-0005-0000-0000-0000EC0E0000}"/>
    <cellStyle name="เครื่องหมายจุลภาค 9 2 2 2 3 2 2 2 2 2 2 2 2 2" xfId="4877" xr:uid="{00000000-0005-0000-0000-0000ED0E0000}"/>
    <cellStyle name="เครื่องหมายจุลภาค 9 2 2 2 3 2 2 2 2 2 2 2 3" xfId="4871" xr:uid="{00000000-0005-0000-0000-0000EE0E0000}"/>
    <cellStyle name="เครื่องหมายจุลภาค 9 2 2 2 3 2 2 2 2 2 2 3" xfId="4394" xr:uid="{00000000-0005-0000-0000-0000EF0E0000}"/>
    <cellStyle name="เครื่องหมายจุลภาค 9 2 2 2 3 2 2 2 2 2 3" xfId="2709" xr:uid="{00000000-0005-0000-0000-0000F00E0000}"/>
    <cellStyle name="เครื่องหมายจุลภาค 9 2 2 2 3 2 2 2 2 2 3 2" xfId="4652" xr:uid="{00000000-0005-0000-0000-0000F10E0000}"/>
    <cellStyle name="เครื่องหมายจุลภาค 9 2 2 2 3 2 2 2 2 2 4" xfId="4388" xr:uid="{00000000-0005-0000-0000-0000F20E0000}"/>
    <cellStyle name="เครื่องหมายจุลภาค 9 2 2 2 3 2 2 2 2 3" xfId="1776" xr:uid="{00000000-0005-0000-0000-0000F30E0000}"/>
    <cellStyle name="เครื่องหมายจุลภาค 9 2 2 2 3 2 2 2 2 3 2" xfId="4465" xr:uid="{00000000-0005-0000-0000-0000F40E0000}"/>
    <cellStyle name="เครื่องหมายจุลภาค 9 2 2 2 3 2 2 2 2 4" xfId="2103" xr:uid="{00000000-0005-0000-0000-0000F50E0000}"/>
    <cellStyle name="เครื่องหมายจุลภาค 9 2 2 2 3 2 2 2 2 4 2" xfId="4532" xr:uid="{00000000-0005-0000-0000-0000F60E0000}"/>
    <cellStyle name="เครื่องหมายจุลภาค 9 2 2 2 3 2 2 2 2 5" xfId="2671" xr:uid="{00000000-0005-0000-0000-0000F70E0000}"/>
    <cellStyle name="เครื่องหมายจุลภาค 9 2 2 2 3 2 2 2 2 5 2" xfId="3221" xr:uid="{00000000-0005-0000-0000-0000F80E0000}"/>
    <cellStyle name="เครื่องหมายจุลภาค 9 2 2 2 3 2 2 2 2 5 2 2" xfId="4759" xr:uid="{00000000-0005-0000-0000-0000F90E0000}"/>
    <cellStyle name="เครื่องหมายจุลภาค 9 2 2 2 3 2 2 2 2 5 3" xfId="4646" xr:uid="{00000000-0005-0000-0000-0000FA0E0000}"/>
    <cellStyle name="เครื่องหมายจุลภาค 9 2 2 2 3 2 2 2 2 6" xfId="4254" xr:uid="{00000000-0005-0000-0000-0000FB0E0000}"/>
    <cellStyle name="เครื่องหมายจุลภาค 9 2 2 2 3 2 2 2 3" xfId="1061" xr:uid="{00000000-0005-0000-0000-0000FC0E0000}"/>
    <cellStyle name="เครื่องหมายจุลภาค 9 2 2 2 3 2 2 2 3 2" xfId="1738" xr:uid="{00000000-0005-0000-0000-0000FD0E0000}"/>
    <cellStyle name="เครื่องหมายจุลภาค 9 2 2 2 3 2 2 2 3 2 2" xfId="3467" xr:uid="{00000000-0005-0000-0000-0000FE0E0000}"/>
    <cellStyle name="เครื่องหมายจุลภาค 9 2 2 2 3 2 2 2 3 2 2 2" xfId="3912" xr:uid="{00000000-0005-0000-0000-0000FF0E0000}"/>
    <cellStyle name="เครื่องหมายจุลภาค 9 2 2 2 3 2 2 2 3 2 2 2 2" xfId="4904" xr:uid="{00000000-0005-0000-0000-0000000F0000}"/>
    <cellStyle name="เครื่องหมายจุลภาค 9 2 2 2 3 2 2 2 3 2 2 3" xfId="4808" xr:uid="{00000000-0005-0000-0000-0000010F0000}"/>
    <cellStyle name="เครื่องหมายจุลภาค 9 2 2 2 3 2 2 2 3 2 3" xfId="4459" xr:uid="{00000000-0005-0000-0000-0000020F0000}"/>
    <cellStyle name="เครื่องหมายจุลภาค 9 2 2 2 3 2 2 2 3 3" xfId="2829" xr:uid="{00000000-0005-0000-0000-0000030F0000}"/>
    <cellStyle name="เครื่องหมายจุลภาค 9 2 2 2 3 2 2 2 3 3 2" xfId="4682" xr:uid="{00000000-0005-0000-0000-0000040F0000}"/>
    <cellStyle name="เครื่องหมายจุลภาค 9 2 2 2 3 2 2 2 3 4" xfId="4319" xr:uid="{00000000-0005-0000-0000-0000050F0000}"/>
    <cellStyle name="เครื่องหมายจุลภาค 9 2 2 2 3 2 2 2 4" xfId="2065" xr:uid="{00000000-0005-0000-0000-0000060F0000}"/>
    <cellStyle name="เครื่องหมายจุลภาค 9 2 2 2 3 2 2 2 4 2" xfId="4526" xr:uid="{00000000-0005-0000-0000-0000070F0000}"/>
    <cellStyle name="เครื่องหมายจุลภาค 9 2 2 2 3 2 2 2 5" xfId="2362" xr:uid="{00000000-0005-0000-0000-0000080F0000}"/>
    <cellStyle name="เครื่องหมายจุลภาค 9 2 2 2 3 2 2 2 5 2" xfId="3183" xr:uid="{00000000-0005-0000-0000-0000090F0000}"/>
    <cellStyle name="เครื่องหมายจุลภาค 9 2 2 2 3 2 2 2 5 2 2" xfId="4753" xr:uid="{00000000-0005-0000-0000-00000A0F0000}"/>
    <cellStyle name="เครื่องหมายจุลภาค 9 2 2 2 3 2 2 2 5 3" xfId="4582" xr:uid="{00000000-0005-0000-0000-00000B0F0000}"/>
    <cellStyle name="เครื่องหมายจุลภาค 9 2 2 2 3 2 2 2 6" xfId="4248" xr:uid="{00000000-0005-0000-0000-00000C0F0000}"/>
    <cellStyle name="เครื่องหมายจุลภาค 9 2 2 2 3 2 2 3" xfId="1023" xr:uid="{00000000-0005-0000-0000-00000D0F0000}"/>
    <cellStyle name="เครื่องหมายจุลภาค 9 2 2 2 3 2 2 3 2" xfId="1239" xr:uid="{00000000-0005-0000-0000-00000E0F0000}"/>
    <cellStyle name="เครื่องหมายจุลภาค 9 2 2 2 3 2 2 3 2 2" xfId="3429" xr:uid="{00000000-0005-0000-0000-00000F0F0000}"/>
    <cellStyle name="เครื่องหมายจุลภาค 9 2 2 2 3 2 2 3 2 2 2" xfId="3616" xr:uid="{00000000-0005-0000-0000-0000100F0000}"/>
    <cellStyle name="เครื่องหมายจุลภาค 9 2 2 2 3 2 2 3 2 2 2 2" xfId="4838" xr:uid="{00000000-0005-0000-0000-0000110F0000}"/>
    <cellStyle name="เครื่องหมายจุลภาค 9 2 2 2 3 2 2 3 2 2 3" xfId="4802" xr:uid="{00000000-0005-0000-0000-0000120F0000}"/>
    <cellStyle name="เครื่องหมายจุลภาค 9 2 2 2 3 2 2 3 2 3" xfId="4355" xr:uid="{00000000-0005-0000-0000-0000130F0000}"/>
    <cellStyle name="เครื่องหมายจุลภาค 9 2 2 2 3 2 2 3 3" xfId="2518" xr:uid="{00000000-0005-0000-0000-0000140F0000}"/>
    <cellStyle name="เครื่องหมายจุลภาค 9 2 2 2 3 2 2 3 3 2" xfId="4613" xr:uid="{00000000-0005-0000-0000-0000150F0000}"/>
    <cellStyle name="เครื่องหมายจุลภาค 9 2 2 2 3 2 2 3 4" xfId="4313" xr:uid="{00000000-0005-0000-0000-0000160F0000}"/>
    <cellStyle name="เครื่องหมายจุลภาค 9 2 2 2 3 2 2 4" xfId="1585" xr:uid="{00000000-0005-0000-0000-0000170F0000}"/>
    <cellStyle name="เครื่องหมายจุลภาค 9 2 2 2 3 2 2 4 2" xfId="4426" xr:uid="{00000000-0005-0000-0000-0000180F0000}"/>
    <cellStyle name="เครื่องหมายจุลภาค 9 2 2 2 3 2 2 5" xfId="1912" xr:uid="{00000000-0005-0000-0000-0000190F0000}"/>
    <cellStyle name="เครื่องหมายจุลภาค 9 2 2 2 3 2 2 5 2" xfId="4493" xr:uid="{00000000-0005-0000-0000-00001A0F0000}"/>
    <cellStyle name="เครื่องหมายจุลภาค 9 2 2 2 3 2 2 6" xfId="2324" xr:uid="{00000000-0005-0000-0000-00001B0F0000}"/>
    <cellStyle name="เครื่องหมายจุลภาค 9 2 2 2 3 2 2 6 2" xfId="3011" xr:uid="{00000000-0005-0000-0000-00001C0F0000}"/>
    <cellStyle name="เครื่องหมายจุลภาค 9 2 2 2 3 2 2 6 2 2" xfId="4716" xr:uid="{00000000-0005-0000-0000-00001D0F0000}"/>
    <cellStyle name="เครื่องหมายจุลภาค 9 2 2 2 3 2 2 6 3" xfId="4576" xr:uid="{00000000-0005-0000-0000-00001E0F0000}"/>
    <cellStyle name="เครื่องหมายจุลภาค 9 2 2 2 3 2 2 7" xfId="4192" xr:uid="{00000000-0005-0000-0000-00001F0F0000}"/>
    <cellStyle name="เครื่องหมายจุลภาค 9 2 2 2 3 2 3" xfId="618" xr:uid="{00000000-0005-0000-0000-0000200F0000}"/>
    <cellStyle name="เครื่องหมายจุลภาค 9 2 2 2 3 2 3 2" xfId="1184" xr:uid="{00000000-0005-0000-0000-0000210F0000}"/>
    <cellStyle name="เครื่องหมายจุลภาค 9 2 2 2 3 2 3 2 2" xfId="1305" xr:uid="{00000000-0005-0000-0000-0000220F0000}"/>
    <cellStyle name="เครื่องหมายจุลภาค 9 2 2 2 3 2 3 2 2 2" xfId="3566" xr:uid="{00000000-0005-0000-0000-0000230F0000}"/>
    <cellStyle name="เครื่องหมายจุลภาค 9 2 2 2 3 2 3 2 2 2 2" xfId="3682" xr:uid="{00000000-0005-0000-0000-0000240F0000}"/>
    <cellStyle name="เครื่องหมายจุลภาค 9 2 2 2 3 2 3 2 2 2 2 2" xfId="4854" xr:uid="{00000000-0005-0000-0000-0000250F0000}"/>
    <cellStyle name="เครื่องหมายจุลภาค 9 2 2 2 3 2 3 2 2 2 3" xfId="4828" xr:uid="{00000000-0005-0000-0000-0000260F0000}"/>
    <cellStyle name="เครื่องหมายจุลภาค 9 2 2 2 3 2 3 2 2 3" xfId="4371" xr:uid="{00000000-0005-0000-0000-0000270F0000}"/>
    <cellStyle name="เครื่องหมายจุลภาค 9 2 2 2 3 2 3 2 3" xfId="2584" xr:uid="{00000000-0005-0000-0000-0000280F0000}"/>
    <cellStyle name="เครื่องหมายจุลภาค 9 2 2 2 3 2 3 2 3 2" xfId="4629" xr:uid="{00000000-0005-0000-0000-0000290F0000}"/>
    <cellStyle name="เครื่องหมายจุลภาค 9 2 2 2 3 2 3 2 4" xfId="4343" xr:uid="{00000000-0005-0000-0000-00002A0F0000}"/>
    <cellStyle name="เครื่องหมายจุลภาค 9 2 2 2 3 2 3 3" xfId="1651" xr:uid="{00000000-0005-0000-0000-00002B0F0000}"/>
    <cellStyle name="เครื่องหมายจุลภาค 9 2 2 2 3 2 3 3 2" xfId="4442" xr:uid="{00000000-0005-0000-0000-00002C0F0000}"/>
    <cellStyle name="เครื่องหมายจุลภาค 9 2 2 2 3 2 3 4" xfId="1978" xr:uid="{00000000-0005-0000-0000-00002D0F0000}"/>
    <cellStyle name="เครื่องหมายจุลภาค 9 2 2 2 3 2 3 4 2" xfId="4509" xr:uid="{00000000-0005-0000-0000-00002E0F0000}"/>
    <cellStyle name="เครื่องหมายจุลภาค 9 2 2 2 3 2 3 5" xfId="2468" xr:uid="{00000000-0005-0000-0000-00002F0F0000}"/>
    <cellStyle name="เครื่องหมายจุลภาค 9 2 2 2 3 2 3 5 2" xfId="3090" xr:uid="{00000000-0005-0000-0000-0000300F0000}"/>
    <cellStyle name="เครื่องหมายจุลภาค 9 2 2 2 3 2 3 5 2 2" xfId="4735" xr:uid="{00000000-0005-0000-0000-0000310F0000}"/>
    <cellStyle name="เครื่องหมายจุลภาค 9 2 2 2 3 2 3 5 3" xfId="4603" xr:uid="{00000000-0005-0000-0000-0000320F0000}"/>
    <cellStyle name="เครื่องหมายจุลภาค 9 2 2 2 3 2 3 6" xfId="4227" xr:uid="{00000000-0005-0000-0000-0000330F0000}"/>
    <cellStyle name="เครื่องหมายจุลภาค 9 2 2 2 3 2 4" xfId="880" xr:uid="{00000000-0005-0000-0000-0000340F0000}"/>
    <cellStyle name="เครื่องหมายจุลภาค 9 2 2 2 3 2 4 2" xfId="1531" xr:uid="{00000000-0005-0000-0000-0000350F0000}"/>
    <cellStyle name="เครื่องหมายจุลภาค 9 2 2 2 3 2 4 2 2" xfId="3308" xr:uid="{00000000-0005-0000-0000-0000360F0000}"/>
    <cellStyle name="เครื่องหมายจุลภาค 9 2 2 2 3 2 4 2 2 2" xfId="3838" xr:uid="{00000000-0005-0000-0000-0000370F0000}"/>
    <cellStyle name="เครื่องหมายจุลภาค 9 2 2 2 3 2 4 2 2 2 2" xfId="4885" xr:uid="{00000000-0005-0000-0000-0000380F0000}"/>
    <cellStyle name="เครื่องหมายจุลภาค 9 2 2 2 3 2 4 2 2 3" xfId="4778" xr:uid="{00000000-0005-0000-0000-0000390F0000}"/>
    <cellStyle name="เครื่องหมายจุลภาค 9 2 2 2 3 2 4 2 3" xfId="4416" xr:uid="{00000000-0005-0000-0000-00003A0F0000}"/>
    <cellStyle name="เครื่องหมายจุลภาค 9 2 2 2 3 2 4 3" xfId="2753" xr:uid="{00000000-0005-0000-0000-00003B0F0000}"/>
    <cellStyle name="เครื่องหมายจุลภาค 9 2 2 2 3 2 4 3 2" xfId="4663" xr:uid="{00000000-0005-0000-0000-00003C0F0000}"/>
    <cellStyle name="เครื่องหมายจุลภาค 9 2 2 2 3 2 4 4" xfId="4285" xr:uid="{00000000-0005-0000-0000-00003D0F0000}"/>
    <cellStyle name="เครื่องหมายจุลภาค 9 2 2 2 3 2 5" xfId="1862" xr:uid="{00000000-0005-0000-0000-00003E0F0000}"/>
    <cellStyle name="เครื่องหมายจุลภาค 9 2 2 2 3 2 5 2" xfId="4483" xr:uid="{00000000-0005-0000-0000-00003F0F0000}"/>
    <cellStyle name="เครื่องหมายจุลภาค 9 2 2 2 3 2 6" xfId="2192" xr:uid="{00000000-0005-0000-0000-0000400F0000}"/>
    <cellStyle name="เครื่องหมายจุลภาค 9 2 2 2 3 2 6 2" xfId="2950" xr:uid="{00000000-0005-0000-0000-0000410F0000}"/>
    <cellStyle name="เครื่องหมายจุลภาค 9 2 2 2 3 2 6 2 2" xfId="4705" xr:uid="{00000000-0005-0000-0000-0000420F0000}"/>
    <cellStyle name="เครื่องหมายจุลภาค 9 2 2 2 3 2 6 3" xfId="4551" xr:uid="{00000000-0005-0000-0000-0000430F0000}"/>
    <cellStyle name="เครื่องหมายจุลภาค 9 2 2 2 3 2 7" xfId="4154" xr:uid="{00000000-0005-0000-0000-0000440F0000}"/>
    <cellStyle name="เครื่องหมายจุลภาค 9 2 2 2 3 3" xfId="532" xr:uid="{00000000-0005-0000-0000-0000450F0000}"/>
    <cellStyle name="เครื่องหมายจุลภาค 9 2 2 2 3 3 2" xfId="682" xr:uid="{00000000-0005-0000-0000-0000460F0000}"/>
    <cellStyle name="เครื่องหมายจุลภาค 9 2 2 2 3 3 2 2" xfId="1261" xr:uid="{00000000-0005-0000-0000-0000470F0000}"/>
    <cellStyle name="เครื่องหมายจุลภาค 9 2 2 2 3 3 2 2 2" xfId="1355" xr:uid="{00000000-0005-0000-0000-0000480F0000}"/>
    <cellStyle name="เครื่องหมายจุลภาค 9 2 2 2 3 3 2 2 2 2" xfId="3638" xr:uid="{00000000-0005-0000-0000-0000490F0000}"/>
    <cellStyle name="เครื่องหมายจุลภาค 9 2 2 2 3 3 2 2 2 2 2" xfId="3732" xr:uid="{00000000-0005-0000-0000-00004A0F0000}"/>
    <cellStyle name="เครื่องหมายจุลภาค 9 2 2 2 3 3 2 2 2 2 2 2" xfId="4862" xr:uid="{00000000-0005-0000-0000-00004B0F0000}"/>
    <cellStyle name="เครื่องหมายจุลภาค 9 2 2 2 3 3 2 2 2 2 3" xfId="4847" xr:uid="{00000000-0005-0000-0000-00004C0F0000}"/>
    <cellStyle name="เครื่องหมายจุลภาค 9 2 2 2 3 3 2 2 2 3" xfId="4379" xr:uid="{00000000-0005-0000-0000-00004D0F0000}"/>
    <cellStyle name="เครื่องหมายจุลภาค 9 2 2 2 3 3 2 2 3" xfId="2634" xr:uid="{00000000-0005-0000-0000-00004E0F0000}"/>
    <cellStyle name="เครื่องหมายจุลภาค 9 2 2 2 3 3 2 2 3 2" xfId="4637" xr:uid="{00000000-0005-0000-0000-00004F0F0000}"/>
    <cellStyle name="เครื่องหมายจุลภาค 9 2 2 2 3 3 2 2 4" xfId="4364" xr:uid="{00000000-0005-0000-0000-0000500F0000}"/>
    <cellStyle name="เครื่องหมายจุลภาค 9 2 2 2 3 3 2 3" xfId="1701" xr:uid="{00000000-0005-0000-0000-0000510F0000}"/>
    <cellStyle name="เครื่องหมายจุลภาค 9 2 2 2 3 3 2 3 2" xfId="4450" xr:uid="{00000000-0005-0000-0000-0000520F0000}"/>
    <cellStyle name="เครื่องหมายจุลภาค 9 2 2 2 3 3 2 4" xfId="2028" xr:uid="{00000000-0005-0000-0000-0000530F0000}"/>
    <cellStyle name="เครื่องหมายจุลภาค 9 2 2 2 3 3 2 4 2" xfId="4517" xr:uid="{00000000-0005-0000-0000-0000540F0000}"/>
    <cellStyle name="เครื่องหมายจุลภาค 9 2 2 2 3 3 2 5" xfId="2540" xr:uid="{00000000-0005-0000-0000-0000550F0000}"/>
    <cellStyle name="เครื่องหมายจุลภาค 9 2 2 2 3 3 2 5 2" xfId="3146" xr:uid="{00000000-0005-0000-0000-0000560F0000}"/>
    <cellStyle name="เครื่องหมายจุลภาค 9 2 2 2 3 3 2 5 2 2" xfId="4744" xr:uid="{00000000-0005-0000-0000-0000570F0000}"/>
    <cellStyle name="เครื่องหมายจุลภาค 9 2 2 2 3 3 2 5 3" xfId="4622" xr:uid="{00000000-0005-0000-0000-0000580F0000}"/>
    <cellStyle name="เครื่องหมายจุลภาค 9 2 2 2 3 3 2 6" xfId="4239" xr:uid="{00000000-0005-0000-0000-0000590F0000}"/>
    <cellStyle name="เครื่องหมายจุลภาค 9 2 2 2 3 3 3" xfId="985" xr:uid="{00000000-0005-0000-0000-00005A0F0000}"/>
    <cellStyle name="เครื่องหมายจุลภาค 9 2 2 2 3 3 3 2" xfId="1607" xr:uid="{00000000-0005-0000-0000-00005B0F0000}"/>
    <cellStyle name="เครื่องหมายจุลภาค 9 2 2 2 3 3 3 2 2" xfId="3392" xr:uid="{00000000-0005-0000-0000-00005C0F0000}"/>
    <cellStyle name="เครื่องหมายจุลภาค 9 2 2 2 3 3 3 2 2 2" xfId="3868" xr:uid="{00000000-0005-0000-0000-00005D0F0000}"/>
    <cellStyle name="เครื่องหมายจุลภาค 9 2 2 2 3 3 3 2 2 2 2" xfId="4895" xr:uid="{00000000-0005-0000-0000-00005E0F0000}"/>
    <cellStyle name="เครื่องหมายจุลภาค 9 2 2 2 3 3 3 2 2 3" xfId="4793" xr:uid="{00000000-0005-0000-0000-00005F0F0000}"/>
    <cellStyle name="เครื่องหมายจุลภาค 9 2 2 2 3 3 3 2 3" xfId="4435" xr:uid="{00000000-0005-0000-0000-0000600F0000}"/>
    <cellStyle name="เครื่องหมายจุลภาค 9 2 2 2 3 3 3 3" xfId="2785" xr:uid="{00000000-0005-0000-0000-0000610F0000}"/>
    <cellStyle name="เครื่องหมายจุลภาค 9 2 2 2 3 3 3 3 2" xfId="4673" xr:uid="{00000000-0005-0000-0000-0000620F0000}"/>
    <cellStyle name="เครื่องหมายจุลภาค 9 2 2 2 3 3 3 4" xfId="4304" xr:uid="{00000000-0005-0000-0000-0000630F0000}"/>
    <cellStyle name="เครื่องหมายจุลภาค 9 2 2 2 3 3 4" xfId="1934" xr:uid="{00000000-0005-0000-0000-0000640F0000}"/>
    <cellStyle name="เครื่องหมายจุลภาค 9 2 2 2 3 3 4 2" xfId="4502" xr:uid="{00000000-0005-0000-0000-0000650F0000}"/>
    <cellStyle name="เครื่องหมายจุลภาค 9 2 2 2 3 3 5" xfId="2287" xr:uid="{00000000-0005-0000-0000-0000660F0000}"/>
    <cellStyle name="เครื่องหมายจุลภาค 9 2 2 2 3 3 5 2" xfId="3033" xr:uid="{00000000-0005-0000-0000-0000670F0000}"/>
    <cellStyle name="เครื่องหมายจุลภาค 9 2 2 2 3 3 5 2 2" xfId="4725" xr:uid="{00000000-0005-0000-0000-0000680F0000}"/>
    <cellStyle name="เครื่องหมายจุลภาค 9 2 2 2 3 3 5 3" xfId="4567" xr:uid="{00000000-0005-0000-0000-0000690F0000}"/>
    <cellStyle name="เครื่องหมายจุลภาค 9 2 2 2 3 3 6" xfId="4201" xr:uid="{00000000-0005-0000-0000-00006A0F0000}"/>
    <cellStyle name="เครื่องหมายจุลภาค 9 2 2 2 3 4" xfId="799" xr:uid="{00000000-0005-0000-0000-00006B0F0000}"/>
    <cellStyle name="เครื่องหมายจุลภาค 9 2 2 2 3 4 2" xfId="1127" xr:uid="{00000000-0005-0000-0000-00006C0F0000}"/>
    <cellStyle name="เครื่องหมายจุลภาค 9 2 2 2 3 4 2 2" xfId="3256" xr:uid="{00000000-0005-0000-0000-00006D0F0000}"/>
    <cellStyle name="เครื่องหมายจุลภาค 9 2 2 2 3 4 2 2 2" xfId="3513" xr:uid="{00000000-0005-0000-0000-00006E0F0000}"/>
    <cellStyle name="เครื่องหมายจุลภาค 9 2 2 2 3 4 2 2 2 2" xfId="4817" xr:uid="{00000000-0005-0000-0000-00006F0F0000}"/>
    <cellStyle name="เครื่องหมายจุลภาค 9 2 2 2 3 4 2 2 3" xfId="4771" xr:uid="{00000000-0005-0000-0000-0000700F0000}"/>
    <cellStyle name="เครื่องหมายจุลภาค 9 2 2 2 3 4 2 3" xfId="4330" xr:uid="{00000000-0005-0000-0000-0000710F0000}"/>
    <cellStyle name="เครื่องหมายจุลภาค 9 2 2 2 3 4 3" xfId="2415" xr:uid="{00000000-0005-0000-0000-0000720F0000}"/>
    <cellStyle name="เครื่องหมายจุลภาค 9 2 2 2 3 4 3 2" xfId="4592" xr:uid="{00000000-0005-0000-0000-0000730F0000}"/>
    <cellStyle name="เครื่องหมายจุลภาค 9 2 2 2 3 4 4" xfId="4267" xr:uid="{00000000-0005-0000-0000-0000740F0000}"/>
    <cellStyle name="เครื่องหมายจุลภาค 9 2 2 2 3 5" xfId="1476" xr:uid="{00000000-0005-0000-0000-0000750F0000}"/>
    <cellStyle name="เครื่องหมายจุลภาค 9 2 2 2 3 5 2" xfId="4403" xr:uid="{00000000-0005-0000-0000-0000760F0000}"/>
    <cellStyle name="เครื่องหมายจุลภาค 9 2 2 2 3 6" xfId="1810" xr:uid="{00000000-0005-0000-0000-0000770F0000}"/>
    <cellStyle name="เครื่องหมายจุลภาค 9 2 2 2 3 6 2" xfId="4472" xr:uid="{00000000-0005-0000-0000-0000780F0000}"/>
    <cellStyle name="เครื่องหมายจุลภาค 9 2 2 2 3 7" xfId="2140" xr:uid="{00000000-0005-0000-0000-0000790F0000}"/>
    <cellStyle name="เครื่องหมายจุลภาค 9 2 2 2 3 7 2" xfId="2884" xr:uid="{00000000-0005-0000-0000-00007A0F0000}"/>
    <cellStyle name="เครื่องหมายจุลภาค 9 2 2 2 3 7 2 2" xfId="4692" xr:uid="{00000000-0005-0000-0000-00007B0F0000}"/>
    <cellStyle name="เครื่องหมายจุลภาค 9 2 2 2 3 7 3" xfId="4544" xr:uid="{00000000-0005-0000-0000-00007C0F0000}"/>
    <cellStyle name="เครื่องหมายจุลภาค 9 2 2 2 3 8" xfId="4123" xr:uid="{00000000-0005-0000-0000-00007D0F0000}"/>
    <cellStyle name="เครื่องหมายจุลภาค 9 2 2 2 4" xfId="376" xr:uid="{00000000-0005-0000-0000-00007E0F0000}"/>
    <cellStyle name="เครื่องหมายจุลภาค 9 2 2 2 4 2" xfId="515" xr:uid="{00000000-0005-0000-0000-00007F0F0000}"/>
    <cellStyle name="เครื่องหมายจุลภาค 9 2 2 2 4 2 2" xfId="698" xr:uid="{00000000-0005-0000-0000-0000800F0000}"/>
    <cellStyle name="เครื่องหมายจุลภาค 9 2 2 2 4 2 2 2" xfId="1244" xr:uid="{00000000-0005-0000-0000-0000810F0000}"/>
    <cellStyle name="เครื่องหมายจุลภาค 9 2 2 2 4 2 2 2 2" xfId="1371" xr:uid="{00000000-0005-0000-0000-0000820F0000}"/>
    <cellStyle name="เครื่องหมายจุลภาค 9 2 2 2 4 2 2 2 2 2" xfId="3621" xr:uid="{00000000-0005-0000-0000-0000830F0000}"/>
    <cellStyle name="เครื่องหมายจุลภาค 9 2 2 2 4 2 2 2 2 2 2" xfId="3748" xr:uid="{00000000-0005-0000-0000-0000840F0000}"/>
    <cellStyle name="เครื่องหมายจุลภาค 9 2 2 2 4 2 2 2 2 2 2 2" xfId="4865" xr:uid="{00000000-0005-0000-0000-0000850F0000}"/>
    <cellStyle name="เครื่องหมายจุลภาค 9 2 2 2 4 2 2 2 2 2 3" xfId="4839" xr:uid="{00000000-0005-0000-0000-0000860F0000}"/>
    <cellStyle name="เครื่องหมายจุลภาค 9 2 2 2 4 2 2 2 2 3" xfId="4382" xr:uid="{00000000-0005-0000-0000-0000870F0000}"/>
    <cellStyle name="เครื่องหมายจุลภาค 9 2 2 2 4 2 2 2 3" xfId="2650" xr:uid="{00000000-0005-0000-0000-0000880F0000}"/>
    <cellStyle name="เครื่องหมายจุลภาค 9 2 2 2 4 2 2 2 3 2" xfId="4640" xr:uid="{00000000-0005-0000-0000-0000890F0000}"/>
    <cellStyle name="เครื่องหมายจุลภาค 9 2 2 2 4 2 2 2 4" xfId="4356" xr:uid="{00000000-0005-0000-0000-00008A0F0000}"/>
    <cellStyle name="เครื่องหมายจุลภาค 9 2 2 2 4 2 2 3" xfId="1717" xr:uid="{00000000-0005-0000-0000-00008B0F0000}"/>
    <cellStyle name="เครื่องหมายจุลภาค 9 2 2 2 4 2 2 3 2" xfId="4453" xr:uid="{00000000-0005-0000-0000-00008C0F0000}"/>
    <cellStyle name="เครื่องหมายจุลภาค 9 2 2 2 4 2 2 4" xfId="2044" xr:uid="{00000000-0005-0000-0000-00008D0F0000}"/>
    <cellStyle name="เครื่องหมายจุลภาค 9 2 2 2 4 2 2 4 2" xfId="4520" xr:uid="{00000000-0005-0000-0000-00008E0F0000}"/>
    <cellStyle name="เครื่องหมายจุลภาค 9 2 2 2 4 2 2 5" xfId="2523" xr:uid="{00000000-0005-0000-0000-00008F0F0000}"/>
    <cellStyle name="เครื่องหมายจุลภาค 9 2 2 2 4 2 2 5 2" xfId="3162" xr:uid="{00000000-0005-0000-0000-0000900F0000}"/>
    <cellStyle name="เครื่องหมายจุลภาค 9 2 2 2 4 2 2 5 2 2" xfId="4747" xr:uid="{00000000-0005-0000-0000-0000910F0000}"/>
    <cellStyle name="เครื่องหมายจุลภาค 9 2 2 2 4 2 2 5 3" xfId="4614" xr:uid="{00000000-0005-0000-0000-0000920F0000}"/>
    <cellStyle name="เครื่องหมายจุลภาค 9 2 2 2 4 2 2 6" xfId="4242" xr:uid="{00000000-0005-0000-0000-0000930F0000}"/>
    <cellStyle name="เครื่องหมายจุลภาค 9 2 2 2 4 2 3" xfId="1001" xr:uid="{00000000-0005-0000-0000-0000940F0000}"/>
    <cellStyle name="เครื่องหมายจุลภาค 9 2 2 2 4 2 3 2" xfId="1590" xr:uid="{00000000-0005-0000-0000-0000950F0000}"/>
    <cellStyle name="เครื่องหมายจุลภาค 9 2 2 2 4 2 3 2 2" xfId="3408" xr:uid="{00000000-0005-0000-0000-0000960F0000}"/>
    <cellStyle name="เครื่องหมายจุลภาค 9 2 2 2 4 2 3 2 2 2" xfId="3851" xr:uid="{00000000-0005-0000-0000-0000970F0000}"/>
    <cellStyle name="เครื่องหมายจุลภาค 9 2 2 2 4 2 3 2 2 2 2" xfId="4887" xr:uid="{00000000-0005-0000-0000-0000980F0000}"/>
    <cellStyle name="เครื่องหมายจุลภาค 9 2 2 2 4 2 3 2 2 3" xfId="4796" xr:uid="{00000000-0005-0000-0000-0000990F0000}"/>
    <cellStyle name="เครื่องหมายจุลภาค 9 2 2 2 4 2 3 2 3" xfId="4427" xr:uid="{00000000-0005-0000-0000-00009A0F0000}"/>
    <cellStyle name="เครื่องหมายจุลภาค 9 2 2 2 4 2 3 3" xfId="2768" xr:uid="{00000000-0005-0000-0000-00009B0F0000}"/>
    <cellStyle name="เครื่องหมายจุลภาค 9 2 2 2 4 2 3 3 2" xfId="4665" xr:uid="{00000000-0005-0000-0000-00009C0F0000}"/>
    <cellStyle name="เครื่องหมายจุลภาค 9 2 2 2 4 2 3 4" xfId="4307" xr:uid="{00000000-0005-0000-0000-00009D0F0000}"/>
    <cellStyle name="เครื่องหมายจุลภาค 9 2 2 2 4 2 4" xfId="1917" xr:uid="{00000000-0005-0000-0000-00009E0F0000}"/>
    <cellStyle name="เครื่องหมายจุลภาค 9 2 2 2 4 2 4 2" xfId="4494" xr:uid="{00000000-0005-0000-0000-00009F0F0000}"/>
    <cellStyle name="เครื่องหมายจุลภาค 9 2 2 2 4 2 5" xfId="2303" xr:uid="{00000000-0005-0000-0000-0000A00F0000}"/>
    <cellStyle name="เครื่องหมายจุลภาค 9 2 2 2 4 2 5 2" xfId="3016" xr:uid="{00000000-0005-0000-0000-0000A10F0000}"/>
    <cellStyle name="เครื่องหมายจุลภาค 9 2 2 2 4 2 5 2 2" xfId="4717" xr:uid="{00000000-0005-0000-0000-0000A20F0000}"/>
    <cellStyle name="เครื่องหมายจุลภาค 9 2 2 2 4 2 5 3" xfId="4570" xr:uid="{00000000-0005-0000-0000-0000A30F0000}"/>
    <cellStyle name="เครื่องหมายจุลภาค 9 2 2 2 4 2 6" xfId="4193" xr:uid="{00000000-0005-0000-0000-0000A40F0000}"/>
    <cellStyle name="เครื่องหมายจุลภาค 9 2 2 2 4 3" xfId="328" xr:uid="{00000000-0005-0000-0000-0000A50F0000}"/>
    <cellStyle name="เครื่องหมายจุลภาค 9 2 2 2 4 3 2" xfId="1152" xr:uid="{00000000-0005-0000-0000-0000A60F0000}"/>
    <cellStyle name="เครื่องหมายจุลภาค 9 2 2 2 4 3 2 2" xfId="2885" xr:uid="{00000000-0005-0000-0000-0000A70F0000}"/>
    <cellStyle name="เครื่องหมายจุลภาค 9 2 2 2 4 3 2 2 2" xfId="3535" xr:uid="{00000000-0005-0000-0000-0000A80F0000}"/>
    <cellStyle name="เครื่องหมายจุลภาค 9 2 2 2 4 3 2 2 2 2" xfId="4821" xr:uid="{00000000-0005-0000-0000-0000A90F0000}"/>
    <cellStyle name="เครื่องหมายจุลภาค 9 2 2 2 4 3 2 2 3" xfId="4693" xr:uid="{00000000-0005-0000-0000-0000AA0F0000}"/>
    <cellStyle name="เครื่องหมายจุลภาค 9 2 2 2 4 3 2 3" xfId="4336" xr:uid="{00000000-0005-0000-0000-0000AB0F0000}"/>
    <cellStyle name="เครื่องหมายจุลภาค 9 2 2 2 4 3 3" xfId="2437" xr:uid="{00000000-0005-0000-0000-0000AC0F0000}"/>
    <cellStyle name="เครื่องหมายจุลภาค 9 2 2 2 4 3 3 2" xfId="4596" xr:uid="{00000000-0005-0000-0000-0000AD0F0000}"/>
    <cellStyle name="เครื่องหมายจุลภาค 9 2 2 2 4 3 4" xfId="4125" xr:uid="{00000000-0005-0000-0000-0000AE0F0000}"/>
    <cellStyle name="เครื่องหมายจุลภาค 9 2 2 2 4 4" xfId="1500" xr:uid="{00000000-0005-0000-0000-0000AF0F0000}"/>
    <cellStyle name="เครื่องหมายจุลภาค 9 2 2 2 4 4 2" xfId="4409" xr:uid="{00000000-0005-0000-0000-0000B00F0000}"/>
    <cellStyle name="เครื่องหมายจุลภาค 9 2 2 2 4 5" xfId="1831" xr:uid="{00000000-0005-0000-0000-0000B10F0000}"/>
    <cellStyle name="เครื่องหมายจุลภาค 9 2 2 2 4 5 2" xfId="4476" xr:uid="{00000000-0005-0000-0000-0000B20F0000}"/>
    <cellStyle name="เครื่องหมายจุลภาค 9 2 2 2 4 6" xfId="972" xr:uid="{00000000-0005-0000-0000-0000B30F0000}"/>
    <cellStyle name="เครื่องหมายจุลภาค 9 2 2 2 4 6 2" xfId="2917" xr:uid="{00000000-0005-0000-0000-0000B40F0000}"/>
    <cellStyle name="เครื่องหมายจุลภาค 9 2 2 2 4 6 2 2" xfId="4698" xr:uid="{00000000-0005-0000-0000-0000B50F0000}"/>
    <cellStyle name="เครื่องหมายจุลภาค 9 2 2 2 4 6 3" xfId="4299" xr:uid="{00000000-0005-0000-0000-0000B60F0000}"/>
    <cellStyle name="เครื่องหมายจุลภาค 9 2 2 2 4 7" xfId="4143" xr:uid="{00000000-0005-0000-0000-0000B70F0000}"/>
    <cellStyle name="เครื่องหมายจุลภาค 9 2 2 2 5" xfId="477" xr:uid="{00000000-0005-0000-0000-0000B80F0000}"/>
    <cellStyle name="เครื่องหมายจุลภาค 9 2 2 2 5 2" xfId="927" xr:uid="{00000000-0005-0000-0000-0000B90F0000}"/>
    <cellStyle name="เครื่องหมายจุลภาค 9 2 2 2 5 2 2" xfId="1214" xr:uid="{00000000-0005-0000-0000-0000BA0F0000}"/>
    <cellStyle name="เครื่องหมายจุลภาค 9 2 2 2 5 2 2 2" xfId="3349" xr:uid="{00000000-0005-0000-0000-0000BB0F0000}"/>
    <cellStyle name="เครื่องหมายจุลภาค 9 2 2 2 5 2 2 2 2" xfId="3596" xr:uid="{00000000-0005-0000-0000-0000BC0F0000}"/>
    <cellStyle name="เครื่องหมายจุลภาค 9 2 2 2 5 2 2 2 2 2" xfId="4833" xr:uid="{00000000-0005-0000-0000-0000BD0F0000}"/>
    <cellStyle name="เครื่องหมายจุลภาค 9 2 2 2 5 2 2 2 3" xfId="4782" xr:uid="{00000000-0005-0000-0000-0000BE0F0000}"/>
    <cellStyle name="เครื่องหมายจุลภาค 9 2 2 2 5 2 2 3" xfId="4348" xr:uid="{00000000-0005-0000-0000-0000BF0F0000}"/>
    <cellStyle name="เครื่องหมายจุลภาค 9 2 2 2 5 2 3" xfId="2498" xr:uid="{00000000-0005-0000-0000-0000C00F0000}"/>
    <cellStyle name="เครื่องหมายจุลภาค 9 2 2 2 5 2 3 2" xfId="4608" xr:uid="{00000000-0005-0000-0000-0000C10F0000}"/>
    <cellStyle name="เครื่องหมายจุลภาค 9 2 2 2 5 2 4" xfId="4289" xr:uid="{00000000-0005-0000-0000-0000C20F0000}"/>
    <cellStyle name="เครื่องหมายจุลภาค 9 2 2 2 5 3" xfId="1563" xr:uid="{00000000-0005-0000-0000-0000C30F0000}"/>
    <cellStyle name="เครื่องหมายจุลภาค 9 2 2 2 5 3 2" xfId="4421" xr:uid="{00000000-0005-0000-0000-0000C40F0000}"/>
    <cellStyle name="เครื่องหมายจุลภาค 9 2 2 2 5 4" xfId="1892" xr:uid="{00000000-0005-0000-0000-0000C50F0000}"/>
    <cellStyle name="เครื่องหมายจุลภาค 9 2 2 2 5 4 2" xfId="4488" xr:uid="{00000000-0005-0000-0000-0000C60F0000}"/>
    <cellStyle name="เครื่องหมายจุลภาค 9 2 2 2 5 5" xfId="2241" xr:uid="{00000000-0005-0000-0000-0000C70F0000}"/>
    <cellStyle name="เครื่องหมายจุลภาค 9 2 2 2 5 5 2" xfId="2988" xr:uid="{00000000-0005-0000-0000-0000C80F0000}"/>
    <cellStyle name="เครื่องหมายจุลภาค 9 2 2 2 5 5 2 2" xfId="4710" xr:uid="{00000000-0005-0000-0000-0000C90F0000}"/>
    <cellStyle name="เครื่องหมายจุลภาค 9 2 2 2 5 5 3" xfId="4556" xr:uid="{00000000-0005-0000-0000-0000CA0F0000}"/>
    <cellStyle name="เครื่องหมายจุลภาค 9 2 2 2 5 6" xfId="4178" xr:uid="{00000000-0005-0000-0000-0000CB0F0000}"/>
    <cellStyle name="เครื่องหมายจุลภาค 9 2 2 2 6" xfId="182" xr:uid="{00000000-0005-0000-0000-0000CC0F0000}"/>
    <cellStyle name="เครื่องหมายจุลภาค 9 2 2 2 6 2" xfId="786" xr:uid="{00000000-0005-0000-0000-0000CD0F0000}"/>
    <cellStyle name="เครื่องหมายจุลภาค 9 2 2 2 6 2 2" xfId="2843" xr:uid="{00000000-0005-0000-0000-0000CE0F0000}"/>
    <cellStyle name="เครื่องหมายจุลภาค 9 2 2 2 6 2 2 2" xfId="3244" xr:uid="{00000000-0005-0000-0000-0000CF0F0000}"/>
    <cellStyle name="เครื่องหมายจุลภาค 9 2 2 2 6 2 2 2 2" xfId="4766" xr:uid="{00000000-0005-0000-0000-0000D00F0000}"/>
    <cellStyle name="เครื่องหมายจุลภาค 9 2 2 2 6 2 2 3" xfId="4685" xr:uid="{00000000-0005-0000-0000-0000D10F0000}"/>
    <cellStyle name="เครื่องหมายจุลภาค 9 2 2 2 6 2 3" xfId="4262" xr:uid="{00000000-0005-0000-0000-0000D20F0000}"/>
    <cellStyle name="เครื่องหมายจุลภาค 9 2 2 2 6 3" xfId="2128" xr:uid="{00000000-0005-0000-0000-0000D30F0000}"/>
    <cellStyle name="เครื่องหมายจุลภาค 9 2 2 2 6 3 2" xfId="4539" xr:uid="{00000000-0005-0000-0000-0000D40F0000}"/>
    <cellStyle name="เครื่องหมายจุลภาค 9 2 2 2 6 4" xfId="4043" xr:uid="{00000000-0005-0000-0000-0000D50F0000}"/>
    <cellStyle name="เครื่องหมายจุลภาค 9 2 2 2 7" xfId="1435" xr:uid="{00000000-0005-0000-0000-0000D60F0000}"/>
    <cellStyle name="เครื่องหมายจุลภาค 9 2 2 2 7 2" xfId="4395" xr:uid="{00000000-0005-0000-0000-0000D70F0000}"/>
    <cellStyle name="เครื่องหมายจุลภาค 9 2 2 2 8" xfId="1144" xr:uid="{00000000-0005-0000-0000-0000D80F0000}"/>
    <cellStyle name="เครื่องหมายจุลภาค 9 2 2 2 8 2" xfId="447" xr:uid="{00000000-0005-0000-0000-0000D90F0000}"/>
    <cellStyle name="เครื่องหมายจุลภาค 9 2 2 2 8 2 2" xfId="4159" xr:uid="{00000000-0005-0000-0000-0000DA0F0000}"/>
    <cellStyle name="เครื่องหมายจุลภาค 9 2 2 2 8 3" xfId="4332" xr:uid="{00000000-0005-0000-0000-0000DB0F0000}"/>
    <cellStyle name="เครื่องหมายจุลภาค 9 2 2 2 9" xfId="4023" xr:uid="{00000000-0005-0000-0000-0000DC0F0000}"/>
    <cellStyle name="เครื่องหมายจุลภาค 9 2 2 3" xfId="128" xr:uid="{00000000-0005-0000-0000-0000DD0F0000}"/>
    <cellStyle name="เครื่องหมายจุลภาค 9 2 2 3 2" xfId="4024" xr:uid="{00000000-0005-0000-0000-0000DE0F0000}"/>
    <cellStyle name="เครื่องหมายจุลภาค 9 2 2 4" xfId="190" xr:uid="{00000000-0005-0000-0000-0000DF0F0000}"/>
    <cellStyle name="เครื่องหมายจุลภาค 9 2 2 4 2" xfId="416" xr:uid="{00000000-0005-0000-0000-0000E00F0000}"/>
    <cellStyle name="เครื่องหมายจุลภาค 9 2 2 4 2 2" xfId="444" xr:uid="{00000000-0005-0000-0000-0000E10F0000}"/>
    <cellStyle name="เครื่องหมายจุลภาค 9 2 2 4 2 2 2" xfId="718" xr:uid="{00000000-0005-0000-0000-0000E20F0000}"/>
    <cellStyle name="เครื่องหมายจุลภาค 9 2 2 4 2 2 2 2" xfId="738" xr:uid="{00000000-0005-0000-0000-0000E30F0000}"/>
    <cellStyle name="เครื่องหมายจุลภาค 9 2 2 4 2 2 2 2 2" xfId="1391" xr:uid="{00000000-0005-0000-0000-0000E40F0000}"/>
    <cellStyle name="เครื่องหมายจุลภาค 9 2 2 4 2 2 2 2 2 2" xfId="1411" xr:uid="{00000000-0005-0000-0000-0000E50F0000}"/>
    <cellStyle name="เครื่องหมายจุลภาค 9 2 2 4 2 2 2 2 2 2 2" xfId="3768" xr:uid="{00000000-0005-0000-0000-0000E60F0000}"/>
    <cellStyle name="เครื่องหมายจุลภาค 9 2 2 4 2 2 2 2 2 2 2 2" xfId="3788" xr:uid="{00000000-0005-0000-0000-0000E70F0000}"/>
    <cellStyle name="เครื่องหมายจุลภาค 9 2 2 4 2 2 2 2 2 2 2 3" xfId="4870" xr:uid="{00000000-0005-0000-0000-0000E80F0000}"/>
    <cellStyle name="เครื่องหมายจุลภาค 9 2 2 4 2 2 2 2 2 3" xfId="2690" xr:uid="{00000000-0005-0000-0000-0000E90F0000}"/>
    <cellStyle name="เครื่องหมายจุลภาค 9 2 2 4 2 2 2 2 2 4" xfId="4387" xr:uid="{00000000-0005-0000-0000-0000EA0F0000}"/>
    <cellStyle name="เครื่องหมายจุลภาค 9 2 2 4 2 2 2 2 3" xfId="1757" xr:uid="{00000000-0005-0000-0000-0000EB0F0000}"/>
    <cellStyle name="เครื่องหมายจุลภาค 9 2 2 4 2 2 2 2 4" xfId="2084" xr:uid="{00000000-0005-0000-0000-0000EC0F0000}"/>
    <cellStyle name="เครื่องหมายจุลภาค 9 2 2 4 2 2 2 2 5" xfId="2670" xr:uid="{00000000-0005-0000-0000-0000ED0F0000}"/>
    <cellStyle name="เครื่องหมายจุลภาค 9 2 2 4 2 2 2 2 5 2" xfId="3202" xr:uid="{00000000-0005-0000-0000-0000EE0F0000}"/>
    <cellStyle name="เครื่องหมายจุลภาค 9 2 2 4 2 2 2 2 5 3" xfId="4645" xr:uid="{00000000-0005-0000-0000-0000EF0F0000}"/>
    <cellStyle name="เครื่องหมายจุลภาค 9 2 2 4 2 2 2 3" xfId="1042" xr:uid="{00000000-0005-0000-0000-0000F00F0000}"/>
    <cellStyle name="เครื่องหมายจุลภาค 9 2 2 4 2 2 2 3 2" xfId="1737" xr:uid="{00000000-0005-0000-0000-0000F10F0000}"/>
    <cellStyle name="เครื่องหมายจุลภาค 9 2 2 4 2 2 2 3 2 2" xfId="3448" xr:uid="{00000000-0005-0000-0000-0000F20F0000}"/>
    <cellStyle name="เครื่องหมายจุลภาค 9 2 2 4 2 2 2 3 2 2 2" xfId="3911" xr:uid="{00000000-0005-0000-0000-0000F30F0000}"/>
    <cellStyle name="เครื่องหมายจุลภาค 9 2 2 4 2 2 2 3 2 2 2 2" xfId="4903" xr:uid="{00000000-0005-0000-0000-0000F40F0000}"/>
    <cellStyle name="เครื่องหมายจุลภาค 9 2 2 4 2 2 2 3 2 3" xfId="4458" xr:uid="{00000000-0005-0000-0000-0000F50F0000}"/>
    <cellStyle name="เครื่องหมายจุลภาค 9 2 2 4 2 2 2 3 3" xfId="2828" xr:uid="{00000000-0005-0000-0000-0000F60F0000}"/>
    <cellStyle name="เครื่องหมายจุลภาค 9 2 2 4 2 2 2 3 3 2" xfId="4681" xr:uid="{00000000-0005-0000-0000-0000F70F0000}"/>
    <cellStyle name="เครื่องหมายจุลภาค 9 2 2 4 2 2 2 4" xfId="2064" xr:uid="{00000000-0005-0000-0000-0000F80F0000}"/>
    <cellStyle name="เครื่องหมายจุลภาค 9 2 2 4 2 2 2 4 2" xfId="4525" xr:uid="{00000000-0005-0000-0000-0000F90F0000}"/>
    <cellStyle name="เครื่องหมายจุลภาค 9 2 2 4 2 2 2 5" xfId="2343" xr:uid="{00000000-0005-0000-0000-0000FA0F0000}"/>
    <cellStyle name="เครื่องหมายจุลภาค 9 2 2 4 2 2 2 5 2" xfId="3182" xr:uid="{00000000-0005-0000-0000-0000FB0F0000}"/>
    <cellStyle name="เครื่องหมายจุลภาค 9 2 2 4 2 2 2 5 2 2" xfId="4752" xr:uid="{00000000-0005-0000-0000-0000FC0F0000}"/>
    <cellStyle name="เครื่องหมายจุลภาค 9 2 2 4 2 2 2 6" xfId="4247" xr:uid="{00000000-0005-0000-0000-0000FD0F0000}"/>
    <cellStyle name="เครื่องหมายจุลภาค 9 2 2 4 2 2 3" xfId="1022" xr:uid="{00000000-0005-0000-0000-0000FE0F0000}"/>
    <cellStyle name="เครื่องหมายจุลภาค 9 2 2 4 2 2 3 2" xfId="1204" xr:uid="{00000000-0005-0000-0000-0000FF0F0000}"/>
    <cellStyle name="เครื่องหมายจุลภาค 9 2 2 4 2 2 3 2 2" xfId="3428" xr:uid="{00000000-0005-0000-0000-000000100000}"/>
    <cellStyle name="เครื่องหมายจุลภาค 9 2 2 4 2 2 3 2 2 2" xfId="3586" xr:uid="{00000000-0005-0000-0000-000001100000}"/>
    <cellStyle name="เครื่องหมายจุลภาค 9 2 2 4 2 2 3 2 2 3" xfId="4801" xr:uid="{00000000-0005-0000-0000-000002100000}"/>
    <cellStyle name="เครื่องหมายจุลภาค 9 2 2 4 2 2 3 3" xfId="2488" xr:uid="{00000000-0005-0000-0000-000003100000}"/>
    <cellStyle name="เครื่องหมายจุลภาค 9 2 2 4 2 2 3 4" xfId="4312" xr:uid="{00000000-0005-0000-0000-000004100000}"/>
    <cellStyle name="เครื่องหมายจุลภาค 9 2 2 4 2 2 4" xfId="1551" xr:uid="{00000000-0005-0000-0000-000005100000}"/>
    <cellStyle name="เครื่องหมายจุลภาค 9 2 2 4 2 2 5" xfId="1882" xr:uid="{00000000-0005-0000-0000-000006100000}"/>
    <cellStyle name="เครื่องหมายจุลภาค 9 2 2 4 2 2 6" xfId="2323" xr:uid="{00000000-0005-0000-0000-000007100000}"/>
    <cellStyle name="เครื่องหมายจุลภาค 9 2 2 4 2 2 6 2" xfId="2972" xr:uid="{00000000-0005-0000-0000-000008100000}"/>
    <cellStyle name="เครื่องหมายจุลภาค 9 2 2 4 2 2 6 3" xfId="4575" xr:uid="{00000000-0005-0000-0000-000009100000}"/>
    <cellStyle name="เครื่องหมายจุลภาค 9 2 2 4 2 3" xfId="564" xr:uid="{00000000-0005-0000-0000-00000A100000}"/>
    <cellStyle name="เครื่องหมายจุลภาค 9 2 2 4 2 3 2" xfId="1183" xr:uid="{00000000-0005-0000-0000-00000B100000}"/>
    <cellStyle name="เครื่องหมายจุลภาค 9 2 2 4 2 3 2 2" xfId="1286" xr:uid="{00000000-0005-0000-0000-00000C100000}"/>
    <cellStyle name="เครื่องหมายจุลภาค 9 2 2 4 2 3 2 2 2" xfId="3565" xr:uid="{00000000-0005-0000-0000-00000D100000}"/>
    <cellStyle name="เครื่องหมายจุลภาค 9 2 2 4 2 3 2 2 2 2" xfId="3663" xr:uid="{00000000-0005-0000-0000-00000E100000}"/>
    <cellStyle name="เครื่องหมายจุลภาค 9 2 2 4 2 3 2 2 2 3" xfId="4827" xr:uid="{00000000-0005-0000-0000-00000F100000}"/>
    <cellStyle name="เครื่องหมายจุลภาค 9 2 2 4 2 3 2 3" xfId="2565" xr:uid="{00000000-0005-0000-0000-000010100000}"/>
    <cellStyle name="เครื่องหมายจุลภาค 9 2 2 4 2 3 2 4" xfId="4342" xr:uid="{00000000-0005-0000-0000-000011100000}"/>
    <cellStyle name="เครื่องหมายจุลภาค 9 2 2 4 2 3 3" xfId="1632" xr:uid="{00000000-0005-0000-0000-000012100000}"/>
    <cellStyle name="เครื่องหมายจุลภาค 9 2 2 4 2 3 4" xfId="1959" xr:uid="{00000000-0005-0000-0000-000013100000}"/>
    <cellStyle name="เครื่องหมายจุลภาค 9 2 2 4 2 3 5" xfId="2467" xr:uid="{00000000-0005-0000-0000-000014100000}"/>
    <cellStyle name="เครื่องหมายจุลภาค 9 2 2 4 2 3 5 2" xfId="3060" xr:uid="{00000000-0005-0000-0000-000015100000}"/>
    <cellStyle name="เครื่องหมายจุลภาค 9 2 2 4 2 3 5 3" xfId="4602" xr:uid="{00000000-0005-0000-0000-000016100000}"/>
    <cellStyle name="เครื่องหมายจุลภาค 9 2 2 4 2 4" xfId="838" xr:uid="{00000000-0005-0000-0000-000017100000}"/>
    <cellStyle name="เครื่องหมายจุลภาค 9 2 2 4 2 4 2" xfId="1530" xr:uid="{00000000-0005-0000-0000-000018100000}"/>
    <cellStyle name="เครื่องหมายจุลภาค 9 2 2 4 2 4 2 2" xfId="3289" xr:uid="{00000000-0005-0000-0000-000019100000}"/>
    <cellStyle name="เครื่องหมายจุลภาค 9 2 2 4 2 4 2 2 2" xfId="3837" xr:uid="{00000000-0005-0000-0000-00001A100000}"/>
    <cellStyle name="เครื่องหมายจุลภาค 9 2 2 4 2 4 2 2 2 2" xfId="4884" xr:uid="{00000000-0005-0000-0000-00001B100000}"/>
    <cellStyle name="เครื่องหมายจุลภาค 9 2 2 4 2 4 2 3" xfId="4415" xr:uid="{00000000-0005-0000-0000-00001C100000}"/>
    <cellStyle name="เครื่องหมายจุลภาค 9 2 2 4 2 4 3" xfId="2752" xr:uid="{00000000-0005-0000-0000-00001D100000}"/>
    <cellStyle name="เครื่องหมายจุลภาค 9 2 2 4 2 4 3 2" xfId="4662" xr:uid="{00000000-0005-0000-0000-00001E100000}"/>
    <cellStyle name="เครื่องหมายจุลภาค 9 2 2 4 2 5" xfId="1861" xr:uid="{00000000-0005-0000-0000-00001F100000}"/>
    <cellStyle name="เครื่องหมายจุลภาค 9 2 2 4 2 5 2" xfId="4482" xr:uid="{00000000-0005-0000-0000-000020100000}"/>
    <cellStyle name="เครื่องหมายจุลภาค 9 2 2 4 2 6" xfId="2173" xr:uid="{00000000-0005-0000-0000-000021100000}"/>
    <cellStyle name="เครื่องหมายจุลภาค 9 2 2 4 2 6 2" xfId="2949" xr:uid="{00000000-0005-0000-0000-000022100000}"/>
    <cellStyle name="เครื่องหมายจุลภาค 9 2 2 4 2 6 2 2" xfId="4704" xr:uid="{00000000-0005-0000-0000-000023100000}"/>
    <cellStyle name="เครื่องหมายจุลภาค 9 2 2 4 2 7" xfId="4153" xr:uid="{00000000-0005-0000-0000-000024100000}"/>
    <cellStyle name="เครื่องหมายจุลภาค 9 2 2 4 3" xfId="531" xr:uid="{00000000-0005-0000-0000-000025100000}"/>
    <cellStyle name="เครื่องหมายจุลภาค 9 2 2 4 3 2" xfId="642" xr:uid="{00000000-0005-0000-0000-000026100000}"/>
    <cellStyle name="เครื่องหมายจุลภาค 9 2 2 4 3 2 2" xfId="1260" xr:uid="{00000000-0005-0000-0000-000027100000}"/>
    <cellStyle name="เครื่องหมายจุลภาค 9 2 2 4 3 2 2 2" xfId="1326" xr:uid="{00000000-0005-0000-0000-000028100000}"/>
    <cellStyle name="เครื่องหมายจุลภาค 9 2 2 4 3 2 2 2 2" xfId="3637" xr:uid="{00000000-0005-0000-0000-000029100000}"/>
    <cellStyle name="เครื่องหมายจุลภาค 9 2 2 4 3 2 2 2 2 2" xfId="3703" xr:uid="{00000000-0005-0000-0000-00002A100000}"/>
    <cellStyle name="เครื่องหมายจุลภาค 9 2 2 4 3 2 2 2 2 3" xfId="4846" xr:uid="{00000000-0005-0000-0000-00002B100000}"/>
    <cellStyle name="เครื่องหมายจุลภาค 9 2 2 4 3 2 2 3" xfId="2605" xr:uid="{00000000-0005-0000-0000-00002C100000}"/>
    <cellStyle name="เครื่องหมายจุลภาค 9 2 2 4 3 2 2 4" xfId="4363" xr:uid="{00000000-0005-0000-0000-00002D100000}"/>
    <cellStyle name="เครื่องหมายจุลภาค 9 2 2 4 3 2 3" xfId="1672" xr:uid="{00000000-0005-0000-0000-00002E100000}"/>
    <cellStyle name="เครื่องหมายจุลภาค 9 2 2 4 3 2 4" xfId="1999" xr:uid="{00000000-0005-0000-0000-00002F100000}"/>
    <cellStyle name="เครื่องหมายจุลภาค 9 2 2 4 3 2 5" xfId="2539" xr:uid="{00000000-0005-0000-0000-000030100000}"/>
    <cellStyle name="เครื่องหมายจุลภาค 9 2 2 4 3 2 5 2" xfId="3113" xr:uid="{00000000-0005-0000-0000-000031100000}"/>
    <cellStyle name="เครื่องหมายจุลภาค 9 2 2 4 3 2 5 3" xfId="4621" xr:uid="{00000000-0005-0000-0000-000032100000}"/>
    <cellStyle name="เครื่องหมายจุลภาค 9 2 2 4 3 3" xfId="918" xr:uid="{00000000-0005-0000-0000-000033100000}"/>
    <cellStyle name="เครื่องหมายจุลภาค 9 2 2 4 3 3 2" xfId="1606" xr:uid="{00000000-0005-0000-0000-000034100000}"/>
    <cellStyle name="เครื่องหมายจุลภาค 9 2 2 4 3 3 2 2" xfId="3341" xr:uid="{00000000-0005-0000-0000-000035100000}"/>
    <cellStyle name="เครื่องหมายจุลภาค 9 2 2 4 3 3 2 2 2" xfId="3867" xr:uid="{00000000-0005-0000-0000-000036100000}"/>
    <cellStyle name="เครื่องหมายจุลภาค 9 2 2 4 3 3 2 2 2 2" xfId="4894" xr:uid="{00000000-0005-0000-0000-000037100000}"/>
    <cellStyle name="เครื่องหมายจุลภาค 9 2 2 4 3 3 2 3" xfId="4434" xr:uid="{00000000-0005-0000-0000-000038100000}"/>
    <cellStyle name="เครื่องหมายจุลภาค 9 2 2 4 3 3 3" xfId="2784" xr:uid="{00000000-0005-0000-0000-000039100000}"/>
    <cellStyle name="เครื่องหมายจุลภาค 9 2 2 4 3 3 3 2" xfId="4672" xr:uid="{00000000-0005-0000-0000-00003A100000}"/>
    <cellStyle name="เครื่องหมายจุลภาค 9 2 2 4 3 4" xfId="1933" xr:uid="{00000000-0005-0000-0000-00003B100000}"/>
    <cellStyle name="เครื่องหมายจุลภาค 9 2 2 4 3 4 2" xfId="4501" xr:uid="{00000000-0005-0000-0000-00003C100000}"/>
    <cellStyle name="เครื่องหมายจุลภาค 9 2 2 4 3 5" xfId="2228" xr:uid="{00000000-0005-0000-0000-00003D100000}"/>
    <cellStyle name="เครื่องหมายจุลภาค 9 2 2 4 3 5 2" xfId="3032" xr:uid="{00000000-0005-0000-0000-00003E100000}"/>
    <cellStyle name="เครื่องหมายจุลภาค 9 2 2 4 3 5 2 2" xfId="4724" xr:uid="{00000000-0005-0000-0000-00003F100000}"/>
    <cellStyle name="เครื่องหมายจุลภาค 9 2 2 4 3 6" xfId="4200" xr:uid="{00000000-0005-0000-0000-000040100000}"/>
    <cellStyle name="เครื่องหมายจุลภาค 9 2 2 4 4" xfId="798" xr:uid="{00000000-0005-0000-0000-000041100000}"/>
    <cellStyle name="เครื่องหมายจุลภาค 9 2 2 4 4 2" xfId="795" xr:uid="{00000000-0005-0000-0000-000042100000}"/>
    <cellStyle name="เครื่องหมายจุลภาค 9 2 2 4 4 2 2" xfId="3255" xr:uid="{00000000-0005-0000-0000-000043100000}"/>
    <cellStyle name="เครื่องหมายจุลภาค 9 2 2 4 4 2 2 2" xfId="3252" xr:uid="{00000000-0005-0000-0000-000044100000}"/>
    <cellStyle name="เครื่องหมายจุลภาค 9 2 2 4 4 2 2 3" xfId="4770" xr:uid="{00000000-0005-0000-0000-000045100000}"/>
    <cellStyle name="เครื่องหมายจุลภาค 9 2 2 4 4 3" xfId="2136" xr:uid="{00000000-0005-0000-0000-000046100000}"/>
    <cellStyle name="เครื่องหมายจุลภาค 9 2 2 4 4 4" xfId="4266" xr:uid="{00000000-0005-0000-0000-000047100000}"/>
    <cellStyle name="เครื่องหมายจุลภาค 9 2 2 4 5" xfId="942" xr:uid="{00000000-0005-0000-0000-000048100000}"/>
    <cellStyle name="เครื่องหมายจุลภาค 9 2 2 4 6" xfId="1067" xr:uid="{00000000-0005-0000-0000-000049100000}"/>
    <cellStyle name="เครื่องหมายจุลภาค 9 2 2 4 7" xfId="2139" xr:uid="{00000000-0005-0000-0000-00004A100000}"/>
    <cellStyle name="เครื่องหมายจุลภาค 9 2 2 4 7 2" xfId="2721" xr:uid="{00000000-0005-0000-0000-00004B100000}"/>
    <cellStyle name="เครื่องหมายจุลภาค 9 2 2 4 7 3" xfId="4543" xr:uid="{00000000-0005-0000-0000-00004C100000}"/>
    <cellStyle name="เครื่องหมายจุลภาค 9 2 2 5" xfId="167" xr:uid="{00000000-0005-0000-0000-00004D100000}"/>
    <cellStyle name="เครื่องหมายจุลภาค 9 2 2 6" xfId="312" xr:uid="{00000000-0005-0000-0000-00004E100000}"/>
    <cellStyle name="เครื่องหมายจุลภาค 9 2 2 6 2" xfId="520" xr:uid="{00000000-0005-0000-0000-00004F100000}"/>
    <cellStyle name="เครื่องหมายจุลภาค 9 2 2 6 2 2" xfId="675" xr:uid="{00000000-0005-0000-0000-000050100000}"/>
    <cellStyle name="เครื่องหมายจุลภาค 9 2 2 6 2 2 2" xfId="1249" xr:uid="{00000000-0005-0000-0000-000051100000}"/>
    <cellStyle name="เครื่องหมายจุลภาค 9 2 2 6 2 2 2 2" xfId="1348" xr:uid="{00000000-0005-0000-0000-000052100000}"/>
    <cellStyle name="เครื่องหมายจุลภาค 9 2 2 6 2 2 2 2 2" xfId="3626" xr:uid="{00000000-0005-0000-0000-000053100000}"/>
    <cellStyle name="เครื่องหมายจุลภาค 9 2 2 6 2 2 2 2 2 2" xfId="3725" xr:uid="{00000000-0005-0000-0000-000054100000}"/>
    <cellStyle name="เครื่องหมายจุลภาค 9 2 2 6 2 2 2 2 2 3" xfId="4842" xr:uid="{00000000-0005-0000-0000-000055100000}"/>
    <cellStyle name="เครื่องหมายจุลภาค 9 2 2 6 2 2 2 3" xfId="2627" xr:uid="{00000000-0005-0000-0000-000056100000}"/>
    <cellStyle name="เครื่องหมายจุลภาค 9 2 2 6 2 2 2 4" xfId="4359" xr:uid="{00000000-0005-0000-0000-000057100000}"/>
    <cellStyle name="เครื่องหมายจุลภาค 9 2 2 6 2 2 3" xfId="1694" xr:uid="{00000000-0005-0000-0000-000058100000}"/>
    <cellStyle name="เครื่องหมายจุลภาค 9 2 2 6 2 2 4" xfId="2021" xr:uid="{00000000-0005-0000-0000-000059100000}"/>
    <cellStyle name="เครื่องหมายจุลภาค 9 2 2 6 2 2 5" xfId="2528" xr:uid="{00000000-0005-0000-0000-00005A100000}"/>
    <cellStyle name="เครื่องหมายจุลภาค 9 2 2 6 2 2 5 2" xfId="3139" xr:uid="{00000000-0005-0000-0000-00005B100000}"/>
    <cellStyle name="เครื่องหมายจุลภาค 9 2 2 6 2 2 5 3" xfId="4617" xr:uid="{00000000-0005-0000-0000-00005C100000}"/>
    <cellStyle name="เครื่องหมายจุลภาค 9 2 2 6 2 3" xfId="975" xr:uid="{00000000-0005-0000-0000-00005D100000}"/>
    <cellStyle name="เครื่องหมายจุลภาค 9 2 2 6 2 3 2" xfId="1595" xr:uid="{00000000-0005-0000-0000-00005E100000}"/>
    <cellStyle name="เครื่องหมายจุลภาค 9 2 2 6 2 3 2 2" xfId="3383" xr:uid="{00000000-0005-0000-0000-00005F100000}"/>
    <cellStyle name="เครื่องหมายจุลภาค 9 2 2 6 2 3 2 2 2" xfId="3856" xr:uid="{00000000-0005-0000-0000-000060100000}"/>
    <cellStyle name="เครื่องหมายจุลภาค 9 2 2 6 2 3 2 2 2 2" xfId="4890" xr:uid="{00000000-0005-0000-0000-000061100000}"/>
    <cellStyle name="เครื่องหมายจุลภาค 9 2 2 6 2 3 2 3" xfId="4430" xr:uid="{00000000-0005-0000-0000-000062100000}"/>
    <cellStyle name="เครื่องหมายจุลภาค 9 2 2 6 2 3 3" xfId="2773" xr:uid="{00000000-0005-0000-0000-000063100000}"/>
    <cellStyle name="เครื่องหมายจุลภาค 9 2 2 6 2 3 3 2" xfId="4668" xr:uid="{00000000-0005-0000-0000-000064100000}"/>
    <cellStyle name="เครื่องหมายจุลภาค 9 2 2 6 2 4" xfId="1922" xr:uid="{00000000-0005-0000-0000-000065100000}"/>
    <cellStyle name="เครื่องหมายจุลภาค 9 2 2 6 2 4 2" xfId="4497" xr:uid="{00000000-0005-0000-0000-000066100000}"/>
    <cellStyle name="เครื่องหมายจุลภาค 9 2 2 6 2 5" xfId="2277" xr:uid="{00000000-0005-0000-0000-000067100000}"/>
    <cellStyle name="เครื่องหมายจุลภาค 9 2 2 6 2 5 2" xfId="3021" xr:uid="{00000000-0005-0000-0000-000068100000}"/>
    <cellStyle name="เครื่องหมายจุลภาค 9 2 2 6 2 5 2 2" xfId="4720" xr:uid="{00000000-0005-0000-0000-000069100000}"/>
    <cellStyle name="เครื่องหมายจุลภาค 9 2 2 6 2 6" xfId="4196" xr:uid="{00000000-0005-0000-0000-00006A100000}"/>
    <cellStyle name="เครื่องหมายจุลภาค 9 2 2 6 3" xfId="773" xr:uid="{00000000-0005-0000-0000-00006B100000}"/>
    <cellStyle name="เครื่องหมายจุลภาค 9 2 2 6 3 2" xfId="1118" xr:uid="{00000000-0005-0000-0000-00006C100000}"/>
    <cellStyle name="เครื่องหมายจุลภาค 9 2 2 6 3 2 2" xfId="3232" xr:uid="{00000000-0005-0000-0000-00006D100000}"/>
    <cellStyle name="เครื่องหมายจุลภาค 9 2 2 6 3 2 2 2" xfId="3506" xr:uid="{00000000-0005-0000-0000-00006E100000}"/>
    <cellStyle name="เครื่องหมายจุลภาค 9 2 2 6 3 2 2 3" xfId="4763" xr:uid="{00000000-0005-0000-0000-00006F100000}"/>
    <cellStyle name="เครื่องหมายจุลภาค 9 2 2 6 3 3" xfId="2408" xr:uid="{00000000-0005-0000-0000-000070100000}"/>
    <cellStyle name="เครื่องหมายจุลภาค 9 2 2 6 3 4" xfId="4259" xr:uid="{00000000-0005-0000-0000-000071100000}"/>
    <cellStyle name="เครื่องหมายจุลภาค 9 2 2 6 4" xfId="1469" xr:uid="{00000000-0005-0000-0000-000072100000}"/>
    <cellStyle name="เครื่องหมายจุลภาค 9 2 2 6 5" xfId="1803" xr:uid="{00000000-0005-0000-0000-000073100000}"/>
    <cellStyle name="เครื่องหมายจุลภาค 9 2 2 6 6" xfId="2112" xr:uid="{00000000-0005-0000-0000-000074100000}"/>
    <cellStyle name="เครื่องหมายจุลภาค 9 2 2 6 6 2" xfId="2877" xr:uid="{00000000-0005-0000-0000-000075100000}"/>
    <cellStyle name="เครื่องหมายจุลภาค 9 2 2 6 6 3" xfId="4535" xr:uid="{00000000-0005-0000-0000-000076100000}"/>
    <cellStyle name="เครื่องหมายจุลภาค 9 2 2 7" xfId="379" xr:uid="{00000000-0005-0000-0000-000077100000}"/>
    <cellStyle name="เครื่องหมายจุลภาค 9 2 2 7 2" xfId="909" xr:uid="{00000000-0005-0000-0000-000078100000}"/>
    <cellStyle name="เครื่องหมายจุลภาค 9 2 2 7 2 2" xfId="1154" xr:uid="{00000000-0005-0000-0000-000079100000}"/>
    <cellStyle name="เครื่องหมายจุลภาค 9 2 2 7 2 2 2" xfId="3332" xr:uid="{00000000-0005-0000-0000-00007A100000}"/>
    <cellStyle name="เครื่องหมายจุลภาค 9 2 2 7 2 2 2 2" xfId="3537" xr:uid="{00000000-0005-0000-0000-00007B100000}"/>
    <cellStyle name="เครื่องหมายจุลภาค 9 2 2 7 2 2 2 3" xfId="4781" xr:uid="{00000000-0005-0000-0000-00007C100000}"/>
    <cellStyle name="เครื่องหมายจุลภาค 9 2 2 7 2 3" xfId="2439" xr:uid="{00000000-0005-0000-0000-00007D100000}"/>
    <cellStyle name="เครื่องหมายจุลภาค 9 2 2 7 2 4" xfId="4288" xr:uid="{00000000-0005-0000-0000-00007E100000}"/>
    <cellStyle name="เครื่องหมายจุลภาค 9 2 2 7 3" xfId="1502" xr:uid="{00000000-0005-0000-0000-00007F100000}"/>
    <cellStyle name="เครื่องหมายจุลภาค 9 2 2 7 4" xfId="1833" xr:uid="{00000000-0005-0000-0000-000080100000}"/>
    <cellStyle name="เครื่องหมายจุลภาค 9 2 2 7 5" xfId="2219" xr:uid="{00000000-0005-0000-0000-000081100000}"/>
    <cellStyle name="เครื่องหมายจุลภาค 9 2 2 7 5 2" xfId="2919" xr:uid="{00000000-0005-0000-0000-000082100000}"/>
    <cellStyle name="เครื่องหมายจุลภาค 9 2 2 7 5 3" xfId="4554" xr:uid="{00000000-0005-0000-0000-000083100000}"/>
    <cellStyle name="เครื่องหมายจุลภาค 9 2 2 8" xfId="330" xr:uid="{00000000-0005-0000-0000-000084100000}"/>
    <cellStyle name="เครื่องหมายจุลภาค 9 2 2 8 2" xfId="979" xr:uid="{00000000-0005-0000-0000-000085100000}"/>
    <cellStyle name="เครื่องหมายจุลภาค 9 2 2 8 2 2" xfId="2887" xr:uid="{00000000-0005-0000-0000-000086100000}"/>
    <cellStyle name="เครื่องหมายจุลภาค 9 2 2 8 2 2 2" xfId="3387" xr:uid="{00000000-0005-0000-0000-000087100000}"/>
    <cellStyle name="เครื่องหมายจุลภาค 9 2 2 8 2 2 2 2" xfId="4792" xr:uid="{00000000-0005-0000-0000-000088100000}"/>
    <cellStyle name="เครื่องหมายจุลภาค 9 2 2 8 2 3" xfId="4302" xr:uid="{00000000-0005-0000-0000-000089100000}"/>
    <cellStyle name="เครื่องหมายจุลภาค 9 2 2 8 3" xfId="2282" xr:uid="{00000000-0005-0000-0000-00008A100000}"/>
    <cellStyle name="เครื่องหมายจุลภาค 9 2 2 8 3 2" xfId="4566" xr:uid="{00000000-0005-0000-0000-00008B100000}"/>
    <cellStyle name="เครื่องหมายจุลภาค 9 2 2 9" xfId="1440" xr:uid="{00000000-0005-0000-0000-00008C100000}"/>
    <cellStyle name="เครื่องหมายจุลภาค 9 2 2 9 2" xfId="4396" xr:uid="{00000000-0005-0000-0000-00008D100000}"/>
    <cellStyle name="เครื่องหมายจุลภาค 9 2 3" xfId="168" xr:uid="{00000000-0005-0000-0000-00008E100000}"/>
    <cellStyle name="เครื่องหมายจุลภาค 9 2 3 2" xfId="407" xr:uid="{00000000-0005-0000-0000-00008F100000}"/>
    <cellStyle name="เครื่องหมายจุลภาค 9 2 3 2 2" xfId="431" xr:uid="{00000000-0005-0000-0000-000090100000}"/>
    <cellStyle name="เครื่องหมายจุลภาค 9 2 3 2 2 2" xfId="709" xr:uid="{00000000-0005-0000-0000-000091100000}"/>
    <cellStyle name="เครื่องหมายจุลภาค 9 2 3 2 2 2 2" xfId="730" xr:uid="{00000000-0005-0000-0000-000092100000}"/>
    <cellStyle name="เครื่องหมายจุลภาค 9 2 3 2 2 2 2 2" xfId="1382" xr:uid="{00000000-0005-0000-0000-000093100000}"/>
    <cellStyle name="เครื่องหมายจุลภาค 9 2 3 2 2 2 2 2 2" xfId="1403" xr:uid="{00000000-0005-0000-0000-000094100000}"/>
    <cellStyle name="เครื่องหมายจุลภาค 9 2 3 2 2 2 2 2 2 2" xfId="3759" xr:uid="{00000000-0005-0000-0000-000095100000}"/>
    <cellStyle name="เครื่องหมายจุลภาค 9 2 3 2 2 2 2 2 2 2 2" xfId="3780" xr:uid="{00000000-0005-0000-0000-000096100000}"/>
    <cellStyle name="เครื่องหมายจุลภาค 9 2 3 2 2 2 2 2 3" xfId="2682" xr:uid="{00000000-0005-0000-0000-000097100000}"/>
    <cellStyle name="เครื่องหมายจุลภาค 9 2 3 2 2 2 2 3" xfId="1749" xr:uid="{00000000-0005-0000-0000-000098100000}"/>
    <cellStyle name="เครื่องหมายจุลภาค 9 2 3 2 2 2 2 4" xfId="2076" xr:uid="{00000000-0005-0000-0000-000099100000}"/>
    <cellStyle name="เครื่องหมายจุลภาค 9 2 3 2 2 2 2 5" xfId="2661" xr:uid="{00000000-0005-0000-0000-00009A100000}"/>
    <cellStyle name="เครื่องหมายจุลภาค 9 2 3 2 2 2 2 5 2" xfId="3194" xr:uid="{00000000-0005-0000-0000-00009B100000}"/>
    <cellStyle name="เครื่องหมายจุลภาค 9 2 3 2 2 2 3" xfId="1034" xr:uid="{00000000-0005-0000-0000-00009C100000}"/>
    <cellStyle name="เครื่องหมายจุลภาค 9 2 3 2 2 2 3 2" xfId="1728" xr:uid="{00000000-0005-0000-0000-00009D100000}"/>
    <cellStyle name="เครื่องหมายจุลภาค 9 2 3 2 2 2 3 2 2" xfId="3440" xr:uid="{00000000-0005-0000-0000-00009E100000}"/>
    <cellStyle name="เครื่องหมายจุลภาค 9 2 3 2 2 2 3 2 2 2" xfId="3902" xr:uid="{00000000-0005-0000-0000-00009F100000}"/>
    <cellStyle name="เครื่องหมายจุลภาค 9 2 3 2 2 2 3 3" xfId="2819" xr:uid="{00000000-0005-0000-0000-0000A0100000}"/>
    <cellStyle name="เครื่องหมายจุลภาค 9 2 3 2 2 2 4" xfId="2055" xr:uid="{00000000-0005-0000-0000-0000A1100000}"/>
    <cellStyle name="เครื่องหมายจุลภาค 9 2 3 2 2 2 5" xfId="2335" xr:uid="{00000000-0005-0000-0000-0000A2100000}"/>
    <cellStyle name="เครื่องหมายจุลภาค 9 2 3 2 2 2 5 2" xfId="3173" xr:uid="{00000000-0005-0000-0000-0000A3100000}"/>
    <cellStyle name="เครื่องหมายจุลภาค 9 2 3 2 2 3" xfId="1013" xr:uid="{00000000-0005-0000-0000-0000A4100000}"/>
    <cellStyle name="เครื่องหมายจุลภาค 9 2 3 2 2 3 2" xfId="1196" xr:uid="{00000000-0005-0000-0000-0000A5100000}"/>
    <cellStyle name="เครื่องหมายจุลภาค 9 2 3 2 2 3 2 2" xfId="3419" xr:uid="{00000000-0005-0000-0000-0000A6100000}"/>
    <cellStyle name="เครื่องหมายจุลภาค 9 2 3 2 2 3 2 2 2" xfId="3578" xr:uid="{00000000-0005-0000-0000-0000A7100000}"/>
    <cellStyle name="เครื่องหมายจุลภาค 9 2 3 2 2 3 3" xfId="2480" xr:uid="{00000000-0005-0000-0000-0000A8100000}"/>
    <cellStyle name="เครื่องหมายจุลภาค 9 2 3 2 2 4" xfId="1543" xr:uid="{00000000-0005-0000-0000-0000A9100000}"/>
    <cellStyle name="เครื่องหมายจุลภาค 9 2 3 2 2 5" xfId="1874" xr:uid="{00000000-0005-0000-0000-0000AA100000}"/>
    <cellStyle name="เครื่องหมายจุลภาค 9 2 3 2 2 6" xfId="2314" xr:uid="{00000000-0005-0000-0000-0000AB100000}"/>
    <cellStyle name="เครื่องหมายจุลภาค 9 2 3 2 2 6 2" xfId="2963" xr:uid="{00000000-0005-0000-0000-0000AC100000}"/>
    <cellStyle name="เครื่องหมายจุลภาค 9 2 3 2 3" xfId="551" xr:uid="{00000000-0005-0000-0000-0000AD100000}"/>
    <cellStyle name="เครื่องหมายจุลภาค 9 2 3 2 3 2" xfId="1174" xr:uid="{00000000-0005-0000-0000-0000AE100000}"/>
    <cellStyle name="เครื่องหมายจุลภาค 9 2 3 2 3 2 2" xfId="1278" xr:uid="{00000000-0005-0000-0000-0000AF100000}"/>
    <cellStyle name="เครื่องหมายจุลภาค 9 2 3 2 3 2 2 2" xfId="3556" xr:uid="{00000000-0005-0000-0000-0000B0100000}"/>
    <cellStyle name="เครื่องหมายจุลภาค 9 2 3 2 3 2 2 2 2" xfId="3655" xr:uid="{00000000-0005-0000-0000-0000B1100000}"/>
    <cellStyle name="เครื่องหมายจุลภาค 9 2 3 2 3 2 3" xfId="2557" xr:uid="{00000000-0005-0000-0000-0000B2100000}"/>
    <cellStyle name="เครื่องหมายจุลภาค 9 2 3 2 3 3" xfId="1624" xr:uid="{00000000-0005-0000-0000-0000B3100000}"/>
    <cellStyle name="เครื่องหมายจุลภาค 9 2 3 2 3 4" xfId="1951" xr:uid="{00000000-0005-0000-0000-0000B4100000}"/>
    <cellStyle name="เครื่องหมายจุลภาค 9 2 3 2 3 5" xfId="2458" xr:uid="{00000000-0005-0000-0000-0000B5100000}"/>
    <cellStyle name="เครื่องหมายจุลภาค 9 2 3 2 3 5 2" xfId="3051" xr:uid="{00000000-0005-0000-0000-0000B6100000}"/>
    <cellStyle name="เครื่องหมายจุลภาค 9 2 3 2 4" xfId="828" xr:uid="{00000000-0005-0000-0000-0000B7100000}"/>
    <cellStyle name="เครื่องหมายจุลภาค 9 2 3 2 4 2" xfId="1521" xr:uid="{00000000-0005-0000-0000-0000B8100000}"/>
    <cellStyle name="เครื่องหมายจุลภาค 9 2 3 2 4 2 2" xfId="3281" xr:uid="{00000000-0005-0000-0000-0000B9100000}"/>
    <cellStyle name="เครื่องหมายจุลภาค 9 2 3 2 4 2 2 2" xfId="3828" xr:uid="{00000000-0005-0000-0000-0000BA100000}"/>
    <cellStyle name="เครื่องหมายจุลภาค 9 2 3 2 4 3" xfId="2743" xr:uid="{00000000-0005-0000-0000-0000BB100000}"/>
    <cellStyle name="เครื่องหมายจุลภาค 9 2 3 2 5" xfId="1852" xr:uid="{00000000-0005-0000-0000-0000BC100000}"/>
    <cellStyle name="เครื่องหมายจุลภาค 9 2 3 2 6" xfId="2165" xr:uid="{00000000-0005-0000-0000-0000BD100000}"/>
    <cellStyle name="เครื่องหมายจุลภาค 9 2 3 2 6 2" xfId="2940" xr:uid="{00000000-0005-0000-0000-0000BE100000}"/>
    <cellStyle name="เครื่องหมายจุลภาค 9 2 3 3" xfId="306" xr:uid="{00000000-0005-0000-0000-0000BF100000}"/>
    <cellStyle name="เครื่องหมายจุลภาค 9 2 3 3 2" xfId="632" xr:uid="{00000000-0005-0000-0000-0000C0100000}"/>
    <cellStyle name="เครื่องหมายจุลภาค 9 2 3 3 2 2" xfId="1116" xr:uid="{00000000-0005-0000-0000-0000C1100000}"/>
    <cellStyle name="เครื่องหมายจุลภาค 9 2 3 3 2 2 2" xfId="1317" xr:uid="{00000000-0005-0000-0000-0000C2100000}"/>
    <cellStyle name="เครื่องหมายจุลภาค 9 2 3 3 2 2 2 2" xfId="3505" xr:uid="{00000000-0005-0000-0000-0000C3100000}"/>
    <cellStyle name="เครื่องหมายจุลภาค 9 2 3 3 2 2 2 2 2" xfId="3694" xr:uid="{00000000-0005-0000-0000-0000C4100000}"/>
    <cellStyle name="เครื่องหมายจุลภาค 9 2 3 3 2 2 3" xfId="2596" xr:uid="{00000000-0005-0000-0000-0000C5100000}"/>
    <cellStyle name="เครื่องหมายจุลภาค 9 2 3 3 2 3" xfId="1663" xr:uid="{00000000-0005-0000-0000-0000C6100000}"/>
    <cellStyle name="เครื่องหมายจุลภาค 9 2 3 3 2 4" xfId="1990" xr:uid="{00000000-0005-0000-0000-0000C7100000}"/>
    <cellStyle name="เครื่องหมายจุลภาค 9 2 3 3 2 5" xfId="2407" xr:uid="{00000000-0005-0000-0000-0000C8100000}"/>
    <cellStyle name="เครื่องหมายจุลภาค 9 2 3 3 2 5 2" xfId="3104" xr:uid="{00000000-0005-0000-0000-0000C9100000}"/>
    <cellStyle name="เครื่องหมายจุลภาค 9 2 3 3 3" xfId="905" xr:uid="{00000000-0005-0000-0000-0000CA100000}"/>
    <cellStyle name="เครื่องหมายจุลภาค 9 2 3 3 3 2" xfId="1467" xr:uid="{00000000-0005-0000-0000-0000CB100000}"/>
    <cellStyle name="เครื่องหมายจุลภาค 9 2 3 3 3 2 2" xfId="3328" xr:uid="{00000000-0005-0000-0000-0000CC100000}"/>
    <cellStyle name="เครื่องหมายจุลภาค 9 2 3 3 3 2 2 2" xfId="3814" xr:uid="{00000000-0005-0000-0000-0000CD100000}"/>
    <cellStyle name="เครื่องหมายจุลภาค 9 2 3 3 3 3" xfId="2726" xr:uid="{00000000-0005-0000-0000-0000CE100000}"/>
    <cellStyle name="เครื่องหมายจุลภาค 9 2 3 3 4" xfId="1802" xr:uid="{00000000-0005-0000-0000-0000CF100000}"/>
    <cellStyle name="เครื่องหมายจุลภาค 9 2 3 3 5" xfId="2215" xr:uid="{00000000-0005-0000-0000-0000D0100000}"/>
    <cellStyle name="เครื่องหมายจุลภาค 9 2 3 3 5 2" xfId="2876" xr:uid="{00000000-0005-0000-0000-0000D1100000}"/>
    <cellStyle name="เครื่องหมายจุลภาค 9 2 3 4" xfId="385" xr:uid="{00000000-0005-0000-0000-0000D2100000}"/>
    <cellStyle name="เครื่องหมายจุลภาค 9 2 3 4 2" xfId="941" xr:uid="{00000000-0005-0000-0000-0000D3100000}"/>
    <cellStyle name="เครื่องหมายจุลภาค 9 2 3 4 2 2" xfId="2922" xr:uid="{00000000-0005-0000-0000-0000D4100000}"/>
    <cellStyle name="เครื่องหมายจุลภาค 9 2 3 4 2 2 2" xfId="3360" xr:uid="{00000000-0005-0000-0000-0000D5100000}"/>
    <cellStyle name="เครื่องหมายจุลภาค 9 2 3 4 3" xfId="2254" xr:uid="{00000000-0005-0000-0000-0000D6100000}"/>
    <cellStyle name="เครื่องหมายจุลภาค 9 2 3 5" xfId="1064" xr:uid="{00000000-0005-0000-0000-0000D7100000}"/>
    <cellStyle name="เครื่องหมายจุลภาค 9 2 3 6" xfId="1437" xr:uid="{00000000-0005-0000-0000-0000D8100000}"/>
    <cellStyle name="เครื่องหมายจุลภาค 9 2 3 7" xfId="577" xr:uid="{00000000-0005-0000-0000-0000D9100000}"/>
    <cellStyle name="เครื่องหมายจุลภาค 9 2 3 7 2" xfId="2195" xr:uid="{00000000-0005-0000-0000-0000DA100000}"/>
    <cellStyle name="เครื่องหมายจุลภาค 9 2 4" xfId="291" xr:uid="{00000000-0005-0000-0000-0000DB100000}"/>
    <cellStyle name="เครื่องหมายจุลภาค 9 2 5" xfId="333" xr:uid="{00000000-0005-0000-0000-0000DC100000}"/>
    <cellStyle name="เครื่องหมายจุลภาค 9 2 5 2" xfId="344" xr:uid="{00000000-0005-0000-0000-0000DD100000}"/>
    <cellStyle name="เครื่องหมายจุลภาค 9 2 5 2 2" xfId="683" xr:uid="{00000000-0005-0000-0000-0000DE100000}"/>
    <cellStyle name="เครื่องหมายจุลภาค 9 2 5 2 2 2" xfId="1137" xr:uid="{00000000-0005-0000-0000-0000DF100000}"/>
    <cellStyle name="เครื่องหมายจุลภาค 9 2 5 2 2 2 2" xfId="1356" xr:uid="{00000000-0005-0000-0000-0000E0100000}"/>
    <cellStyle name="เครื่องหมายจุลภาค 9 2 5 2 2 2 2 2" xfId="3523" xr:uid="{00000000-0005-0000-0000-0000E1100000}"/>
    <cellStyle name="เครื่องหมายจุลภาค 9 2 5 2 2 2 2 2 2" xfId="3733" xr:uid="{00000000-0005-0000-0000-0000E2100000}"/>
    <cellStyle name="เครื่องหมายจุลภาค 9 2 5 2 2 2 3" xfId="2635" xr:uid="{00000000-0005-0000-0000-0000E3100000}"/>
    <cellStyle name="เครื่องหมายจุลภาค 9 2 5 2 2 3" xfId="1702" xr:uid="{00000000-0005-0000-0000-0000E4100000}"/>
    <cellStyle name="เครื่องหมายจุลภาค 9 2 5 2 2 4" xfId="2029" xr:uid="{00000000-0005-0000-0000-0000E5100000}"/>
    <cellStyle name="เครื่องหมายจุลภาค 9 2 5 2 2 5" xfId="2425" xr:uid="{00000000-0005-0000-0000-0000E6100000}"/>
    <cellStyle name="เครื่องหมายจุลภาค 9 2 5 2 2 5 2" xfId="3147" xr:uid="{00000000-0005-0000-0000-0000E7100000}"/>
    <cellStyle name="เครื่องหมายจุลภาค 9 2 5 2 3" xfId="986" xr:uid="{00000000-0005-0000-0000-0000E8100000}"/>
    <cellStyle name="เครื่องหมายจุลภาค 9 2 5 2 3 2" xfId="1487" xr:uid="{00000000-0005-0000-0000-0000E9100000}"/>
    <cellStyle name="เครื่องหมายจุลภาค 9 2 5 2 3 2 2" xfId="3393" xr:uid="{00000000-0005-0000-0000-0000EA100000}"/>
    <cellStyle name="เครื่องหมายจุลภาค 9 2 5 2 3 2 2 2" xfId="3816" xr:uid="{00000000-0005-0000-0000-0000EB100000}"/>
    <cellStyle name="เครื่องหมายจุลภาค 9 2 5 2 3 3" xfId="2729" xr:uid="{00000000-0005-0000-0000-0000EC100000}"/>
    <cellStyle name="เครื่องหมายจุลภาค 9 2 5 2 4" xfId="1820" xr:uid="{00000000-0005-0000-0000-0000ED100000}"/>
    <cellStyle name="เครื่องหมายจุลภาค 9 2 5 2 5" xfId="2288" xr:uid="{00000000-0005-0000-0000-0000EE100000}"/>
    <cellStyle name="เครื่องหมายจุลภาค 9 2 5 2 5 2" xfId="2899" xr:uid="{00000000-0005-0000-0000-0000EF100000}"/>
    <cellStyle name="เครื่องหมายจุลภาค 9 2 5 3" xfId="463" xr:uid="{00000000-0005-0000-0000-0000F0100000}"/>
    <cellStyle name="เครื่องหมายจุลภาค 9 2 5 3 2" xfId="1129" xr:uid="{00000000-0005-0000-0000-0000F1100000}"/>
    <cellStyle name="เครื่องหมายจุลภาค 9 2 5 3 2 2" xfId="2983" xr:uid="{00000000-0005-0000-0000-0000F2100000}"/>
    <cellStyle name="เครื่องหมายจุลภาค 9 2 5 3 2 2 2" xfId="3515" xr:uid="{00000000-0005-0000-0000-0000F3100000}"/>
    <cellStyle name="เครื่องหมายจุลภาค 9 2 5 3 3" xfId="2417" xr:uid="{00000000-0005-0000-0000-0000F4100000}"/>
    <cellStyle name="เครื่องหมายจุลภาค 9 2 5 4" xfId="1478" xr:uid="{00000000-0005-0000-0000-0000F5100000}"/>
    <cellStyle name="เครื่องหมายจุลภาค 9 2 5 5" xfId="1812" xr:uid="{00000000-0005-0000-0000-0000F6100000}"/>
    <cellStyle name="เครื่องหมายจุลภาค 9 2 5 6" xfId="455" xr:uid="{00000000-0005-0000-0000-0000F7100000}"/>
    <cellStyle name="เครื่องหมายจุลภาค 9 2 5 6 2" xfId="2889" xr:uid="{00000000-0005-0000-0000-0000F8100000}"/>
    <cellStyle name="เครื่องหมายจุลภาค 9 2 6" xfId="388" xr:uid="{00000000-0005-0000-0000-0000F9100000}"/>
    <cellStyle name="เครื่องหมายจุลภาค 9 2 6 2" xfId="884" xr:uid="{00000000-0005-0000-0000-0000FA100000}"/>
    <cellStyle name="เครื่องหมายจุลภาค 9 2 6 2 2" xfId="1158" xr:uid="{00000000-0005-0000-0000-0000FB100000}"/>
    <cellStyle name="เครื่องหมายจุลภาค 9 2 6 2 2 2" xfId="3309" xr:uid="{00000000-0005-0000-0000-0000FC100000}"/>
    <cellStyle name="เครื่องหมายจุลภาค 9 2 6 2 2 2 2" xfId="3541" xr:uid="{00000000-0005-0000-0000-0000FD100000}"/>
    <cellStyle name="เครื่องหมายจุลภาค 9 2 6 2 3" xfId="2443" xr:uid="{00000000-0005-0000-0000-0000FE100000}"/>
    <cellStyle name="เครื่องหมายจุลภาค 9 2 6 3" xfId="1506" xr:uid="{00000000-0005-0000-0000-0000FF100000}"/>
    <cellStyle name="เครื่องหมายจุลภาค 9 2 6 4" xfId="1837" xr:uid="{00000000-0005-0000-0000-000000110000}"/>
    <cellStyle name="เครื่องหมายจุลภาค 9 2 6 5" xfId="2194" xr:uid="{00000000-0005-0000-0000-000001110000}"/>
    <cellStyle name="เครื่องหมายจุลภาค 9 2 6 5 2" xfId="2924" xr:uid="{00000000-0005-0000-0000-000002110000}"/>
    <cellStyle name="เครื่องหมายจุลภาค 9 2 7" xfId="430" xr:uid="{00000000-0005-0000-0000-000003110000}"/>
    <cellStyle name="เครื่องหมายจุลภาค 9 2 7 2" xfId="945" xr:uid="{00000000-0005-0000-0000-000004110000}"/>
    <cellStyle name="เครื่องหมายจุลภาค 9 2 7 2 2" xfId="2962" xr:uid="{00000000-0005-0000-0000-000005110000}"/>
    <cellStyle name="เครื่องหมายจุลภาค 9 2 7 2 2 2" xfId="3363" xr:uid="{00000000-0005-0000-0000-000006110000}"/>
    <cellStyle name="เครื่องหมายจุลภาค 9 2 7 3" xfId="2257" xr:uid="{00000000-0005-0000-0000-000007110000}"/>
    <cellStyle name="เครื่องหมายจุลภาค 9 2 8" xfId="778" xr:uid="{00000000-0005-0000-0000-000008110000}"/>
    <cellStyle name="เครื่องหมายจุลภาค 9 2 9" xfId="390" xr:uid="{00000000-0005-0000-0000-000009110000}"/>
    <cellStyle name="เครื่องหมายจุลภาค 9 2 9 2" xfId="2366" xr:uid="{00000000-0005-0000-0000-00000A110000}"/>
    <cellStyle name="เครื่องหมายจุลภาค 9 3" xfId="129" xr:uid="{00000000-0005-0000-0000-00000B110000}"/>
    <cellStyle name="เครื่องหมายสกุลเงิน 2" xfId="3932" xr:uid="{00000000-0005-0000-0000-00000C110000}"/>
    <cellStyle name="จุลภาค" xfId="1" builtinId="3"/>
    <cellStyle name="จุลภาค 2" xfId="3941" xr:uid="{00000000-0005-0000-0000-00000E110000}"/>
    <cellStyle name="จุลภาค 2 2" xfId="3942" xr:uid="{00000000-0005-0000-0000-00000F110000}"/>
    <cellStyle name="จุลภาค 3" xfId="3958" xr:uid="{00000000-0005-0000-0000-000010110000}"/>
    <cellStyle name="จุลภาค 4" xfId="3959" xr:uid="{00000000-0005-0000-0000-000011110000}"/>
    <cellStyle name="จุลภาค 5" xfId="4914" xr:uid="{673EE84E-EED0-4A36-989B-7899BC19D8D3}"/>
    <cellStyle name="ปกติ" xfId="0" builtinId="0"/>
    <cellStyle name="ปกติ 10" xfId="82" xr:uid="{00000000-0005-0000-0000-000013110000}"/>
    <cellStyle name="ปกติ 10 2" xfId="239" xr:uid="{00000000-0005-0000-0000-000014110000}"/>
    <cellStyle name="ปกติ 10 2 2" xfId="4082" xr:uid="{00000000-0005-0000-0000-000015110000}"/>
    <cellStyle name="ปกติ 10 3" xfId="154" xr:uid="{00000000-0005-0000-0000-000016110000}"/>
    <cellStyle name="ปกติ 10 3 2" xfId="4032" xr:uid="{00000000-0005-0000-0000-000017110000}"/>
    <cellStyle name="ปกติ 10 4" xfId="201" xr:uid="{00000000-0005-0000-0000-000018110000}"/>
    <cellStyle name="ปกติ 10 4 2" xfId="4053" xr:uid="{00000000-0005-0000-0000-000019110000}"/>
    <cellStyle name="ปกติ 10 5" xfId="356" xr:uid="{00000000-0005-0000-0000-00001A110000}"/>
    <cellStyle name="ปกติ 10 5 2" xfId="4130" xr:uid="{00000000-0005-0000-0000-00001B110000}"/>
    <cellStyle name="ปกติ 10 6" xfId="461" xr:uid="{00000000-0005-0000-0000-00001C110000}"/>
    <cellStyle name="ปกติ 10 6 2" xfId="4168" xr:uid="{00000000-0005-0000-0000-00001D110000}"/>
    <cellStyle name="ปกติ 10 7" xfId="846" xr:uid="{00000000-0005-0000-0000-00001E110000}"/>
    <cellStyle name="ปกติ 10 7 2" xfId="4272" xr:uid="{00000000-0005-0000-0000-00001F110000}"/>
    <cellStyle name="ปกติ 10 8" xfId="3996" xr:uid="{00000000-0005-0000-0000-000020110000}"/>
    <cellStyle name="ปกติ 11" xfId="130" xr:uid="{00000000-0005-0000-0000-000021110000}"/>
    <cellStyle name="ปกติ 11 2" xfId="3930" xr:uid="{00000000-0005-0000-0000-000022110000}"/>
    <cellStyle name="ปกติ 12" xfId="131" xr:uid="{00000000-0005-0000-0000-000023110000}"/>
    <cellStyle name="ปกติ 13" xfId="132" xr:uid="{00000000-0005-0000-0000-000024110000}"/>
    <cellStyle name="ปกติ 14" xfId="152" xr:uid="{00000000-0005-0000-0000-000025110000}"/>
    <cellStyle name="ปกติ 14 2" xfId="301" xr:uid="{00000000-0005-0000-0000-000026110000}"/>
    <cellStyle name="ปกติ 14 2 2" xfId="4112" xr:uid="{00000000-0005-0000-0000-000027110000}"/>
    <cellStyle name="ปกติ 14 3" xfId="347" xr:uid="{00000000-0005-0000-0000-000028110000}"/>
    <cellStyle name="ปกติ 14 3 2" xfId="4128" xr:uid="{00000000-0005-0000-0000-000029110000}"/>
    <cellStyle name="ปกติ 14 4" xfId="398" xr:uid="{00000000-0005-0000-0000-00002A110000}"/>
    <cellStyle name="ปกติ 14 4 2" xfId="4149" xr:uid="{00000000-0005-0000-0000-00002B110000}"/>
    <cellStyle name="ปกติ 14 5" xfId="193" xr:uid="{00000000-0005-0000-0000-00002C110000}"/>
    <cellStyle name="ปกติ 14 5 2" xfId="4047" xr:uid="{00000000-0005-0000-0000-00002D110000}"/>
    <cellStyle name="ปกติ 14 6" xfId="506" xr:uid="{00000000-0005-0000-0000-00002E110000}"/>
    <cellStyle name="ปกติ 14 6 2" xfId="4190" xr:uid="{00000000-0005-0000-0000-00002F110000}"/>
    <cellStyle name="ปกติ 14 7" xfId="1238" xr:uid="{00000000-0005-0000-0000-000030110000}"/>
    <cellStyle name="ปกติ 14 7 2" xfId="4354" xr:uid="{00000000-0005-0000-0000-000031110000}"/>
    <cellStyle name="ปกติ 14 8" xfId="4030" xr:uid="{00000000-0005-0000-0000-000032110000}"/>
    <cellStyle name="ปกติ 15" xfId="3924" xr:uid="{00000000-0005-0000-0000-000033110000}"/>
    <cellStyle name="ปกติ 16" xfId="3925" xr:uid="{00000000-0005-0000-0000-000034110000}"/>
    <cellStyle name="ปกติ 17" xfId="3922" xr:uid="{00000000-0005-0000-0000-000035110000}"/>
    <cellStyle name="ปกติ 18" xfId="3957" xr:uid="{00000000-0005-0000-0000-000036110000}"/>
    <cellStyle name="ปกติ 19" xfId="4913" xr:uid="{477323BD-BCBE-4C71-903C-8EBDDCB6D568}"/>
    <cellStyle name="ปกติ 19 2" xfId="4916" xr:uid="{28678E9A-1354-4C74-84C2-FBE396250266}"/>
    <cellStyle name="ปกติ 2" xfId="27" xr:uid="{00000000-0005-0000-0000-000037110000}"/>
    <cellStyle name="ปกติ 2 2" xfId="28" xr:uid="{00000000-0005-0000-0000-000038110000}"/>
    <cellStyle name="ปกติ 2 2 2" xfId="73" xr:uid="{00000000-0005-0000-0000-000039110000}"/>
    <cellStyle name="ปกติ 2 2 2 2" xfId="3943" xr:uid="{00000000-0005-0000-0000-00003A110000}"/>
    <cellStyle name="ปกติ 2 2 2 3" xfId="3944" xr:uid="{00000000-0005-0000-0000-00003B110000}"/>
    <cellStyle name="ปกติ 2 2 2 3 2" xfId="3945" xr:uid="{00000000-0005-0000-0000-00003C110000}"/>
    <cellStyle name="ปกติ 2 2 2 4" xfId="3946" xr:uid="{00000000-0005-0000-0000-00003D110000}"/>
    <cellStyle name="ปกติ 2 2 3" xfId="3947" xr:uid="{00000000-0005-0000-0000-00003E110000}"/>
    <cellStyle name="ปกติ 2 3" xfId="29" xr:uid="{00000000-0005-0000-0000-00003F110000}"/>
    <cellStyle name="ปกติ 2 3 2" xfId="133" xr:uid="{00000000-0005-0000-0000-000040110000}"/>
    <cellStyle name="ปกติ 2 3 3" xfId="134" xr:uid="{00000000-0005-0000-0000-000041110000}"/>
    <cellStyle name="ปกติ 2 4" xfId="135" xr:uid="{00000000-0005-0000-0000-000042110000}"/>
    <cellStyle name="ปกติ 2 4 2" xfId="4025" xr:uid="{00000000-0005-0000-0000-000043110000}"/>
    <cellStyle name="ปกติ 2 5" xfId="136" xr:uid="{00000000-0005-0000-0000-000044110000}"/>
    <cellStyle name="ปกติ 2 5 2" xfId="4026" xr:uid="{00000000-0005-0000-0000-000045110000}"/>
    <cellStyle name="ปกติ 2 6" xfId="3931" xr:uid="{00000000-0005-0000-0000-000046110000}"/>
    <cellStyle name="ปกติ 2 7" xfId="3956" xr:uid="{00000000-0005-0000-0000-000047110000}"/>
    <cellStyle name="ปกติ 2 7 2" xfId="4915" xr:uid="{05B0564A-20FF-4466-A744-391B00371F98}"/>
    <cellStyle name="ปกติ 3" xfId="30" xr:uid="{00000000-0005-0000-0000-000048110000}"/>
    <cellStyle name="ปกติ 3 2" xfId="31" xr:uid="{00000000-0005-0000-0000-000049110000}"/>
    <cellStyle name="ปกติ 3 2 2" xfId="137" xr:uid="{00000000-0005-0000-0000-00004A110000}"/>
    <cellStyle name="ปกติ 3 3" xfId="32" xr:uid="{00000000-0005-0000-0000-00004B110000}"/>
    <cellStyle name="ปกติ 3 3 2" xfId="138" xr:uid="{00000000-0005-0000-0000-00004C110000}"/>
    <cellStyle name="ปกติ 3 3 3" xfId="139" xr:uid="{00000000-0005-0000-0000-00004D110000}"/>
    <cellStyle name="ปกติ 3 4" xfId="33" xr:uid="{00000000-0005-0000-0000-00004E110000}"/>
    <cellStyle name="ปกติ 3 4 2" xfId="140" xr:uid="{00000000-0005-0000-0000-00004F110000}"/>
    <cellStyle name="ปกติ 3 4 3" xfId="141" xr:uid="{00000000-0005-0000-0000-000050110000}"/>
    <cellStyle name="ปกติ 3 5" xfId="142" xr:uid="{00000000-0005-0000-0000-000051110000}"/>
    <cellStyle name="ปกติ 3 5 2" xfId="3923" xr:uid="{00000000-0005-0000-0000-000052110000}"/>
    <cellStyle name="ปกติ 3 5 3" xfId="4027" xr:uid="{00000000-0005-0000-0000-000053110000}"/>
    <cellStyle name="ปกติ 3 6" xfId="143" xr:uid="{00000000-0005-0000-0000-000054110000}"/>
    <cellStyle name="ปกติ 3 6 2" xfId="3927" xr:uid="{00000000-0005-0000-0000-000055110000}"/>
    <cellStyle name="ปกติ 3 6 3" xfId="4028" xr:uid="{00000000-0005-0000-0000-000056110000}"/>
    <cellStyle name="ปกติ 4" xfId="34" xr:uid="{00000000-0005-0000-0000-000057110000}"/>
    <cellStyle name="ปกติ 4 10" xfId="765" xr:uid="{00000000-0005-0000-0000-000058110000}"/>
    <cellStyle name="ปกติ 4 10 2" xfId="2196" xr:uid="{00000000-0005-0000-0000-000059110000}"/>
    <cellStyle name="ปกติ 4 10 3" xfId="4256" xr:uid="{00000000-0005-0000-0000-00005A110000}"/>
    <cellStyle name="ปกติ 4 2" xfId="144" xr:uid="{00000000-0005-0000-0000-00005B110000}"/>
    <cellStyle name="ปกติ 4 2 2" xfId="195" xr:uid="{00000000-0005-0000-0000-00005C110000}"/>
    <cellStyle name="ปกติ 4 2 2 2" xfId="294" xr:uid="{00000000-0005-0000-0000-00005D110000}"/>
    <cellStyle name="ปกติ 4 2 2 2 2" xfId="445" xr:uid="{00000000-0005-0000-0000-00005E110000}"/>
    <cellStyle name="ปกติ 4 2 2 2 2 2" xfId="497" xr:uid="{00000000-0005-0000-0000-00005F110000}"/>
    <cellStyle name="ปกติ 4 2 2 2 2 2 2" xfId="739" xr:uid="{00000000-0005-0000-0000-000060110000}"/>
    <cellStyle name="ปกติ 4 2 2 2 2 2 2 2" xfId="755" xr:uid="{00000000-0005-0000-0000-000061110000}"/>
    <cellStyle name="ปกติ 4 2 2 2 2 2 2 2 2" xfId="1412" xr:uid="{00000000-0005-0000-0000-000062110000}"/>
    <cellStyle name="ปกติ 4 2 2 2 2 2 2 2 2 2" xfId="1428" xr:uid="{00000000-0005-0000-0000-000063110000}"/>
    <cellStyle name="ปกติ 4 2 2 2 2 2 2 2 2 2 2" xfId="3789" xr:uid="{00000000-0005-0000-0000-000064110000}"/>
    <cellStyle name="ปกติ 4 2 2 2 2 2 2 2 2 2 2 2" xfId="3805" xr:uid="{00000000-0005-0000-0000-000065110000}"/>
    <cellStyle name="ปกติ 4 2 2 2 2 2 2 2 2 3" xfId="2707" xr:uid="{00000000-0005-0000-0000-000066110000}"/>
    <cellStyle name="ปกติ 4 2 2 2 2 2 2 2 3" xfId="1774" xr:uid="{00000000-0005-0000-0000-000067110000}"/>
    <cellStyle name="ปกติ 4 2 2 2 2 2 2 2 4" xfId="2101" xr:uid="{00000000-0005-0000-0000-000068110000}"/>
    <cellStyle name="ปกติ 4 2 2 2 2 2 2 2 5" xfId="2691" xr:uid="{00000000-0005-0000-0000-000069110000}"/>
    <cellStyle name="ปกติ 4 2 2 2 2 2 2 2 5 2" xfId="3219" xr:uid="{00000000-0005-0000-0000-00006A110000}"/>
    <cellStyle name="ปกติ 4 2 2 2 2 2 2 3" xfId="1059" xr:uid="{00000000-0005-0000-0000-00006B110000}"/>
    <cellStyle name="ปกติ 4 2 2 2 2 2 2 3 2" xfId="1758" xr:uid="{00000000-0005-0000-0000-00006C110000}"/>
    <cellStyle name="ปกติ 4 2 2 2 2 2 2 3 2 2" xfId="3465" xr:uid="{00000000-0005-0000-0000-00006D110000}"/>
    <cellStyle name="ปกติ 4 2 2 2 2 2 2 3 2 2 2" xfId="3919" xr:uid="{00000000-0005-0000-0000-00006E110000}"/>
    <cellStyle name="ปกติ 4 2 2 2 2 2 2 3 3" xfId="2836" xr:uid="{00000000-0005-0000-0000-00006F110000}"/>
    <cellStyle name="ปกติ 4 2 2 2 2 2 2 4" xfId="2085" xr:uid="{00000000-0005-0000-0000-000070110000}"/>
    <cellStyle name="ปกติ 4 2 2 2 2 2 2 5" xfId="2360" xr:uid="{00000000-0005-0000-0000-000071110000}"/>
    <cellStyle name="ปกติ 4 2 2 2 2 2 2 5 2" xfId="3203" xr:uid="{00000000-0005-0000-0000-000072110000}"/>
    <cellStyle name="ปกติ 4 2 2 2 2 2 3" xfId="1043" xr:uid="{00000000-0005-0000-0000-000073110000}"/>
    <cellStyle name="ปกติ 4 2 2 2 2 2 3 2" xfId="1231" xr:uid="{00000000-0005-0000-0000-000074110000}"/>
    <cellStyle name="ปกติ 4 2 2 2 2 2 3 2 2" xfId="3449" xr:uid="{00000000-0005-0000-0000-000075110000}"/>
    <cellStyle name="ปกติ 4 2 2 2 2 2 3 2 2 2" xfId="3613" xr:uid="{00000000-0005-0000-0000-000076110000}"/>
    <cellStyle name="ปกติ 4 2 2 2 2 2 3 3" xfId="2515" xr:uid="{00000000-0005-0000-0000-000077110000}"/>
    <cellStyle name="ปกติ 4 2 2 2 2 2 4" xfId="1580" xr:uid="{00000000-0005-0000-0000-000078110000}"/>
    <cellStyle name="ปกติ 4 2 2 2 2 2 5" xfId="1909" xr:uid="{00000000-0005-0000-0000-000079110000}"/>
    <cellStyle name="ปกติ 4 2 2 2 2 2 6" xfId="2344" xr:uid="{00000000-0005-0000-0000-00007A110000}"/>
    <cellStyle name="ปกติ 4 2 2 2 2 2 6 2" xfId="3007" xr:uid="{00000000-0005-0000-0000-00007B110000}"/>
    <cellStyle name="ปกติ 4 2 2 2 2 3" xfId="608" xr:uid="{00000000-0005-0000-0000-00007C110000}"/>
    <cellStyle name="ปกติ 4 2 2 2 2 3 2" xfId="1205" xr:uid="{00000000-0005-0000-0000-00007D110000}"/>
    <cellStyle name="ปกติ 4 2 2 2 2 3 2 2" xfId="1303" xr:uid="{00000000-0005-0000-0000-00007E110000}"/>
    <cellStyle name="ปกติ 4 2 2 2 2 3 2 2 2" xfId="3587" xr:uid="{00000000-0005-0000-0000-00007F110000}"/>
    <cellStyle name="ปกติ 4 2 2 2 2 3 2 2 2 2" xfId="3680" xr:uid="{00000000-0005-0000-0000-000080110000}"/>
    <cellStyle name="ปกติ 4 2 2 2 2 3 2 3" xfId="2582" xr:uid="{00000000-0005-0000-0000-000081110000}"/>
    <cellStyle name="ปกติ 4 2 2 2 2 3 3" xfId="1649" xr:uid="{00000000-0005-0000-0000-000082110000}"/>
    <cellStyle name="ปกติ 4 2 2 2 2 3 4" xfId="1976" xr:uid="{00000000-0005-0000-0000-000083110000}"/>
    <cellStyle name="ปกติ 4 2 2 2 2 3 5" xfId="2489" xr:uid="{00000000-0005-0000-0000-000084110000}"/>
    <cellStyle name="ปกติ 4 2 2 2 2 3 5 2" xfId="3087" xr:uid="{00000000-0005-0000-0000-000085110000}"/>
    <cellStyle name="ปกติ 4 2 2 2 2 4" xfId="872" xr:uid="{00000000-0005-0000-0000-000086110000}"/>
    <cellStyle name="ปกติ 4 2 2 2 2 4 2" xfId="1552" xr:uid="{00000000-0005-0000-0000-000087110000}"/>
    <cellStyle name="ปกติ 4 2 2 2 2 4 2 2" xfId="3306" xr:uid="{00000000-0005-0000-0000-000088110000}"/>
    <cellStyle name="ปกติ 4 2 2 2 2 4 2 2 2" xfId="3845" xr:uid="{00000000-0005-0000-0000-000089110000}"/>
    <cellStyle name="ปกติ 4 2 2 2 2 4 3" xfId="2760" xr:uid="{00000000-0005-0000-0000-00008A110000}"/>
    <cellStyle name="ปกติ 4 2 2 2 2 5" xfId="1883" xr:uid="{00000000-0005-0000-0000-00008B110000}"/>
    <cellStyle name="ปกติ 4 2 2 2 2 6" xfId="2190" xr:uid="{00000000-0005-0000-0000-00008C110000}"/>
    <cellStyle name="ปกติ 4 2 2 2 2 6 2" xfId="2973" xr:uid="{00000000-0005-0000-0000-00008D110000}"/>
    <cellStyle name="ปกติ 4 2 2 2 3" xfId="565" xr:uid="{00000000-0005-0000-0000-00008E110000}"/>
    <cellStyle name="ปกติ 4 2 2 2 3 2" xfId="672" xr:uid="{00000000-0005-0000-0000-00008F110000}"/>
    <cellStyle name="ปกติ 4 2 2 2 3 2 2" xfId="1287" xr:uid="{00000000-0005-0000-0000-000090110000}"/>
    <cellStyle name="ปกติ 4 2 2 2 3 2 2 2" xfId="1346" xr:uid="{00000000-0005-0000-0000-000091110000}"/>
    <cellStyle name="ปกติ 4 2 2 2 3 2 2 2 2" xfId="3664" xr:uid="{00000000-0005-0000-0000-000092110000}"/>
    <cellStyle name="ปกติ 4 2 2 2 3 2 2 2 2 2" xfId="3723" xr:uid="{00000000-0005-0000-0000-000093110000}"/>
    <cellStyle name="ปกติ 4 2 2 2 3 2 2 3" xfId="2625" xr:uid="{00000000-0005-0000-0000-000094110000}"/>
    <cellStyle name="ปกติ 4 2 2 2 3 2 3" xfId="1692" xr:uid="{00000000-0005-0000-0000-000095110000}"/>
    <cellStyle name="ปกติ 4 2 2 2 3 2 4" xfId="2019" xr:uid="{00000000-0005-0000-0000-000096110000}"/>
    <cellStyle name="ปกติ 4 2 2 2 3 2 5" xfId="2566" xr:uid="{00000000-0005-0000-0000-000097110000}"/>
    <cellStyle name="ปกติ 4 2 2 2 3 2 5 2" xfId="3136" xr:uid="{00000000-0005-0000-0000-000098110000}"/>
    <cellStyle name="ปกติ 4 2 2 2 3 3" xfId="965" xr:uid="{00000000-0005-0000-0000-000099110000}"/>
    <cellStyle name="ปกติ 4 2 2 2 3 3 2" xfId="1633" xr:uid="{00000000-0005-0000-0000-00009A110000}"/>
    <cellStyle name="ปกติ 4 2 2 2 3 3 2 2" xfId="3380" xr:uid="{00000000-0005-0000-0000-00009B110000}"/>
    <cellStyle name="ปกติ 4 2 2 2 3 3 2 2 2" xfId="3881" xr:uid="{00000000-0005-0000-0000-00009C110000}"/>
    <cellStyle name="ปกติ 4 2 2 2 3 3 3" xfId="2798" xr:uid="{00000000-0005-0000-0000-00009D110000}"/>
    <cellStyle name="ปกติ 4 2 2 2 3 4" xfId="1960" xr:uid="{00000000-0005-0000-0000-00009E110000}"/>
    <cellStyle name="ปกติ 4 2 2 2 3 5" xfId="2274" xr:uid="{00000000-0005-0000-0000-00009F110000}"/>
    <cellStyle name="ปกติ 4 2 2 2 3 5 2" xfId="3061" xr:uid="{00000000-0005-0000-0000-0000A0110000}"/>
    <cellStyle name="ปกติ 4 2 2 2 4" xfId="839" xr:uid="{00000000-0005-0000-0000-0000A1110000}"/>
    <cellStyle name="ปกติ 4 2 2 2 4 2" xfId="1111" xr:uid="{00000000-0005-0000-0000-0000A2110000}"/>
    <cellStyle name="ปกติ 4 2 2 2 4 2 2" xfId="3290" xr:uid="{00000000-0005-0000-0000-0000A3110000}"/>
    <cellStyle name="ปกติ 4 2 2 2 4 2 2 2" xfId="3501" xr:uid="{00000000-0005-0000-0000-0000A4110000}"/>
    <cellStyle name="ปกติ 4 2 2 2 4 3" xfId="2402" xr:uid="{00000000-0005-0000-0000-0000A5110000}"/>
    <cellStyle name="ปกติ 4 2 2 2 5" xfId="1464" xr:uid="{00000000-0005-0000-0000-0000A6110000}"/>
    <cellStyle name="ปกติ 4 2 2 2 6" xfId="1799" xr:uid="{00000000-0005-0000-0000-0000A7110000}"/>
    <cellStyle name="ปกติ 4 2 2 2 7" xfId="2174" xr:uid="{00000000-0005-0000-0000-0000A8110000}"/>
    <cellStyle name="ปกติ 4 2 2 2 7 2" xfId="2873" xr:uid="{00000000-0005-0000-0000-0000A9110000}"/>
    <cellStyle name="ปกติ 4 2 2 3" xfId="341" xr:uid="{00000000-0005-0000-0000-0000AA110000}"/>
    <cellStyle name="ปกติ 4 2 2 4" xfId="391" xr:uid="{00000000-0005-0000-0000-0000AB110000}"/>
    <cellStyle name="ปกติ 4 2 2 4 2" xfId="644" xr:uid="{00000000-0005-0000-0000-0000AC110000}"/>
    <cellStyle name="ปกติ 4 2 2 4 2 2" xfId="700" xr:uid="{00000000-0005-0000-0000-0000AD110000}"/>
    <cellStyle name="ปกติ 4 2 2 4 2 2 2" xfId="1327" xr:uid="{00000000-0005-0000-0000-0000AE110000}"/>
    <cellStyle name="ปกติ 4 2 2 4 2 2 2 2" xfId="1373" xr:uid="{00000000-0005-0000-0000-0000AF110000}"/>
    <cellStyle name="ปกติ 4 2 2 4 2 2 2 2 2" xfId="3704" xr:uid="{00000000-0005-0000-0000-0000B0110000}"/>
    <cellStyle name="ปกติ 4 2 2 4 2 2 2 2 2 2" xfId="3750" xr:uid="{00000000-0005-0000-0000-0000B1110000}"/>
    <cellStyle name="ปกติ 4 2 2 4 2 2 2 3" xfId="2652" xr:uid="{00000000-0005-0000-0000-0000B2110000}"/>
    <cellStyle name="ปกติ 4 2 2 4 2 2 3" xfId="1719" xr:uid="{00000000-0005-0000-0000-0000B3110000}"/>
    <cellStyle name="ปกติ 4 2 2 4 2 2 4" xfId="2046" xr:uid="{00000000-0005-0000-0000-0000B4110000}"/>
    <cellStyle name="ปกติ 4 2 2 4 2 2 5" xfId="2606" xr:uid="{00000000-0005-0000-0000-0000B5110000}"/>
    <cellStyle name="ปกติ 4 2 2 4 2 2 5 2" xfId="3164" xr:uid="{00000000-0005-0000-0000-0000B6110000}"/>
    <cellStyle name="ปกติ 4 2 2 4 2 3" xfId="1003" xr:uid="{00000000-0005-0000-0000-0000B7110000}"/>
    <cellStyle name="ปกติ 4 2 2 4 2 3 2" xfId="1673" xr:uid="{00000000-0005-0000-0000-0000B8110000}"/>
    <cellStyle name="ปกติ 4 2 2 4 2 3 2 2" xfId="3410" xr:uid="{00000000-0005-0000-0000-0000B9110000}"/>
    <cellStyle name="ปกติ 4 2 2 4 2 3 2 2 2" xfId="3890" xr:uid="{00000000-0005-0000-0000-0000BA110000}"/>
    <cellStyle name="ปกติ 4 2 2 4 2 3 3" xfId="2807" xr:uid="{00000000-0005-0000-0000-0000BB110000}"/>
    <cellStyle name="ปกติ 4 2 2 4 2 4" xfId="2000" xr:uid="{00000000-0005-0000-0000-0000BC110000}"/>
    <cellStyle name="ปกติ 4 2 2 4 2 5" xfId="2305" xr:uid="{00000000-0005-0000-0000-0000BD110000}"/>
    <cellStyle name="ปกติ 4 2 2 4 2 5 2" xfId="3114" xr:uid="{00000000-0005-0000-0000-0000BE110000}"/>
    <cellStyle name="ปกติ 4 2 2 4 3" xfId="919" xr:uid="{00000000-0005-0000-0000-0000BF110000}"/>
    <cellStyle name="ปกติ 4 2 2 4 3 2" xfId="1159" xr:uid="{00000000-0005-0000-0000-0000C0110000}"/>
    <cellStyle name="ปกติ 4 2 2 4 3 2 2" xfId="3342" xr:uid="{00000000-0005-0000-0000-0000C1110000}"/>
    <cellStyle name="ปกติ 4 2 2 4 3 2 2 2" xfId="3542" xr:uid="{00000000-0005-0000-0000-0000C2110000}"/>
    <cellStyle name="ปกติ 4 2 2 4 3 3" xfId="2444" xr:uid="{00000000-0005-0000-0000-0000C3110000}"/>
    <cellStyle name="ปกติ 4 2 2 4 4" xfId="1507" xr:uid="{00000000-0005-0000-0000-0000C4110000}"/>
    <cellStyle name="ปกติ 4 2 2 4 5" xfId="1838" xr:uid="{00000000-0005-0000-0000-0000C5110000}"/>
    <cellStyle name="ปกติ 4 2 2 4 6" xfId="2229" xr:uid="{00000000-0005-0000-0000-0000C6110000}"/>
    <cellStyle name="ปกติ 4 2 2 4 6 2" xfId="2926" xr:uid="{00000000-0005-0000-0000-0000C7110000}"/>
    <cellStyle name="ปกติ 4 2 2 5" xfId="170" xr:uid="{00000000-0005-0000-0000-0000C8110000}"/>
    <cellStyle name="ปกติ 4 2 2 5 2" xfId="797" xr:uid="{00000000-0005-0000-0000-0000C9110000}"/>
    <cellStyle name="ปกติ 4 2 2 5 2 2" xfId="783" xr:uid="{00000000-0005-0000-0000-0000CA110000}"/>
    <cellStyle name="ปกติ 4 2 2 5 2 2 2" xfId="3254" xr:uid="{00000000-0005-0000-0000-0000CB110000}"/>
    <cellStyle name="ปกติ 4 2 2 5 2 2 2 2" xfId="3241" xr:uid="{00000000-0005-0000-0000-0000CC110000}"/>
    <cellStyle name="ปกติ 4 2 2 5 2 3" xfId="2125" xr:uid="{00000000-0005-0000-0000-0000CD110000}"/>
    <cellStyle name="ปกติ 4 2 2 5 3" xfId="617" xr:uid="{00000000-0005-0000-0000-0000CE110000}"/>
    <cellStyle name="ปกติ 4 2 2 5 4" xfId="1124" xr:uid="{00000000-0005-0000-0000-0000CF110000}"/>
    <cellStyle name="ปกติ 4 2 2 5 5" xfId="2138" xr:uid="{00000000-0005-0000-0000-0000D0110000}"/>
    <cellStyle name="ปกติ 4 2 2 5 5 2" xfId="2725" xr:uid="{00000000-0005-0000-0000-0000D1110000}"/>
    <cellStyle name="ปกติ 4 2 2 6" xfId="557" xr:uid="{00000000-0005-0000-0000-0000D2110000}"/>
    <cellStyle name="ปกติ 4 2 2 6 2" xfId="1084" xr:uid="{00000000-0005-0000-0000-0000D3110000}"/>
    <cellStyle name="ปกติ 4 2 2 6 2 2" xfId="3053" xr:uid="{00000000-0005-0000-0000-0000D4110000}"/>
    <cellStyle name="ปกติ 4 2 2 6 2 2 2" xfId="3477" xr:uid="{00000000-0005-0000-0000-0000D5110000}"/>
    <cellStyle name="ปกติ 4 2 2 6 3" xfId="2376" xr:uid="{00000000-0005-0000-0000-0000D6110000}"/>
    <cellStyle name="ปกติ 4 2 2 7" xfId="1126" xr:uid="{00000000-0005-0000-0000-0000D7110000}"/>
    <cellStyle name="ปกติ 4 2 2 8" xfId="1237" xr:uid="{00000000-0005-0000-0000-0000D8110000}"/>
    <cellStyle name="ปกติ 4 2 2 8 2" xfId="349" xr:uid="{00000000-0005-0000-0000-0000D9110000}"/>
    <cellStyle name="ปกติ 4 2 3" xfId="271" xr:uid="{00000000-0005-0000-0000-0000DA110000}"/>
    <cellStyle name="ปกติ 4 2 3 2" xfId="418" xr:uid="{00000000-0005-0000-0000-0000DB110000}"/>
    <cellStyle name="ปกติ 4 2 3 2 2" xfId="485" xr:uid="{00000000-0005-0000-0000-0000DC110000}"/>
    <cellStyle name="ปกติ 4 2 3 2 2 2" xfId="720" xr:uid="{00000000-0005-0000-0000-0000DD110000}"/>
    <cellStyle name="ปกติ 4 2 3 2 2 2 2" xfId="745" xr:uid="{00000000-0005-0000-0000-0000DE110000}"/>
    <cellStyle name="ปกติ 4 2 3 2 2 2 2 2" xfId="1393" xr:uid="{00000000-0005-0000-0000-0000DF110000}"/>
    <cellStyle name="ปกติ 4 2 3 2 2 2 2 2 2" xfId="1418" xr:uid="{00000000-0005-0000-0000-0000E0110000}"/>
    <cellStyle name="ปกติ 4 2 3 2 2 2 2 2 2 2" xfId="3770" xr:uid="{00000000-0005-0000-0000-0000E1110000}"/>
    <cellStyle name="ปกติ 4 2 3 2 2 2 2 2 2 2 2" xfId="3795" xr:uid="{00000000-0005-0000-0000-0000E2110000}"/>
    <cellStyle name="ปกติ 4 2 3 2 2 2 2 2 3" xfId="2697" xr:uid="{00000000-0005-0000-0000-0000E3110000}"/>
    <cellStyle name="ปกติ 4 2 3 2 2 2 2 3" xfId="1764" xr:uid="{00000000-0005-0000-0000-0000E4110000}"/>
    <cellStyle name="ปกติ 4 2 3 2 2 2 2 4" xfId="2091" xr:uid="{00000000-0005-0000-0000-0000E5110000}"/>
    <cellStyle name="ปกติ 4 2 3 2 2 2 2 5" xfId="2672" xr:uid="{00000000-0005-0000-0000-0000E6110000}"/>
    <cellStyle name="ปกติ 4 2 3 2 2 2 2 5 2" xfId="3209" xr:uid="{00000000-0005-0000-0000-0000E7110000}"/>
    <cellStyle name="ปกติ 4 2 3 2 2 2 3" xfId="1049" xr:uid="{00000000-0005-0000-0000-0000E8110000}"/>
    <cellStyle name="ปกติ 4 2 3 2 2 2 3 2" xfId="1739" xr:uid="{00000000-0005-0000-0000-0000E9110000}"/>
    <cellStyle name="ปกติ 4 2 3 2 2 2 3 2 2" xfId="3455" xr:uid="{00000000-0005-0000-0000-0000EA110000}"/>
    <cellStyle name="ปกติ 4 2 3 2 2 2 3 2 2 2" xfId="3913" xr:uid="{00000000-0005-0000-0000-0000EB110000}"/>
    <cellStyle name="ปกติ 4 2 3 2 2 2 3 3" xfId="2830" xr:uid="{00000000-0005-0000-0000-0000EC110000}"/>
    <cellStyle name="ปกติ 4 2 3 2 2 2 4" xfId="2066" xr:uid="{00000000-0005-0000-0000-0000ED110000}"/>
    <cellStyle name="ปกติ 4 2 3 2 2 2 5" xfId="2350" xr:uid="{00000000-0005-0000-0000-0000EE110000}"/>
    <cellStyle name="ปกติ 4 2 3 2 2 2 5 2" xfId="3184" xr:uid="{00000000-0005-0000-0000-0000EF110000}"/>
    <cellStyle name="ปกติ 4 2 3 2 2 3" xfId="1024" xr:uid="{00000000-0005-0000-0000-0000F0110000}"/>
    <cellStyle name="ปกติ 4 2 3 2 2 3 2" xfId="1221" xr:uid="{00000000-0005-0000-0000-0000F1110000}"/>
    <cellStyle name="ปกติ 4 2 3 2 2 3 2 2" xfId="3430" xr:uid="{00000000-0005-0000-0000-0000F2110000}"/>
    <cellStyle name="ปกติ 4 2 3 2 2 3 2 2 2" xfId="3603" xr:uid="{00000000-0005-0000-0000-0000F3110000}"/>
    <cellStyle name="ปกติ 4 2 3 2 2 3 3" xfId="2505" xr:uid="{00000000-0005-0000-0000-0000F4110000}"/>
    <cellStyle name="ปกติ 4 2 3 2 2 4" xfId="1570" xr:uid="{00000000-0005-0000-0000-0000F5110000}"/>
    <cellStyle name="ปกติ 4 2 3 2 2 5" xfId="1899" xr:uid="{00000000-0005-0000-0000-0000F6110000}"/>
    <cellStyle name="ปกติ 4 2 3 2 2 6" xfId="2325" xr:uid="{00000000-0005-0000-0000-0000F7110000}"/>
    <cellStyle name="ปกติ 4 2 3 2 2 6 2" xfId="2996" xr:uid="{00000000-0005-0000-0000-0000F8110000}"/>
    <cellStyle name="ปกติ 4 2 3 2 3" xfId="596" xr:uid="{00000000-0005-0000-0000-0000F9110000}"/>
    <cellStyle name="ปกติ 4 2 3 2 3 2" xfId="1185" xr:uid="{00000000-0005-0000-0000-0000FA110000}"/>
    <cellStyle name="ปกติ 4 2 3 2 3 2 2" xfId="1293" xr:uid="{00000000-0005-0000-0000-0000FB110000}"/>
    <cellStyle name="ปกติ 4 2 3 2 3 2 2 2" xfId="3567" xr:uid="{00000000-0005-0000-0000-0000FC110000}"/>
    <cellStyle name="ปกติ 4 2 3 2 3 2 2 2 2" xfId="3670" xr:uid="{00000000-0005-0000-0000-0000FD110000}"/>
    <cellStyle name="ปกติ 4 2 3 2 3 2 3" xfId="2572" xr:uid="{00000000-0005-0000-0000-0000FE110000}"/>
    <cellStyle name="ปกติ 4 2 3 2 3 3" xfId="1639" xr:uid="{00000000-0005-0000-0000-0000FF110000}"/>
    <cellStyle name="ปกติ 4 2 3 2 3 4" xfId="1966" xr:uid="{00000000-0005-0000-0000-000000120000}"/>
    <cellStyle name="ปกติ 4 2 3 2 3 5" xfId="2469" xr:uid="{00000000-0005-0000-0000-000001120000}"/>
    <cellStyle name="ปกติ 4 2 3 2 3 5 2" xfId="3075" xr:uid="{00000000-0005-0000-0000-000002120000}"/>
    <cellStyle name="ปกติ 4 2 3 2 4" xfId="862" xr:uid="{00000000-0005-0000-0000-000003120000}"/>
    <cellStyle name="ปกติ 4 2 3 2 4 2" xfId="1532" xr:uid="{00000000-0005-0000-0000-000004120000}"/>
    <cellStyle name="ปกติ 4 2 3 2 4 2 2" xfId="3296" xr:uid="{00000000-0005-0000-0000-000005120000}"/>
    <cellStyle name="ปกติ 4 2 3 2 4 2 2 2" xfId="3839" xr:uid="{00000000-0005-0000-0000-000006120000}"/>
    <cellStyle name="ปกติ 4 2 3 2 4 3" xfId="2754" xr:uid="{00000000-0005-0000-0000-000007120000}"/>
    <cellStyle name="ปกติ 4 2 3 2 5" xfId="1863" xr:uid="{00000000-0005-0000-0000-000008120000}"/>
    <cellStyle name="ปกติ 4 2 3 2 6" xfId="2180" xr:uid="{00000000-0005-0000-0000-000009120000}"/>
    <cellStyle name="ปกติ 4 2 3 2 6 2" xfId="2951" xr:uid="{00000000-0005-0000-0000-00000A120000}"/>
    <cellStyle name="ปกติ 4 2 3 3" xfId="539" xr:uid="{00000000-0005-0000-0000-00000B120000}"/>
    <cellStyle name="ปกติ 4 2 3 3 2" xfId="657" xr:uid="{00000000-0005-0000-0000-00000C120000}"/>
    <cellStyle name="ปกติ 4 2 3 3 2 2" xfId="1268" xr:uid="{00000000-0005-0000-0000-00000D120000}"/>
    <cellStyle name="ปกติ 4 2 3 3 2 2 2" xfId="1333" xr:uid="{00000000-0005-0000-0000-00000E120000}"/>
    <cellStyle name="ปกติ 4 2 3 3 2 2 2 2" xfId="3645" xr:uid="{00000000-0005-0000-0000-00000F120000}"/>
    <cellStyle name="ปกติ 4 2 3 3 2 2 2 2 2" xfId="3710" xr:uid="{00000000-0005-0000-0000-000010120000}"/>
    <cellStyle name="ปกติ 4 2 3 3 2 2 3" xfId="2612" xr:uid="{00000000-0005-0000-0000-000011120000}"/>
    <cellStyle name="ปกติ 4 2 3 3 2 3" xfId="1679" xr:uid="{00000000-0005-0000-0000-000012120000}"/>
    <cellStyle name="ปกติ 4 2 3 3 2 4" xfId="2006" xr:uid="{00000000-0005-0000-0000-000013120000}"/>
    <cellStyle name="ปกติ 4 2 3 3 2 5" xfId="2547" xr:uid="{00000000-0005-0000-0000-000014120000}"/>
    <cellStyle name="ปกติ 4 2 3 3 2 5 2" xfId="3123" xr:uid="{00000000-0005-0000-0000-000015120000}"/>
    <cellStyle name="ปกติ 4 2 3 3 3" xfId="950" xr:uid="{00000000-0005-0000-0000-000016120000}"/>
    <cellStyle name="ปกติ 4 2 3 3 3 2" xfId="1614" xr:uid="{00000000-0005-0000-0000-000017120000}"/>
    <cellStyle name="ปกติ 4 2 3 3 3 2 2" xfId="3367" xr:uid="{00000000-0005-0000-0000-000018120000}"/>
    <cellStyle name="ปกติ 4 2 3 3 3 2 2 2" xfId="3875" xr:uid="{00000000-0005-0000-0000-000019120000}"/>
    <cellStyle name="ปกติ 4 2 3 3 3 3" xfId="2792" xr:uid="{00000000-0005-0000-0000-00001A120000}"/>
    <cellStyle name="ปกติ 4 2 3 3 4" xfId="1941" xr:uid="{00000000-0005-0000-0000-00001B120000}"/>
    <cellStyle name="ปกติ 4 2 3 3 5" xfId="2261" xr:uid="{00000000-0005-0000-0000-00001C120000}"/>
    <cellStyle name="ปกติ 4 2 3 3 5 2" xfId="3040" xr:uid="{00000000-0005-0000-0000-00001D120000}"/>
    <cellStyle name="ปกติ 4 2 3 4" xfId="814" xr:uid="{00000000-0005-0000-0000-00001E120000}"/>
    <cellStyle name="ปกติ 4 2 3 4 2" xfId="1093" xr:uid="{00000000-0005-0000-0000-00001F120000}"/>
    <cellStyle name="ปกติ 4 2 3 4 2 2" xfId="3268" xr:uid="{00000000-0005-0000-0000-000020120000}"/>
    <cellStyle name="ปกติ 4 2 3 4 2 2 2" xfId="3485" xr:uid="{00000000-0005-0000-0000-000021120000}"/>
    <cellStyle name="ปกติ 4 2 3 4 3" xfId="2385" xr:uid="{00000000-0005-0000-0000-000022120000}"/>
    <cellStyle name="ปกติ 4 2 3 5" xfId="1449" xr:uid="{00000000-0005-0000-0000-000023120000}"/>
    <cellStyle name="ปกติ 4 2 3 6" xfId="1784" xr:uid="{00000000-0005-0000-0000-000024120000}"/>
    <cellStyle name="ปกติ 4 2 3 7" xfId="2152" xr:uid="{00000000-0005-0000-0000-000025120000}"/>
    <cellStyle name="ปกติ 4 2 3 7 2" xfId="2856" xr:uid="{00000000-0005-0000-0000-000026120000}"/>
    <cellStyle name="ปกติ 4 2 4" xfId="175" xr:uid="{00000000-0005-0000-0000-000027120000}"/>
    <cellStyle name="ปกติ 4 2 4 2" xfId="621" xr:uid="{00000000-0005-0000-0000-000028120000}"/>
    <cellStyle name="ปกติ 4 2 4 2 2" xfId="634" xr:uid="{00000000-0005-0000-0000-000029120000}"/>
    <cellStyle name="ปกติ 4 2 4 2 2 2" xfId="1306" xr:uid="{00000000-0005-0000-0000-00002A120000}"/>
    <cellStyle name="ปกติ 4 2 4 2 2 2 2" xfId="1319" xr:uid="{00000000-0005-0000-0000-00002B120000}"/>
    <cellStyle name="ปกติ 4 2 4 2 2 2 2 2" xfId="3683" xr:uid="{00000000-0005-0000-0000-00002C120000}"/>
    <cellStyle name="ปกติ 4 2 4 2 2 2 2 2 2" xfId="3696" xr:uid="{00000000-0005-0000-0000-00002D120000}"/>
    <cellStyle name="ปกติ 4 2 4 2 2 2 3" xfId="2598" xr:uid="{00000000-0005-0000-0000-00002E120000}"/>
    <cellStyle name="ปกติ 4 2 4 2 2 3" xfId="1665" xr:uid="{00000000-0005-0000-0000-00002F120000}"/>
    <cellStyle name="ปกติ 4 2 4 2 2 4" xfId="1992" xr:uid="{00000000-0005-0000-0000-000030120000}"/>
    <cellStyle name="ปกติ 4 2 4 2 2 5" xfId="2585" xr:uid="{00000000-0005-0000-0000-000031120000}"/>
    <cellStyle name="ปกติ 4 2 4 2 2 5 2" xfId="3106" xr:uid="{00000000-0005-0000-0000-000032120000}"/>
    <cellStyle name="ปกติ 4 2 4 2 3" xfId="908" xr:uid="{00000000-0005-0000-0000-000033120000}"/>
    <cellStyle name="ปกติ 4 2 4 2 3 2" xfId="1652" xr:uid="{00000000-0005-0000-0000-000034120000}"/>
    <cellStyle name="ปกติ 4 2 4 2 3 2 2" xfId="3331" xr:uid="{00000000-0005-0000-0000-000035120000}"/>
    <cellStyle name="ปกติ 4 2 4 2 3 2 2 2" xfId="3884" xr:uid="{00000000-0005-0000-0000-000036120000}"/>
    <cellStyle name="ปกติ 4 2 4 2 3 3" xfId="2801" xr:uid="{00000000-0005-0000-0000-000037120000}"/>
    <cellStyle name="ปกติ 4 2 4 2 4" xfId="1979" xr:uid="{00000000-0005-0000-0000-000038120000}"/>
    <cellStyle name="ปกติ 4 2 4 2 5" xfId="2218" xr:uid="{00000000-0005-0000-0000-000039120000}"/>
    <cellStyle name="ปกติ 4 2 4 2 5 2" xfId="3093" xr:uid="{00000000-0005-0000-0000-00003A120000}"/>
    <cellStyle name="ปกติ 4 2 4 3" xfId="890" xr:uid="{00000000-0005-0000-0000-00003B120000}"/>
    <cellStyle name="ปกติ 4 2 4 3 2" xfId="762" xr:uid="{00000000-0005-0000-0000-00003C120000}"/>
    <cellStyle name="ปกติ 4 2 4 3 2 2" xfId="3314" xr:uid="{00000000-0005-0000-0000-00003D120000}"/>
    <cellStyle name="ปกติ 4 2 4 3 2 2 2" xfId="3224" xr:uid="{00000000-0005-0000-0000-00003E120000}"/>
    <cellStyle name="ปกติ 4 2 4 3 3" xfId="384" xr:uid="{00000000-0005-0000-0000-00003F120000}"/>
    <cellStyle name="ปกติ 4 2 4 4" xfId="1106" xr:uid="{00000000-0005-0000-0000-000040120000}"/>
    <cellStyle name="ปกติ 4 2 4 5" xfId="770" xr:uid="{00000000-0005-0000-0000-000041120000}"/>
    <cellStyle name="ปกติ 4 2 4 6" xfId="2201" xr:uid="{00000000-0005-0000-0000-000042120000}"/>
    <cellStyle name="ปกติ 4 2 4 6 2" xfId="2728" xr:uid="{00000000-0005-0000-0000-000043120000}"/>
    <cellStyle name="ปกติ 4 2 5" xfId="289" xr:uid="{00000000-0005-0000-0000-000044120000}"/>
    <cellStyle name="ปกติ 4 2 5 2" xfId="894" xr:uid="{00000000-0005-0000-0000-000045120000}"/>
    <cellStyle name="ปกติ 4 2 5 2 2" xfId="1109" xr:uid="{00000000-0005-0000-0000-000046120000}"/>
    <cellStyle name="ปกติ 4 2 5 2 2 2" xfId="3317" xr:uid="{00000000-0005-0000-0000-000047120000}"/>
    <cellStyle name="ปกติ 4 2 5 2 2 2 2" xfId="3499" xr:uid="{00000000-0005-0000-0000-000048120000}"/>
    <cellStyle name="ปกติ 4 2 5 2 3" xfId="2399" xr:uid="{00000000-0005-0000-0000-000049120000}"/>
    <cellStyle name="ปกติ 4 2 5 3" xfId="1462" xr:uid="{00000000-0005-0000-0000-00004A120000}"/>
    <cellStyle name="ปกติ 4 2 5 4" xfId="1797" xr:uid="{00000000-0005-0000-0000-00004B120000}"/>
    <cellStyle name="ปกติ 4 2 5 5" xfId="2204" xr:uid="{00000000-0005-0000-0000-00004C120000}"/>
    <cellStyle name="ปกติ 4 2 5 5 2" xfId="2870" xr:uid="{00000000-0005-0000-0000-00004D120000}"/>
    <cellStyle name="ปกติ 4 2 6" xfId="495" xr:uid="{00000000-0005-0000-0000-00004E120000}"/>
    <cellStyle name="ปกติ 4 2 6 2" xfId="1070" xr:uid="{00000000-0005-0000-0000-00004F120000}"/>
    <cellStyle name="ปกติ 4 2 6 2 2" xfId="3006" xr:uid="{00000000-0005-0000-0000-000050120000}"/>
    <cellStyle name="ปกติ 4 2 6 2 2 2" xfId="3470" xr:uid="{00000000-0005-0000-0000-000051120000}"/>
    <cellStyle name="ปกติ 4 2 6 3" xfId="2367" xr:uid="{00000000-0005-0000-0000-000052120000}"/>
    <cellStyle name="ปกติ 4 2 7" xfId="801" xr:uid="{00000000-0005-0000-0000-000053120000}"/>
    <cellStyle name="ปกติ 4 2 8" xfId="874" xr:uid="{00000000-0005-0000-0000-000054120000}"/>
    <cellStyle name="ปกติ 4 2 8 2" xfId="2110" xr:uid="{00000000-0005-0000-0000-000055120000}"/>
    <cellStyle name="ปกติ 4 3" xfId="145" xr:uid="{00000000-0005-0000-0000-000056120000}"/>
    <cellStyle name="ปกติ 4 4" xfId="172" xr:uid="{00000000-0005-0000-0000-000057120000}"/>
    <cellStyle name="ปกติ 4 4 2" xfId="408" xr:uid="{00000000-0005-0000-0000-000058120000}"/>
    <cellStyle name="ปกติ 4 4 2 2" xfId="433" xr:uid="{00000000-0005-0000-0000-000059120000}"/>
    <cellStyle name="ปกติ 4 4 2 2 2" xfId="710" xr:uid="{00000000-0005-0000-0000-00005A120000}"/>
    <cellStyle name="ปกติ 4 4 2 2 2 2" xfId="731" xr:uid="{00000000-0005-0000-0000-00005B120000}"/>
    <cellStyle name="ปกติ 4 4 2 2 2 2 2" xfId="1383" xr:uid="{00000000-0005-0000-0000-00005C120000}"/>
    <cellStyle name="ปกติ 4 4 2 2 2 2 2 2" xfId="1404" xr:uid="{00000000-0005-0000-0000-00005D120000}"/>
    <cellStyle name="ปกติ 4 4 2 2 2 2 2 2 2" xfId="3760" xr:uid="{00000000-0005-0000-0000-00005E120000}"/>
    <cellStyle name="ปกติ 4 4 2 2 2 2 2 2 2 2" xfId="3781" xr:uid="{00000000-0005-0000-0000-00005F120000}"/>
    <cellStyle name="ปกติ 4 4 2 2 2 2 2 2 2 2 2" xfId="4872" xr:uid="{00000000-0005-0000-0000-000060120000}"/>
    <cellStyle name="ปกติ 4 4 2 2 2 2 2 2 3" xfId="4389" xr:uid="{00000000-0005-0000-0000-000061120000}"/>
    <cellStyle name="ปกติ 4 4 2 2 2 2 2 3" xfId="2683" xr:uid="{00000000-0005-0000-0000-000062120000}"/>
    <cellStyle name="ปกติ 4 4 2 2 2 2 2 3 2" xfId="4647" xr:uid="{00000000-0005-0000-0000-000063120000}"/>
    <cellStyle name="ปกติ 4 4 2 2 2 2 3" xfId="1750" xr:uid="{00000000-0005-0000-0000-000064120000}"/>
    <cellStyle name="ปกติ 4 4 2 2 2 2 3 2" xfId="4460" xr:uid="{00000000-0005-0000-0000-000065120000}"/>
    <cellStyle name="ปกติ 4 4 2 2 2 2 4" xfId="2077" xr:uid="{00000000-0005-0000-0000-000066120000}"/>
    <cellStyle name="ปกติ 4 4 2 2 2 2 4 2" xfId="4527" xr:uid="{00000000-0005-0000-0000-000067120000}"/>
    <cellStyle name="ปกติ 4 4 2 2 2 2 5" xfId="2662" xr:uid="{00000000-0005-0000-0000-000068120000}"/>
    <cellStyle name="ปกติ 4 4 2 2 2 2 5 2" xfId="3195" xr:uid="{00000000-0005-0000-0000-000069120000}"/>
    <cellStyle name="ปกติ 4 4 2 2 2 2 5 2 2" xfId="4754" xr:uid="{00000000-0005-0000-0000-00006A120000}"/>
    <cellStyle name="ปกติ 4 4 2 2 2 2 6" xfId="4249" xr:uid="{00000000-0005-0000-0000-00006B120000}"/>
    <cellStyle name="ปกติ 4 4 2 2 2 3" xfId="1035" xr:uid="{00000000-0005-0000-0000-00006C120000}"/>
    <cellStyle name="ปกติ 4 4 2 2 2 3 2" xfId="1729" xr:uid="{00000000-0005-0000-0000-00006D120000}"/>
    <cellStyle name="ปกติ 4 4 2 2 2 3 2 2" xfId="3441" xr:uid="{00000000-0005-0000-0000-00006E120000}"/>
    <cellStyle name="ปกติ 4 4 2 2 2 3 2 2 2" xfId="3903" xr:uid="{00000000-0005-0000-0000-00006F120000}"/>
    <cellStyle name="ปกติ 4 4 2 2 2 3 2 2 3" xfId="4803" xr:uid="{00000000-0005-0000-0000-000070120000}"/>
    <cellStyle name="ปกติ 4 4 2 2 2 3 3" xfId="2820" xr:uid="{00000000-0005-0000-0000-000071120000}"/>
    <cellStyle name="ปกติ 4 4 2 2 2 3 4" xfId="4314" xr:uid="{00000000-0005-0000-0000-000072120000}"/>
    <cellStyle name="ปกติ 4 4 2 2 2 4" xfId="2056" xr:uid="{00000000-0005-0000-0000-000073120000}"/>
    <cellStyle name="ปกติ 4 4 2 2 2 5" xfId="2336" xr:uid="{00000000-0005-0000-0000-000074120000}"/>
    <cellStyle name="ปกติ 4 4 2 2 2 5 2" xfId="3174" xr:uid="{00000000-0005-0000-0000-000075120000}"/>
    <cellStyle name="ปกติ 4 4 2 2 2 5 3" xfId="4577" xr:uid="{00000000-0005-0000-0000-000076120000}"/>
    <cellStyle name="ปกติ 4 4 2 2 3" xfId="1014" xr:uid="{00000000-0005-0000-0000-000077120000}"/>
    <cellStyle name="ปกติ 4 4 2 2 3 2" xfId="1197" xr:uid="{00000000-0005-0000-0000-000078120000}"/>
    <cellStyle name="ปกติ 4 4 2 2 3 2 2" xfId="3420" xr:uid="{00000000-0005-0000-0000-000079120000}"/>
    <cellStyle name="ปกติ 4 4 2 2 3 2 2 2" xfId="3579" xr:uid="{00000000-0005-0000-0000-00007A120000}"/>
    <cellStyle name="ปกติ 4 4 2 2 3 2 2 2 2" xfId="4829" xr:uid="{00000000-0005-0000-0000-00007B120000}"/>
    <cellStyle name="ปกติ 4 4 2 2 3 2 3" xfId="4344" xr:uid="{00000000-0005-0000-0000-00007C120000}"/>
    <cellStyle name="ปกติ 4 4 2 2 3 3" xfId="2481" xr:uid="{00000000-0005-0000-0000-00007D120000}"/>
    <cellStyle name="ปกติ 4 4 2 2 3 3 2" xfId="4604" xr:uid="{00000000-0005-0000-0000-00007E120000}"/>
    <cellStyle name="ปกติ 4 4 2 2 4" xfId="1544" xr:uid="{00000000-0005-0000-0000-00007F120000}"/>
    <cellStyle name="ปกติ 4 4 2 2 4 2" xfId="4417" xr:uid="{00000000-0005-0000-0000-000080120000}"/>
    <cellStyle name="ปกติ 4 4 2 2 5" xfId="1875" xr:uid="{00000000-0005-0000-0000-000081120000}"/>
    <cellStyle name="ปกติ 4 4 2 2 5 2" xfId="4484" xr:uid="{00000000-0005-0000-0000-000082120000}"/>
    <cellStyle name="ปกติ 4 4 2 2 6" xfId="2315" xr:uid="{00000000-0005-0000-0000-000083120000}"/>
    <cellStyle name="ปกติ 4 4 2 2 6 2" xfId="2964" xr:uid="{00000000-0005-0000-0000-000084120000}"/>
    <cellStyle name="ปกติ 4 4 2 2 6 2 2" xfId="4706" xr:uid="{00000000-0005-0000-0000-000085120000}"/>
    <cellStyle name="ปกติ 4 4 2 2 7" xfId="4156" xr:uid="{00000000-0005-0000-0000-000086120000}"/>
    <cellStyle name="ปกติ 4 4 2 3" xfId="553" xr:uid="{00000000-0005-0000-0000-000087120000}"/>
    <cellStyle name="ปกติ 4 4 2 3 2" xfId="1175" xr:uid="{00000000-0005-0000-0000-000088120000}"/>
    <cellStyle name="ปกติ 4 4 2 3 2 2" xfId="1279" xr:uid="{00000000-0005-0000-0000-000089120000}"/>
    <cellStyle name="ปกติ 4 4 2 3 2 2 2" xfId="3557" xr:uid="{00000000-0005-0000-0000-00008A120000}"/>
    <cellStyle name="ปกติ 4 4 2 3 2 2 2 2" xfId="3656" xr:uid="{00000000-0005-0000-0000-00008B120000}"/>
    <cellStyle name="ปกติ 4 4 2 3 2 2 2 2 2" xfId="4849" xr:uid="{00000000-0005-0000-0000-00008C120000}"/>
    <cellStyle name="ปกติ 4 4 2 3 2 2 3" xfId="4366" xr:uid="{00000000-0005-0000-0000-00008D120000}"/>
    <cellStyle name="ปกติ 4 4 2 3 2 3" xfId="2558" xr:uid="{00000000-0005-0000-0000-00008E120000}"/>
    <cellStyle name="ปกติ 4 4 2 3 2 3 2" xfId="4624" xr:uid="{00000000-0005-0000-0000-00008F120000}"/>
    <cellStyle name="ปกติ 4 4 2 3 3" xfId="1625" xr:uid="{00000000-0005-0000-0000-000090120000}"/>
    <cellStyle name="ปกติ 4 4 2 3 3 2" xfId="4437" xr:uid="{00000000-0005-0000-0000-000091120000}"/>
    <cellStyle name="ปกติ 4 4 2 3 4" xfId="1952" xr:uid="{00000000-0005-0000-0000-000092120000}"/>
    <cellStyle name="ปกติ 4 4 2 3 4 2" xfId="4504" xr:uid="{00000000-0005-0000-0000-000093120000}"/>
    <cellStyle name="ปกติ 4 4 2 3 5" xfId="2459" xr:uid="{00000000-0005-0000-0000-000094120000}"/>
    <cellStyle name="ปกติ 4 4 2 3 5 2" xfId="3052" xr:uid="{00000000-0005-0000-0000-000095120000}"/>
    <cellStyle name="ปกติ 4 4 2 3 5 2 2" xfId="4728" xr:uid="{00000000-0005-0000-0000-000096120000}"/>
    <cellStyle name="ปกติ 4 4 2 3 6" xfId="4206" xr:uid="{00000000-0005-0000-0000-000097120000}"/>
    <cellStyle name="ปกติ 4 4 2 4" xfId="829" xr:uid="{00000000-0005-0000-0000-000098120000}"/>
    <cellStyle name="ปกติ 4 4 2 4 2" xfId="1522" xr:uid="{00000000-0005-0000-0000-000099120000}"/>
    <cellStyle name="ปกติ 4 4 2 4 2 2" xfId="3282" xr:uid="{00000000-0005-0000-0000-00009A120000}"/>
    <cellStyle name="ปกติ 4 4 2 4 2 2 2" xfId="3829" xr:uid="{00000000-0005-0000-0000-00009B120000}"/>
    <cellStyle name="ปกติ 4 4 2 4 2 2 3" xfId="4773" xr:uid="{00000000-0005-0000-0000-00009C120000}"/>
    <cellStyle name="ปกติ 4 4 2 4 3" xfId="2744" xr:uid="{00000000-0005-0000-0000-00009D120000}"/>
    <cellStyle name="ปกติ 4 4 2 4 4" xfId="4269" xr:uid="{00000000-0005-0000-0000-00009E120000}"/>
    <cellStyle name="ปกติ 4 4 2 5" xfId="1853" xr:uid="{00000000-0005-0000-0000-00009F120000}"/>
    <cellStyle name="ปกติ 4 4 2 6" xfId="2166" xr:uid="{00000000-0005-0000-0000-0000A0120000}"/>
    <cellStyle name="ปกติ 4 4 2 6 2" xfId="2941" xr:uid="{00000000-0005-0000-0000-0000A1120000}"/>
    <cellStyle name="ปกติ 4 4 2 6 3" xfId="4546" xr:uid="{00000000-0005-0000-0000-0000A2120000}"/>
    <cellStyle name="ปกติ 4 4 3" xfId="514" xr:uid="{00000000-0005-0000-0000-0000A3120000}"/>
    <cellStyle name="ปกติ 4 4 3 2" xfId="633" xr:uid="{00000000-0005-0000-0000-0000A4120000}"/>
    <cellStyle name="ปกติ 4 4 3 2 2" xfId="1243" xr:uid="{00000000-0005-0000-0000-0000A5120000}"/>
    <cellStyle name="ปกติ 4 4 3 2 2 2" xfId="1318" xr:uid="{00000000-0005-0000-0000-0000A6120000}"/>
    <cellStyle name="ปกติ 4 4 3 2 2 2 2" xfId="3620" xr:uid="{00000000-0005-0000-0000-0000A7120000}"/>
    <cellStyle name="ปกติ 4 4 3 2 2 2 2 2" xfId="3695" xr:uid="{00000000-0005-0000-0000-0000A8120000}"/>
    <cellStyle name="ปกติ 4 4 3 2 2 2 2 2 2" xfId="4855" xr:uid="{00000000-0005-0000-0000-0000A9120000}"/>
    <cellStyle name="ปกติ 4 4 3 2 2 2 3" xfId="4372" xr:uid="{00000000-0005-0000-0000-0000AA120000}"/>
    <cellStyle name="ปกติ 4 4 3 2 2 3" xfId="2597" xr:uid="{00000000-0005-0000-0000-0000AB120000}"/>
    <cellStyle name="ปกติ 4 4 3 2 2 3 2" xfId="4630" xr:uid="{00000000-0005-0000-0000-0000AC120000}"/>
    <cellStyle name="ปกติ 4 4 3 2 3" xfId="1664" xr:uid="{00000000-0005-0000-0000-0000AD120000}"/>
    <cellStyle name="ปกติ 4 4 3 2 3 2" xfId="4443" xr:uid="{00000000-0005-0000-0000-0000AE120000}"/>
    <cellStyle name="ปกติ 4 4 3 2 4" xfId="1991" xr:uid="{00000000-0005-0000-0000-0000AF120000}"/>
    <cellStyle name="ปกติ 4 4 3 2 4 2" xfId="4510" xr:uid="{00000000-0005-0000-0000-0000B0120000}"/>
    <cellStyle name="ปกติ 4 4 3 2 5" xfId="2522" xr:uid="{00000000-0005-0000-0000-0000B1120000}"/>
    <cellStyle name="ปกติ 4 4 3 2 5 2" xfId="3105" xr:uid="{00000000-0005-0000-0000-0000B2120000}"/>
    <cellStyle name="ปกติ 4 4 3 2 5 2 2" xfId="4736" xr:uid="{00000000-0005-0000-0000-0000B3120000}"/>
    <cellStyle name="ปกติ 4 4 3 2 6" xfId="4228" xr:uid="{00000000-0005-0000-0000-0000B4120000}"/>
    <cellStyle name="ปกติ 4 4 3 3" xfId="906" xr:uid="{00000000-0005-0000-0000-0000B5120000}"/>
    <cellStyle name="ปกติ 4 4 3 3 2" xfId="1589" xr:uid="{00000000-0005-0000-0000-0000B6120000}"/>
    <cellStyle name="ปกติ 4 4 3 3 2 2" xfId="3329" xr:uid="{00000000-0005-0000-0000-0000B7120000}"/>
    <cellStyle name="ปกติ 4 4 3 3 2 2 2" xfId="3850" xr:uid="{00000000-0005-0000-0000-0000B8120000}"/>
    <cellStyle name="ปกติ 4 4 3 3 2 2 3" xfId="4780" xr:uid="{00000000-0005-0000-0000-0000B9120000}"/>
    <cellStyle name="ปกติ 4 4 3 3 3" xfId="2767" xr:uid="{00000000-0005-0000-0000-0000BA120000}"/>
    <cellStyle name="ปกติ 4 4 3 3 4" xfId="4287" xr:uid="{00000000-0005-0000-0000-0000BB120000}"/>
    <cellStyle name="ปกติ 4 4 3 4" xfId="1916" xr:uid="{00000000-0005-0000-0000-0000BC120000}"/>
    <cellStyle name="ปกติ 4 4 3 5" xfId="2216" xr:uid="{00000000-0005-0000-0000-0000BD120000}"/>
    <cellStyle name="ปกติ 4 4 3 5 2" xfId="3015" xr:uid="{00000000-0005-0000-0000-0000BE120000}"/>
    <cellStyle name="ปกติ 4 4 3 5 3" xfId="4553" xr:uid="{00000000-0005-0000-0000-0000BF120000}"/>
    <cellStyle name="ปกติ 4 4 4" xfId="355" xr:uid="{00000000-0005-0000-0000-0000C0120000}"/>
    <cellStyle name="ปกติ 4 4 4 2" xfId="787" xr:uid="{00000000-0005-0000-0000-0000C1120000}"/>
    <cellStyle name="ปกติ 4 4 4 2 2" xfId="2908" xr:uid="{00000000-0005-0000-0000-0000C2120000}"/>
    <cellStyle name="ปกติ 4 4 4 2 2 2" xfId="3245" xr:uid="{00000000-0005-0000-0000-0000C3120000}"/>
    <cellStyle name="ปกติ 4 4 4 2 2 2 2" xfId="4767" xr:uid="{00000000-0005-0000-0000-0000C4120000}"/>
    <cellStyle name="ปกติ 4 4 4 2 3" xfId="4263" xr:uid="{00000000-0005-0000-0000-0000C5120000}"/>
    <cellStyle name="ปกติ 4 4 4 3" xfId="2129" xr:uid="{00000000-0005-0000-0000-0000C6120000}"/>
    <cellStyle name="ปกติ 4 4 4 3 2" xfId="4540" xr:uid="{00000000-0005-0000-0000-0000C7120000}"/>
    <cellStyle name="ปกติ 4 4 5" xfId="982" xr:uid="{00000000-0005-0000-0000-0000C8120000}"/>
    <cellStyle name="ปกติ 4 4 5 2" xfId="4303" xr:uid="{00000000-0005-0000-0000-0000C9120000}"/>
    <cellStyle name="ปกติ 4 4 6" xfId="1493" xr:uid="{00000000-0005-0000-0000-0000CA120000}"/>
    <cellStyle name="ปกติ 4 4 6 2" xfId="4406" xr:uid="{00000000-0005-0000-0000-0000CB120000}"/>
    <cellStyle name="ปกติ 4 4 7" xfId="613" xr:uid="{00000000-0005-0000-0000-0000CC120000}"/>
    <cellStyle name="ปกติ 4 4 7 2" xfId="469" xr:uid="{00000000-0005-0000-0000-0000CD120000}"/>
    <cellStyle name="ปกติ 4 4 7 2 2" xfId="4173" xr:uid="{00000000-0005-0000-0000-0000CE120000}"/>
    <cellStyle name="ปกติ 4 4 8" xfId="4035" xr:uid="{00000000-0005-0000-0000-0000CF120000}"/>
    <cellStyle name="ปกติ 4 5" xfId="288" xr:uid="{00000000-0005-0000-0000-0000D0120000}"/>
    <cellStyle name="ปกติ 4 5 2" xfId="4110" xr:uid="{00000000-0005-0000-0000-0000D1120000}"/>
    <cellStyle name="ปกติ 4 6" xfId="275" xr:uid="{00000000-0005-0000-0000-0000D2120000}"/>
    <cellStyle name="ปกติ 4 6 2" xfId="519" xr:uid="{00000000-0005-0000-0000-0000D3120000}"/>
    <cellStyle name="ปกติ 4 6 2 2" xfId="661" xr:uid="{00000000-0005-0000-0000-0000D4120000}"/>
    <cellStyle name="ปกติ 4 6 2 2 2" xfId="1248" xr:uid="{00000000-0005-0000-0000-0000D5120000}"/>
    <cellStyle name="ปกติ 4 6 2 2 2 2" xfId="1337" xr:uid="{00000000-0005-0000-0000-0000D6120000}"/>
    <cellStyle name="ปกติ 4 6 2 2 2 2 2" xfId="3625" xr:uid="{00000000-0005-0000-0000-0000D7120000}"/>
    <cellStyle name="ปกติ 4 6 2 2 2 2 2 2" xfId="3714" xr:uid="{00000000-0005-0000-0000-0000D8120000}"/>
    <cellStyle name="ปกติ 4 6 2 2 2 2 2 2 2" xfId="4858" xr:uid="{00000000-0005-0000-0000-0000D9120000}"/>
    <cellStyle name="ปกติ 4 6 2 2 2 2 3" xfId="4375" xr:uid="{00000000-0005-0000-0000-0000DA120000}"/>
    <cellStyle name="ปกติ 4 6 2 2 2 3" xfId="2616" xr:uid="{00000000-0005-0000-0000-0000DB120000}"/>
    <cellStyle name="ปกติ 4 6 2 2 2 3 2" xfId="4633" xr:uid="{00000000-0005-0000-0000-0000DC120000}"/>
    <cellStyle name="ปกติ 4 6 2 2 3" xfId="1683" xr:uid="{00000000-0005-0000-0000-0000DD120000}"/>
    <cellStyle name="ปกติ 4 6 2 2 3 2" xfId="4446" xr:uid="{00000000-0005-0000-0000-0000DE120000}"/>
    <cellStyle name="ปกติ 4 6 2 2 4" xfId="2010" xr:uid="{00000000-0005-0000-0000-0000DF120000}"/>
    <cellStyle name="ปกติ 4 6 2 2 4 2" xfId="4513" xr:uid="{00000000-0005-0000-0000-0000E0120000}"/>
    <cellStyle name="ปกติ 4 6 2 2 5" xfId="2527" xr:uid="{00000000-0005-0000-0000-0000E1120000}"/>
    <cellStyle name="ปกติ 4 6 2 2 5 2" xfId="3127" xr:uid="{00000000-0005-0000-0000-0000E2120000}"/>
    <cellStyle name="ปกติ 4 6 2 2 5 2 2" xfId="4740" xr:uid="{00000000-0005-0000-0000-0000E3120000}"/>
    <cellStyle name="ปกติ 4 6 2 2 6" xfId="4235" xr:uid="{00000000-0005-0000-0000-0000E4120000}"/>
    <cellStyle name="ปกติ 4 6 2 3" xfId="954" xr:uid="{00000000-0005-0000-0000-0000E5120000}"/>
    <cellStyle name="ปกติ 4 6 2 3 2" xfId="1594" xr:uid="{00000000-0005-0000-0000-0000E6120000}"/>
    <cellStyle name="ปกติ 4 6 2 3 2 2" xfId="3371" xr:uid="{00000000-0005-0000-0000-0000E7120000}"/>
    <cellStyle name="ปกติ 4 6 2 3 2 2 2" xfId="3855" xr:uid="{00000000-0005-0000-0000-0000E8120000}"/>
    <cellStyle name="ปกติ 4 6 2 3 2 2 3" xfId="4788" xr:uid="{00000000-0005-0000-0000-0000E9120000}"/>
    <cellStyle name="ปกติ 4 6 2 3 3" xfId="2772" xr:uid="{00000000-0005-0000-0000-0000EA120000}"/>
    <cellStyle name="ปกติ 4 6 2 3 4" xfId="4296" xr:uid="{00000000-0005-0000-0000-0000EB120000}"/>
    <cellStyle name="ปกติ 4 6 2 4" xfId="1921" xr:uid="{00000000-0005-0000-0000-0000EC120000}"/>
    <cellStyle name="ปกติ 4 6 2 5" xfId="2265" xr:uid="{00000000-0005-0000-0000-0000ED120000}"/>
    <cellStyle name="ปกติ 4 6 2 5 2" xfId="3020" xr:uid="{00000000-0005-0000-0000-0000EE120000}"/>
    <cellStyle name="ปกติ 4 6 2 5 3" xfId="4562" xr:uid="{00000000-0005-0000-0000-0000EF120000}"/>
    <cellStyle name="ปกติ 4 6 3" xfId="772" xr:uid="{00000000-0005-0000-0000-0000F0120000}"/>
    <cellStyle name="ปกติ 4 6 3 2" xfId="1097" xr:uid="{00000000-0005-0000-0000-0000F1120000}"/>
    <cellStyle name="ปกติ 4 6 3 2 2" xfId="3231" xr:uid="{00000000-0005-0000-0000-0000F2120000}"/>
    <cellStyle name="ปกติ 4 6 3 2 2 2" xfId="3489" xr:uid="{00000000-0005-0000-0000-0000F3120000}"/>
    <cellStyle name="ปกติ 4 6 3 2 2 2 2" xfId="4813" xr:uid="{00000000-0005-0000-0000-0000F4120000}"/>
    <cellStyle name="ปกติ 4 6 3 2 3" xfId="4326" xr:uid="{00000000-0005-0000-0000-0000F5120000}"/>
    <cellStyle name="ปกติ 4 6 3 3" xfId="2389" xr:uid="{00000000-0005-0000-0000-0000F6120000}"/>
    <cellStyle name="ปกติ 4 6 3 3 2" xfId="4588" xr:uid="{00000000-0005-0000-0000-0000F7120000}"/>
    <cellStyle name="ปกติ 4 6 4" xfId="1453" xr:uid="{00000000-0005-0000-0000-0000F8120000}"/>
    <cellStyle name="ปกติ 4 6 4 2" xfId="4399" xr:uid="{00000000-0005-0000-0000-0000F9120000}"/>
    <cellStyle name="ปกติ 4 6 5" xfId="1788" xr:uid="{00000000-0005-0000-0000-0000FA120000}"/>
    <cellStyle name="ปกติ 4 6 5 2" xfId="4468" xr:uid="{00000000-0005-0000-0000-0000FB120000}"/>
    <cellStyle name="ปกติ 4 6 6" xfId="2111" xr:uid="{00000000-0005-0000-0000-0000FC120000}"/>
    <cellStyle name="ปกติ 4 6 6 2" xfId="2860" xr:uid="{00000000-0005-0000-0000-0000FD120000}"/>
    <cellStyle name="ปกติ 4 6 6 2 2" xfId="4688" xr:uid="{00000000-0005-0000-0000-0000FE120000}"/>
    <cellStyle name="ปกติ 4 6 7" xfId="4104" xr:uid="{00000000-0005-0000-0000-0000FF120000}"/>
    <cellStyle name="ปกติ 4 7" xfId="386" xr:uid="{00000000-0005-0000-0000-000000130000}"/>
    <cellStyle name="ปกติ 4 7 2" xfId="893" xr:uid="{00000000-0005-0000-0000-000001130000}"/>
    <cellStyle name="ปกติ 4 7 2 2" xfId="1157" xr:uid="{00000000-0005-0000-0000-000002130000}"/>
    <cellStyle name="ปกติ 4 7 2 2 2" xfId="3316" xr:uid="{00000000-0005-0000-0000-000003130000}"/>
    <cellStyle name="ปกติ 4 7 2 2 2 2" xfId="3540" xr:uid="{00000000-0005-0000-0000-000004130000}"/>
    <cellStyle name="ปกติ 4 7 2 2 2 2 2" xfId="4823" xr:uid="{00000000-0005-0000-0000-000005130000}"/>
    <cellStyle name="ปกติ 4 7 2 2 3" xfId="4338" xr:uid="{00000000-0005-0000-0000-000006130000}"/>
    <cellStyle name="ปกติ 4 7 2 3" xfId="2442" xr:uid="{00000000-0005-0000-0000-000007130000}"/>
    <cellStyle name="ปกติ 4 7 2 3 2" xfId="4598" xr:uid="{00000000-0005-0000-0000-000008130000}"/>
    <cellStyle name="ปกติ 4 7 3" xfId="1505" xr:uid="{00000000-0005-0000-0000-000009130000}"/>
    <cellStyle name="ปกติ 4 7 3 2" xfId="4411" xr:uid="{00000000-0005-0000-0000-00000A130000}"/>
    <cellStyle name="ปกติ 4 7 4" xfId="1836" xr:uid="{00000000-0005-0000-0000-00000B130000}"/>
    <cellStyle name="ปกติ 4 7 4 2" xfId="4478" xr:uid="{00000000-0005-0000-0000-00000C130000}"/>
    <cellStyle name="ปกติ 4 7 5" xfId="2203" xr:uid="{00000000-0005-0000-0000-00000D130000}"/>
    <cellStyle name="ปกติ 4 7 5 2" xfId="2923" xr:uid="{00000000-0005-0000-0000-00000E130000}"/>
    <cellStyle name="ปกติ 4 7 5 2 2" xfId="4700" xr:uid="{00000000-0005-0000-0000-00000F130000}"/>
    <cellStyle name="ปกติ 4 7 6" xfId="4147" xr:uid="{00000000-0005-0000-0000-000010130000}"/>
    <cellStyle name="ปกติ 4 8" xfId="478" xr:uid="{00000000-0005-0000-0000-000011130000}"/>
    <cellStyle name="ปกติ 4 8 2" xfId="1139" xr:uid="{00000000-0005-0000-0000-000012130000}"/>
    <cellStyle name="ปกติ 4 8 2 2" xfId="2989" xr:uid="{00000000-0005-0000-0000-000013130000}"/>
    <cellStyle name="ปกติ 4 8 2 2 2" xfId="3525" xr:uid="{00000000-0005-0000-0000-000014130000}"/>
    <cellStyle name="ปกติ 4 8 2 2 3" xfId="4711" xr:uid="{00000000-0005-0000-0000-000015130000}"/>
    <cellStyle name="ปกติ 4 8 3" xfId="2427" xr:uid="{00000000-0005-0000-0000-000016130000}"/>
    <cellStyle name="ปกติ 4 8 4" xfId="4179" xr:uid="{00000000-0005-0000-0000-000017130000}"/>
    <cellStyle name="ปกติ 4 9" xfId="1115" xr:uid="{00000000-0005-0000-0000-000018130000}"/>
    <cellStyle name="ปกติ 5" xfId="74" xr:uid="{00000000-0005-0000-0000-000019130000}"/>
    <cellStyle name="ปกติ 5 2" xfId="146" xr:uid="{00000000-0005-0000-0000-00001A130000}"/>
    <cellStyle name="ปกติ 5 3" xfId="147" xr:uid="{00000000-0005-0000-0000-00001B130000}"/>
    <cellStyle name="ปกติ 5 4" xfId="151" xr:uid="{00000000-0005-0000-0000-00001C130000}"/>
    <cellStyle name="ปกติ 5 4 2" xfId="4029" xr:uid="{00000000-0005-0000-0000-00001D130000}"/>
    <cellStyle name="ปกติ 5 5" xfId="4909" xr:uid="{BD8F97AF-0475-49B4-B45A-511A35E36146}"/>
    <cellStyle name="ปกติ 6" xfId="75" xr:uid="{00000000-0005-0000-0000-00001E130000}"/>
    <cellStyle name="ปกติ 6 12" xfId="148" xr:uid="{00000000-0005-0000-0000-00001F130000}"/>
    <cellStyle name="ปกติ 6 2" xfId="76" xr:uid="{00000000-0005-0000-0000-000020130000}"/>
    <cellStyle name="ปกติ 6 3" xfId="3948" xr:uid="{00000000-0005-0000-0000-000021130000}"/>
    <cellStyle name="ปกติ 6 4" xfId="3950" xr:uid="{00000000-0005-0000-0000-000022130000}"/>
    <cellStyle name="ปกติ 7" xfId="77" xr:uid="{00000000-0005-0000-0000-000023130000}"/>
    <cellStyle name="ปกติ 8" xfId="78" xr:uid="{00000000-0005-0000-0000-000024130000}"/>
    <cellStyle name="ปกติ 8 2" xfId="79" xr:uid="{00000000-0005-0000-0000-000025130000}"/>
    <cellStyle name="ปกติ 9" xfId="80" xr:uid="{00000000-0005-0000-0000-000026130000}"/>
    <cellStyle name="ปกติ 9 2" xfId="3995" xr:uid="{00000000-0005-0000-0000-000027130000}"/>
    <cellStyle name="เปอร์เซ็นต์ 2 8" xfId="149" xr:uid="{00000000-0005-0000-0000-000028130000}"/>
    <cellStyle name="หมายเหตุ 2" xfId="81" xr:uid="{00000000-0005-0000-0000-000029130000}"/>
  </cellStyles>
  <dxfs count="6"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b" anchorCtr="0"/>
          <a:lstStyle/>
          <a:p>
            <a:pPr>
              <a:defRPr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th-TH" sz="10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/2562             </a:t>
            </a:r>
            <a:r>
              <a:rPr lang="th-TH" sz="1000" b="1" i="0" u="none" strike="noStrike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ไตรมาส </a:t>
            </a:r>
            <a:r>
              <a:rPr lang="en-US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3</a:t>
            </a:r>
            <a:r>
              <a:rPr lang="th-TH" sz="1000" baseline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/2563</a:t>
            </a:r>
            <a:endParaRPr lang="th-TH" sz="1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2758824659112734"/>
          <c:y val="0.8817621554211800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65132740507587"/>
          <c:y val="0.21512978009856948"/>
          <c:w val="0.75238095238095271"/>
          <c:h val="0.47281432745855673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pattFill prst="dkVert">
              <a:fgClr>
                <a:srgbClr val="FFFFFF"/>
              </a:fgClr>
              <a:bgClr>
                <a:srgbClr val="FF6600"/>
              </a:bgClr>
            </a:pattFill>
            <a:ln w="3174">
              <a:solidFill>
                <a:srgbClr val="FF66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FFFF"/>
                </a:fgClr>
                <a:bgClr>
                  <a:srgbClr val="FF6600"/>
                </a:bgClr>
              </a:pattFill>
              <a:ln w="3174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1E8-4C70-85C0-58FFC388B0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1E8-4C70-85C0-58FFC388B0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1E8-4C70-85C0-58FFC388B0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1E8-4C70-85C0-58FFC388B0B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1E8-4C70-85C0-58FFC388B0B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1E8-4C70-85C0-58FFC388B0B4}"/>
              </c:ext>
            </c:extLst>
          </c:dPt>
          <c:dLbls>
            <c:dLbl>
              <c:idx val="0"/>
              <c:layout>
                <c:manualLayout>
                  <c:x val="4.0754543088623333E-3"/>
                  <c:y val="5.69105630336767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E8-4C70-85C0-58FFC388B0B4}"/>
                </c:ext>
              </c:extLst>
            </c:dLbl>
            <c:numFmt formatCode="#,##0_ ;\-#,##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baseline="0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2563'!$N$30:$S$30</c:f>
              <c:numCache>
                <c:formatCode>#,##0</c:formatCode>
                <c:ptCount val="6"/>
                <c:pt idx="0">
                  <c:v>14521</c:v>
                </c:pt>
                <c:pt idx="1">
                  <c:v>9806</c:v>
                </c:pt>
                <c:pt idx="2">
                  <c:v>4715</c:v>
                </c:pt>
                <c:pt idx="3" formatCode="General">
                  <c:v>45962</c:v>
                </c:pt>
                <c:pt idx="4" formatCode="General">
                  <c:v>19721</c:v>
                </c:pt>
                <c:pt idx="5" formatCode="General">
                  <c:v>26241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E8-4C70-85C0-58FFC388B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663960"/>
        <c:axId val="1"/>
      </c:barChart>
      <c:lineChart>
        <c:grouping val="standard"/>
        <c:varyColors val="0"/>
        <c:ser>
          <c:idx val="1"/>
          <c:order val="1"/>
          <c:tx>
            <c:strRef>
              <c:f>'ตารางที่1ไตรมาส3 2563'!$N$29:$S$29</c:f>
              <c:strCache>
                <c:ptCount val="6"/>
                <c:pt idx="0">
                  <c:v>รวม</c:v>
                </c:pt>
                <c:pt idx="1">
                  <c:v>ชาย</c:v>
                </c:pt>
                <c:pt idx="2">
                  <c:v>หญิง</c:v>
                </c:pt>
                <c:pt idx="3">
                  <c:v>รวม</c:v>
                </c:pt>
                <c:pt idx="4">
                  <c:v>ชาย</c:v>
                </c:pt>
                <c:pt idx="5">
                  <c:v>หญิง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5050">
                  <a:alpha val="61961"/>
                </a:srgbClr>
              </a:solidFill>
              <a:ln w="16705" cap="flat" cmpd="sng" algn="ctr">
                <a:solidFill>
                  <a:schemeClr val="accent6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2742464454513018E-2"/>
                  <c:y val="6.994508527762375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149596523898182E-2"/>
                      <c:h val="0.2721992038818025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A1E8-4C70-85C0-58FFC388B0B4}"/>
                </c:ext>
              </c:extLst>
            </c:dLbl>
            <c:dLbl>
              <c:idx val="1"/>
              <c:layout>
                <c:manualLayout>
                  <c:x val="-5.9218984900074281E-2"/>
                  <c:y val="4.8266521862629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1E8-4C70-85C0-58FFC388B0B4}"/>
                </c:ext>
              </c:extLst>
            </c:dLbl>
            <c:dLbl>
              <c:idx val="2"/>
              <c:layout>
                <c:manualLayout>
                  <c:x val="-5.2714409393916098E-2"/>
                  <c:y val="6.68328569070533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1E8-4C70-85C0-58FFC388B0B4}"/>
                </c:ext>
              </c:extLst>
            </c:dLbl>
            <c:dLbl>
              <c:idx val="3"/>
              <c:layout>
                <c:manualLayout>
                  <c:x val="-5.680736014151215E-2"/>
                  <c:y val="0.1097403851033040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1E8-4C70-85C0-58FFC388B0B4}"/>
                </c:ext>
              </c:extLst>
            </c:dLbl>
            <c:dLbl>
              <c:idx val="4"/>
              <c:layout>
                <c:manualLayout>
                  <c:x val="-4.4581031848631755E-2"/>
                  <c:y val="2.44094488188976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E8-4C70-85C0-58FFC388B0B4}"/>
                </c:ext>
              </c:extLst>
            </c:dLbl>
            <c:dLbl>
              <c:idx val="5"/>
              <c:layout>
                <c:manualLayout>
                  <c:x val="-4.2848718302613581E-2"/>
                  <c:y val="0.114464208536477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1E8-4C70-85C0-58FFC388B0B4}"/>
                </c:ext>
              </c:extLst>
            </c:dLbl>
            <c:numFmt formatCode="#,##0.0" sourceLinked="0"/>
            <c:spPr>
              <a:solidFill>
                <a:sysClr val="window" lastClr="FFFFFF">
                  <a:lumMod val="95000"/>
                  <a:alpha val="66000"/>
                </a:sysClr>
              </a:solidFill>
              <a:ln>
                <a:noFill/>
              </a:ln>
            </c:spPr>
            <c:txPr>
              <a:bodyPr/>
              <a:lstStyle/>
              <a:p>
                <a:pPr>
                  <a:defRPr sz="1600" b="1">
                    <a:latin typeface="TH SarabunPSK" panose="020B0500040200020003" pitchFamily="34" charset="-34"/>
                    <a:cs typeface="TH SarabunPSK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Ref>
              <c:f>'ตารางที่1ไตรมาส3 2563'!$N$31:$S$31</c:f>
              <c:numCache>
                <c:formatCode>_(* #,##0.00_);_(* \(#,##0.00\);_(* "-"??_);_(@_)</c:formatCode>
                <c:ptCount val="6"/>
                <c:pt idx="0">
                  <c:v>1.2080889797758867</c:v>
                </c:pt>
                <c:pt idx="1">
                  <c:v>1.4304886943836617</c:v>
                </c:pt>
                <c:pt idx="2">
                  <c:v>0.91290870332112894</c:v>
                </c:pt>
                <c:pt idx="3">
                  <c:v>3.4280327185368993</c:v>
                </c:pt>
                <c:pt idx="4">
                  <c:v>2.625926917182305</c:v>
                </c:pt>
                <c:pt idx="5" formatCode="General">
                  <c:v>4.45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1E8-4C70-85C0-58FFC388B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0066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10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53000"/>
          <c:min val="0"/>
        </c:scaling>
        <c:delete val="0"/>
        <c:axPos val="l"/>
        <c:numFmt formatCode="#,##0_ ;\-#,##0\ 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400663960"/>
        <c:crosses val="autoZero"/>
        <c:crossBetween val="between"/>
        <c:majorUnit val="9000"/>
        <c:minorUnit val="9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.5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1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th-TH"/>
          </a:p>
        </c:txPr>
        <c:crossAx val="3"/>
        <c:crosses val="max"/>
        <c:crossBetween val="between"/>
        <c:majorUnit val="3.5"/>
        <c:minorUnit val="3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19050" cap="flat" cmpd="sng" algn="ctr">
      <a:solidFill>
        <a:srgbClr val="4F81BD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th-TH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95650543682039"/>
          <c:y val="0.16450216450216451"/>
          <c:w val="0.87525032197062325"/>
          <c:h val="0.75344854620445167"/>
        </c:manualLayout>
      </c:layout>
      <c:lineChart>
        <c:grouping val="standard"/>
        <c:varyColors val="0"/>
        <c:ser>
          <c:idx val="0"/>
          <c:order val="0"/>
          <c:tx>
            <c:strRef>
              <c:f>อนุกรมเวลา!$B$1</c:f>
              <c:strCache>
                <c:ptCount val="1"/>
                <c:pt idx="0">
                  <c:v>ค่า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อนุกรมเวลา!$B$2:$B$45</c:f>
              <c:numCache>
                <c:formatCode>General</c:formatCode>
                <c:ptCount val="44"/>
                <c:pt idx="0">
                  <c:v>1444247</c:v>
                </c:pt>
                <c:pt idx="1">
                  <c:v>1502082.64</c:v>
                </c:pt>
                <c:pt idx="2">
                  <c:v>1568700</c:v>
                </c:pt>
                <c:pt idx="3">
                  <c:v>1596453</c:v>
                </c:pt>
                <c:pt idx="4">
                  <c:v>1473724.65</c:v>
                </c:pt>
                <c:pt idx="5">
                  <c:v>1558329.53</c:v>
                </c:pt>
                <c:pt idx="6">
                  <c:v>1603167.91</c:v>
                </c:pt>
                <c:pt idx="7">
                  <c:v>1616084.41</c:v>
                </c:pt>
                <c:pt idx="8">
                  <c:v>1503381.22</c:v>
                </c:pt>
                <c:pt idx="9">
                  <c:v>1501983</c:v>
                </c:pt>
                <c:pt idx="10">
                  <c:v>1599586</c:v>
                </c:pt>
                <c:pt idx="11">
                  <c:v>1588286</c:v>
                </c:pt>
                <c:pt idx="12">
                  <c:v>1349508</c:v>
                </c:pt>
                <c:pt idx="13">
                  <c:v>1397340.87</c:v>
                </c:pt>
                <c:pt idx="14">
                  <c:v>1405156.22</c:v>
                </c:pt>
                <c:pt idx="15">
                  <c:v>1416408</c:v>
                </c:pt>
                <c:pt idx="16">
                  <c:v>1362575.88</c:v>
                </c:pt>
                <c:pt idx="17">
                  <c:v>1368351.78</c:v>
                </c:pt>
                <c:pt idx="18">
                  <c:v>1366251.5</c:v>
                </c:pt>
                <c:pt idx="19">
                  <c:v>1389717.13</c:v>
                </c:pt>
                <c:pt idx="20">
                  <c:v>1280208.7</c:v>
                </c:pt>
                <c:pt idx="21">
                  <c:v>1281017.6100000001</c:v>
                </c:pt>
                <c:pt idx="22">
                  <c:v>1332622.46</c:v>
                </c:pt>
                <c:pt idx="23">
                  <c:v>1315215.74</c:v>
                </c:pt>
                <c:pt idx="24">
                  <c:v>1244459</c:v>
                </c:pt>
                <c:pt idx="25">
                  <c:v>1264250</c:v>
                </c:pt>
                <c:pt idx="26">
                  <c:v>1361389</c:v>
                </c:pt>
                <c:pt idx="27">
                  <c:v>1306823</c:v>
                </c:pt>
                <c:pt idx="28">
                  <c:v>1236358</c:v>
                </c:pt>
                <c:pt idx="29">
                  <c:v>1252549</c:v>
                </c:pt>
                <c:pt idx="30">
                  <c:v>1299811</c:v>
                </c:pt>
                <c:pt idx="31">
                  <c:v>1263081</c:v>
                </c:pt>
                <c:pt idx="32">
                  <c:v>1184151</c:v>
                </c:pt>
                <c:pt idx="33">
                  <c:v>1171095</c:v>
                </c:pt>
                <c:pt idx="34">
                  <c:v>1164344</c:v>
                </c:pt>
                <c:pt idx="35">
                  <c:v>1198717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92-4F69-8EA5-86D0FB73027F}"/>
            </c:ext>
          </c:extLst>
        </c:ser>
        <c:ser>
          <c:idx val="1"/>
          <c:order val="1"/>
          <c:tx>
            <c:strRef>
              <c:f>อนุกรมเวลา!$C$1</c:f>
              <c:strCache>
                <c:ptCount val="1"/>
                <c:pt idx="0">
                  <c:v>การพยากรณ์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อนุกรมเวลา!$A$2:$A$45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อนุกรมเวลา!$C$2:$C$45</c:f>
              <c:numCache>
                <c:formatCode>General</c:formatCode>
                <c:ptCount val="44"/>
                <c:pt idx="35">
                  <c:v>1198717</c:v>
                </c:pt>
                <c:pt idx="36">
                  <c:v>1108629.805483836</c:v>
                </c:pt>
                <c:pt idx="37">
                  <c:v>1106749.0922470847</c:v>
                </c:pt>
                <c:pt idx="38">
                  <c:v>1144759.1611562658</c:v>
                </c:pt>
                <c:pt idx="39">
                  <c:v>1150187.0853105979</c:v>
                </c:pt>
                <c:pt idx="40">
                  <c:v>1060138.4046955954</c:v>
                </c:pt>
                <c:pt idx="41">
                  <c:v>1058257.6914588441</c:v>
                </c:pt>
                <c:pt idx="42">
                  <c:v>1096267.7603680252</c:v>
                </c:pt>
                <c:pt idx="43">
                  <c:v>1101695.6845223573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92-4F69-8EA5-86D0FB73027F}"/>
            </c:ext>
          </c:extLst>
        </c:ser>
        <c:ser>
          <c:idx val="2"/>
          <c:order val="2"/>
          <c:tx>
            <c:strRef>
              <c:f>อนุกรมเวลา!$D$1</c:f>
              <c:strCache>
                <c:ptCount val="1"/>
                <c:pt idx="0">
                  <c:v>ขีดจำกัดความเชื่อมั่นระดับล่าง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อนุกรมเวลา!$D$2:$D$45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1030348.0946940748</c:v>
                </c:pt>
                <c:pt idx="37" formatCode="0.00">
                  <c:v>1008849.9647029081</c:v>
                </c:pt>
                <c:pt idx="38" formatCode="0.00">
                  <c:v>1030524.0416566342</c:v>
                </c:pt>
                <c:pt idx="39" formatCode="0.00">
                  <c:v>1021640.1734076793</c:v>
                </c:pt>
                <c:pt idx="40" formatCode="0.00">
                  <c:v>909509.19732315466</c:v>
                </c:pt>
                <c:pt idx="41" formatCode="0.00">
                  <c:v>896448.27803217166</c:v>
                </c:pt>
                <c:pt idx="42" formatCode="0.00">
                  <c:v>923975.35229102138</c:v>
                </c:pt>
                <c:pt idx="43" formatCode="0.00">
                  <c:v>919497.07532851852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92-4F69-8EA5-86D0FB73027F}"/>
            </c:ext>
          </c:extLst>
        </c:ser>
        <c:ser>
          <c:idx val="3"/>
          <c:order val="3"/>
          <c:tx>
            <c:strRef>
              <c:f>อนุกรมเวลา!$E$1</c:f>
              <c:strCache>
                <c:ptCount val="1"/>
                <c:pt idx="0">
                  <c:v>ขีดจำกัดความเชื่อมั่นระดับบน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อนุกรมเวลา!$A$2:$A$45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อนุกรมเวลา!$E$2:$E$45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1186911.5162735973</c:v>
                </c:pt>
                <c:pt idx="37" formatCode="0.00">
                  <c:v>1204648.2197912612</c:v>
                </c:pt>
                <c:pt idx="38" formatCode="0.00">
                  <c:v>1258994.2806558972</c:v>
                </c:pt>
                <c:pt idx="39" formatCode="0.00">
                  <c:v>1278733.9972135166</c:v>
                </c:pt>
                <c:pt idx="40" formatCode="0.00">
                  <c:v>1210767.6120680361</c:v>
                </c:pt>
                <c:pt idx="41" formatCode="0.00">
                  <c:v>1220067.1048855167</c:v>
                </c:pt>
                <c:pt idx="42" formatCode="0.00">
                  <c:v>1268560.1684450288</c:v>
                </c:pt>
                <c:pt idx="43" formatCode="0.00">
                  <c:v>1283894.2937161962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92-4F69-8EA5-86D0FB730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29720"/>
        <c:axId val="458030048"/>
      </c:lineChart>
      <c:catAx>
        <c:axId val="45802972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8030048"/>
        <c:crosses val="autoZero"/>
        <c:auto val="1"/>
        <c:lblAlgn val="ctr"/>
        <c:lblOffset val="100"/>
        <c:noMultiLvlLbl val="0"/>
      </c:catAx>
      <c:valAx>
        <c:axId val="45803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458029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788819875776389E-2"/>
          <c:y val="3.5172648873436234E-2"/>
          <c:w val="0.9"/>
          <c:h val="7.3052459351671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ผู้มีงานทำ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Sheet1!$B$2:$B$45</c:f>
              <c:numCache>
                <c:formatCode>General</c:formatCode>
                <c:ptCount val="44"/>
                <c:pt idx="0">
                  <c:v>1444247</c:v>
                </c:pt>
                <c:pt idx="1">
                  <c:v>1502082.64</c:v>
                </c:pt>
                <c:pt idx="2">
                  <c:v>1568700</c:v>
                </c:pt>
                <c:pt idx="3">
                  <c:v>1596453</c:v>
                </c:pt>
                <c:pt idx="4">
                  <c:v>1473724.65</c:v>
                </c:pt>
                <c:pt idx="5">
                  <c:v>1558329.53</c:v>
                </c:pt>
                <c:pt idx="6">
                  <c:v>1603167.91</c:v>
                </c:pt>
                <c:pt idx="7">
                  <c:v>1616084.41</c:v>
                </c:pt>
                <c:pt idx="8">
                  <c:v>1503381.22</c:v>
                </c:pt>
                <c:pt idx="9">
                  <c:v>1501983</c:v>
                </c:pt>
                <c:pt idx="10">
                  <c:v>1599586</c:v>
                </c:pt>
                <c:pt idx="11">
                  <c:v>1588286</c:v>
                </c:pt>
                <c:pt idx="12">
                  <c:v>1349508</c:v>
                </c:pt>
                <c:pt idx="13">
                  <c:v>1397340.87</c:v>
                </c:pt>
                <c:pt idx="14">
                  <c:v>1405156.22</c:v>
                </c:pt>
                <c:pt idx="15">
                  <c:v>1416408</c:v>
                </c:pt>
                <c:pt idx="16">
                  <c:v>1362575.88</c:v>
                </c:pt>
                <c:pt idx="17">
                  <c:v>1368351.78</c:v>
                </c:pt>
                <c:pt idx="18">
                  <c:v>1366251.5</c:v>
                </c:pt>
                <c:pt idx="19">
                  <c:v>1389717.13</c:v>
                </c:pt>
                <c:pt idx="20">
                  <c:v>1280208.7</c:v>
                </c:pt>
                <c:pt idx="21">
                  <c:v>1281017.6100000001</c:v>
                </c:pt>
                <c:pt idx="22">
                  <c:v>1332622.46</c:v>
                </c:pt>
                <c:pt idx="23">
                  <c:v>1315215.74</c:v>
                </c:pt>
                <c:pt idx="24">
                  <c:v>1244459</c:v>
                </c:pt>
                <c:pt idx="25">
                  <c:v>1264250</c:v>
                </c:pt>
                <c:pt idx="26">
                  <c:v>1361389</c:v>
                </c:pt>
                <c:pt idx="27">
                  <c:v>1306823</c:v>
                </c:pt>
                <c:pt idx="28">
                  <c:v>1236358</c:v>
                </c:pt>
                <c:pt idx="29">
                  <c:v>1252549</c:v>
                </c:pt>
                <c:pt idx="30">
                  <c:v>1299811</c:v>
                </c:pt>
                <c:pt idx="31">
                  <c:v>1263081</c:v>
                </c:pt>
                <c:pt idx="32">
                  <c:v>1184151</c:v>
                </c:pt>
                <c:pt idx="33">
                  <c:v>1171095</c:v>
                </c:pt>
                <c:pt idx="34">
                  <c:v>1164344</c:v>
                </c:pt>
                <c:pt idx="35">
                  <c:v>1198717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B8-4F49-824C-D4B0033AC519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การพยากรณ์(ผู้มีงานทำ)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Sheet1!$C$2:$C$45</c:f>
              <c:numCache>
                <c:formatCode>General</c:formatCode>
                <c:ptCount val="44"/>
                <c:pt idx="35">
                  <c:v>1198717</c:v>
                </c:pt>
                <c:pt idx="36">
                  <c:v>1108629.805483836</c:v>
                </c:pt>
                <c:pt idx="37">
                  <c:v>1106749.0922470847</c:v>
                </c:pt>
                <c:pt idx="38">
                  <c:v>1144759.1611562658</c:v>
                </c:pt>
                <c:pt idx="39">
                  <c:v>1150187.0853105979</c:v>
                </c:pt>
                <c:pt idx="40">
                  <c:v>1060138.4046955954</c:v>
                </c:pt>
                <c:pt idx="41">
                  <c:v>1058257.6914588441</c:v>
                </c:pt>
                <c:pt idx="42">
                  <c:v>1096267.7603680252</c:v>
                </c:pt>
                <c:pt idx="43">
                  <c:v>1101695.6845223573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B8-4F49-824C-D4B0033AC519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ขีดจำกัดความเชื่อมั่นระดับล่าง(ผู้มีงานทำ)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Sheet1!$D$2:$D$45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1030348.0946940748</c:v>
                </c:pt>
                <c:pt idx="37" formatCode="0.00">
                  <c:v>1008849.9647029081</c:v>
                </c:pt>
                <c:pt idx="38" formatCode="0.00">
                  <c:v>1030524.0416566342</c:v>
                </c:pt>
                <c:pt idx="39" formatCode="0.00">
                  <c:v>1021640.1734076793</c:v>
                </c:pt>
                <c:pt idx="40" formatCode="0.00">
                  <c:v>909509.19732315466</c:v>
                </c:pt>
                <c:pt idx="41" formatCode="0.00">
                  <c:v>896448.27803217166</c:v>
                </c:pt>
                <c:pt idx="42" formatCode="0.00">
                  <c:v>923975.35229102138</c:v>
                </c:pt>
                <c:pt idx="43" formatCode="0.00">
                  <c:v>919497.07532851852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B8-4F49-824C-D4B0033AC519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ขีดจำกัดความเชื่อมั่นระดับบน(ผู้มีงานทำ)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Sheet1!$A$2:$A$45</c:f>
              <c:numCache>
                <c:formatCode>General</c:formatCode>
                <c:ptCount val="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</c:numCache>
            </c:numRef>
          </c:cat>
          <c:val>
            <c:numRef>
              <c:f>Sheet1!$E$2:$E$45</c:f>
              <c:numCache>
                <c:formatCode>General</c:formatCode>
                <c:ptCount val="44"/>
                <c:pt idx="35" formatCode="0.00">
                  <c:v>1198717</c:v>
                </c:pt>
                <c:pt idx="36" formatCode="0.00">
                  <c:v>1186911.5162735973</c:v>
                </c:pt>
                <c:pt idx="37" formatCode="0.00">
                  <c:v>1204648.2197912612</c:v>
                </c:pt>
                <c:pt idx="38" formatCode="0.00">
                  <c:v>1258994.2806558972</c:v>
                </c:pt>
                <c:pt idx="39" formatCode="0.00">
                  <c:v>1278733.9972135166</c:v>
                </c:pt>
                <c:pt idx="40" formatCode="0.00">
                  <c:v>1210767.6120680361</c:v>
                </c:pt>
                <c:pt idx="41" formatCode="0.00">
                  <c:v>1220067.1048855167</c:v>
                </c:pt>
                <c:pt idx="42" formatCode="0.00">
                  <c:v>1268560.1684450288</c:v>
                </c:pt>
                <c:pt idx="43" formatCode="0.00">
                  <c:v>1283894.2937161962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B8-4F49-824C-D4B0033A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7254536"/>
        <c:axId val="927255192"/>
      </c:lineChart>
      <c:catAx>
        <c:axId val="92725453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27255192"/>
        <c:crosses val="autoZero"/>
        <c:auto val="1"/>
        <c:lblAlgn val="ctr"/>
        <c:lblOffset val="100"/>
        <c:noMultiLvlLbl val="0"/>
      </c:catAx>
      <c:valAx>
        <c:axId val="92725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927254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204107</xdr:rowOff>
    </xdr:from>
    <xdr:to>
      <xdr:col>0</xdr:col>
      <xdr:colOff>205740</xdr:colOff>
      <xdr:row>30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1272B99A-8DDC-4D58-9086-1CE76155F4DE}"/>
            </a:ext>
          </a:extLst>
        </xdr:cNvPr>
        <xdr:cNvSpPr txBox="1">
          <a:spLocks noChangeArrowheads="1"/>
        </xdr:cNvSpPr>
      </xdr:nvSpPr>
      <xdr:spPr bwMode="auto">
        <a:xfrm>
          <a:off x="0" y="8214632"/>
          <a:ext cx="205740" cy="7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E24B8B5-EA1F-4937-93C9-6E06C3AAB40F}"/>
            </a:ext>
          </a:extLst>
        </xdr:cNvPr>
        <xdr:cNvSpPr txBox="1">
          <a:spLocks noChangeArrowheads="1"/>
        </xdr:cNvSpPr>
      </xdr:nvSpPr>
      <xdr:spPr bwMode="auto">
        <a:xfrm>
          <a:off x="609600" y="1381125"/>
          <a:ext cx="38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twoCellAnchor>
    <xdr:from>
      <xdr:col>0</xdr:col>
      <xdr:colOff>1181100</xdr:colOff>
      <xdr:row>4</xdr:row>
      <xdr:rowOff>295275</xdr:rowOff>
    </xdr:from>
    <xdr:to>
      <xdr:col>0</xdr:col>
      <xdr:colOff>1394460</xdr:colOff>
      <xdr:row>5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87564B74-80DE-4F03-B029-FDCBCC55DEEC}"/>
            </a:ext>
          </a:extLst>
        </xdr:cNvPr>
        <xdr:cNvSpPr txBox="1">
          <a:spLocks noChangeArrowheads="1"/>
        </xdr:cNvSpPr>
      </xdr:nvSpPr>
      <xdr:spPr bwMode="auto">
        <a:xfrm>
          <a:off x="609600" y="1381125"/>
          <a:ext cx="381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6576" rIns="0" bIns="0" anchor="t" upright="1"/>
        <a:lstStyle/>
        <a:p>
          <a:pPr algn="ctr" rtl="0">
            <a:defRPr sz="1000"/>
          </a:pPr>
          <a:r>
            <a:rPr lang="th-TH" sz="1000" b="0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/</a:t>
          </a:r>
        </a:p>
      </xdr:txBody>
    </xdr:sp>
    <xdr:clientData/>
  </xdr:twoCellAnchor>
  <xdr:oneCellAnchor>
    <xdr:from>
      <xdr:col>6</xdr:col>
      <xdr:colOff>0</xdr:colOff>
      <xdr:row>5</xdr:row>
      <xdr:rowOff>31750</xdr:rowOff>
    </xdr:from>
    <xdr:ext cx="5889625" cy="3349625"/>
    <xdr:pic>
      <xdr:nvPicPr>
        <xdr:cNvPr id="5" name="รูปภาพ 4">
          <a:extLst>
            <a:ext uri="{FF2B5EF4-FFF2-40B4-BE49-F238E27FC236}">
              <a16:creationId xmlns:a16="http://schemas.microsoft.com/office/drawing/2014/main" id="{2FFE1155-83C9-481E-8C8D-7799E1C09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412875"/>
          <a:ext cx="5889625" cy="3349625"/>
        </a:xfrm>
        <a:prstGeom prst="rect">
          <a:avLst/>
        </a:prstGeom>
      </xdr:spPr>
    </xdr:pic>
    <xdr:clientData/>
  </xdr:oneCellAnchor>
  <xdr:twoCellAnchor>
    <xdr:from>
      <xdr:col>6</xdr:col>
      <xdr:colOff>365125</xdr:colOff>
      <xdr:row>3</xdr:row>
      <xdr:rowOff>269875</xdr:rowOff>
    </xdr:from>
    <xdr:to>
      <xdr:col>12</xdr:col>
      <xdr:colOff>538579</xdr:colOff>
      <xdr:row>6</xdr:row>
      <xdr:rowOff>20320</xdr:rowOff>
    </xdr:to>
    <xdr:sp macro="" textlink="">
      <xdr:nvSpPr>
        <xdr:cNvPr id="6" name="Text Box 216">
          <a:extLst>
            <a:ext uri="{FF2B5EF4-FFF2-40B4-BE49-F238E27FC236}">
              <a16:creationId xmlns:a16="http://schemas.microsoft.com/office/drawing/2014/main" id="{539CAEA8-D357-4B84-867D-A00F27DA68E3}"/>
            </a:ext>
          </a:extLst>
        </xdr:cNvPr>
        <xdr:cNvSpPr txBox="1">
          <a:spLocks noChangeArrowheads="1"/>
        </xdr:cNvSpPr>
      </xdr:nvSpPr>
      <xdr:spPr bwMode="auto">
        <a:xfrm>
          <a:off x="4022725" y="1098550"/>
          <a:ext cx="3831054" cy="579120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แผนภูมิ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3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เปรียบเทียบจำนวนผู้ว่างงานรายไตรมาส พ.ศ.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2559 - 2563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     </a:t>
          </a:r>
          <a:r>
            <a:rPr lang="en-US" sz="1200" b="1" i="0" strike="noStrike">
              <a:solidFill>
                <a:srgbClr val="000000"/>
              </a:solidFill>
              <a:latin typeface="TH SarabunPSK"/>
              <a:cs typeface="TH SarabunPSK"/>
            </a:rPr>
            <a:t>       </a:t>
          </a:r>
          <a:r>
            <a:rPr lang="th-TH" sz="1200" b="1" i="0" strike="noStrike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th-TH" sz="1200" b="1" i="0" strike="noStrike">
              <a:solidFill>
                <a:srgbClr val="000000"/>
              </a:solidFill>
              <a:latin typeface="TH SarabunPSK (Thai)"/>
            </a:rPr>
            <a:t>จังหวัดนครราชสีมา</a:t>
          </a: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endParaRPr lang="th-TH" sz="12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5</xdr:col>
      <xdr:colOff>790575</xdr:colOff>
      <xdr:row>20</xdr:row>
      <xdr:rowOff>155575</xdr:rowOff>
    </xdr:from>
    <xdr:to>
      <xdr:col>12</xdr:col>
      <xdr:colOff>206375</xdr:colOff>
      <xdr:row>27</xdr:row>
      <xdr:rowOff>98425</xdr:rowOff>
    </xdr:to>
    <xdr:graphicFrame macro="">
      <xdr:nvGraphicFramePr>
        <xdr:cNvPr id="7" name="Object 3">
          <a:extLst>
            <a:ext uri="{FF2B5EF4-FFF2-40B4-BE49-F238E27FC236}">
              <a16:creationId xmlns:a16="http://schemas.microsoft.com/office/drawing/2014/main" id="{3E2D7EB8-2AE6-48F7-AB1C-2E88EFB9422E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15875</xdr:colOff>
      <xdr:row>18</xdr:row>
      <xdr:rowOff>111125</xdr:rowOff>
    </xdr:from>
    <xdr:to>
      <xdr:col>13</xdr:col>
      <xdr:colOff>412750</xdr:colOff>
      <xdr:row>20</xdr:row>
      <xdr:rowOff>214630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86464A78-BD61-4D08-94A7-77B89DCF0109}"/>
            </a:ext>
          </a:extLst>
        </xdr:cNvPr>
        <xdr:cNvSpPr txBox="1">
          <a:spLocks noChangeArrowheads="1"/>
        </xdr:cNvSpPr>
      </xdr:nvSpPr>
      <xdr:spPr bwMode="auto">
        <a:xfrm>
          <a:off x="3673475" y="5083175"/>
          <a:ext cx="4664075" cy="65595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</a:t>
          </a:r>
          <a:r>
            <a:rPr lang="en-US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  <a:r>
            <a:rPr lang="th-TH" sz="1200" b="1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อัตราการว่างงาน  จำแนกตามเพศ ไตมาสที่ </a:t>
          </a:r>
          <a:r>
            <a:rPr lang="en-US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2562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algn="l">
            <a:spcBef>
              <a:spcPts val="0"/>
            </a:spcBef>
            <a:spcAft>
              <a:spcPts val="0"/>
            </a:spcAft>
          </a:pPr>
          <a:r>
            <a:rPr lang="th-TH" sz="1200" b="1" spc="-4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</a:t>
          </a:r>
          <a:r>
            <a:rPr lang="th-TH" sz="12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และ 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/2563 จังหวัดนครราชสีมา</a:t>
          </a:r>
          <a:endParaRPr lang="en-US" sz="12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6</xdr:col>
      <xdr:colOff>15875</xdr:colOff>
      <xdr:row>28</xdr:row>
      <xdr:rowOff>244474</xdr:rowOff>
    </xdr:from>
    <xdr:to>
      <xdr:col>12</xdr:col>
      <xdr:colOff>206375</xdr:colOff>
      <xdr:row>31</xdr:row>
      <xdr:rowOff>301624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58677446-6E24-4D0D-B656-9DD870B41AED}"/>
            </a:ext>
          </a:extLst>
        </xdr:cNvPr>
        <xdr:cNvSpPr txBox="1">
          <a:spLocks noChangeArrowheads="1"/>
        </xdr:cNvSpPr>
      </xdr:nvSpPr>
      <xdr:spPr bwMode="auto">
        <a:xfrm>
          <a:off x="3673475" y="7978774"/>
          <a:ext cx="3848100" cy="857250"/>
        </a:xfrm>
        <a:prstGeom prst="rect">
          <a:avLst/>
        </a:prstGeom>
        <a:noFill/>
        <a:ln>
          <a:noFill/>
        </a:ln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r>
            <a:rPr lang="en-US" sz="13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</a:t>
          </a:r>
          <a:r>
            <a:rPr lang="en-US" sz="13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4   อัตราการว่างงาน  จำแนกตามเพศ ไตมาส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ที่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endParaRPr lang="en-US" sz="1200" b="1" i="0" u="none" strike="noStrike" baseline="0">
            <a:solidFill>
              <a:srgbClr val="000000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 และ 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/256</a:t>
          </a:r>
          <a:r>
            <a:rPr lang="en-US" sz="1000" b="1" baseline="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en-US" sz="1200" b="1" i="0" u="none" strike="noStrike" baseline="0">
              <a:solidFill>
                <a:srgbClr val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</a:p>
        <a:p>
          <a:pPr algn="l" rtl="0">
            <a:lnSpc>
              <a:spcPts val="3300"/>
            </a:lnSpc>
            <a:defRPr sz="1000"/>
          </a:pPr>
          <a:endParaRPr lang="en-US" sz="3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635000</xdr:colOff>
      <xdr:row>25</xdr:row>
      <xdr:rowOff>127000</xdr:rowOff>
    </xdr:from>
    <xdr:to>
      <xdr:col>11</xdr:col>
      <xdr:colOff>571500</xdr:colOff>
      <xdr:row>26</xdr:row>
      <xdr:rowOff>190500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35E77AD8-6B90-4EA9-9287-DC1A9293186E}"/>
            </a:ext>
          </a:extLst>
        </xdr:cNvPr>
        <xdr:cNvSpPr txBox="1"/>
      </xdr:nvSpPr>
      <xdr:spPr>
        <a:xfrm>
          <a:off x="4264025" y="7032625"/>
          <a:ext cx="3013075" cy="3397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400" b="1"/>
            <a:t>รวม</a:t>
          </a:r>
          <a:r>
            <a:rPr lang="th-TH" sz="1400" b="1" baseline="0"/>
            <a:t>      ชาย      หญิง     </a:t>
          </a:r>
          <a:r>
            <a:rPr lang="th-TH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รวม</a:t>
          </a:r>
          <a:r>
            <a:rPr lang="th-TH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ชาย      หญิง</a:t>
          </a:r>
          <a:endParaRPr lang="th-TH" sz="1400" b="1">
            <a:effectLst/>
          </a:endParaRPr>
        </a:p>
        <a:p>
          <a:endParaRPr lang="th-TH" sz="1100"/>
        </a:p>
      </xdr:txBody>
    </xdr:sp>
    <xdr:clientData/>
  </xdr:twoCellAnchor>
  <xdr:oneCellAnchor>
    <xdr:from>
      <xdr:col>6</xdr:col>
      <xdr:colOff>31749</xdr:colOff>
      <xdr:row>31</xdr:row>
      <xdr:rowOff>79375</xdr:rowOff>
    </xdr:from>
    <xdr:ext cx="5000625" cy="2317750"/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2C218091-0EDC-4AFB-A695-56B72681B5B3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349" y="8642350"/>
          <a:ext cx="5000625" cy="231775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4</xdr:row>
      <xdr:rowOff>57150</xdr:rowOff>
    </xdr:from>
    <xdr:to>
      <xdr:col>4</xdr:col>
      <xdr:colOff>647700</xdr:colOff>
      <xdr:row>5</xdr:row>
      <xdr:rowOff>95250</xdr:rowOff>
    </xdr:to>
    <xdr:cxnSp macro="">
      <xdr:nvCxnSpPr>
        <xdr:cNvPr id="4" name="ตัวเชื่อมต่อ: หักมุม 3">
          <a:extLst>
            <a:ext uri="{FF2B5EF4-FFF2-40B4-BE49-F238E27FC236}">
              <a16:creationId xmlns:a16="http://schemas.microsoft.com/office/drawing/2014/main" id="{46ADAB5A-4100-42C8-B6E2-4129576EC070}"/>
            </a:ext>
          </a:extLst>
        </xdr:cNvPr>
        <xdr:cNvCxnSpPr/>
      </xdr:nvCxnSpPr>
      <xdr:spPr>
        <a:xfrm rot="10800000" flipV="1">
          <a:off x="4210050" y="876300"/>
          <a:ext cx="1123950" cy="219075"/>
        </a:xfrm>
        <a:prstGeom prst="bent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19050</xdr:colOff>
      <xdr:row>8</xdr:row>
      <xdr:rowOff>95250</xdr:rowOff>
    </xdr:from>
    <xdr:to>
      <xdr:col>12</xdr:col>
      <xdr:colOff>304800</xdr:colOff>
      <xdr:row>12</xdr:row>
      <xdr:rowOff>190500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6159844-F866-488F-AD98-C3D06B430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1638300"/>
          <a:ext cx="5162550" cy="120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25</xdr:row>
      <xdr:rowOff>114300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1BE64F68-2F3B-4486-9054-B25FB35A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343650" cy="7019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BEB22F41-395F-4634-B9CF-498802CB0730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D0F9D2F7-95EA-45A1-86E3-BDACDBC4EFE0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B6A9F31F-D5D2-438A-BE85-7EDCF2BBF22E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2E311116-8D9C-45D1-9C8E-DE0F754DE008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BEDCF94-3E65-48C2-ACB5-4B3822588897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76E3EEC3-7108-4A30-BFB7-1FFA0E815DF9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5B74C0C-19C1-4C4D-ACAA-C898E5BEF936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C969CA78-2AD3-4A8F-A600-629D3E4EC2D4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54</xdr:row>
      <xdr:rowOff>4082</xdr:rowOff>
    </xdr:from>
    <xdr:to>
      <xdr:col>0</xdr:col>
      <xdr:colOff>213360</xdr:colOff>
      <xdr:row>54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ADACE960-5489-4265-9498-268854AC8FC5}"/>
            </a:ext>
          </a:extLst>
        </xdr:cNvPr>
        <xdr:cNvSpPr txBox="1">
          <a:spLocks noChangeArrowheads="1"/>
        </xdr:cNvSpPr>
      </xdr:nvSpPr>
      <xdr:spPr bwMode="auto">
        <a:xfrm>
          <a:off x="0" y="149202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oneCellAnchor>
    <xdr:from>
      <xdr:col>7</xdr:col>
      <xdr:colOff>585107</xdr:colOff>
      <xdr:row>15</xdr:row>
      <xdr:rowOff>68036</xdr:rowOff>
    </xdr:from>
    <xdr:ext cx="6096000" cy="1956926"/>
    <xdr:pic>
      <xdr:nvPicPr>
        <xdr:cNvPr id="8" name="รูปภาพ 7">
          <a:extLst>
            <a:ext uri="{FF2B5EF4-FFF2-40B4-BE49-F238E27FC236}">
              <a16:creationId xmlns:a16="http://schemas.microsoft.com/office/drawing/2014/main" id="{F7C295BA-74A7-41CF-A773-CA19146C1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2307" y="4211411"/>
          <a:ext cx="6096000" cy="1956926"/>
        </a:xfrm>
        <a:prstGeom prst="rect">
          <a:avLst/>
        </a:prstGeom>
      </xdr:spPr>
    </xdr:pic>
    <xdr:clientData/>
  </xdr:oneCellAnchor>
  <xdr:twoCellAnchor>
    <xdr:from>
      <xdr:col>8</xdr:col>
      <xdr:colOff>0</xdr:colOff>
      <xdr:row>13</xdr:row>
      <xdr:rowOff>0</xdr:rowOff>
    </xdr:from>
    <xdr:to>
      <xdr:col>15</xdr:col>
      <xdr:colOff>95250</xdr:colOff>
      <xdr:row>15</xdr:row>
      <xdr:rowOff>52795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C1C54377-1951-4408-99BD-9F1198EA2C94}"/>
            </a:ext>
          </a:extLst>
        </xdr:cNvPr>
        <xdr:cNvSpPr txBox="1">
          <a:spLocks noChangeArrowheads="1"/>
        </xdr:cNvSpPr>
      </xdr:nvSpPr>
      <xdr:spPr bwMode="auto">
        <a:xfrm>
          <a:off x="4876800" y="3590925"/>
          <a:ext cx="4362450" cy="605245"/>
        </a:xfrm>
        <a:prstGeom prst="rect">
          <a:avLst/>
        </a:prstGeom>
        <a:noFill/>
        <a:ln>
          <a:noFill/>
        </a:ln>
        <a:effectLst/>
      </xdr:spPr>
      <xdr:txBody>
        <a:bodyPr rot="0" vert="horz" wrap="square" lIns="0" tIns="45720" rIns="0" bIns="45720" anchor="t" anchorCtr="0" upright="1">
          <a:noAutofit/>
        </a:bodyPr>
        <a:lstStyle/>
        <a:p>
          <a:r>
            <a:rPr lang="th-TH" sz="12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1  เปรียบเทียบผู้มีงานทำ จำแนกตามอุตสาหกรรมที่สำคัญ  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ไตรมาสที่ 3/256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 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และ 3/2</a:t>
          </a:r>
          <a:r>
            <a:rPr lang="en-US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563</a:t>
          </a:r>
          <a:r>
            <a:rPr lang="th-TH" sz="1200" b="1" spc="-5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จังหวัดนครราชสีมา</a:t>
          </a:r>
          <a:endParaRPr lang="en-US" sz="14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</xdr:row>
      <xdr:rowOff>0</xdr:rowOff>
    </xdr:from>
    <xdr:ext cx="2905530" cy="1771897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75FDF5A6-56D7-4246-8584-2F6E6BDF4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2209800"/>
          <a:ext cx="2905530" cy="1771897"/>
        </a:xfrm>
        <a:prstGeom prst="rect">
          <a:avLst/>
        </a:prstGeom>
      </xdr:spPr>
    </xdr:pic>
    <xdr:clientData/>
  </xdr:oneCellAnchor>
  <xdr:twoCellAnchor>
    <xdr:from>
      <xdr:col>6</xdr:col>
      <xdr:colOff>581025</xdr:colOff>
      <xdr:row>4</xdr:row>
      <xdr:rowOff>133350</xdr:rowOff>
    </xdr:from>
    <xdr:to>
      <xdr:col>12</xdr:col>
      <xdr:colOff>514350</xdr:colOff>
      <xdr:row>7</xdr:row>
      <xdr:rowOff>171450</xdr:rowOff>
    </xdr:to>
    <xdr:sp macro="" textlink="">
      <xdr:nvSpPr>
        <xdr:cNvPr id="3" name="Text Box 422">
          <a:extLst>
            <a:ext uri="{FF2B5EF4-FFF2-40B4-BE49-F238E27FC236}">
              <a16:creationId xmlns:a16="http://schemas.microsoft.com/office/drawing/2014/main" id="{22E68BDD-7DCE-4809-978C-4554A7AD5EA1}"/>
            </a:ext>
          </a:extLst>
        </xdr:cNvPr>
        <xdr:cNvSpPr txBox="1">
          <a:spLocks noChangeArrowheads="1"/>
        </xdr:cNvSpPr>
      </xdr:nvSpPr>
      <xdr:spPr bwMode="auto">
        <a:xfrm>
          <a:off x="4238625" y="1238250"/>
          <a:ext cx="3590925" cy="866775"/>
        </a:xfrm>
        <a:prstGeom prst="rect">
          <a:avLst/>
        </a:prstGeom>
        <a:noFill/>
        <a:ln>
          <a:noFill/>
        </a:ln>
      </xdr:spPr>
      <xdr:txBody>
        <a:bodyPr rot="0" vert="horz" wrap="square" lIns="0" tIns="45720" rIns="0" bIns="45720" anchor="t" anchorCtr="0" upright="1">
          <a:noAutofit/>
        </a:bodyPr>
        <a:lstStyle/>
        <a:p>
          <a:pPr algn="thaiDist"/>
          <a:r>
            <a:rPr lang="th-TH" sz="1000" b="1" spc="-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2</a:t>
          </a:r>
          <a:r>
            <a:rPr lang="th-TH" sz="1000" b="1" spc="-1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เปรียบเทียบจำนวนผู้มีงานทำ จำแนกตามสถานภาพ</a:t>
          </a:r>
          <a:endParaRPr lang="en-US" sz="1000" b="1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ทำงาน ไตรมาสที่ 3/256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และ 3/25</a:t>
          </a:r>
          <a:r>
            <a:rPr lang="en-US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th-TH" sz="1000" b="1" spc="6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จังหวัดนครราชสีมา</a:t>
          </a:r>
          <a:endParaRPr lang="en-US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indent="21590" algn="just">
            <a:lnSpc>
              <a:spcPts val="1700"/>
            </a:lnSpc>
          </a:pPr>
          <a:r>
            <a:rPr lang="en-US" sz="3000" b="1">
              <a:effectLst/>
              <a:latin typeface="JasmineUPC" panose="02020603050405020304" pitchFamily="18" charset="-34"/>
              <a:ea typeface="Cordia New" panose="020B0304020202020204" pitchFamily="34" charset="-34"/>
              <a:cs typeface="JasmineUPC" panose="02020603050405020304" pitchFamily="18" charset="-34"/>
            </a:rPr>
            <a:t> 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EA5F3D30-E827-4E41-8B9A-E6CD7F811968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2C6C698F-3BED-428F-B61D-982F488B9472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A956D188-7009-406F-9AE5-CDA2CCF1AB1A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5778B249-B15D-4B78-ADE6-B3BBA7129A4F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13D5A43B-06B4-4E14-9F74-0D2F96EBCE64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22</xdr:row>
      <xdr:rowOff>4082</xdr:rowOff>
    </xdr:from>
    <xdr:to>
      <xdr:col>0</xdr:col>
      <xdr:colOff>213360</xdr:colOff>
      <xdr:row>22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3E28A80E-CFBF-47AB-A8FA-654EB3CB9EFA}"/>
            </a:ext>
          </a:extLst>
        </xdr:cNvPr>
        <xdr:cNvSpPr txBox="1">
          <a:spLocks noChangeArrowheads="1"/>
        </xdr:cNvSpPr>
      </xdr:nvSpPr>
      <xdr:spPr bwMode="auto">
        <a:xfrm>
          <a:off x="0" y="6081032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DACFA626-99A9-4660-909E-1A74FA5E0488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1DB772B-9EF8-49DB-AC90-7808C3C3AC21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55A5AA6A-5DAE-4AF8-AF02-38A5C32DD967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43A1238-CE51-4E85-9393-6AD4E5638EB4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72321DE-904C-4BB0-93FD-14097BFDB0E2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656E3C9E-638D-4126-8218-832C37E46D60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425CB5D2-2BBE-4855-B417-C9AE26998FD3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3DC3F61E-8402-45C5-A562-E4F25CEFA48B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6397DDCC-C511-4989-A162-149B0A4F0518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E1323024-E91D-4C77-A3BE-1D861FB28FA5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D0E7D048-0E9E-4783-AA89-178F6ECA128F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0</xdr:col>
      <xdr:colOff>0</xdr:colOff>
      <xdr:row>39</xdr:row>
      <xdr:rowOff>4082</xdr:rowOff>
    </xdr:from>
    <xdr:to>
      <xdr:col>0</xdr:col>
      <xdr:colOff>213360</xdr:colOff>
      <xdr:row>39</xdr:row>
      <xdr:rowOff>1113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9A92B2F4-FA6A-48CF-80B1-350E74777EEF}"/>
            </a:ext>
          </a:extLst>
        </xdr:cNvPr>
        <xdr:cNvSpPr txBox="1">
          <a:spLocks noChangeArrowheads="1"/>
        </xdr:cNvSpPr>
      </xdr:nvSpPr>
      <xdr:spPr bwMode="auto">
        <a:xfrm>
          <a:off x="0" y="10776857"/>
          <a:ext cx="21336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oneCellAnchor>
    <xdr:from>
      <xdr:col>5</xdr:col>
      <xdr:colOff>353785</xdr:colOff>
      <xdr:row>15</xdr:row>
      <xdr:rowOff>108857</xdr:rowOff>
    </xdr:from>
    <xdr:ext cx="5510893" cy="2048161"/>
    <xdr:pic>
      <xdr:nvPicPr>
        <xdr:cNvPr id="14" name="รูปภาพ 13">
          <a:extLst>
            <a:ext uri="{FF2B5EF4-FFF2-40B4-BE49-F238E27FC236}">
              <a16:creationId xmlns:a16="http://schemas.microsoft.com/office/drawing/2014/main" id="{30438971-1B19-4BEF-94A5-699E85520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01785" y="4252232"/>
          <a:ext cx="5510893" cy="2048161"/>
        </a:xfrm>
        <a:prstGeom prst="rect">
          <a:avLst/>
        </a:prstGeom>
      </xdr:spPr>
    </xdr:pic>
    <xdr:clientData/>
  </xdr:oneCellAnchor>
  <xdr:twoCellAnchor>
    <xdr:from>
      <xdr:col>5</xdr:col>
      <xdr:colOff>0</xdr:colOff>
      <xdr:row>12</xdr:row>
      <xdr:rowOff>0</xdr:rowOff>
    </xdr:from>
    <xdr:to>
      <xdr:col>11</xdr:col>
      <xdr:colOff>435429</xdr:colOff>
      <xdr:row>14</xdr:row>
      <xdr:rowOff>244928</xdr:rowOff>
    </xdr:to>
    <xdr:sp macro="" textlink="">
      <xdr:nvSpPr>
        <xdr:cNvPr id="15" name="Text Box 262">
          <a:extLst>
            <a:ext uri="{FF2B5EF4-FFF2-40B4-BE49-F238E27FC236}">
              <a16:creationId xmlns:a16="http://schemas.microsoft.com/office/drawing/2014/main" id="{E8AF2DE9-A523-4436-AE8F-9972EF36145A}"/>
            </a:ext>
          </a:extLst>
        </xdr:cNvPr>
        <xdr:cNvSpPr txBox="1">
          <a:spLocks noChangeArrowheads="1"/>
        </xdr:cNvSpPr>
      </xdr:nvSpPr>
      <xdr:spPr bwMode="auto">
        <a:xfrm>
          <a:off x="3048000" y="3314700"/>
          <a:ext cx="4093029" cy="797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CCEC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0" tIns="45720" rIns="0" bIns="45720" anchor="t" anchorCtr="0" upright="1">
          <a:noAutofit/>
        </a:bodyPr>
        <a:lstStyle/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แผนภูมิ 7   </a:t>
          </a:r>
          <a:r>
            <a:rPr lang="th-TH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จำนวนและร้อยละของผู้มีงานทำ จำแนกตาม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ระดับการศึกษาที่สำเร็จไตรมาส  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/25</a:t>
          </a:r>
          <a:r>
            <a:rPr lang="en-US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63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1600"/>
            </a:lnSpc>
            <a:tabLst>
              <a:tab pos="457200" algn="l"/>
            </a:tabLst>
          </a:pPr>
          <a:r>
            <a:rPr lang="th-TH" sz="1300" b="1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จังหวัดนครราชสีมา</a:t>
          </a:r>
          <a:endParaRPr lang="en-US" sz="16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algn="just">
            <a:lnSpc>
              <a:spcPts val="2200"/>
            </a:lnSpc>
            <a:tabLst>
              <a:tab pos="457200" algn="l"/>
            </a:tabLst>
          </a:pPr>
          <a:r>
            <a:rPr lang="th-TH" sz="1200" b="1">
              <a:effectLst/>
              <a:latin typeface="AngsanaUPC" panose="02020603050405020304" pitchFamily="18" charset="-34"/>
              <a:ea typeface="Times New Roman" panose="02020603050405020304" pitchFamily="18" charset="0"/>
              <a:cs typeface="TH SarabunPSK" panose="020B0500040200020003" pitchFamily="34" charset="-34"/>
            </a:rPr>
            <a:t> </a:t>
          </a:r>
          <a:endParaRPr lang="en-US" sz="1600">
            <a:effectLst/>
            <a:latin typeface="AngsanaUPC" panose="02020603050405020304" pitchFamily="18" charset="-34"/>
            <a:ea typeface="Times New Roman" panose="02020603050405020304" pitchFamily="18" charset="0"/>
            <a:cs typeface="AngsanaUPC" panose="02020603050405020304" pitchFamily="18" charset="-34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0.01917</cdr:x>
      <cdr:y>0.00047</cdr:y>
    </cdr:from>
    <cdr:to>
      <cdr:x>0.3102</cdr:x>
      <cdr:y>0.30568</cdr:y>
    </cdr:to>
    <cdr:sp macro="" textlink="">
      <cdr:nvSpPr>
        <cdr:cNvPr id="2" name="Text Box 1"/>
        <cdr:cNvSpPr txBox="1"/>
      </cdr:nvSpPr>
      <cdr:spPr>
        <a:xfrm xmlns:a="http://schemas.openxmlformats.org/drawingml/2006/main">
          <a:off x="74558" y="0"/>
          <a:ext cx="1131941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ผู้ว่างงาน </a:t>
          </a:r>
          <a:r>
            <a:rPr lang="th-TH" sz="1000" b="1" i="0" baseline="0">
              <a:effectLst/>
              <a:latin typeface="+mn-lt"/>
              <a:ea typeface="+mn-ea"/>
              <a:cs typeface="+mn-cs"/>
            </a:rPr>
            <a:t> (คน)</a:t>
          </a:r>
          <a:r>
            <a:rPr lang="en-US" sz="1000" b="1" i="0" baseline="0">
              <a:effectLst/>
              <a:latin typeface="+mn-lt"/>
              <a:ea typeface="+mn-ea"/>
              <a:cs typeface="+mn-cs"/>
            </a:rPr>
            <a:t>  </a:t>
          </a:r>
        </a:p>
        <a:p xmlns:a="http://schemas.openxmlformats.org/drawingml/2006/main">
          <a:pPr algn="l" rtl="0">
            <a:defRPr sz="1000"/>
          </a:pPr>
          <a:r>
            <a:rPr lang="en-US" sz="8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53</a:t>
          </a:r>
          <a:r>
            <a:rPr lang="en-US" sz="800" b="1" i="0" baseline="0">
              <a:effectLst/>
              <a:latin typeface="+mn-lt"/>
              <a:ea typeface="+mn-ea"/>
              <a:cs typeface="+mj-cs"/>
            </a:rPr>
            <a:t>,</a:t>
          </a:r>
          <a:r>
            <a:rPr lang="th-TH" sz="800" b="1" i="0" baseline="0">
              <a:effectLst/>
              <a:latin typeface="+mn-lt"/>
              <a:ea typeface="+mn-ea"/>
              <a:cs typeface="+mj-cs"/>
            </a:rPr>
            <a:t>000</a:t>
          </a:r>
          <a:endParaRPr lang="th-TH" sz="800" b="1" i="0" u="none" strike="noStrike" baseline="0">
            <a:solidFill>
              <a:srgbClr val="000000"/>
            </a:solidFill>
            <a:latin typeface="TH SarabunPSK"/>
            <a:cs typeface="+mj-cs"/>
          </a:endParaRPr>
        </a:p>
      </cdr:txBody>
    </cdr:sp>
  </cdr:relSizeAnchor>
  <cdr:relSizeAnchor xmlns:cdr="http://schemas.openxmlformats.org/drawingml/2006/chartDrawing">
    <cdr:from>
      <cdr:x>0.70934</cdr:x>
      <cdr:y>0.01783</cdr:y>
    </cdr:from>
    <cdr:to>
      <cdr:x>0.99437</cdr:x>
      <cdr:y>0.22077</cdr:y>
    </cdr:to>
    <cdr:sp macro="" textlink="">
      <cdr:nvSpPr>
        <cdr:cNvPr id="4" name="Text Box 3"/>
        <cdr:cNvSpPr txBox="1"/>
      </cdr:nvSpPr>
      <cdr:spPr>
        <a:xfrm xmlns:a="http://schemas.openxmlformats.org/drawingml/2006/main">
          <a:off x="2650398" y="32551"/>
          <a:ext cx="1064994" cy="393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0" rIns="0" rtlCol="0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th-TH" sz="1000" b="1" i="0" u="none" strike="noStrike" baseline="0">
              <a:solidFill>
                <a:srgbClr val="000000"/>
              </a:solidFill>
              <a:latin typeface="TH SarabunPSK"/>
              <a:cs typeface="+mj-cs"/>
            </a:rPr>
            <a:t>ร้อยละผู้ว่างาน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226219</xdr:colOff>
      <xdr:row>15</xdr:row>
      <xdr:rowOff>261938</xdr:rowOff>
    </xdr:from>
    <xdr:ext cx="9282113" cy="1795463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AADA51E3-EEA1-44B6-8BB9-505EA6746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4405313"/>
          <a:ext cx="9282113" cy="1795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62</xdr:row>
      <xdr:rowOff>142875</xdr:rowOff>
    </xdr:from>
    <xdr:to>
      <xdr:col>9</xdr:col>
      <xdr:colOff>381000</xdr:colOff>
      <xdr:row>103</xdr:row>
      <xdr:rowOff>157163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AE2CE57-3F1D-4D32-B4A9-BE66BFF7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30813"/>
          <a:ext cx="9215438" cy="117300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76200</xdr:rowOff>
    </xdr:from>
    <xdr:to>
      <xdr:col>11</xdr:col>
      <xdr:colOff>0</xdr:colOff>
      <xdr:row>56</xdr:row>
      <xdr:rowOff>0</xdr:rowOff>
    </xdr:to>
    <xdr:grpSp>
      <xdr:nvGrpSpPr>
        <xdr:cNvPr id="2" name="กลุ่ม 1">
          <a:extLst>
            <a:ext uri="{FF2B5EF4-FFF2-40B4-BE49-F238E27FC236}">
              <a16:creationId xmlns:a16="http://schemas.microsoft.com/office/drawing/2014/main" id="{EC571C9E-DB7A-4456-A20B-43067DB72547}"/>
            </a:ext>
          </a:extLst>
        </xdr:cNvPr>
        <xdr:cNvGrpSpPr/>
      </xdr:nvGrpSpPr>
      <xdr:grpSpPr>
        <a:xfrm>
          <a:off x="2228850" y="76200"/>
          <a:ext cx="5543550" cy="14706600"/>
          <a:chOff x="2228850" y="76200"/>
          <a:chExt cx="6076950" cy="14706600"/>
        </a:xfrm>
      </xdr:grpSpPr>
      <xdr:pic>
        <xdr:nvPicPr>
          <xdr:cNvPr id="3" name="รูปภาพ 2">
            <a:extLst>
              <a:ext uri="{FF2B5EF4-FFF2-40B4-BE49-F238E27FC236}">
                <a16:creationId xmlns:a16="http://schemas.microsoft.com/office/drawing/2014/main" id="{EFD9F4C1-95D5-4C71-A6E9-79401BD4DBF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28850" y="76200"/>
            <a:ext cx="6076950" cy="97059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BA8373D8-A0B9-4087-AB64-AE6E8DDF010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24100" y="9829800"/>
            <a:ext cx="4962525" cy="49530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146844</xdr:rowOff>
    </xdr:from>
    <xdr:ext cx="8296275" cy="3091921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664C5CBD-E9CE-4B14-9195-B525D1120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72069"/>
          <a:ext cx="8296275" cy="3091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224463" cy="721995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2BDBF417-3F5E-47CA-8056-E09379C86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24463" cy="721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057650" cy="8601075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A80DBDB8-3F9A-4522-82A1-02F36B37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57650" cy="860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581900" cy="4219575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A805F892-F260-4D7F-BC83-EA6F96E5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171450</xdr:rowOff>
    </xdr:from>
    <xdr:to>
      <xdr:col>4</xdr:col>
      <xdr:colOff>1476375</xdr:colOff>
      <xdr:row>56</xdr:row>
      <xdr:rowOff>66675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1A34095B-D48F-4D87-9565-1A9DDF76A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1009650</xdr:colOff>
      <xdr:row>2</xdr:row>
      <xdr:rowOff>66675</xdr:rowOff>
    </xdr:from>
    <xdr:to>
      <xdr:col>6</xdr:col>
      <xdr:colOff>114300</xdr:colOff>
      <xdr:row>12</xdr:row>
      <xdr:rowOff>238125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30CD0D9B-6840-41E9-A3A7-7B5FC1A12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6B631B4-1A43-4DEF-B300-52D68E8EE65D}" name="Table5" displayName="Table5" ref="A1:E45" totalsRowShown="0">
  <autoFilter ref="A1:E45" xr:uid="{7C5A4718-4C69-4B62-8B72-6FDCAF6B5C68}"/>
  <tableColumns count="5">
    <tableColumn id="1" xr3:uid="{8FA81192-7438-49D8-8CBD-4A04D5220B2A}" name="ไทม์ไลน์"/>
    <tableColumn id="2" xr3:uid="{E8505F49-D72E-4583-B815-620724685062}" name="ค่า"/>
    <tableColumn id="3" xr3:uid="{85834662-44DC-4ED3-86F0-6703AC388552}" name="การพยากรณ์">
      <calculatedColumnFormula>_xlfn.FORECAST.ETS(A2,$B$2:$B$37,$A$2:$A$37,1,1)</calculatedColumnFormula>
    </tableColumn>
    <tableColumn id="4" xr3:uid="{0B2DF176-A775-4366-92AB-6C796BB7D1E1}" name="ขีดจำกัดความเชื่อมั่นระดับล่าง" dataDxfId="5">
      <calculatedColumnFormula>C2-_xlfn.FORECAST.ETS.CONFINT(A2,$B$2:$B$37,$A$2:$A$37,0.95,1,1)</calculatedColumnFormula>
    </tableColumn>
    <tableColumn id="5" xr3:uid="{25023F62-9E84-43B7-A46B-61633BF710AB}" name="ขีดจำกัดความเชื่อมั่นระดับบน" dataDxfId="4">
      <calculatedColumnFormula>C2+_xlfn.FORECAST.ETS.CONFINT(A2,$B$2:$B$37,$A$2:$A$37,0.95,1,1)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58B3FB1-DA11-4838-B7EA-AC5C4D626203}" name="Table6" displayName="Table6" ref="G1:H8" totalsRowShown="0">
  <autoFilter ref="G1:H8" xr:uid="{D177C883-CE81-4152-B85C-348F3C8AFA45}"/>
  <tableColumns count="2">
    <tableColumn id="1" xr3:uid="{35C7F356-4222-44D7-ABCA-DC49DDC9908E}" name="สถิติ"/>
    <tableColumn id="2" xr3:uid="{623FE5A5-51D2-4DEE-8B67-10BE4159A335}" name="ค่า" dataDxfId="3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26589A-1183-4C54-95F7-997E51EEE7AC}" name="Table1" displayName="Table1" ref="A1:E45" totalsRowShown="0">
  <autoFilter ref="A1:E45" xr:uid="{BB2643A3-C298-47D2-91B5-A4634B1A9451}"/>
  <tableColumns count="5">
    <tableColumn id="1" xr3:uid="{505A2A7A-B0E9-4770-9003-7EACB57BC1F1}" name="ปี"/>
    <tableColumn id="2" xr3:uid="{F64772C3-9488-443F-8B73-E9C92FCB865E}" name="ผู้มีงานทำ"/>
    <tableColumn id="3" xr3:uid="{D9D5BE1B-A6A1-40D6-801D-1EB401D564B6}" name="การพยากรณ์(ผู้มีงานทำ)">
      <calculatedColumnFormula>_xlfn.FORECAST.ETS(A2,$B$2:$B$37,$A$2:$A$37,1,1)</calculatedColumnFormula>
    </tableColumn>
    <tableColumn id="4" xr3:uid="{6E12C6A0-C61B-4F9F-9133-F345483526A6}" name="ขีดจำกัดความเชื่อมั่นระดับล่าง(ผู้มีงานทำ)" dataDxfId="2">
      <calculatedColumnFormula>C2-_xlfn.FORECAST.ETS.CONFINT(A2,$B$2:$B$37,$A$2:$A$37,0.95,1,1)</calculatedColumnFormula>
    </tableColumn>
    <tableColumn id="5" xr3:uid="{611715FC-6C17-42C5-BD1E-330E50390A2B}" name="ขีดจำกัดความเชื่อมั่นระดับบน(ผู้มีงานทำ)" dataDxfId="1">
      <calculatedColumnFormula>C2+_xlfn.FORECAST.ETS.CONFINT(A2,$B$2:$B$37,$A$2:$A$37,0.95,1,1)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A38668B-BA20-4867-986E-0D4EBAA0E60A}" name="Table3" displayName="Table3" ref="G1:H8" totalsRowShown="0">
  <autoFilter ref="G1:H8" xr:uid="{224C0F75-ADDC-48EB-8F49-0645A33513E7}"/>
  <tableColumns count="2">
    <tableColumn id="1" xr3:uid="{85201E5C-ED54-46C2-9028-99230F088CDA}" name="สถิติ"/>
    <tableColumn id="2" xr3:uid="{117C1261-1C1C-41FB-81B4-966FD8E7D6AE}" name="ค่า" dataDxfId="0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56B8B00-E69A-4241-A5A3-4C5963216902}" name="Table2" displayName="Table2" ref="A1:B37" totalsRowShown="0">
  <autoFilter ref="A1:B37" xr:uid="{624FEEB8-A682-4F60-A8F1-4375C579D6FA}"/>
  <tableColumns count="2">
    <tableColumn id="1" xr3:uid="{F66524FE-69A8-4686-9187-56D5F6E65075}" name="ปี"/>
    <tableColumn id="2" xr3:uid="{52FE6D95-001B-40F3-BACE-FC491331D177}" name="ผู้มีงานทำ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A5D3-2E64-4DE6-8E3C-BCDA0D9C3A54}">
  <dimension ref="A1:V185"/>
  <sheetViews>
    <sheetView tabSelected="1" zoomScale="60" zoomScaleNormal="60" workbookViewId="0">
      <selection activeCell="A20" sqref="A20"/>
    </sheetView>
  </sheetViews>
  <sheetFormatPr defaultColWidth="9.140625" defaultRowHeight="24" customHeight="1"/>
  <cols>
    <col min="1" max="1" width="33.5703125" style="1" customWidth="1"/>
    <col min="2" max="4" width="17.140625" style="1" customWidth="1"/>
    <col min="5" max="5" width="18.140625" style="1" customWidth="1"/>
    <col min="6" max="6" width="13.5703125" style="1" bestFit="1" customWidth="1"/>
    <col min="7" max="7" width="15.5703125" style="1" bestFit="1" customWidth="1"/>
    <col min="8" max="8" width="13.42578125" style="1" bestFit="1" customWidth="1"/>
    <col min="9" max="9" width="12" style="1" customWidth="1"/>
    <col min="10" max="10" width="13.140625" style="1" customWidth="1"/>
    <col min="11" max="13" width="9.140625" style="1"/>
    <col min="14" max="14" width="11.28515625" style="12" customWidth="1"/>
    <col min="15" max="15" width="9.140625" style="12" customWidth="1"/>
    <col min="16" max="19" width="9.140625" style="12"/>
    <col min="20" max="16384" width="9.140625" style="1"/>
  </cols>
  <sheetData>
    <row r="1" spans="1:22" ht="29.25" customHeight="1">
      <c r="A1" s="16" t="s">
        <v>22</v>
      </c>
    </row>
    <row r="2" spans="1:22" s="16" customFormat="1" ht="7.5" customHeight="1">
      <c r="N2" s="11"/>
      <c r="O2" s="11"/>
      <c r="P2" s="11"/>
      <c r="Q2" s="11"/>
      <c r="R2" s="11"/>
      <c r="S2" s="11"/>
    </row>
    <row r="3" spans="1:22" s="16" customFormat="1" ht="13.5" customHeight="1">
      <c r="A3" s="19"/>
      <c r="B3" s="19"/>
      <c r="C3" s="19"/>
      <c r="D3" s="19"/>
      <c r="N3" s="11"/>
      <c r="O3" s="11"/>
      <c r="P3" s="11"/>
      <c r="Q3" s="11"/>
      <c r="R3" s="11"/>
      <c r="S3" s="11"/>
    </row>
    <row r="4" spans="1:22" s="16" customFormat="1" ht="32.25" customHeight="1">
      <c r="A4" s="18" t="s">
        <v>9</v>
      </c>
      <c r="B4" s="17" t="s">
        <v>0</v>
      </c>
      <c r="C4" s="17" t="s">
        <v>1</v>
      </c>
      <c r="D4" s="17" t="s">
        <v>2</v>
      </c>
      <c r="N4" s="11"/>
      <c r="O4" s="11"/>
      <c r="P4" s="11"/>
      <c r="Q4" s="11"/>
      <c r="R4" s="11"/>
      <c r="S4" s="11"/>
    </row>
    <row r="5" spans="1:22" s="16" customFormat="1" ht="27.75" customHeight="1">
      <c r="C5" s="47" t="s">
        <v>21</v>
      </c>
      <c r="N5" s="11"/>
      <c r="O5" s="11"/>
      <c r="P5" s="11"/>
      <c r="Q5" s="11"/>
      <c r="R5" s="11"/>
      <c r="S5" s="11"/>
    </row>
    <row r="6" spans="1:22" s="9" customFormat="1" ht="20.25" customHeight="1">
      <c r="A6" s="9" t="s">
        <v>19</v>
      </c>
      <c r="B6" s="113">
        <v>2055690</v>
      </c>
      <c r="C6" s="113">
        <v>992241</v>
      </c>
      <c r="D6" s="113">
        <v>1063449</v>
      </c>
      <c r="E6" s="15"/>
      <c r="F6" s="15"/>
      <c r="G6" s="109"/>
      <c r="H6" s="109"/>
      <c r="I6" s="109"/>
      <c r="J6" s="109"/>
      <c r="K6" s="109"/>
      <c r="L6" s="109"/>
    </row>
    <row r="7" spans="1:22" s="8" customFormat="1" ht="20.25" customHeight="1">
      <c r="A7" s="8" t="s">
        <v>18</v>
      </c>
      <c r="B7" s="106">
        <v>1340769</v>
      </c>
      <c r="C7" s="106">
        <v>751011</v>
      </c>
      <c r="D7" s="106">
        <v>589758</v>
      </c>
      <c r="E7" s="13"/>
      <c r="F7" s="13"/>
      <c r="G7" s="108"/>
      <c r="H7" s="108"/>
      <c r="I7" s="108"/>
      <c r="J7" s="108"/>
      <c r="K7" s="108"/>
      <c r="L7" s="108"/>
      <c r="N7" s="112"/>
      <c r="O7" s="112"/>
    </row>
    <row r="8" spans="1:22" s="8" customFormat="1" ht="20.25" customHeight="1">
      <c r="A8" s="8" t="s">
        <v>17</v>
      </c>
      <c r="B8" s="106">
        <v>1335269</v>
      </c>
      <c r="C8" s="106">
        <v>745511</v>
      </c>
      <c r="D8" s="106">
        <v>589758</v>
      </c>
      <c r="E8" s="33"/>
      <c r="F8" s="33"/>
      <c r="G8" s="33"/>
      <c r="H8" s="108"/>
      <c r="I8" s="108"/>
      <c r="J8" s="108"/>
      <c r="K8" s="108"/>
      <c r="L8" s="108"/>
      <c r="N8" s="103"/>
      <c r="O8" s="103"/>
    </row>
    <row r="9" spans="1:22" s="8" customFormat="1" ht="20.25" customHeight="1">
      <c r="A9" s="8" t="s">
        <v>16</v>
      </c>
      <c r="B9" s="106">
        <v>1289307</v>
      </c>
      <c r="C9" s="106">
        <v>725790</v>
      </c>
      <c r="D9" s="106">
        <v>563517</v>
      </c>
      <c r="E9" s="33"/>
      <c r="F9" s="33"/>
      <c r="G9" s="33"/>
      <c r="H9" s="108"/>
      <c r="I9" s="108"/>
      <c r="J9" s="108"/>
      <c r="K9" s="108"/>
      <c r="L9" s="108"/>
      <c r="N9" s="103"/>
      <c r="O9" s="103"/>
    </row>
    <row r="10" spans="1:22" s="8" customFormat="1" ht="20.25" customHeight="1">
      <c r="A10" s="8" t="s">
        <v>15</v>
      </c>
      <c r="B10" s="106">
        <v>45962</v>
      </c>
      <c r="C10" s="106">
        <v>19721</v>
      </c>
      <c r="D10" s="106">
        <v>26241</v>
      </c>
      <c r="E10" s="33"/>
      <c r="F10" s="33"/>
      <c r="G10" s="33"/>
      <c r="H10" s="108"/>
      <c r="I10" s="108"/>
      <c r="J10" s="108"/>
      <c r="K10" s="108"/>
      <c r="L10" s="108"/>
      <c r="N10" s="103"/>
      <c r="O10" s="103"/>
    </row>
    <row r="11" spans="1:22" s="8" customFormat="1" ht="20.25" customHeight="1">
      <c r="A11" s="8" t="s">
        <v>14</v>
      </c>
      <c r="B11" s="106">
        <v>5501</v>
      </c>
      <c r="C11" s="106">
        <v>5501</v>
      </c>
      <c r="D11" s="99" t="s">
        <v>8</v>
      </c>
      <c r="E11" s="33"/>
      <c r="F11" s="33"/>
      <c r="G11" s="33"/>
      <c r="H11" s="108"/>
      <c r="I11" s="111"/>
      <c r="J11" s="108"/>
      <c r="K11" s="108"/>
      <c r="L11" s="111"/>
      <c r="N11" s="103"/>
      <c r="O11" s="103"/>
    </row>
    <row r="12" spans="1:22" s="8" customFormat="1" ht="20.25" customHeight="1">
      <c r="A12" s="8" t="s">
        <v>13</v>
      </c>
      <c r="B12" s="106">
        <v>714921</v>
      </c>
      <c r="C12" s="106">
        <v>241230</v>
      </c>
      <c r="D12" s="106">
        <v>473691</v>
      </c>
      <c r="E12" s="33"/>
      <c r="F12" s="33"/>
      <c r="G12" s="33"/>
      <c r="H12" s="110"/>
      <c r="I12" s="110"/>
      <c r="J12" s="31"/>
      <c r="K12" s="110"/>
      <c r="L12" s="110"/>
      <c r="N12" s="103"/>
      <c r="O12" s="103"/>
    </row>
    <row r="13" spans="1:22" s="8" customFormat="1" ht="20.25" customHeight="1">
      <c r="A13" s="8" t="s">
        <v>12</v>
      </c>
      <c r="B13" s="106">
        <v>188941</v>
      </c>
      <c r="C13" s="106">
        <v>20767</v>
      </c>
      <c r="D13" s="106">
        <v>168175</v>
      </c>
      <c r="E13" s="13"/>
      <c r="F13" s="13"/>
      <c r="G13" s="108"/>
      <c r="H13" s="109"/>
      <c r="I13" s="109"/>
      <c r="J13" s="108"/>
      <c r="K13" s="109"/>
      <c r="L13" s="109"/>
      <c r="N13" s="103"/>
      <c r="O13" s="103"/>
    </row>
    <row r="14" spans="1:22" s="9" customFormat="1" ht="20.25" customHeight="1">
      <c r="A14" s="8" t="s">
        <v>11</v>
      </c>
      <c r="B14" s="106">
        <v>168196</v>
      </c>
      <c r="C14" s="106">
        <v>74947</v>
      </c>
      <c r="D14" s="106">
        <v>93249</v>
      </c>
      <c r="E14" s="13"/>
      <c r="F14" s="13"/>
      <c r="G14" s="108"/>
      <c r="H14" s="108"/>
      <c r="I14" s="108"/>
      <c r="J14" s="108"/>
      <c r="K14" s="108"/>
      <c r="L14" s="108"/>
      <c r="N14" s="103"/>
      <c r="O14" s="103"/>
      <c r="P14" s="8"/>
      <c r="Q14" s="8"/>
      <c r="R14" s="8"/>
      <c r="S14" s="8"/>
      <c r="T14" s="8"/>
      <c r="U14" s="8"/>
      <c r="V14" s="8"/>
    </row>
    <row r="15" spans="1:22" s="8" customFormat="1" ht="20.25" customHeight="1">
      <c r="A15" s="8" t="s">
        <v>10</v>
      </c>
      <c r="B15" s="106">
        <v>357784</v>
      </c>
      <c r="C15" s="106">
        <v>145516</v>
      </c>
      <c r="D15" s="106">
        <v>212267</v>
      </c>
      <c r="E15" s="13"/>
      <c r="F15" s="13"/>
      <c r="G15" s="108"/>
      <c r="H15" s="108"/>
      <c r="I15" s="108"/>
      <c r="J15" s="108"/>
      <c r="K15" s="108"/>
      <c r="L15" s="108"/>
      <c r="N15" s="103"/>
      <c r="O15" s="103"/>
    </row>
    <row r="16" spans="1:22" s="8" customFormat="1" ht="18.75" customHeight="1">
      <c r="A16" s="9"/>
      <c r="B16" s="107"/>
      <c r="C16" s="107"/>
      <c r="D16" s="107"/>
      <c r="G16" s="106"/>
      <c r="H16" s="106"/>
      <c r="I16" s="106"/>
      <c r="J16" s="106"/>
      <c r="K16" s="106"/>
      <c r="L16" s="106"/>
      <c r="N16" s="103"/>
      <c r="O16" s="103"/>
    </row>
    <row r="17" spans="1:22" s="12" customFormat="1" ht="23.25" customHeight="1">
      <c r="A17" s="16"/>
      <c r="B17" s="11"/>
      <c r="C17" s="47" t="s">
        <v>20</v>
      </c>
      <c r="D17" s="16"/>
      <c r="G17" s="105"/>
      <c r="H17" s="105"/>
      <c r="I17" s="105"/>
      <c r="N17" s="103"/>
      <c r="O17" s="103"/>
      <c r="P17" s="8"/>
      <c r="Q17" s="8"/>
      <c r="R17" s="8"/>
      <c r="S17" s="8"/>
      <c r="T17" s="8"/>
      <c r="U17" s="8"/>
      <c r="V17" s="8"/>
    </row>
    <row r="18" spans="1:22" s="11" customFormat="1" ht="20.25" customHeight="1">
      <c r="A18" s="82"/>
      <c r="N18" s="103"/>
      <c r="O18" s="103"/>
      <c r="P18" s="8"/>
      <c r="Q18" s="8"/>
      <c r="R18" s="8"/>
      <c r="S18" s="8"/>
      <c r="T18" s="8"/>
      <c r="U18" s="8"/>
      <c r="V18" s="8"/>
    </row>
    <row r="19" spans="1:22" s="9" customFormat="1" ht="20.25" customHeight="1">
      <c r="A19" s="9" t="s">
        <v>19</v>
      </c>
      <c r="B19" s="81">
        <v>100</v>
      </c>
      <c r="C19" s="81">
        <v>100</v>
      </c>
      <c r="D19" s="81">
        <v>100</v>
      </c>
      <c r="E19" s="10"/>
      <c r="N19" s="103"/>
      <c r="O19" s="103"/>
      <c r="P19" s="8"/>
      <c r="Q19" s="8"/>
      <c r="R19" s="8"/>
      <c r="S19" s="8"/>
      <c r="T19" s="8"/>
      <c r="U19" s="8"/>
      <c r="V19" s="8"/>
    </row>
    <row r="20" spans="1:22" s="8" customFormat="1" ht="20.25" customHeight="1">
      <c r="A20" s="8" t="s">
        <v>18</v>
      </c>
      <c r="B20" s="80">
        <f>B7*100/B$6</f>
        <v>65.222334106796254</v>
      </c>
      <c r="C20" s="80">
        <f>C7*100/C$6</f>
        <v>75.688366032042623</v>
      </c>
      <c r="D20" s="80">
        <f>D7*100/D$6</f>
        <v>55.457102315202704</v>
      </c>
      <c r="E20" s="7"/>
      <c r="N20" s="103"/>
      <c r="O20" s="103"/>
    </row>
    <row r="21" spans="1:22" s="8" customFormat="1" ht="20.25" customHeight="1">
      <c r="A21" s="8" t="s">
        <v>17</v>
      </c>
      <c r="B21" s="80">
        <f>B8*100/B$6-0.03</f>
        <v>64.924784038449374</v>
      </c>
      <c r="C21" s="80">
        <f t="shared" ref="C21:D23" si="0">C8*100/C$6</f>
        <v>75.134065211979745</v>
      </c>
      <c r="D21" s="80">
        <f t="shared" si="0"/>
        <v>55.457102315202704</v>
      </c>
      <c r="E21" s="7"/>
      <c r="N21" s="103"/>
      <c r="O21" s="103"/>
    </row>
    <row r="22" spans="1:22" s="3" customFormat="1" ht="20.25" customHeight="1">
      <c r="A22" s="8" t="s">
        <v>16</v>
      </c>
      <c r="B22" s="80">
        <f t="shared" ref="B22:B28" si="1">B9*100/B$6</f>
        <v>62.718941085474953</v>
      </c>
      <c r="C22" s="80">
        <f t="shared" si="0"/>
        <v>73.146544035168873</v>
      </c>
      <c r="D22" s="80">
        <f t="shared" si="0"/>
        <v>52.989565084926497</v>
      </c>
      <c r="E22" s="7"/>
      <c r="N22" s="103"/>
      <c r="O22" s="103"/>
      <c r="P22" s="8"/>
      <c r="Q22" s="8"/>
      <c r="R22" s="8"/>
      <c r="S22" s="8"/>
      <c r="T22" s="8"/>
      <c r="U22" s="8"/>
      <c r="V22" s="8"/>
    </row>
    <row r="23" spans="1:22" s="3" customFormat="1" ht="20.25" customHeight="1">
      <c r="A23" s="8" t="s">
        <v>15</v>
      </c>
      <c r="B23" s="80">
        <f t="shared" si="1"/>
        <v>2.2358429529744273</v>
      </c>
      <c r="C23" s="80">
        <f t="shared" si="0"/>
        <v>1.9875211768108756</v>
      </c>
      <c r="D23" s="80">
        <f t="shared" si="0"/>
        <v>2.4675372302762049</v>
      </c>
      <c r="E23" s="7"/>
      <c r="N23" s="103"/>
      <c r="O23" s="103"/>
      <c r="P23" s="8"/>
      <c r="Q23" s="8"/>
      <c r="R23" s="8"/>
      <c r="S23" s="8"/>
      <c r="T23" s="8"/>
      <c r="U23" s="8"/>
      <c r="V23" s="8"/>
    </row>
    <row r="24" spans="1:22" s="3" customFormat="1" ht="20.25" customHeight="1">
      <c r="A24" s="8" t="s">
        <v>14</v>
      </c>
      <c r="B24" s="80">
        <f t="shared" si="1"/>
        <v>0.26759871381385325</v>
      </c>
      <c r="C24" s="80">
        <f>C11*100/C$6</f>
        <v>0.55440160203015199</v>
      </c>
      <c r="D24" s="104" t="s">
        <v>8</v>
      </c>
      <c r="E24" s="7"/>
      <c r="N24" s="103"/>
      <c r="O24" s="103"/>
      <c r="P24" s="8"/>
      <c r="Q24" s="8"/>
      <c r="R24" s="8"/>
      <c r="S24" s="8"/>
      <c r="T24" s="8"/>
      <c r="U24" s="8"/>
      <c r="V24" s="8"/>
    </row>
    <row r="25" spans="1:22" s="3" customFormat="1" ht="20.25" customHeight="1">
      <c r="A25" s="8" t="s">
        <v>13</v>
      </c>
      <c r="B25" s="80">
        <f t="shared" si="1"/>
        <v>34.777665893203739</v>
      </c>
      <c r="C25" s="80">
        <f>C12*100/C$6</f>
        <v>24.311633967957381</v>
      </c>
      <c r="D25" s="80">
        <f>D12*100/D$6</f>
        <v>44.542897684797296</v>
      </c>
      <c r="E25" s="7"/>
      <c r="N25" s="103"/>
      <c r="O25" s="103"/>
      <c r="P25" s="8"/>
      <c r="Q25" s="100">
        <v>26561</v>
      </c>
      <c r="R25" s="8"/>
      <c r="S25" s="8"/>
      <c r="T25" s="8"/>
      <c r="U25" s="8"/>
      <c r="V25" s="8"/>
    </row>
    <row r="26" spans="1:22" s="3" customFormat="1" ht="20.25" customHeight="1">
      <c r="A26" s="8" t="s">
        <v>12</v>
      </c>
      <c r="B26" s="80">
        <f t="shared" si="1"/>
        <v>9.1911231751869202</v>
      </c>
      <c r="C26" s="80">
        <f>C13*100/C$6</f>
        <v>2.0929391145901048</v>
      </c>
      <c r="D26" s="80">
        <f>D13*100/D$6</f>
        <v>15.814110502713341</v>
      </c>
      <c r="E26" s="7"/>
      <c r="N26" s="103"/>
      <c r="O26" s="103"/>
      <c r="P26" s="9"/>
      <c r="Q26" s="9"/>
      <c r="R26" s="9"/>
      <c r="S26" s="9"/>
      <c r="T26" s="9"/>
      <c r="U26" s="9"/>
      <c r="V26" s="9"/>
    </row>
    <row r="27" spans="1:22" s="3" customFormat="1" ht="20.25" customHeight="1">
      <c r="A27" s="8" t="s">
        <v>11</v>
      </c>
      <c r="B27" s="80">
        <f t="shared" si="1"/>
        <v>8.1819729628494571</v>
      </c>
      <c r="C27" s="80">
        <f>C14*100/C$6-0.03</f>
        <v>7.5233061020457725</v>
      </c>
      <c r="D27" s="80">
        <f>D14*100/D$6-0.03</f>
        <v>8.7385446128587265</v>
      </c>
      <c r="E27" s="7"/>
      <c r="N27" s="103"/>
      <c r="O27" s="103"/>
      <c r="P27" s="8"/>
      <c r="Q27" s="8"/>
      <c r="R27" s="8"/>
      <c r="S27" s="8"/>
      <c r="T27" s="8"/>
      <c r="U27" s="8"/>
      <c r="V27" s="8"/>
    </row>
    <row r="28" spans="1:22" s="3" customFormat="1" ht="20.25" customHeight="1">
      <c r="A28" s="8" t="s">
        <v>10</v>
      </c>
      <c r="B28" s="80">
        <f t="shared" si="1"/>
        <v>17.404569755167365</v>
      </c>
      <c r="C28" s="80">
        <f>C15*100/C$6</f>
        <v>14.665388751321503</v>
      </c>
      <c r="D28" s="80">
        <f>D15*100/D$6</f>
        <v>19.96024256922523</v>
      </c>
      <c r="E28" s="7"/>
      <c r="H28" s="103"/>
      <c r="I28" s="103"/>
      <c r="J28" s="11"/>
      <c r="K28" s="103"/>
      <c r="L28" s="103"/>
      <c r="M28" s="11"/>
      <c r="N28" s="103"/>
      <c r="O28" s="103"/>
      <c r="P28" s="8"/>
      <c r="Q28" s="8"/>
      <c r="R28" s="8"/>
      <c r="S28" s="8"/>
      <c r="T28" s="8"/>
      <c r="U28" s="8"/>
      <c r="V28" s="8"/>
    </row>
    <row r="29" spans="1:22" s="3" customFormat="1" ht="20.25" customHeight="1">
      <c r="A29" s="6"/>
      <c r="B29" s="5"/>
      <c r="C29" s="5"/>
      <c r="D29" s="5"/>
      <c r="N29" s="103" t="s">
        <v>0</v>
      </c>
      <c r="O29" s="103" t="s">
        <v>1</v>
      </c>
      <c r="P29" s="11" t="s">
        <v>2</v>
      </c>
      <c r="Q29" s="103" t="s">
        <v>0</v>
      </c>
      <c r="R29" s="103" t="s">
        <v>1</v>
      </c>
      <c r="S29" s="11" t="s">
        <v>2</v>
      </c>
      <c r="T29" s="12"/>
      <c r="U29" s="12"/>
      <c r="V29" s="12"/>
    </row>
    <row r="30" spans="1:22" s="3" customFormat="1" ht="20.25" customHeight="1">
      <c r="A30" s="4"/>
      <c r="B30" s="1"/>
      <c r="C30" s="1"/>
      <c r="D30" s="1"/>
      <c r="N30" s="14">
        <v>14521</v>
      </c>
      <c r="O30" s="14">
        <v>9806</v>
      </c>
      <c r="P30" s="14">
        <v>4715</v>
      </c>
      <c r="Q30" s="9">
        <v>45962</v>
      </c>
      <c r="R30" s="9">
        <v>19721</v>
      </c>
      <c r="S30" s="3">
        <v>26241</v>
      </c>
      <c r="T30" s="11"/>
      <c r="U30" s="11"/>
      <c r="V30" s="11"/>
    </row>
    <row r="31" spans="1:22" s="3" customFormat="1" ht="24" customHeight="1">
      <c r="A31" s="9"/>
      <c r="B31" s="102"/>
      <c r="C31" s="102"/>
      <c r="D31" s="102"/>
      <c r="E31" s="1"/>
      <c r="N31" s="101">
        <v>1.2080889797758867</v>
      </c>
      <c r="O31" s="101">
        <v>1.4304886943836617</v>
      </c>
      <c r="P31" s="101">
        <v>0.91290870332112894</v>
      </c>
      <c r="Q31" s="101">
        <v>3.4280327185368993</v>
      </c>
      <c r="R31" s="101">
        <v>2.625926917182305</v>
      </c>
      <c r="S31" s="3">
        <v>4.45</v>
      </c>
      <c r="T31" s="9"/>
      <c r="U31" s="9"/>
      <c r="V31" s="9"/>
    </row>
    <row r="32" spans="1:22" ht="24" customHeight="1">
      <c r="A32" s="8"/>
      <c r="B32" s="97"/>
      <c r="C32" s="97"/>
      <c r="D32" s="97"/>
      <c r="N32" s="8"/>
      <c r="O32" s="8"/>
      <c r="P32" s="8"/>
      <c r="Q32" s="8"/>
      <c r="R32" s="8"/>
      <c r="S32" s="8"/>
      <c r="T32" s="8"/>
      <c r="U32" s="8"/>
      <c r="V32" s="8"/>
    </row>
    <row r="33" spans="1:22" ht="24" customHeight="1">
      <c r="A33" s="8"/>
      <c r="B33" s="97"/>
      <c r="C33" s="97"/>
      <c r="D33" s="97"/>
      <c r="N33" s="8"/>
      <c r="O33" s="8"/>
      <c r="P33" s="8"/>
      <c r="Q33" s="100">
        <v>31441</v>
      </c>
      <c r="R33" s="8"/>
      <c r="S33" s="8"/>
      <c r="T33" s="8"/>
      <c r="U33" s="8"/>
      <c r="V33" s="8"/>
    </row>
    <row r="34" spans="1:22" ht="24" customHeight="1">
      <c r="A34" s="8"/>
      <c r="B34" s="97"/>
      <c r="C34" s="97"/>
      <c r="D34" s="97"/>
      <c r="N34" s="8"/>
      <c r="O34" s="8"/>
      <c r="P34" s="8"/>
      <c r="Q34" s="8"/>
      <c r="R34" s="8"/>
      <c r="S34" s="8"/>
      <c r="T34" s="3"/>
      <c r="U34" s="3"/>
      <c r="V34" s="3"/>
    </row>
    <row r="35" spans="1:22" ht="24" customHeight="1">
      <c r="A35" s="8"/>
      <c r="B35" s="97"/>
      <c r="C35" s="97"/>
      <c r="D35" s="97"/>
      <c r="N35" s="8"/>
      <c r="O35" s="8"/>
      <c r="P35" s="8"/>
      <c r="Q35" s="8"/>
      <c r="R35" s="8"/>
      <c r="S35" s="8"/>
      <c r="T35" s="3"/>
      <c r="U35" s="3"/>
      <c r="V35" s="3"/>
    </row>
    <row r="36" spans="1:22" ht="24" customHeight="1">
      <c r="A36" s="8"/>
      <c r="B36" s="97"/>
      <c r="C36" s="97"/>
      <c r="D36" s="99"/>
      <c r="N36" s="8"/>
      <c r="O36" s="8"/>
      <c r="P36" s="8"/>
      <c r="Q36" s="8"/>
      <c r="R36" s="8"/>
      <c r="S36" s="8"/>
      <c r="T36" s="3"/>
      <c r="U36" s="3"/>
      <c r="V36" s="3"/>
    </row>
    <row r="37" spans="1:22" ht="24" customHeight="1">
      <c r="A37" s="8"/>
      <c r="B37" s="97"/>
      <c r="C37" s="97"/>
      <c r="D37" s="97"/>
      <c r="N37" s="8"/>
      <c r="O37" s="8"/>
      <c r="P37" s="8"/>
      <c r="Q37" s="8"/>
      <c r="R37" s="8"/>
      <c r="S37" s="8"/>
      <c r="T37" s="3"/>
      <c r="U37" s="3"/>
      <c r="V37" s="3"/>
    </row>
    <row r="38" spans="1:22" ht="24" customHeight="1">
      <c r="A38" s="8"/>
      <c r="B38" s="97"/>
      <c r="C38" s="97"/>
      <c r="D38" s="97"/>
      <c r="N38" s="8"/>
      <c r="O38" s="8"/>
      <c r="P38" s="8"/>
      <c r="Q38" s="8"/>
      <c r="R38" s="8"/>
      <c r="S38" s="8"/>
      <c r="T38" s="3"/>
      <c r="U38" s="3"/>
      <c r="V38" s="3"/>
    </row>
    <row r="39" spans="1:22" ht="24" customHeight="1">
      <c r="A39" s="8"/>
      <c r="B39" s="97"/>
      <c r="C39" s="97"/>
      <c r="D39" s="97"/>
      <c r="N39" s="8"/>
      <c r="O39" s="8"/>
      <c r="P39" s="8"/>
      <c r="Q39" s="8"/>
      <c r="R39" s="8"/>
      <c r="S39" s="98"/>
      <c r="T39" s="98"/>
      <c r="U39" s="98"/>
      <c r="V39" s="3"/>
    </row>
    <row r="40" spans="1:22" ht="24" customHeight="1">
      <c r="A40" s="8"/>
      <c r="B40" s="97"/>
      <c r="C40" s="97"/>
      <c r="D40" s="97"/>
      <c r="N40" s="8"/>
      <c r="O40" s="8"/>
      <c r="P40" s="8"/>
      <c r="Q40" s="8"/>
      <c r="R40" s="8"/>
      <c r="S40" s="8"/>
      <c r="T40" s="3"/>
      <c r="U40" s="3"/>
      <c r="V40" s="3"/>
    </row>
    <row r="41" spans="1:22" ht="24" customHeight="1">
      <c r="N41" s="8"/>
      <c r="O41" s="8"/>
      <c r="P41" s="8"/>
      <c r="Q41" s="8"/>
      <c r="R41" s="8"/>
      <c r="S41" s="8"/>
      <c r="T41" s="3"/>
      <c r="U41" s="3"/>
      <c r="V41" s="3"/>
    </row>
    <row r="42" spans="1:22" ht="24" customHeight="1">
      <c r="N42" s="8"/>
      <c r="O42" s="8"/>
      <c r="P42" s="8"/>
      <c r="Q42" s="8"/>
      <c r="R42" s="8"/>
      <c r="S42" s="8"/>
      <c r="T42" s="3"/>
      <c r="U42" s="3"/>
      <c r="V42" s="3"/>
    </row>
    <row r="43" spans="1:22" ht="24" customHeight="1">
      <c r="N43" s="8"/>
      <c r="O43" s="8"/>
      <c r="P43" s="8"/>
      <c r="Q43" s="8"/>
      <c r="R43" s="8"/>
      <c r="S43" s="8"/>
      <c r="T43" s="3"/>
      <c r="U43" s="3"/>
      <c r="V43" s="3"/>
    </row>
    <row r="47" spans="1:22" ht="24" customHeight="1">
      <c r="B47" s="2"/>
      <c r="D47" s="2"/>
    </row>
    <row r="48" spans="1:22" ht="24" customHeight="1">
      <c r="B48" s="2"/>
      <c r="D48" s="2"/>
      <c r="S48" s="1"/>
    </row>
    <row r="49" spans="2:4" ht="24" customHeight="1">
      <c r="B49" s="2"/>
      <c r="D49" s="2"/>
    </row>
    <row r="50" spans="2:4" ht="24" customHeight="1">
      <c r="B50" s="2"/>
      <c r="D50" s="2"/>
    </row>
    <row r="51" spans="2:4" ht="24" customHeight="1">
      <c r="B51" s="2"/>
      <c r="D51" s="2"/>
    </row>
    <row r="52" spans="2:4" ht="24" customHeight="1">
      <c r="B52" s="2"/>
      <c r="D52" s="2"/>
    </row>
    <row r="54" spans="2:4" ht="24" customHeight="1">
      <c r="B54" s="2"/>
      <c r="D54" s="2"/>
    </row>
    <row r="55" spans="2:4" ht="24" customHeight="1">
      <c r="B55" s="2"/>
      <c r="D55" s="2"/>
    </row>
    <row r="56" spans="2:4" ht="24" customHeight="1">
      <c r="B56" s="2"/>
      <c r="D56" s="2"/>
    </row>
    <row r="57" spans="2:4" ht="24" customHeight="1">
      <c r="B57" s="2"/>
      <c r="D57" s="2"/>
    </row>
    <row r="58" spans="2:4" ht="24" customHeight="1">
      <c r="B58" s="2"/>
      <c r="D58" s="2"/>
    </row>
    <row r="74" spans="2:4" ht="24" customHeight="1">
      <c r="B74" s="2"/>
      <c r="D74" s="2"/>
    </row>
    <row r="75" spans="2:4" ht="24" customHeight="1">
      <c r="B75" s="2"/>
      <c r="D75" s="2"/>
    </row>
    <row r="76" spans="2:4" ht="24" customHeight="1">
      <c r="B76" s="2"/>
      <c r="D76" s="2"/>
    </row>
    <row r="78" spans="2:4" ht="24" customHeight="1">
      <c r="B78" s="2"/>
      <c r="D78" s="2"/>
    </row>
    <row r="79" spans="2:4" ht="24" customHeight="1">
      <c r="B79" s="2"/>
    </row>
    <row r="80" spans="2:4" ht="24" customHeight="1">
      <c r="B80" s="2"/>
      <c r="D80" s="2"/>
    </row>
    <row r="81" spans="2:4" ht="24" customHeight="1">
      <c r="B81" s="2"/>
      <c r="D81" s="2"/>
    </row>
    <row r="83" spans="2:4" ht="24" customHeight="1">
      <c r="B83" s="2"/>
      <c r="D83" s="2"/>
    </row>
    <row r="85" spans="2:4" ht="24" customHeight="1">
      <c r="B85" s="2"/>
      <c r="D85" s="2"/>
    </row>
    <row r="87" spans="2:4" ht="24" customHeight="1">
      <c r="B87" s="2"/>
      <c r="D87" s="2"/>
    </row>
    <row r="100" spans="2:4" ht="24" customHeight="1">
      <c r="B100" s="2"/>
      <c r="D100" s="2"/>
    </row>
    <row r="101" spans="2:4" ht="24" customHeight="1">
      <c r="B101" s="2"/>
      <c r="D101" s="2"/>
    </row>
    <row r="104" spans="2:4" ht="24" customHeight="1">
      <c r="B104" s="2"/>
      <c r="D104" s="2"/>
    </row>
    <row r="106" spans="2:4" ht="24" customHeight="1">
      <c r="B106" s="2"/>
      <c r="D106" s="2"/>
    </row>
    <row r="108" spans="2:4" ht="24" customHeight="1">
      <c r="B108" s="2"/>
      <c r="D108" s="2"/>
    </row>
    <row r="109" spans="2:4" ht="24" customHeight="1">
      <c r="B109" s="2"/>
      <c r="D109" s="2"/>
    </row>
    <row r="110" spans="2:4" ht="24" customHeight="1">
      <c r="B110" s="2"/>
      <c r="D110" s="2"/>
    </row>
    <row r="111" spans="2:4" ht="24" customHeight="1">
      <c r="B111" s="2"/>
      <c r="D111" s="2"/>
    </row>
    <row r="112" spans="2:4" ht="24" customHeight="1">
      <c r="B112" s="2"/>
      <c r="D112" s="2"/>
    </row>
    <row r="114" spans="2:4" ht="24" customHeight="1">
      <c r="B114" s="2"/>
      <c r="D114" s="2"/>
    </row>
    <row r="115" spans="2:4" ht="24" customHeight="1">
      <c r="B115" s="2"/>
      <c r="D115" s="2"/>
    </row>
    <row r="116" spans="2:4" ht="24" customHeight="1">
      <c r="B116" s="2"/>
      <c r="D116" s="2"/>
    </row>
    <row r="117" spans="2:4" ht="24" customHeight="1">
      <c r="B117" s="2"/>
      <c r="D117" s="2"/>
    </row>
    <row r="118" spans="2:4" ht="24" customHeight="1">
      <c r="B118" s="2"/>
      <c r="D118" s="2"/>
    </row>
    <row r="136" spans="2:4" ht="24" customHeight="1">
      <c r="B136" s="2"/>
      <c r="D136" s="2"/>
    </row>
    <row r="137" spans="2:4" ht="24" customHeight="1">
      <c r="B137" s="2"/>
      <c r="D137" s="2"/>
    </row>
    <row r="138" spans="2:4" ht="24" customHeight="1">
      <c r="B138" s="2"/>
      <c r="D138" s="2"/>
    </row>
    <row r="139" spans="2:4" ht="24" customHeight="1">
      <c r="B139" s="2"/>
      <c r="D139" s="2"/>
    </row>
    <row r="140" spans="2:4" ht="24" customHeight="1">
      <c r="B140" s="2"/>
      <c r="D140" s="2"/>
    </row>
    <row r="141" spans="2:4" ht="24" customHeight="1">
      <c r="B141" s="2"/>
      <c r="D141" s="2"/>
    </row>
    <row r="162" spans="2:4" ht="24" customHeight="1">
      <c r="B162" s="2"/>
      <c r="D162" s="2"/>
    </row>
    <row r="163" spans="2:4" ht="24" customHeight="1">
      <c r="B163" s="2"/>
      <c r="D163" s="2"/>
    </row>
    <row r="165" spans="2:4" ht="24" customHeight="1">
      <c r="B165" s="2"/>
      <c r="D165" s="2"/>
    </row>
    <row r="166" spans="2:4" ht="24" customHeight="1">
      <c r="B166" s="2"/>
      <c r="D166" s="2"/>
    </row>
    <row r="167" spans="2:4" ht="24" customHeight="1">
      <c r="B167" s="2"/>
      <c r="D167" s="2"/>
    </row>
    <row r="168" spans="2:4" ht="24" customHeight="1">
      <c r="B168" s="2"/>
      <c r="D168" s="2"/>
    </row>
    <row r="169" spans="2:4" ht="24" customHeight="1">
      <c r="B169" s="2"/>
      <c r="D169" s="2"/>
    </row>
    <row r="170" spans="2:4" ht="24" customHeight="1">
      <c r="B170" s="2"/>
      <c r="D170" s="2"/>
    </row>
    <row r="183" spans="2:4" ht="24" customHeight="1">
      <c r="B183" s="2"/>
      <c r="C183" s="2"/>
      <c r="D183" s="2"/>
    </row>
    <row r="184" spans="2:4" ht="24" customHeight="1">
      <c r="B184" s="2"/>
      <c r="C184" s="2"/>
      <c r="D184" s="2"/>
    </row>
    <row r="185" spans="2:4" ht="24" customHeight="1">
      <c r="B185" s="2"/>
      <c r="C185" s="2"/>
      <c r="D185" s="2"/>
    </row>
  </sheetData>
  <pageMargins left="0.62992125984251968" right="0" top="1.1417322834645669" bottom="0.98425196850393704" header="0.6692913385826772" footer="0.51181102362204722"/>
  <pageSetup paperSize="9" orientation="portrait" r:id="rId1"/>
  <headerFooter alignWithMargins="0">
    <oddHeader>&amp;C&amp;"TH SarabunPSK,ธรรมดา"&amp;16 16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55737-2349-4389-8650-CA9D5EFF0AAB}">
  <dimension ref="A1:AP33"/>
  <sheetViews>
    <sheetView zoomScale="69" zoomScaleNormal="69" workbookViewId="0">
      <pane xSplit="13005" ySplit="1050" topLeftCell="AG4" activePane="bottomLeft"/>
      <selection activeCell="E16" sqref="E16"/>
      <selection pane="topRight" activeCell="E16" sqref="E16"/>
      <selection pane="bottomLeft" activeCell="E16" sqref="E16"/>
      <selection pane="bottomRight" activeCell="E16" sqref="E16"/>
    </sheetView>
  </sheetViews>
  <sheetFormatPr defaultColWidth="7.85546875" defaultRowHeight="24" customHeight="1"/>
  <cols>
    <col min="1" max="1" width="18.140625" style="68" customWidth="1"/>
    <col min="2" max="15" width="14.28515625" style="68" customWidth="1"/>
    <col min="16" max="16" width="14.28515625" style="49" customWidth="1"/>
    <col min="17" max="33" width="14.28515625" style="68" customWidth="1"/>
    <col min="34" max="37" width="11.42578125" style="68" customWidth="1"/>
    <col min="38" max="38" width="11.5703125" style="68" customWidth="1"/>
    <col min="39" max="39" width="12.5703125" style="68" customWidth="1"/>
    <col min="40" max="41" width="11.5703125" style="68" customWidth="1"/>
    <col min="42" max="16384" width="7.85546875" style="68"/>
  </cols>
  <sheetData>
    <row r="1" spans="1:42" ht="25.5" customHeight="1">
      <c r="A1" s="79" t="s">
        <v>117</v>
      </c>
      <c r="P1" s="65"/>
    </row>
    <row r="2" spans="1:42" ht="3.75" customHeight="1">
      <c r="A2" s="64"/>
      <c r="G2" s="78"/>
      <c r="P2" s="63"/>
    </row>
    <row r="3" spans="1:42" s="73" customFormat="1" ht="26.25" customHeight="1">
      <c r="A3" s="266" t="s">
        <v>9</v>
      </c>
      <c r="B3" s="62"/>
      <c r="C3" s="268" t="s">
        <v>111</v>
      </c>
      <c r="D3" s="268"/>
      <c r="E3" s="268"/>
      <c r="F3" s="268" t="s">
        <v>116</v>
      </c>
      <c r="G3" s="268"/>
      <c r="H3" s="268"/>
      <c r="I3" s="268"/>
      <c r="J3" s="269" t="s">
        <v>110</v>
      </c>
      <c r="K3" s="269"/>
      <c r="L3" s="269"/>
      <c r="M3" s="77"/>
      <c r="N3" s="264" t="s">
        <v>109</v>
      </c>
      <c r="O3" s="264"/>
      <c r="P3" s="264"/>
      <c r="Q3" s="264"/>
      <c r="R3" s="264" t="s">
        <v>108</v>
      </c>
      <c r="S3" s="264"/>
      <c r="T3" s="264"/>
      <c r="U3" s="264"/>
      <c r="V3" s="264" t="s">
        <v>107</v>
      </c>
      <c r="W3" s="264"/>
      <c r="X3" s="264"/>
      <c r="Y3" s="264"/>
      <c r="Z3" s="264" t="s">
        <v>106</v>
      </c>
      <c r="AA3" s="264"/>
      <c r="AB3" s="264"/>
      <c r="AC3" s="264"/>
      <c r="AD3" s="264" t="s">
        <v>105</v>
      </c>
      <c r="AE3" s="264"/>
      <c r="AF3" s="264"/>
      <c r="AG3" s="264"/>
      <c r="AH3" s="264" t="s">
        <v>104</v>
      </c>
      <c r="AI3" s="264"/>
      <c r="AJ3" s="264"/>
      <c r="AK3" s="264"/>
      <c r="AL3" s="264" t="s">
        <v>112</v>
      </c>
      <c r="AM3" s="264"/>
      <c r="AN3" s="264"/>
      <c r="AO3" s="264"/>
    </row>
    <row r="4" spans="1:42" s="73" customFormat="1" ht="26.25" customHeight="1">
      <c r="A4" s="267"/>
      <c r="B4" s="61" t="s">
        <v>103</v>
      </c>
      <c r="C4" s="61" t="s">
        <v>102</v>
      </c>
      <c r="D4" s="61" t="s">
        <v>101</v>
      </c>
      <c r="E4" s="61" t="s">
        <v>100</v>
      </c>
      <c r="F4" s="61" t="s">
        <v>103</v>
      </c>
      <c r="G4" s="61" t="s">
        <v>102</v>
      </c>
      <c r="H4" s="61" t="s">
        <v>101</v>
      </c>
      <c r="I4" s="61" t="s">
        <v>100</v>
      </c>
      <c r="J4" s="60" t="s">
        <v>103</v>
      </c>
      <c r="K4" s="60" t="s">
        <v>102</v>
      </c>
      <c r="L4" s="60" t="s">
        <v>101</v>
      </c>
      <c r="M4" s="60" t="s">
        <v>100</v>
      </c>
      <c r="N4" s="60" t="s">
        <v>103</v>
      </c>
      <c r="O4" s="60" t="s">
        <v>102</v>
      </c>
      <c r="P4" s="60" t="s">
        <v>101</v>
      </c>
      <c r="Q4" s="60" t="s">
        <v>100</v>
      </c>
      <c r="R4" s="60" t="s">
        <v>103</v>
      </c>
      <c r="S4" s="60" t="s">
        <v>102</v>
      </c>
      <c r="T4" s="60" t="s">
        <v>101</v>
      </c>
      <c r="U4" s="60" t="s">
        <v>100</v>
      </c>
      <c r="V4" s="60" t="s">
        <v>103</v>
      </c>
      <c r="W4" s="60" t="s">
        <v>102</v>
      </c>
      <c r="X4" s="60" t="s">
        <v>101</v>
      </c>
      <c r="Y4" s="60" t="s">
        <v>100</v>
      </c>
      <c r="Z4" s="60" t="s">
        <v>103</v>
      </c>
      <c r="AA4" s="60" t="s">
        <v>102</v>
      </c>
      <c r="AB4" s="60" t="s">
        <v>101</v>
      </c>
      <c r="AC4" s="60" t="s">
        <v>100</v>
      </c>
      <c r="AD4" s="60" t="s">
        <v>103</v>
      </c>
      <c r="AE4" s="60" t="s">
        <v>102</v>
      </c>
      <c r="AF4" s="60" t="s">
        <v>101</v>
      </c>
      <c r="AG4" s="60" t="s">
        <v>100</v>
      </c>
      <c r="AH4" s="60" t="s">
        <v>103</v>
      </c>
      <c r="AI4" s="60" t="s">
        <v>102</v>
      </c>
      <c r="AJ4" s="60" t="s">
        <v>101</v>
      </c>
      <c r="AK4" s="60" t="s">
        <v>100</v>
      </c>
      <c r="AL4" s="60" t="s">
        <v>103</v>
      </c>
      <c r="AM4" s="60" t="s">
        <v>102</v>
      </c>
      <c r="AN4" s="60" t="s">
        <v>101</v>
      </c>
      <c r="AO4" s="60" t="s">
        <v>100</v>
      </c>
    </row>
    <row r="5" spans="1:42" s="73" customFormat="1" ht="24" customHeight="1">
      <c r="A5" s="270" t="s">
        <v>21</v>
      </c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P5" s="63"/>
    </row>
    <row r="6" spans="1:42" s="73" customFormat="1" ht="24" customHeight="1">
      <c r="A6" s="72" t="s">
        <v>38</v>
      </c>
      <c r="B6" s="59">
        <v>2813227</v>
      </c>
      <c r="C6" s="59">
        <v>2816830</v>
      </c>
      <c r="D6" s="59">
        <v>0</v>
      </c>
      <c r="E6" s="59">
        <v>2822406</v>
      </c>
      <c r="F6" s="59">
        <v>2824842</v>
      </c>
      <c r="G6" s="59">
        <v>2827380</v>
      </c>
      <c r="H6" s="59">
        <v>2830011</v>
      </c>
      <c r="I6" s="59">
        <v>2832750</v>
      </c>
      <c r="J6" s="59">
        <v>2835578</v>
      </c>
      <c r="K6" s="59">
        <v>2838488</v>
      </c>
      <c r="L6" s="59">
        <v>2827922</v>
      </c>
      <c r="M6" s="59">
        <v>2808574</v>
      </c>
      <c r="N6" s="59">
        <f>SUM(N7:N16)</f>
        <v>8102021.7699999996</v>
      </c>
      <c r="O6" s="59">
        <v>2783485</v>
      </c>
      <c r="P6" s="59">
        <v>2781365</v>
      </c>
      <c r="Q6" s="59">
        <v>2798379</v>
      </c>
      <c r="R6" s="59">
        <v>2505143</v>
      </c>
      <c r="S6" s="59">
        <v>2504279</v>
      </c>
      <c r="T6" s="59">
        <v>2503406</v>
      </c>
      <c r="U6" s="59">
        <v>2502233</v>
      </c>
      <c r="V6" s="59">
        <v>2501249</v>
      </c>
      <c r="W6" s="59">
        <v>2500474</v>
      </c>
      <c r="X6" s="59">
        <v>2499593</v>
      </c>
      <c r="Y6" s="59">
        <v>2498336</v>
      </c>
      <c r="Z6" s="59">
        <v>2497293</v>
      </c>
      <c r="AA6" s="59">
        <v>2496462</v>
      </c>
      <c r="AB6" s="59">
        <v>2495622</v>
      </c>
      <c r="AC6" s="59">
        <v>2494550</v>
      </c>
      <c r="AD6" s="59">
        <v>2493683</v>
      </c>
      <c r="AE6" s="59">
        <v>2493021</v>
      </c>
      <c r="AF6" s="59">
        <v>2492157</v>
      </c>
      <c r="AG6" s="59">
        <v>2490702</v>
      </c>
      <c r="AH6" s="59">
        <v>2489461</v>
      </c>
      <c r="AI6" s="59">
        <v>2488457</v>
      </c>
      <c r="AJ6" s="59">
        <v>2487366</v>
      </c>
      <c r="AK6" s="59">
        <v>2485916</v>
      </c>
      <c r="AL6" s="59">
        <v>2484703</v>
      </c>
      <c r="AM6" s="59">
        <v>2483736</v>
      </c>
      <c r="AN6" s="59">
        <v>2482612</v>
      </c>
      <c r="AO6" s="59">
        <v>2480899</v>
      </c>
    </row>
    <row r="7" spans="1:42" ht="24" customHeight="1">
      <c r="A7" s="73" t="s">
        <v>19</v>
      </c>
      <c r="B7" s="59">
        <v>2188698</v>
      </c>
      <c r="C7" s="59">
        <v>2195143</v>
      </c>
      <c r="D7" s="59">
        <v>0</v>
      </c>
      <c r="E7" s="59">
        <v>2206189</v>
      </c>
      <c r="F7" s="59">
        <v>2211286</v>
      </c>
      <c r="G7" s="59">
        <v>2216461</v>
      </c>
      <c r="H7" s="59">
        <v>2221532</v>
      </c>
      <c r="I7" s="59">
        <v>2226350</v>
      </c>
      <c r="J7" s="59">
        <v>2231241</v>
      </c>
      <c r="K7" s="59">
        <v>2236201</v>
      </c>
      <c r="L7" s="59">
        <v>2226720</v>
      </c>
      <c r="M7" s="59">
        <v>2206530.9900000002</v>
      </c>
      <c r="N7" s="59">
        <v>2192585</v>
      </c>
      <c r="O7" s="59">
        <v>2179550</v>
      </c>
      <c r="P7" s="59">
        <v>2178229</v>
      </c>
      <c r="Q7" s="59">
        <v>2199606</v>
      </c>
      <c r="R7" s="59">
        <v>2011469</v>
      </c>
      <c r="S7" s="59">
        <v>2014282</v>
      </c>
      <c r="T7" s="59">
        <v>2017213</v>
      </c>
      <c r="U7" s="59">
        <v>2019156</v>
      </c>
      <c r="V7" s="59">
        <v>2021364</v>
      </c>
      <c r="W7" s="59">
        <v>2023741</v>
      </c>
      <c r="X7" s="59">
        <v>2025910</v>
      </c>
      <c r="Y7" s="59">
        <v>2027645</v>
      </c>
      <c r="Z7" s="59">
        <v>2029679</v>
      </c>
      <c r="AA7" s="59">
        <v>2031873</v>
      </c>
      <c r="AB7" s="59">
        <v>2033816</v>
      </c>
      <c r="AC7" s="59">
        <v>2035816</v>
      </c>
      <c r="AD7" s="59">
        <v>2037730</v>
      </c>
      <c r="AE7" s="59">
        <v>2039805</v>
      </c>
      <c r="AF7" s="59">
        <v>2041594</v>
      </c>
      <c r="AG7" s="59">
        <v>2043022</v>
      </c>
      <c r="AH7" s="59">
        <v>2044122</v>
      </c>
      <c r="AI7" s="59">
        <v>2045917</v>
      </c>
      <c r="AJ7" s="59">
        <v>2047509</v>
      </c>
      <c r="AK7" s="59">
        <v>2048551</v>
      </c>
      <c r="AL7" s="59">
        <v>2049836</v>
      </c>
      <c r="AM7" s="59">
        <v>2051355</v>
      </c>
      <c r="AN7" s="59">
        <v>2052652</v>
      </c>
      <c r="AO7" s="59">
        <v>2053245</v>
      </c>
      <c r="AP7" s="9"/>
    </row>
    <row r="8" spans="1:42" ht="24" customHeight="1">
      <c r="A8" s="68" t="s">
        <v>18</v>
      </c>
      <c r="B8" s="57">
        <v>1505335</v>
      </c>
      <c r="C8" s="57">
        <v>1535059</v>
      </c>
      <c r="D8" s="57">
        <v>0</v>
      </c>
      <c r="E8" s="57">
        <v>1563389</v>
      </c>
      <c r="F8" s="57">
        <v>1502603.69</v>
      </c>
      <c r="G8" s="57">
        <v>1545275.34</v>
      </c>
      <c r="H8" s="57">
        <v>1578967</v>
      </c>
      <c r="I8" s="57">
        <v>1620814</v>
      </c>
      <c r="J8" s="57">
        <v>1545098.37</v>
      </c>
      <c r="K8" s="57">
        <v>1601429</v>
      </c>
      <c r="L8" s="57">
        <v>1617704.64</v>
      </c>
      <c r="M8" s="57">
        <v>1632423.74</v>
      </c>
      <c r="N8" s="57">
        <v>1545564.5</v>
      </c>
      <c r="O8" s="57">
        <v>1535867</v>
      </c>
      <c r="P8" s="57">
        <v>1618443</v>
      </c>
      <c r="Q8" s="57">
        <v>1605386</v>
      </c>
      <c r="R8" s="57">
        <v>1406148</v>
      </c>
      <c r="S8" s="57">
        <v>1431328.7</v>
      </c>
      <c r="T8" s="57">
        <v>1436349.34</v>
      </c>
      <c r="U8" s="58">
        <v>1423198</v>
      </c>
      <c r="V8" s="57">
        <v>1393671.52</v>
      </c>
      <c r="W8" s="57">
        <v>1394825.33</v>
      </c>
      <c r="X8" s="57">
        <v>1397695.68</v>
      </c>
      <c r="Y8" s="57">
        <v>1410249</v>
      </c>
      <c r="Z8" s="57">
        <v>1311076.8500000001</v>
      </c>
      <c r="AA8" s="57">
        <v>1326644.72</v>
      </c>
      <c r="AB8" s="57">
        <v>1348183.1</v>
      </c>
      <c r="AC8" s="57">
        <v>1349536.11</v>
      </c>
      <c r="AD8" s="57">
        <v>1302016</v>
      </c>
      <c r="AE8" s="57">
        <v>1307880</v>
      </c>
      <c r="AF8" s="57">
        <v>1385879</v>
      </c>
      <c r="AG8" s="57">
        <v>1343211</v>
      </c>
      <c r="AH8" s="57">
        <v>1293967</v>
      </c>
      <c r="AI8" s="57">
        <v>1287096</v>
      </c>
      <c r="AJ8" s="57">
        <v>1311683</v>
      </c>
      <c r="AK8" s="57">
        <v>1319743</v>
      </c>
      <c r="AL8" s="57">
        <v>1268832</v>
      </c>
      <c r="AM8" s="57">
        <v>1245867</v>
      </c>
      <c r="AN8" s="57">
        <v>1201981</v>
      </c>
      <c r="AO8" s="57">
        <v>1244690</v>
      </c>
      <c r="AP8" s="8"/>
    </row>
    <row r="9" spans="1:42" ht="24" customHeight="1">
      <c r="A9" s="68" t="s">
        <v>17</v>
      </c>
      <c r="B9" s="57">
        <v>1471271</v>
      </c>
      <c r="C9" s="57">
        <v>1512043</v>
      </c>
      <c r="D9" s="57">
        <v>0</v>
      </c>
      <c r="E9" s="57">
        <v>1563389</v>
      </c>
      <c r="F9" s="57">
        <v>1456537.76</v>
      </c>
      <c r="G9" s="57">
        <v>1508248.16</v>
      </c>
      <c r="H9" s="57">
        <v>1578967</v>
      </c>
      <c r="I9" s="57">
        <v>1605569</v>
      </c>
      <c r="J9" s="57">
        <v>1486068.45</v>
      </c>
      <c r="K9" s="57">
        <v>1576883.56</v>
      </c>
      <c r="L9" s="57">
        <v>1617704.64</v>
      </c>
      <c r="M9" s="57">
        <v>1632423.74</v>
      </c>
      <c r="N9" s="57">
        <v>1524267.77</v>
      </c>
      <c r="O9" s="57">
        <v>1512113</v>
      </c>
      <c r="P9" s="57">
        <v>1618443</v>
      </c>
      <c r="Q9" s="57">
        <v>1605386</v>
      </c>
      <c r="R9" s="57">
        <v>1374672</v>
      </c>
      <c r="S9" s="57">
        <v>1423509.89</v>
      </c>
      <c r="T9" s="57">
        <v>1434596.82</v>
      </c>
      <c r="U9" s="58">
        <v>1422981</v>
      </c>
      <c r="V9" s="57">
        <f t="shared" ref="V9:AC9" si="0">SUM(V10:V11)</f>
        <v>1386729.5999999999</v>
      </c>
      <c r="W9" s="57">
        <f t="shared" si="0"/>
        <v>1388766.43</v>
      </c>
      <c r="X9" s="57">
        <f t="shared" si="0"/>
        <v>1394966.22</v>
      </c>
      <c r="Y9" s="57">
        <f t="shared" si="0"/>
        <v>1410065.89</v>
      </c>
      <c r="Z9" s="57">
        <f t="shared" si="0"/>
        <v>1300059.04</v>
      </c>
      <c r="AA9" s="57">
        <f t="shared" si="0"/>
        <v>1307036.4400000002</v>
      </c>
      <c r="AB9" s="57">
        <f t="shared" si="0"/>
        <v>1348183.1099999999</v>
      </c>
      <c r="AC9" s="57">
        <f t="shared" si="0"/>
        <v>1348275.74</v>
      </c>
      <c r="AD9" s="57">
        <v>1278764</v>
      </c>
      <c r="AE9" s="57">
        <v>1288137</v>
      </c>
      <c r="AF9" s="57">
        <v>1385879</v>
      </c>
      <c r="AG9" s="57">
        <v>1335607</v>
      </c>
      <c r="AH9" s="57">
        <v>1261602</v>
      </c>
      <c r="AI9" s="57">
        <v>1275923</v>
      </c>
      <c r="AJ9" s="57">
        <v>1310835</v>
      </c>
      <c r="AK9" s="57">
        <v>1289383</v>
      </c>
      <c r="AL9" s="57">
        <v>1197845.3400000001</v>
      </c>
      <c r="AM9" s="57">
        <v>1197067</v>
      </c>
      <c r="AN9" s="57">
        <v>1178865</v>
      </c>
      <c r="AO9" s="57">
        <v>1224882</v>
      </c>
      <c r="AP9" s="8"/>
    </row>
    <row r="10" spans="1:42" ht="24" customHeight="1">
      <c r="A10" s="68" t="s">
        <v>16</v>
      </c>
      <c r="B10" s="57">
        <v>1463504</v>
      </c>
      <c r="C10" s="57">
        <v>1497011</v>
      </c>
      <c r="D10" s="57">
        <v>0</v>
      </c>
      <c r="E10" s="57">
        <v>1554713</v>
      </c>
      <c r="F10" s="57">
        <v>1444247</v>
      </c>
      <c r="G10" s="57">
        <v>1502082.64</v>
      </c>
      <c r="H10" s="57">
        <v>1568700</v>
      </c>
      <c r="I10" s="57">
        <v>1596453</v>
      </c>
      <c r="J10" s="57">
        <v>1473724.65</v>
      </c>
      <c r="K10" s="57">
        <v>1558329.53</v>
      </c>
      <c r="L10" s="57">
        <v>1603167.91</v>
      </c>
      <c r="M10" s="57">
        <v>1616084.41</v>
      </c>
      <c r="N10" s="57">
        <v>1503381.22</v>
      </c>
      <c r="O10" s="57">
        <v>1501983</v>
      </c>
      <c r="P10" s="57">
        <v>1599586</v>
      </c>
      <c r="Q10" s="57">
        <v>1588286</v>
      </c>
      <c r="R10" s="57">
        <v>1349508</v>
      </c>
      <c r="S10" s="57">
        <v>1397340.87</v>
      </c>
      <c r="T10" s="57">
        <v>1405156.22</v>
      </c>
      <c r="U10" s="58">
        <v>1416408</v>
      </c>
      <c r="V10" s="57">
        <v>1362575.88</v>
      </c>
      <c r="W10" s="57">
        <v>1368351.78</v>
      </c>
      <c r="X10" s="57">
        <v>1366251.5</v>
      </c>
      <c r="Y10" s="57">
        <v>1389717.13</v>
      </c>
      <c r="Z10" s="57">
        <v>1280208.7</v>
      </c>
      <c r="AA10" s="57">
        <v>1281017.6100000001</v>
      </c>
      <c r="AB10" s="57">
        <v>1332622.46</v>
      </c>
      <c r="AC10" s="57">
        <v>1315215.74</v>
      </c>
      <c r="AD10" s="57">
        <v>1244459</v>
      </c>
      <c r="AE10" s="57">
        <v>1264250</v>
      </c>
      <c r="AF10" s="57">
        <v>1361389</v>
      </c>
      <c r="AG10" s="57">
        <v>1306823</v>
      </c>
      <c r="AH10" s="57">
        <v>1236358</v>
      </c>
      <c r="AI10" s="57">
        <v>1252549</v>
      </c>
      <c r="AJ10" s="57">
        <v>1299811</v>
      </c>
      <c r="AK10" s="57">
        <v>1263081</v>
      </c>
      <c r="AL10" s="57">
        <v>1184151</v>
      </c>
      <c r="AM10" s="57">
        <v>1171095</v>
      </c>
      <c r="AN10" s="57">
        <v>1164344</v>
      </c>
      <c r="AO10" s="57">
        <v>1198717</v>
      </c>
      <c r="AP10" s="8"/>
    </row>
    <row r="11" spans="1:42" ht="24" customHeight="1">
      <c r="A11" s="68" t="s">
        <v>15</v>
      </c>
      <c r="B11" s="57">
        <v>7767</v>
      </c>
      <c r="C11" s="57">
        <v>15032</v>
      </c>
      <c r="D11" s="57">
        <v>0</v>
      </c>
      <c r="E11" s="57">
        <v>8675</v>
      </c>
      <c r="F11" s="57">
        <v>12290.76</v>
      </c>
      <c r="G11" s="57">
        <v>6165.52</v>
      </c>
      <c r="H11" s="57">
        <v>10267</v>
      </c>
      <c r="I11" s="57">
        <v>9116</v>
      </c>
      <c r="J11" s="57">
        <v>12343</v>
      </c>
      <c r="K11" s="57">
        <v>18554.03</v>
      </c>
      <c r="L11" s="57">
        <v>14536.73</v>
      </c>
      <c r="M11" s="57">
        <v>16340</v>
      </c>
      <c r="N11" s="57">
        <v>20886.55</v>
      </c>
      <c r="O11" s="57">
        <v>10130</v>
      </c>
      <c r="P11" s="57">
        <v>18857</v>
      </c>
      <c r="Q11" s="57">
        <v>17100</v>
      </c>
      <c r="R11" s="57">
        <v>25164</v>
      </c>
      <c r="S11" s="57">
        <v>26169.03</v>
      </c>
      <c r="T11" s="57">
        <v>29440.6</v>
      </c>
      <c r="U11" s="58">
        <v>6573</v>
      </c>
      <c r="V11" s="57">
        <v>24153.72</v>
      </c>
      <c r="W11" s="57">
        <v>20414.650000000001</v>
      </c>
      <c r="X11" s="57">
        <v>28714.720000000001</v>
      </c>
      <c r="Y11" s="57">
        <v>20348.759999999998</v>
      </c>
      <c r="Z11" s="57">
        <v>19850.34</v>
      </c>
      <c r="AA11" s="57">
        <v>26018.83</v>
      </c>
      <c r="AB11" s="57">
        <v>15560.65</v>
      </c>
      <c r="AC11" s="57">
        <v>33060</v>
      </c>
      <c r="AD11" s="57">
        <v>34305</v>
      </c>
      <c r="AE11" s="57">
        <v>23887</v>
      </c>
      <c r="AF11" s="57">
        <v>24490</v>
      </c>
      <c r="AG11" s="57">
        <v>28784</v>
      </c>
      <c r="AH11" s="57">
        <v>25244</v>
      </c>
      <c r="AI11" s="57">
        <v>23374</v>
      </c>
      <c r="AJ11" s="57">
        <v>11024</v>
      </c>
      <c r="AK11" s="57">
        <v>26302</v>
      </c>
      <c r="AL11" s="57">
        <v>13694</v>
      </c>
      <c r="AM11" s="57">
        <v>25972</v>
      </c>
      <c r="AN11" s="57">
        <v>14521</v>
      </c>
      <c r="AO11" s="57">
        <v>26165</v>
      </c>
      <c r="AP11" s="8"/>
    </row>
    <row r="12" spans="1:42" ht="24" customHeight="1">
      <c r="A12" s="68" t="s">
        <v>14</v>
      </c>
      <c r="B12" s="57">
        <v>34064</v>
      </c>
      <c r="C12" s="57">
        <v>23016</v>
      </c>
      <c r="D12" s="57">
        <v>0</v>
      </c>
      <c r="E12" s="57">
        <v>0</v>
      </c>
      <c r="F12" s="57">
        <v>46065.93</v>
      </c>
      <c r="G12" s="57">
        <v>37027.18</v>
      </c>
      <c r="H12" s="57">
        <v>0</v>
      </c>
      <c r="I12" s="57">
        <v>15245</v>
      </c>
      <c r="J12" s="57">
        <v>59029.919999999998</v>
      </c>
      <c r="K12" s="57">
        <v>24545.439999999999</v>
      </c>
      <c r="L12" s="57">
        <v>0</v>
      </c>
      <c r="M12" s="57">
        <v>0</v>
      </c>
      <c r="N12" s="57">
        <v>21296.73</v>
      </c>
      <c r="O12" s="57">
        <v>23754</v>
      </c>
      <c r="P12" s="57">
        <v>0</v>
      </c>
      <c r="Q12" s="57">
        <v>0</v>
      </c>
      <c r="R12" s="57">
        <v>31476</v>
      </c>
      <c r="S12" s="57">
        <v>7818.8</v>
      </c>
      <c r="T12" s="57">
        <v>1752.52</v>
      </c>
      <c r="U12" s="49">
        <v>217</v>
      </c>
      <c r="V12" s="57">
        <v>6941.91</v>
      </c>
      <c r="W12" s="57">
        <v>6058.9</v>
      </c>
      <c r="X12" s="57">
        <v>2729.46</v>
      </c>
      <c r="Y12" s="57">
        <v>183.11</v>
      </c>
      <c r="Z12" s="57">
        <v>11017.81</v>
      </c>
      <c r="AA12" s="57">
        <v>19608.28</v>
      </c>
      <c r="AB12" s="57">
        <v>0</v>
      </c>
      <c r="AC12" s="57">
        <v>1259.8699999999999</v>
      </c>
      <c r="AD12" s="57">
        <v>23252</v>
      </c>
      <c r="AE12" s="57">
        <v>19743</v>
      </c>
      <c r="AF12" s="57">
        <v>0</v>
      </c>
      <c r="AG12" s="57">
        <v>7604</v>
      </c>
      <c r="AH12" s="57">
        <v>32365</v>
      </c>
      <c r="AI12" s="57">
        <v>11173</v>
      </c>
      <c r="AJ12" s="57">
        <v>848</v>
      </c>
      <c r="AK12" s="57">
        <v>30360</v>
      </c>
      <c r="AL12" s="57">
        <v>70987</v>
      </c>
      <c r="AM12" s="57">
        <v>48800</v>
      </c>
      <c r="AN12" s="57">
        <v>23116</v>
      </c>
      <c r="AO12" s="57">
        <v>19808</v>
      </c>
      <c r="AP12" s="8"/>
    </row>
    <row r="13" spans="1:42" ht="24" customHeight="1">
      <c r="A13" s="68" t="s">
        <v>13</v>
      </c>
      <c r="B13" s="57">
        <v>683363</v>
      </c>
      <c r="C13" s="57">
        <v>660083</v>
      </c>
      <c r="D13" s="57">
        <v>0</v>
      </c>
      <c r="E13" s="57">
        <v>642800</v>
      </c>
      <c r="F13" s="57">
        <v>708682.31</v>
      </c>
      <c r="G13" s="57">
        <v>671185.66</v>
      </c>
      <c r="H13" s="57">
        <v>642565</v>
      </c>
      <c r="I13" s="57">
        <v>605536</v>
      </c>
      <c r="J13" s="57">
        <v>686142.63</v>
      </c>
      <c r="K13" s="57">
        <v>634772</v>
      </c>
      <c r="L13" s="57">
        <v>609015.36</v>
      </c>
      <c r="M13" s="57">
        <v>574107.25</v>
      </c>
      <c r="N13" s="57">
        <v>647020</v>
      </c>
      <c r="O13" s="57">
        <v>643683</v>
      </c>
      <c r="P13" s="57">
        <v>559786</v>
      </c>
      <c r="Q13" s="57">
        <v>594220</v>
      </c>
      <c r="R13" s="57">
        <v>605321</v>
      </c>
      <c r="S13" s="57">
        <v>582953.31000000006</v>
      </c>
      <c r="T13" s="57">
        <v>580863.66</v>
      </c>
      <c r="U13" s="58">
        <v>595958</v>
      </c>
      <c r="V13" s="57">
        <v>627692.48</v>
      </c>
      <c r="W13" s="57">
        <v>628915</v>
      </c>
      <c r="X13" s="57">
        <v>628214.31999999995</v>
      </c>
      <c r="Y13" s="57">
        <v>617396</v>
      </c>
      <c r="Z13" s="57">
        <v>718602</v>
      </c>
      <c r="AA13" s="57">
        <v>705228.28</v>
      </c>
      <c r="AB13" s="57">
        <v>685632.9</v>
      </c>
      <c r="AC13" s="57">
        <v>686279.89</v>
      </c>
      <c r="AD13" s="57">
        <v>735714</v>
      </c>
      <c r="AE13" s="57">
        <v>731924</v>
      </c>
      <c r="AF13" s="57">
        <v>655715</v>
      </c>
      <c r="AG13" s="57">
        <v>699811</v>
      </c>
      <c r="AH13" s="57">
        <v>750155</v>
      </c>
      <c r="AI13" s="57">
        <v>758821</v>
      </c>
      <c r="AJ13" s="57">
        <v>735826</v>
      </c>
      <c r="AK13" s="57">
        <v>728808</v>
      </c>
      <c r="AL13" s="57">
        <v>781004</v>
      </c>
      <c r="AM13" s="57">
        <v>805488</v>
      </c>
      <c r="AN13" s="57">
        <v>850671</v>
      </c>
      <c r="AO13" s="57">
        <v>808555</v>
      </c>
      <c r="AP13" s="8"/>
    </row>
    <row r="14" spans="1:42" ht="24" customHeight="1">
      <c r="A14" s="68" t="s">
        <v>12</v>
      </c>
      <c r="B14" s="57">
        <v>208913</v>
      </c>
      <c r="C14" s="57">
        <v>201112</v>
      </c>
      <c r="D14" s="57">
        <v>0</v>
      </c>
      <c r="E14" s="57">
        <v>140723</v>
      </c>
      <c r="F14" s="57">
        <v>182252.23</v>
      </c>
      <c r="G14" s="57">
        <v>188434.23</v>
      </c>
      <c r="H14" s="57">
        <v>164644</v>
      </c>
      <c r="I14" s="57">
        <v>123080</v>
      </c>
      <c r="J14" s="57">
        <v>182035.07</v>
      </c>
      <c r="K14" s="57">
        <v>154532.07</v>
      </c>
      <c r="L14" s="57">
        <v>111498.86</v>
      </c>
      <c r="M14" s="57">
        <v>105861.19</v>
      </c>
      <c r="N14" s="57">
        <v>170922</v>
      </c>
      <c r="O14" s="57">
        <v>158805</v>
      </c>
      <c r="P14" s="57">
        <v>114091</v>
      </c>
      <c r="Q14" s="57">
        <v>132557</v>
      </c>
      <c r="R14" s="57">
        <v>133436</v>
      </c>
      <c r="S14" s="57">
        <v>124425.07</v>
      </c>
      <c r="T14" s="57">
        <v>139422.79</v>
      </c>
      <c r="U14" s="58">
        <v>129657</v>
      </c>
      <c r="V14" s="57">
        <v>146230.32</v>
      </c>
      <c r="W14" s="57">
        <v>137003.28</v>
      </c>
      <c r="X14" s="57">
        <v>143045</v>
      </c>
      <c r="Y14" s="57">
        <v>132986</v>
      </c>
      <c r="Z14" s="57">
        <v>153713</v>
      </c>
      <c r="AA14" s="57">
        <v>158874.64000000001</v>
      </c>
      <c r="AB14" s="57">
        <v>148910.26</v>
      </c>
      <c r="AC14" s="57">
        <v>144552</v>
      </c>
      <c r="AD14" s="57">
        <v>171545</v>
      </c>
      <c r="AE14" s="57">
        <v>169984</v>
      </c>
      <c r="AF14" s="57">
        <v>124602</v>
      </c>
      <c r="AG14" s="57">
        <v>160442</v>
      </c>
      <c r="AH14" s="57">
        <v>188581</v>
      </c>
      <c r="AI14" s="57">
        <v>206694</v>
      </c>
      <c r="AJ14" s="57">
        <v>201254</v>
      </c>
      <c r="AK14" s="57">
        <v>177775</v>
      </c>
      <c r="AL14" s="57">
        <v>189898</v>
      </c>
      <c r="AM14" s="57">
        <v>190458</v>
      </c>
      <c r="AN14" s="57">
        <v>231399</v>
      </c>
      <c r="AO14" s="57">
        <v>189374</v>
      </c>
      <c r="AP14" s="8"/>
    </row>
    <row r="15" spans="1:42" ht="24" customHeight="1">
      <c r="A15" s="68" t="s">
        <v>11</v>
      </c>
      <c r="B15" s="57">
        <v>193512</v>
      </c>
      <c r="C15" s="57">
        <v>141671</v>
      </c>
      <c r="D15" s="57">
        <v>0</v>
      </c>
      <c r="E15" s="57">
        <v>174219</v>
      </c>
      <c r="F15" s="57">
        <v>200056.25</v>
      </c>
      <c r="G15" s="57">
        <v>193428.5</v>
      </c>
      <c r="H15" s="57">
        <v>184031</v>
      </c>
      <c r="I15" s="57">
        <v>201126</v>
      </c>
      <c r="J15" s="57">
        <v>162074.07</v>
      </c>
      <c r="K15" s="57">
        <v>98885.42</v>
      </c>
      <c r="L15" s="57">
        <v>181215.71</v>
      </c>
      <c r="M15" s="57">
        <v>162067.22</v>
      </c>
      <c r="N15" s="57">
        <v>174123</v>
      </c>
      <c r="O15" s="57">
        <v>143024</v>
      </c>
      <c r="P15" s="57">
        <v>160731</v>
      </c>
      <c r="Q15" s="57">
        <v>173462</v>
      </c>
      <c r="R15" s="57">
        <v>157080</v>
      </c>
      <c r="S15" s="57">
        <v>139982.38</v>
      </c>
      <c r="T15" s="57">
        <v>148813.85999999999</v>
      </c>
      <c r="U15" s="58">
        <v>161087</v>
      </c>
      <c r="V15" s="57">
        <v>185051.26</v>
      </c>
      <c r="W15" s="57">
        <v>165750.10999999999</v>
      </c>
      <c r="X15" s="57">
        <v>162832.78</v>
      </c>
      <c r="Y15" s="57">
        <v>168633</v>
      </c>
      <c r="Z15" s="57">
        <v>197812</v>
      </c>
      <c r="AA15" s="57">
        <v>161038.28</v>
      </c>
      <c r="AB15" s="57">
        <v>177871.09</v>
      </c>
      <c r="AC15" s="57">
        <v>174288.38</v>
      </c>
      <c r="AD15" s="57">
        <v>166278</v>
      </c>
      <c r="AE15" s="57">
        <v>153574</v>
      </c>
      <c r="AF15" s="57">
        <v>169469</v>
      </c>
      <c r="AG15" s="57">
        <v>159828</v>
      </c>
      <c r="AH15" s="57">
        <v>184542</v>
      </c>
      <c r="AI15" s="57">
        <v>158171</v>
      </c>
      <c r="AJ15" s="57">
        <v>168598</v>
      </c>
      <c r="AK15" s="57">
        <v>162902</v>
      </c>
      <c r="AL15" s="57">
        <v>174365</v>
      </c>
      <c r="AM15" s="57">
        <v>164015</v>
      </c>
      <c r="AN15" s="57">
        <v>178910</v>
      </c>
      <c r="AO15" s="57">
        <v>150770</v>
      </c>
      <c r="AP15" s="8"/>
    </row>
    <row r="16" spans="1:42" ht="24" customHeight="1">
      <c r="A16" s="68" t="s">
        <v>10</v>
      </c>
      <c r="B16" s="57">
        <v>280938</v>
      </c>
      <c r="C16" s="57">
        <v>317300</v>
      </c>
      <c r="D16" s="57">
        <v>0</v>
      </c>
      <c r="E16" s="57">
        <v>327858</v>
      </c>
      <c r="F16" s="57">
        <v>326373.83</v>
      </c>
      <c r="G16" s="57">
        <v>289322.93</v>
      </c>
      <c r="H16" s="57">
        <v>293890</v>
      </c>
      <c r="I16" s="57">
        <v>281330</v>
      </c>
      <c r="J16" s="57">
        <v>342034</v>
      </c>
      <c r="K16" s="57">
        <v>381354.5</v>
      </c>
      <c r="L16" s="57">
        <v>316300.79999999999</v>
      </c>
      <c r="M16" s="57">
        <v>306178</v>
      </c>
      <c r="N16" s="57">
        <v>301975</v>
      </c>
      <c r="O16" s="57">
        <v>341854</v>
      </c>
      <c r="P16" s="57">
        <v>284964</v>
      </c>
      <c r="Q16" s="57">
        <v>288201</v>
      </c>
      <c r="R16" s="57">
        <v>314805</v>
      </c>
      <c r="S16" s="57">
        <v>318545.84999999998</v>
      </c>
      <c r="T16" s="57">
        <v>292627.01</v>
      </c>
      <c r="U16" s="58">
        <v>305214</v>
      </c>
      <c r="V16" s="57">
        <v>296410.90000000002</v>
      </c>
      <c r="W16" s="57">
        <v>326162.27</v>
      </c>
      <c r="X16" s="57">
        <v>322335.86</v>
      </c>
      <c r="Y16" s="57">
        <v>315777</v>
      </c>
      <c r="Z16" s="57">
        <v>367077</v>
      </c>
      <c r="AA16" s="57">
        <v>385315.36</v>
      </c>
      <c r="AB16" s="57">
        <v>358851.56</v>
      </c>
      <c r="AC16" s="57">
        <v>367440.13</v>
      </c>
      <c r="AD16" s="57">
        <v>397891</v>
      </c>
      <c r="AE16" s="57">
        <v>408366</v>
      </c>
      <c r="AF16" s="57">
        <v>361644</v>
      </c>
      <c r="AG16" s="57">
        <v>379541</v>
      </c>
      <c r="AH16" s="57">
        <v>377032</v>
      </c>
      <c r="AI16" s="57">
        <v>393956</v>
      </c>
      <c r="AJ16" s="57">
        <v>365974</v>
      </c>
      <c r="AK16" s="57">
        <v>388131</v>
      </c>
      <c r="AL16" s="57">
        <v>416741</v>
      </c>
      <c r="AM16" s="57">
        <v>451015</v>
      </c>
      <c r="AN16" s="57">
        <v>440362</v>
      </c>
      <c r="AO16" s="57">
        <v>468411</v>
      </c>
      <c r="AP16" s="8"/>
    </row>
    <row r="17" spans="1:41" s="73" customFormat="1" ht="24" customHeight="1">
      <c r="A17" s="76" t="s">
        <v>114</v>
      </c>
      <c r="B17" s="55">
        <v>624529</v>
      </c>
      <c r="C17" s="55">
        <v>621686</v>
      </c>
      <c r="D17" s="55" t="s">
        <v>115</v>
      </c>
      <c r="E17" s="55">
        <v>616217</v>
      </c>
      <c r="F17" s="55">
        <v>613556</v>
      </c>
      <c r="G17" s="55">
        <v>610919</v>
      </c>
      <c r="H17" s="55">
        <v>608479</v>
      </c>
      <c r="I17" s="55">
        <v>606400</v>
      </c>
      <c r="J17" s="55">
        <v>604337</v>
      </c>
      <c r="K17" s="55">
        <v>602287</v>
      </c>
      <c r="L17" s="55">
        <v>601202</v>
      </c>
      <c r="M17" s="55">
        <v>602043</v>
      </c>
      <c r="N17" s="55">
        <f t="shared" ref="N17:AO17" si="1">N6-N7</f>
        <v>5909436.7699999996</v>
      </c>
      <c r="O17" s="55">
        <f t="shared" si="1"/>
        <v>603935</v>
      </c>
      <c r="P17" s="55">
        <f t="shared" si="1"/>
        <v>603136</v>
      </c>
      <c r="Q17" s="55">
        <f t="shared" si="1"/>
        <v>598773</v>
      </c>
      <c r="R17" s="55">
        <f t="shared" si="1"/>
        <v>493674</v>
      </c>
      <c r="S17" s="55">
        <f t="shared" si="1"/>
        <v>489997</v>
      </c>
      <c r="T17" s="55">
        <f t="shared" si="1"/>
        <v>486193</v>
      </c>
      <c r="U17" s="55">
        <f t="shared" si="1"/>
        <v>483077</v>
      </c>
      <c r="V17" s="55">
        <f t="shared" si="1"/>
        <v>479885</v>
      </c>
      <c r="W17" s="55">
        <f t="shared" si="1"/>
        <v>476733</v>
      </c>
      <c r="X17" s="55">
        <f t="shared" si="1"/>
        <v>473683</v>
      </c>
      <c r="Y17" s="55">
        <f t="shared" si="1"/>
        <v>470691</v>
      </c>
      <c r="Z17" s="55">
        <f t="shared" si="1"/>
        <v>467614</v>
      </c>
      <c r="AA17" s="55">
        <f t="shared" si="1"/>
        <v>464589</v>
      </c>
      <c r="AB17" s="55">
        <f t="shared" si="1"/>
        <v>461806</v>
      </c>
      <c r="AC17" s="55">
        <f t="shared" si="1"/>
        <v>458734</v>
      </c>
      <c r="AD17" s="55">
        <f t="shared" si="1"/>
        <v>455953</v>
      </c>
      <c r="AE17" s="55">
        <f t="shared" si="1"/>
        <v>453216</v>
      </c>
      <c r="AF17" s="55">
        <f t="shared" si="1"/>
        <v>450563</v>
      </c>
      <c r="AG17" s="55">
        <f t="shared" si="1"/>
        <v>447680</v>
      </c>
      <c r="AH17" s="55">
        <f t="shared" si="1"/>
        <v>445339</v>
      </c>
      <c r="AI17" s="55">
        <f t="shared" si="1"/>
        <v>442540</v>
      </c>
      <c r="AJ17" s="55">
        <f t="shared" si="1"/>
        <v>439857</v>
      </c>
      <c r="AK17" s="55">
        <f t="shared" si="1"/>
        <v>437365</v>
      </c>
      <c r="AL17" s="55">
        <f t="shared" si="1"/>
        <v>434867</v>
      </c>
      <c r="AM17" s="55">
        <f t="shared" si="1"/>
        <v>432381</v>
      </c>
      <c r="AN17" s="55">
        <f t="shared" si="1"/>
        <v>429960</v>
      </c>
      <c r="AO17" s="55">
        <f t="shared" si="1"/>
        <v>427654</v>
      </c>
    </row>
    <row r="18" spans="1:41" s="73" customFormat="1" ht="29.25" customHeight="1">
      <c r="A18" s="265" t="s">
        <v>20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AC18" s="74"/>
    </row>
    <row r="19" spans="1:41" ht="24" customHeight="1">
      <c r="A19" s="72" t="s">
        <v>38</v>
      </c>
      <c r="B19" s="71">
        <v>100</v>
      </c>
      <c r="C19" s="71">
        <v>100</v>
      </c>
      <c r="D19" s="55">
        <v>0</v>
      </c>
      <c r="E19" s="71">
        <f>E7*100/E$7</f>
        <v>100</v>
      </c>
      <c r="F19" s="71">
        <f t="shared" ref="F19:AO19" si="2">F6*100/F$6</f>
        <v>100</v>
      </c>
      <c r="G19" s="71">
        <f t="shared" si="2"/>
        <v>100</v>
      </c>
      <c r="H19" s="71">
        <f t="shared" si="2"/>
        <v>100</v>
      </c>
      <c r="I19" s="71">
        <f t="shared" si="2"/>
        <v>100</v>
      </c>
      <c r="J19" s="71">
        <f t="shared" si="2"/>
        <v>100</v>
      </c>
      <c r="K19" s="71">
        <f t="shared" si="2"/>
        <v>100</v>
      </c>
      <c r="L19" s="71">
        <f t="shared" si="2"/>
        <v>100</v>
      </c>
      <c r="M19" s="56">
        <f t="shared" si="2"/>
        <v>100</v>
      </c>
      <c r="N19" s="56">
        <f t="shared" si="2"/>
        <v>100</v>
      </c>
      <c r="O19" s="56">
        <f t="shared" si="2"/>
        <v>100</v>
      </c>
      <c r="P19" s="56">
        <f t="shared" si="2"/>
        <v>100</v>
      </c>
      <c r="Q19" s="56">
        <f t="shared" si="2"/>
        <v>100</v>
      </c>
      <c r="R19" s="56">
        <f t="shared" si="2"/>
        <v>100</v>
      </c>
      <c r="S19" s="56">
        <f t="shared" si="2"/>
        <v>100</v>
      </c>
      <c r="T19" s="56">
        <f t="shared" si="2"/>
        <v>100</v>
      </c>
      <c r="U19" s="56">
        <f t="shared" si="2"/>
        <v>100</v>
      </c>
      <c r="V19" s="56">
        <f t="shared" si="2"/>
        <v>100</v>
      </c>
      <c r="W19" s="56">
        <f t="shared" si="2"/>
        <v>100</v>
      </c>
      <c r="X19" s="56">
        <f t="shared" si="2"/>
        <v>100</v>
      </c>
      <c r="Y19" s="56">
        <f t="shared" si="2"/>
        <v>100</v>
      </c>
      <c r="Z19" s="56">
        <f t="shared" si="2"/>
        <v>100</v>
      </c>
      <c r="AA19" s="56">
        <f t="shared" si="2"/>
        <v>100</v>
      </c>
      <c r="AB19" s="56">
        <f t="shared" si="2"/>
        <v>100</v>
      </c>
      <c r="AC19" s="56">
        <f t="shared" si="2"/>
        <v>100</v>
      </c>
      <c r="AD19" s="56">
        <f t="shared" si="2"/>
        <v>100</v>
      </c>
      <c r="AE19" s="56">
        <f t="shared" si="2"/>
        <v>100</v>
      </c>
      <c r="AF19" s="56">
        <f t="shared" si="2"/>
        <v>100</v>
      </c>
      <c r="AG19" s="56">
        <f t="shared" si="2"/>
        <v>100</v>
      </c>
      <c r="AH19" s="56">
        <f t="shared" si="2"/>
        <v>100</v>
      </c>
      <c r="AI19" s="56">
        <f t="shared" si="2"/>
        <v>100</v>
      </c>
      <c r="AJ19" s="56">
        <f t="shared" si="2"/>
        <v>100</v>
      </c>
      <c r="AK19" s="56">
        <f t="shared" si="2"/>
        <v>100</v>
      </c>
      <c r="AL19" s="56">
        <f t="shared" si="2"/>
        <v>100</v>
      </c>
      <c r="AM19" s="56">
        <f t="shared" si="2"/>
        <v>100</v>
      </c>
      <c r="AN19" s="56">
        <f t="shared" si="2"/>
        <v>100</v>
      </c>
      <c r="AO19" s="56">
        <f t="shared" si="2"/>
        <v>100</v>
      </c>
    </row>
    <row r="20" spans="1:41" ht="24" customHeight="1">
      <c r="A20" s="26" t="s">
        <v>19</v>
      </c>
      <c r="B20" s="70">
        <f>(B7/B6)*100</f>
        <v>77.800262829839184</v>
      </c>
      <c r="C20" s="70">
        <f>(C7/C6)*100</f>
        <v>77.929552014143553</v>
      </c>
      <c r="D20" s="55">
        <v>0</v>
      </c>
      <c r="E20" s="70">
        <f t="shared" ref="E20:AO20" si="3">(E7/E6)*100</f>
        <v>78.16696109631286</v>
      </c>
      <c r="F20" s="70">
        <f t="shared" si="3"/>
        <v>78.279988756893303</v>
      </c>
      <c r="G20" s="70">
        <f t="shared" si="3"/>
        <v>78.392752300716566</v>
      </c>
      <c r="H20" s="70">
        <f t="shared" si="3"/>
        <v>78.499058837580492</v>
      </c>
      <c r="I20" s="70">
        <f t="shared" si="3"/>
        <v>78.593239784661549</v>
      </c>
      <c r="J20" s="70">
        <f t="shared" si="3"/>
        <v>78.687343462250027</v>
      </c>
      <c r="K20" s="70">
        <f t="shared" si="3"/>
        <v>78.78141461228654</v>
      </c>
      <c r="L20" s="70">
        <f t="shared" si="3"/>
        <v>78.740502743710749</v>
      </c>
      <c r="M20" s="70">
        <f t="shared" si="3"/>
        <v>78.564103705296716</v>
      </c>
      <c r="N20" s="70">
        <f t="shared" si="3"/>
        <v>27.062195859787231</v>
      </c>
      <c r="O20" s="70">
        <f t="shared" si="3"/>
        <v>78.302918822986285</v>
      </c>
      <c r="P20" s="70">
        <f t="shared" si="3"/>
        <v>78.315107869697073</v>
      </c>
      <c r="Q20" s="70">
        <f t="shared" si="3"/>
        <v>78.602862585804132</v>
      </c>
      <c r="R20" s="70">
        <f t="shared" si="3"/>
        <v>80.293580047127051</v>
      </c>
      <c r="S20" s="70">
        <f t="shared" si="3"/>
        <v>80.433609833409136</v>
      </c>
      <c r="T20" s="70">
        <f t="shared" si="3"/>
        <v>80.578739525270777</v>
      </c>
      <c r="U20" s="70">
        <f t="shared" si="3"/>
        <v>80.694163972739545</v>
      </c>
      <c r="V20" s="70">
        <f t="shared" si="3"/>
        <v>80.814185233057572</v>
      </c>
      <c r="W20" s="70">
        <f t="shared" si="3"/>
        <v>80.934294857694979</v>
      </c>
      <c r="X20" s="70">
        <f t="shared" si="3"/>
        <v>81.049594874045496</v>
      </c>
      <c r="Y20" s="70">
        <f t="shared" si="3"/>
        <v>81.159819976176138</v>
      </c>
      <c r="Z20" s="70">
        <f t="shared" si="3"/>
        <v>81.275164748389557</v>
      </c>
      <c r="AA20" s="70">
        <f t="shared" si="3"/>
        <v>81.390103274153574</v>
      </c>
      <c r="AB20" s="70">
        <f t="shared" si="3"/>
        <v>81.495354665089508</v>
      </c>
      <c r="AC20" s="70">
        <f t="shared" si="3"/>
        <v>81.610551001182571</v>
      </c>
      <c r="AD20" s="70">
        <f t="shared" si="3"/>
        <v>81.71567917814734</v>
      </c>
      <c r="AE20" s="70">
        <f t="shared" si="3"/>
        <v>81.820610416037411</v>
      </c>
      <c r="AF20" s="70">
        <f t="shared" si="3"/>
        <v>81.920761813962756</v>
      </c>
      <c r="AG20" s="70">
        <f t="shared" si="3"/>
        <v>82.025950916649208</v>
      </c>
      <c r="AH20" s="70">
        <f t="shared" si="3"/>
        <v>82.111027246460182</v>
      </c>
      <c r="AI20" s="70">
        <f t="shared" si="3"/>
        <v>82.216289049800736</v>
      </c>
      <c r="AJ20" s="70">
        <f t="shared" si="3"/>
        <v>82.316353926201444</v>
      </c>
      <c r="AK20" s="70">
        <f t="shared" si="3"/>
        <v>82.406284041777752</v>
      </c>
      <c r="AL20" s="70">
        <f t="shared" si="3"/>
        <v>82.498230170768906</v>
      </c>
      <c r="AM20" s="70">
        <f t="shared" si="3"/>
        <v>82.591507309955645</v>
      </c>
      <c r="AN20" s="70">
        <f t="shared" si="3"/>
        <v>82.681143891997621</v>
      </c>
      <c r="AO20" s="70">
        <f t="shared" si="3"/>
        <v>82.762135822538525</v>
      </c>
    </row>
    <row r="21" spans="1:41" ht="24" customHeight="1">
      <c r="A21" s="22" t="s">
        <v>18</v>
      </c>
      <c r="B21" s="69">
        <f>(B8/B6)*100</f>
        <v>53.509190690975174</v>
      </c>
      <c r="C21" s="69">
        <f>(C8/C6)*100</f>
        <v>54.495975972990919</v>
      </c>
      <c r="D21" s="55">
        <v>0</v>
      </c>
      <c r="E21" s="69">
        <f t="shared" ref="E21:AO21" si="4">(E8/E6)*100</f>
        <v>55.39206620167333</v>
      </c>
      <c r="F21" s="69">
        <f t="shared" si="4"/>
        <v>53.192486163827922</v>
      </c>
      <c r="G21" s="69">
        <f t="shared" si="4"/>
        <v>54.653967277125822</v>
      </c>
      <c r="H21" s="69">
        <f t="shared" si="4"/>
        <v>55.793670059939693</v>
      </c>
      <c r="I21" s="69">
        <f t="shared" si="4"/>
        <v>57.21697996646369</v>
      </c>
      <c r="J21" s="69">
        <f t="shared" si="4"/>
        <v>54.489714971691839</v>
      </c>
      <c r="K21" s="69">
        <f t="shared" si="4"/>
        <v>56.418381899095571</v>
      </c>
      <c r="L21" s="69">
        <f t="shared" si="4"/>
        <v>57.204712152598269</v>
      </c>
      <c r="M21" s="69">
        <f t="shared" si="4"/>
        <v>58.122867334099084</v>
      </c>
      <c r="N21" s="69">
        <f t="shared" si="4"/>
        <v>19.076281746401676</v>
      </c>
      <c r="O21" s="69">
        <f t="shared" si="4"/>
        <v>55.177843602534239</v>
      </c>
      <c r="P21" s="69">
        <f t="shared" si="4"/>
        <v>58.188802979831841</v>
      </c>
      <c r="Q21" s="69">
        <f t="shared" si="4"/>
        <v>57.368426506917039</v>
      </c>
      <c r="R21" s="69">
        <f t="shared" si="4"/>
        <v>56.130448441466221</v>
      </c>
      <c r="S21" s="69">
        <f t="shared" si="4"/>
        <v>57.155320952657426</v>
      </c>
      <c r="T21" s="69">
        <f t="shared" si="4"/>
        <v>57.375804803535665</v>
      </c>
      <c r="U21" s="69">
        <f t="shared" si="4"/>
        <v>56.877117358775145</v>
      </c>
      <c r="V21" s="69">
        <f t="shared" si="4"/>
        <v>55.719023575821524</v>
      </c>
      <c r="W21" s="69">
        <f t="shared" si="4"/>
        <v>55.782436849973251</v>
      </c>
      <c r="X21" s="69">
        <f t="shared" si="4"/>
        <v>55.916930476281536</v>
      </c>
      <c r="Y21" s="69">
        <f t="shared" si="4"/>
        <v>56.447531476951063</v>
      </c>
      <c r="Z21" s="69">
        <f t="shared" si="4"/>
        <v>52.499920914366086</v>
      </c>
      <c r="AA21" s="69">
        <f t="shared" si="4"/>
        <v>53.140993934616262</v>
      </c>
      <c r="AB21" s="69">
        <f t="shared" si="4"/>
        <v>54.021927198910738</v>
      </c>
      <c r="AC21" s="69">
        <f t="shared" si="4"/>
        <v>54.099381050690511</v>
      </c>
      <c r="AD21" s="69">
        <f t="shared" si="4"/>
        <v>52.212570723704651</v>
      </c>
      <c r="AE21" s="69">
        <f t="shared" si="4"/>
        <v>52.461651947576861</v>
      </c>
      <c r="AF21" s="69">
        <f t="shared" si="4"/>
        <v>55.609618495142968</v>
      </c>
      <c r="AG21" s="69">
        <f t="shared" si="4"/>
        <v>53.929012784347542</v>
      </c>
      <c r="AH21" s="69">
        <f t="shared" si="4"/>
        <v>51.977797603577649</v>
      </c>
      <c r="AI21" s="69">
        <f t="shared" si="4"/>
        <v>51.722653837297571</v>
      </c>
      <c r="AJ21" s="69">
        <f t="shared" si="4"/>
        <v>52.733815610569579</v>
      </c>
      <c r="AK21" s="69">
        <f t="shared" si="4"/>
        <v>53.088801069706292</v>
      </c>
      <c r="AL21" s="69">
        <f t="shared" si="4"/>
        <v>51.065741056375757</v>
      </c>
      <c r="AM21" s="69">
        <f t="shared" si="4"/>
        <v>50.161007450067153</v>
      </c>
      <c r="AN21" s="69">
        <f t="shared" si="4"/>
        <v>48.415982843875724</v>
      </c>
      <c r="AO21" s="69">
        <f t="shared" si="4"/>
        <v>50.170925942571621</v>
      </c>
    </row>
    <row r="22" spans="1:41" ht="24" customHeight="1">
      <c r="A22" s="22" t="s">
        <v>17</v>
      </c>
      <c r="B22" s="69">
        <f>(B9/B6)*100</f>
        <v>52.29833923817737</v>
      </c>
      <c r="C22" s="69">
        <f t="shared" ref="C22:C27" si="5">(C9/C$6)*100</f>
        <v>53.678887259792042</v>
      </c>
      <c r="D22" s="55">
        <v>0</v>
      </c>
      <c r="E22" s="69">
        <f t="shared" ref="E22:AO22" si="6">(E9/E6)*100</f>
        <v>55.39206620167333</v>
      </c>
      <c r="F22" s="69">
        <f t="shared" si="6"/>
        <v>51.561742568256918</v>
      </c>
      <c r="G22" s="69">
        <f t="shared" si="6"/>
        <v>53.344373943368062</v>
      </c>
      <c r="H22" s="69">
        <f t="shared" si="6"/>
        <v>55.793670059939693</v>
      </c>
      <c r="I22" s="69">
        <f t="shared" si="6"/>
        <v>56.678810343305976</v>
      </c>
      <c r="J22" s="69">
        <f t="shared" si="6"/>
        <v>52.407955274021731</v>
      </c>
      <c r="K22" s="69">
        <f t="shared" si="6"/>
        <v>55.553645461950161</v>
      </c>
      <c r="L22" s="69">
        <f t="shared" si="6"/>
        <v>57.204712152598269</v>
      </c>
      <c r="M22" s="69">
        <f t="shared" si="6"/>
        <v>58.122867334099084</v>
      </c>
      <c r="N22" s="69">
        <f t="shared" si="6"/>
        <v>18.813424763236597</v>
      </c>
      <c r="O22" s="69">
        <f t="shared" si="6"/>
        <v>54.324452978909534</v>
      </c>
      <c r="P22" s="69">
        <f t="shared" si="6"/>
        <v>58.188802979831841</v>
      </c>
      <c r="Q22" s="69">
        <f t="shared" si="6"/>
        <v>57.368426506917039</v>
      </c>
      <c r="R22" s="69">
        <f t="shared" si="6"/>
        <v>54.873993221145454</v>
      </c>
      <c r="S22" s="69">
        <f t="shared" si="6"/>
        <v>56.843102944999337</v>
      </c>
      <c r="T22" s="69">
        <f t="shared" si="6"/>
        <v>57.30579937892616</v>
      </c>
      <c r="U22" s="69">
        <f t="shared" si="6"/>
        <v>56.868445104832368</v>
      </c>
      <c r="V22" s="69">
        <f t="shared" si="6"/>
        <v>55.441485433877226</v>
      </c>
      <c r="W22" s="69">
        <f t="shared" si="6"/>
        <v>55.54012679196024</v>
      </c>
      <c r="X22" s="69">
        <f t="shared" si="6"/>
        <v>55.807734299143895</v>
      </c>
      <c r="Y22" s="69">
        <f t="shared" si="6"/>
        <v>56.440202198583378</v>
      </c>
      <c r="Z22" s="69">
        <f t="shared" si="6"/>
        <v>52.058730793703425</v>
      </c>
      <c r="AA22" s="69">
        <f t="shared" si="6"/>
        <v>52.355551176024321</v>
      </c>
      <c r="AB22" s="69">
        <f t="shared" si="6"/>
        <v>54.02192759961244</v>
      </c>
      <c r="AC22" s="69">
        <f t="shared" si="6"/>
        <v>54.04885610631176</v>
      </c>
      <c r="AD22" s="69">
        <f t="shared" si="6"/>
        <v>51.280134644219011</v>
      </c>
      <c r="AE22" s="69">
        <f t="shared" si="6"/>
        <v>51.669721193684296</v>
      </c>
      <c r="AF22" s="69">
        <f t="shared" si="6"/>
        <v>55.609618495142968</v>
      </c>
      <c r="AG22" s="69">
        <f t="shared" si="6"/>
        <v>53.623717329491846</v>
      </c>
      <c r="AH22" s="69">
        <f t="shared" si="6"/>
        <v>50.677716983716557</v>
      </c>
      <c r="AI22" s="69">
        <f t="shared" si="6"/>
        <v>51.273660746398278</v>
      </c>
      <c r="AJ22" s="69">
        <f t="shared" si="6"/>
        <v>52.699723321778947</v>
      </c>
      <c r="AK22" s="69">
        <f t="shared" si="6"/>
        <v>51.867520865548158</v>
      </c>
      <c r="AL22" s="69">
        <f t="shared" si="6"/>
        <v>48.208793566072082</v>
      </c>
      <c r="AM22" s="69">
        <f t="shared" si="6"/>
        <v>48.196225363726256</v>
      </c>
      <c r="AN22" s="69">
        <f t="shared" si="6"/>
        <v>47.484866745186117</v>
      </c>
      <c r="AO22" s="69">
        <f t="shared" si="6"/>
        <v>49.372505692492922</v>
      </c>
    </row>
    <row r="23" spans="1:41" ht="24" customHeight="1">
      <c r="A23" s="22" t="s">
        <v>16</v>
      </c>
      <c r="B23" s="69">
        <f>(B10/B6)*100</f>
        <v>52.02225060402165</v>
      </c>
      <c r="C23" s="69">
        <f t="shared" si="5"/>
        <v>53.145237731776497</v>
      </c>
      <c r="D23" s="55">
        <v>0</v>
      </c>
      <c r="E23" s="69">
        <f t="shared" ref="E23:AO23" si="7">(E10/E6)*100</f>
        <v>55.08466889597031</v>
      </c>
      <c r="F23" s="69">
        <f t="shared" si="7"/>
        <v>51.126647083270491</v>
      </c>
      <c r="G23" s="69">
        <f t="shared" si="7"/>
        <v>53.126309162546235</v>
      </c>
      <c r="H23" s="69">
        <f t="shared" si="7"/>
        <v>55.430879950643295</v>
      </c>
      <c r="I23" s="69">
        <f t="shared" si="7"/>
        <v>56.357002912364308</v>
      </c>
      <c r="J23" s="69">
        <f t="shared" si="7"/>
        <v>51.972636619412341</v>
      </c>
      <c r="K23" s="69">
        <f t="shared" si="7"/>
        <v>54.899986542130883</v>
      </c>
      <c r="L23" s="69">
        <f t="shared" si="7"/>
        <v>56.690669332463905</v>
      </c>
      <c r="M23" s="69">
        <f t="shared" si="7"/>
        <v>57.541101284851315</v>
      </c>
      <c r="N23" s="69">
        <f t="shared" si="7"/>
        <v>18.555630467035886</v>
      </c>
      <c r="O23" s="69">
        <f t="shared" si="7"/>
        <v>53.960520714140728</v>
      </c>
      <c r="P23" s="69">
        <f t="shared" si="7"/>
        <v>57.510826518633841</v>
      </c>
      <c r="Q23" s="69">
        <f t="shared" si="7"/>
        <v>56.757358456449246</v>
      </c>
      <c r="R23" s="69">
        <f t="shared" si="7"/>
        <v>53.869499665288565</v>
      </c>
      <c r="S23" s="69">
        <f t="shared" si="7"/>
        <v>55.798130719460573</v>
      </c>
      <c r="T23" s="69">
        <f t="shared" si="7"/>
        <v>56.129777591010011</v>
      </c>
      <c r="U23" s="69">
        <f t="shared" si="7"/>
        <v>56.605759735404334</v>
      </c>
      <c r="V23" s="69">
        <f t="shared" si="7"/>
        <v>54.475819080787232</v>
      </c>
      <c r="W23" s="69">
        <f t="shared" si="7"/>
        <v>54.723695587316648</v>
      </c>
      <c r="X23" s="69">
        <f t="shared" si="7"/>
        <v>54.65895847844029</v>
      </c>
      <c r="Y23" s="69">
        <f t="shared" si="7"/>
        <v>55.625709672357914</v>
      </c>
      <c r="Z23" s="69">
        <f t="shared" si="7"/>
        <v>51.263856503822339</v>
      </c>
      <c r="AA23" s="69">
        <f t="shared" si="7"/>
        <v>51.31332301473045</v>
      </c>
      <c r="AB23" s="69">
        <f t="shared" si="7"/>
        <v>53.398409695057978</v>
      </c>
      <c r="AC23" s="69">
        <f t="shared" si="7"/>
        <v>52.723566976007696</v>
      </c>
      <c r="AD23" s="69">
        <f t="shared" si="7"/>
        <v>49.904458585954991</v>
      </c>
      <c r="AE23" s="69">
        <f t="shared" si="7"/>
        <v>50.711566408786766</v>
      </c>
      <c r="AF23" s="69">
        <f t="shared" si="7"/>
        <v>54.626935622434701</v>
      </c>
      <c r="AG23" s="69">
        <f t="shared" si="7"/>
        <v>52.468059205798198</v>
      </c>
      <c r="AH23" s="69">
        <f t="shared" si="7"/>
        <v>49.663682218761416</v>
      </c>
      <c r="AI23" s="69">
        <f t="shared" si="7"/>
        <v>50.334363824651184</v>
      </c>
      <c r="AJ23" s="69">
        <f t="shared" si="7"/>
        <v>52.256523567500722</v>
      </c>
      <c r="AK23" s="69">
        <f t="shared" si="7"/>
        <v>50.809480288151335</v>
      </c>
      <c r="AL23" s="69">
        <f t="shared" si="7"/>
        <v>47.657647614221901</v>
      </c>
      <c r="AM23" s="69">
        <f t="shared" si="7"/>
        <v>47.15054256974171</v>
      </c>
      <c r="AN23" s="69">
        <f t="shared" si="7"/>
        <v>46.899958591999074</v>
      </c>
      <c r="AO23" s="69">
        <f t="shared" si="7"/>
        <v>48.317847683440554</v>
      </c>
    </row>
    <row r="24" spans="1:41" ht="24" customHeight="1">
      <c r="A24" s="22" t="s">
        <v>15</v>
      </c>
      <c r="B24" s="69">
        <f>(B11/B6)*100</f>
        <v>0.27608863415572221</v>
      </c>
      <c r="C24" s="69">
        <f t="shared" si="5"/>
        <v>0.53364952801553522</v>
      </c>
      <c r="D24" s="55">
        <v>0</v>
      </c>
      <c r="E24" s="69">
        <f t="shared" ref="E24:AO24" si="8">(E11/E$6)*100</f>
        <v>0.30736187493932482</v>
      </c>
      <c r="F24" s="69">
        <f t="shared" si="8"/>
        <v>0.43509548498641692</v>
      </c>
      <c r="G24" s="69">
        <f t="shared" si="8"/>
        <v>0.21806478082182093</v>
      </c>
      <c r="H24" s="69">
        <f t="shared" si="8"/>
        <v>0.36279010929639499</v>
      </c>
      <c r="I24" s="69">
        <f t="shared" si="8"/>
        <v>0.32180743094166447</v>
      </c>
      <c r="J24" s="69">
        <f t="shared" si="8"/>
        <v>0.43529044166656677</v>
      </c>
      <c r="K24" s="69">
        <f t="shared" si="8"/>
        <v>0.65365891981928403</v>
      </c>
      <c r="L24" s="69">
        <f t="shared" si="8"/>
        <v>0.51404282013436009</v>
      </c>
      <c r="M24" s="69">
        <f t="shared" si="8"/>
        <v>0.58178990477017878</v>
      </c>
      <c r="N24" s="69">
        <f t="shared" si="8"/>
        <v>0.25779429620071237</v>
      </c>
      <c r="O24" s="69">
        <f t="shared" si="8"/>
        <v>0.36393226476880602</v>
      </c>
      <c r="P24" s="69">
        <f t="shared" si="8"/>
        <v>0.67797646119800892</v>
      </c>
      <c r="Q24" s="69">
        <f t="shared" si="8"/>
        <v>0.61106805046778867</v>
      </c>
      <c r="R24" s="69">
        <f t="shared" si="8"/>
        <v>1.004493555856891</v>
      </c>
      <c r="S24" s="69">
        <f t="shared" si="8"/>
        <v>1.0449726248552977</v>
      </c>
      <c r="T24" s="69">
        <f t="shared" si="8"/>
        <v>1.176021787916143</v>
      </c>
      <c r="U24" s="69">
        <f t="shared" si="8"/>
        <v>0.26268536942802689</v>
      </c>
      <c r="V24" s="69">
        <f t="shared" si="8"/>
        <v>0.96566635308999627</v>
      </c>
      <c r="W24" s="69">
        <f t="shared" si="8"/>
        <v>0.81643120464359953</v>
      </c>
      <c r="X24" s="69">
        <f t="shared" si="8"/>
        <v>1.1487758207036105</v>
      </c>
      <c r="Y24" s="69">
        <f t="shared" si="8"/>
        <v>0.81449252622545554</v>
      </c>
      <c r="Z24" s="69">
        <f t="shared" si="8"/>
        <v>0.79487428988108333</v>
      </c>
      <c r="AA24" s="69">
        <f t="shared" si="8"/>
        <v>1.0422281612938631</v>
      </c>
      <c r="AB24" s="69">
        <f t="shared" si="8"/>
        <v>0.62351790455445577</v>
      </c>
      <c r="AC24" s="69">
        <f t="shared" si="8"/>
        <v>1.3252891303040628</v>
      </c>
      <c r="AD24" s="69">
        <f t="shared" si="8"/>
        <v>1.3756760582640215</v>
      </c>
      <c r="AE24" s="69">
        <f t="shared" si="8"/>
        <v>0.95815478489751982</v>
      </c>
      <c r="AF24" s="69">
        <f t="shared" si="8"/>
        <v>0.98268287270826038</v>
      </c>
      <c r="AG24" s="69">
        <f t="shared" si="8"/>
        <v>1.1556581236936414</v>
      </c>
      <c r="AH24" s="69">
        <f t="shared" si="8"/>
        <v>1.0140347649551449</v>
      </c>
      <c r="AI24" s="69">
        <f t="shared" si="8"/>
        <v>0.93929692174709067</v>
      </c>
      <c r="AJ24" s="69">
        <f t="shared" si="8"/>
        <v>0.44319975427822039</v>
      </c>
      <c r="AK24" s="69">
        <f t="shared" si="8"/>
        <v>1.0580405773968227</v>
      </c>
      <c r="AL24" s="69">
        <f t="shared" si="8"/>
        <v>0.55113226812218596</v>
      </c>
      <c r="AM24" s="69">
        <f t="shared" si="8"/>
        <v>1.0456827939845459</v>
      </c>
      <c r="AN24" s="69">
        <f t="shared" si="8"/>
        <v>0.58490815318704648</v>
      </c>
      <c r="AO24" s="69">
        <f t="shared" si="8"/>
        <v>1.0546580090523636</v>
      </c>
    </row>
    <row r="25" spans="1:41" ht="24" customHeight="1">
      <c r="A25" s="22" t="s">
        <v>14</v>
      </c>
      <c r="B25" s="69">
        <f>(B12/B6)*100</f>
        <v>1.2108514527978014</v>
      </c>
      <c r="C25" s="69">
        <f t="shared" si="5"/>
        <v>0.81708871319887966</v>
      </c>
      <c r="D25" s="55">
        <v>0</v>
      </c>
      <c r="E25" s="69">
        <f t="shared" ref="E25:AO25" si="9">(E12/E$6)*100</f>
        <v>0</v>
      </c>
      <c r="F25" s="69">
        <f t="shared" si="9"/>
        <v>1.630743595571009</v>
      </c>
      <c r="G25" s="69">
        <f t="shared" si="9"/>
        <v>1.3095933337577546</v>
      </c>
      <c r="H25" s="69">
        <f t="shared" si="9"/>
        <v>0</v>
      </c>
      <c r="I25" s="69">
        <f t="shared" si="9"/>
        <v>0.53816962315770889</v>
      </c>
      <c r="J25" s="69">
        <f t="shared" si="9"/>
        <v>2.0817596976701047</v>
      </c>
      <c r="K25" s="69">
        <f t="shared" si="9"/>
        <v>0.86473643714540982</v>
      </c>
      <c r="L25" s="69">
        <f t="shared" si="9"/>
        <v>0</v>
      </c>
      <c r="M25" s="69">
        <f t="shared" si="9"/>
        <v>0</v>
      </c>
      <c r="N25" s="69">
        <f t="shared" si="9"/>
        <v>0.26285698316507983</v>
      </c>
      <c r="O25" s="69">
        <f t="shared" si="9"/>
        <v>0.85339062362470075</v>
      </c>
      <c r="P25" s="69">
        <f t="shared" si="9"/>
        <v>0</v>
      </c>
      <c r="Q25" s="69">
        <f t="shared" si="9"/>
        <v>0</v>
      </c>
      <c r="R25" s="69">
        <f t="shared" si="9"/>
        <v>1.2564552203207562</v>
      </c>
      <c r="S25" s="69">
        <f t="shared" si="9"/>
        <v>0.31221760834156259</v>
      </c>
      <c r="T25" s="69">
        <f t="shared" si="9"/>
        <v>7.0005424609511993E-2</v>
      </c>
      <c r="U25" s="69">
        <f t="shared" si="9"/>
        <v>8.6722539427783116E-3</v>
      </c>
      <c r="V25" s="69">
        <f t="shared" si="9"/>
        <v>0.27753774214402482</v>
      </c>
      <c r="W25" s="69">
        <f t="shared" si="9"/>
        <v>0.24231005801300071</v>
      </c>
      <c r="X25" s="69">
        <f t="shared" si="9"/>
        <v>0.10919617713763802</v>
      </c>
      <c r="Y25" s="69">
        <f t="shared" si="9"/>
        <v>7.32927836768153E-3</v>
      </c>
      <c r="Z25" s="69">
        <f t="shared" si="9"/>
        <v>0.44119012066265345</v>
      </c>
      <c r="AA25" s="69">
        <f t="shared" si="9"/>
        <v>0.78544275859195933</v>
      </c>
      <c r="AB25" s="69">
        <f t="shared" si="9"/>
        <v>0</v>
      </c>
      <c r="AC25" s="69">
        <f t="shared" si="9"/>
        <v>5.0504900683490006E-2</v>
      </c>
      <c r="AD25" s="69">
        <f t="shared" si="9"/>
        <v>0.93243607948564433</v>
      </c>
      <c r="AE25" s="69">
        <f t="shared" si="9"/>
        <v>0.79193075389256651</v>
      </c>
      <c r="AF25" s="69">
        <f t="shared" si="9"/>
        <v>0</v>
      </c>
      <c r="AG25" s="69">
        <f t="shared" si="9"/>
        <v>0.30529545485569931</v>
      </c>
      <c r="AH25" s="69">
        <f t="shared" si="9"/>
        <v>1.3000806198610864</v>
      </c>
      <c r="AI25" s="69">
        <f t="shared" si="9"/>
        <v>0.44899309089930028</v>
      </c>
      <c r="AJ25" s="69">
        <f t="shared" si="9"/>
        <v>3.4092288790632343E-2</v>
      </c>
      <c r="AK25" s="69">
        <f t="shared" si="9"/>
        <v>1.2212802041581454</v>
      </c>
      <c r="AL25" s="69">
        <f t="shared" si="9"/>
        <v>2.8569611740316652</v>
      </c>
      <c r="AM25" s="69">
        <f t="shared" si="9"/>
        <v>1.9647820863408993</v>
      </c>
      <c r="AN25" s="69">
        <f t="shared" si="9"/>
        <v>0.93111609868960599</v>
      </c>
      <c r="AO25" s="69">
        <f t="shared" si="9"/>
        <v>0.79842025007870132</v>
      </c>
    </row>
    <row r="26" spans="1:41" ht="24" customHeight="1">
      <c r="A26" s="22" t="s">
        <v>13</v>
      </c>
      <c r="B26" s="69">
        <f>(B13/B6)*100</f>
        <v>24.291072138864017</v>
      </c>
      <c r="C26" s="69">
        <f t="shared" si="5"/>
        <v>23.433540540252697</v>
      </c>
      <c r="D26" s="55">
        <v>0</v>
      </c>
      <c r="E26" s="69">
        <f t="shared" ref="E26:L26" si="10">(E13/E$6)*100</f>
        <v>22.774894894639537</v>
      </c>
      <c r="F26" s="69">
        <f t="shared" si="10"/>
        <v>25.087502593065388</v>
      </c>
      <c r="G26" s="69">
        <f t="shared" si="10"/>
        <v>23.738785023590747</v>
      </c>
      <c r="H26" s="69">
        <f t="shared" si="10"/>
        <v>22.705388777640795</v>
      </c>
      <c r="I26" s="69">
        <f t="shared" si="10"/>
        <v>21.376259818197866</v>
      </c>
      <c r="J26" s="69">
        <f t="shared" si="10"/>
        <v>24.197628490558188</v>
      </c>
      <c r="K26" s="69">
        <f t="shared" si="10"/>
        <v>22.363032713190968</v>
      </c>
      <c r="L26" s="69">
        <f t="shared" si="10"/>
        <v>21.535790591112484</v>
      </c>
      <c r="M26" s="69">
        <f t="shared" ref="M26:AC26" si="11">ROUNDUP((M13/M$6)*100,1)</f>
        <v>20.5</v>
      </c>
      <c r="N26" s="69">
        <f t="shared" si="11"/>
        <v>8</v>
      </c>
      <c r="O26" s="69">
        <f t="shared" si="11"/>
        <v>23.200000000000003</v>
      </c>
      <c r="P26" s="69">
        <f t="shared" si="11"/>
        <v>20.200000000000003</v>
      </c>
      <c r="Q26" s="69">
        <f t="shared" si="11"/>
        <v>21.3</v>
      </c>
      <c r="R26" s="69">
        <f t="shared" si="11"/>
        <v>24.200000000000003</v>
      </c>
      <c r="S26" s="69">
        <f t="shared" si="11"/>
        <v>23.3</v>
      </c>
      <c r="T26" s="69">
        <f t="shared" si="11"/>
        <v>23.3</v>
      </c>
      <c r="U26" s="69">
        <f t="shared" si="11"/>
        <v>23.900000000000002</v>
      </c>
      <c r="V26" s="69">
        <f t="shared" si="11"/>
        <v>25.1</v>
      </c>
      <c r="W26" s="69">
        <f t="shared" si="11"/>
        <v>25.200000000000003</v>
      </c>
      <c r="X26" s="69">
        <f t="shared" si="11"/>
        <v>25.200000000000003</v>
      </c>
      <c r="Y26" s="69">
        <f t="shared" si="11"/>
        <v>24.8</v>
      </c>
      <c r="Z26" s="69">
        <f t="shared" si="11"/>
        <v>28.8</v>
      </c>
      <c r="AA26" s="69">
        <f t="shared" si="11"/>
        <v>28.3</v>
      </c>
      <c r="AB26" s="69">
        <f t="shared" si="11"/>
        <v>27.5</v>
      </c>
      <c r="AC26" s="69">
        <f t="shared" si="11"/>
        <v>27.6</v>
      </c>
      <c r="AD26" s="69">
        <f t="shared" ref="AD26:AO26" si="12">(AD13/AD$6)*100</f>
        <v>29.503108454442682</v>
      </c>
      <c r="AE26" s="69">
        <f t="shared" si="12"/>
        <v>29.358918356483958</v>
      </c>
      <c r="AF26" s="69">
        <f t="shared" si="12"/>
        <v>26.311143318819802</v>
      </c>
      <c r="AG26" s="69">
        <f t="shared" si="12"/>
        <v>28.096938132301659</v>
      </c>
      <c r="AH26" s="69">
        <f t="shared" si="12"/>
        <v>30.133229642882537</v>
      </c>
      <c r="AI26" s="69">
        <f t="shared" si="12"/>
        <v>30.493635212503168</v>
      </c>
      <c r="AJ26" s="69">
        <f t="shared" si="12"/>
        <v>29.582538315631879</v>
      </c>
      <c r="AK26" s="69">
        <f t="shared" si="12"/>
        <v>29.317482972071463</v>
      </c>
      <c r="AL26" s="69">
        <f t="shared" si="12"/>
        <v>31.432489114393146</v>
      </c>
      <c r="AM26" s="69">
        <f t="shared" si="12"/>
        <v>32.430499859888492</v>
      </c>
      <c r="AN26" s="69">
        <f t="shared" si="12"/>
        <v>34.265161048121897</v>
      </c>
      <c r="AO26" s="69">
        <f t="shared" si="12"/>
        <v>32.591209879966897</v>
      </c>
    </row>
    <row r="27" spans="1:41" ht="24" customHeight="1">
      <c r="A27" s="22" t="s">
        <v>12</v>
      </c>
      <c r="B27" s="69">
        <f>(B14/B6)*100</f>
        <v>7.4260982139016871</v>
      </c>
      <c r="C27" s="69">
        <f t="shared" si="5"/>
        <v>7.1396569903047045</v>
      </c>
      <c r="D27" s="55">
        <v>0</v>
      </c>
      <c r="E27" s="69">
        <f t="shared" ref="E27:AC27" si="13">(E14/E6)*100</f>
        <v>4.9859233575892343</v>
      </c>
      <c r="F27" s="69">
        <f t="shared" si="13"/>
        <v>6.4517672138831124</v>
      </c>
      <c r="G27" s="69">
        <f t="shared" si="13"/>
        <v>6.6646234322942091</v>
      </c>
      <c r="H27" s="69">
        <f t="shared" si="13"/>
        <v>5.8177865739744474</v>
      </c>
      <c r="I27" s="69">
        <f t="shared" si="13"/>
        <v>4.3448945371105818</v>
      </c>
      <c r="J27" s="69">
        <f t="shared" si="13"/>
        <v>6.419681278384866</v>
      </c>
      <c r="K27" s="69">
        <f t="shared" si="13"/>
        <v>5.4441685150685863</v>
      </c>
      <c r="L27" s="69">
        <f t="shared" si="13"/>
        <v>3.9427841361961189</v>
      </c>
      <c r="M27" s="69">
        <f t="shared" si="13"/>
        <v>3.7692149111969275</v>
      </c>
      <c r="N27" s="69">
        <f t="shared" si="13"/>
        <v>2.1096215839963119</v>
      </c>
      <c r="O27" s="69">
        <f t="shared" si="13"/>
        <v>5.7052579769605369</v>
      </c>
      <c r="P27" s="69">
        <f t="shared" si="13"/>
        <v>4.1019787047007501</v>
      </c>
      <c r="Q27" s="69">
        <f t="shared" si="13"/>
        <v>4.7369209102841321</v>
      </c>
      <c r="R27" s="69">
        <f t="shared" si="13"/>
        <v>5.3264823604880034</v>
      </c>
      <c r="S27" s="69">
        <f t="shared" si="13"/>
        <v>4.9684987175949651</v>
      </c>
      <c r="T27" s="69">
        <f t="shared" si="13"/>
        <v>5.5693239530463696</v>
      </c>
      <c r="U27" s="69">
        <f t="shared" si="13"/>
        <v>5.1816517486580986</v>
      </c>
      <c r="V27" s="69">
        <f t="shared" si="13"/>
        <v>5.8462919925205377</v>
      </c>
      <c r="W27" s="69">
        <f t="shared" si="13"/>
        <v>5.4790923640877693</v>
      </c>
      <c r="X27" s="69">
        <f t="shared" si="13"/>
        <v>5.7227316607143646</v>
      </c>
      <c r="Y27" s="69">
        <f t="shared" si="13"/>
        <v>5.3229829774698043</v>
      </c>
      <c r="Z27" s="69">
        <f t="shared" si="13"/>
        <v>6.1551848341384048</v>
      </c>
      <c r="AA27" s="69">
        <f t="shared" si="13"/>
        <v>6.3639919213671199</v>
      </c>
      <c r="AB27" s="69">
        <f t="shared" si="13"/>
        <v>5.9668595644692992</v>
      </c>
      <c r="AC27" s="69">
        <f t="shared" si="13"/>
        <v>5.7947124731915576</v>
      </c>
      <c r="AD27" s="69">
        <f t="shared" ref="AD27:AO27" si="14">(AD14/AD$6)*100</f>
        <v>6.8791823178808205</v>
      </c>
      <c r="AE27" s="69">
        <f t="shared" si="14"/>
        <v>6.8183942293305986</v>
      </c>
      <c r="AF27" s="69">
        <f t="shared" si="14"/>
        <v>4.9997652635849192</v>
      </c>
      <c r="AG27" s="69">
        <f t="shared" si="14"/>
        <v>6.4416377390791828</v>
      </c>
      <c r="AH27" s="69">
        <f t="shared" si="14"/>
        <v>7.5751739031059335</v>
      </c>
      <c r="AI27" s="69">
        <f t="shared" si="14"/>
        <v>8.3061109755965248</v>
      </c>
      <c r="AJ27" s="69">
        <f t="shared" si="14"/>
        <v>8.0910489248466035</v>
      </c>
      <c r="AK27" s="69">
        <f t="shared" si="14"/>
        <v>7.1512874932218136</v>
      </c>
      <c r="AL27" s="69">
        <f t="shared" si="14"/>
        <v>7.6426840551969395</v>
      </c>
      <c r="AM27" s="69">
        <f t="shared" si="14"/>
        <v>7.6682062827933395</v>
      </c>
      <c r="AN27" s="69">
        <f t="shared" si="14"/>
        <v>9.3207879443102666</v>
      </c>
      <c r="AO27" s="69">
        <f t="shared" si="14"/>
        <v>7.6332813226173259</v>
      </c>
    </row>
    <row r="28" spans="1:41" ht="24" customHeight="1">
      <c r="A28" s="22" t="s">
        <v>11</v>
      </c>
      <c r="B28" s="69">
        <f>(B15/B6)*100</f>
        <v>6.8786486124297834</v>
      </c>
      <c r="C28" s="69">
        <f>(C15/C6)*100</f>
        <v>5.0294479965067111</v>
      </c>
      <c r="D28" s="55">
        <v>0</v>
      </c>
      <c r="E28" s="69">
        <f t="shared" ref="E28:AC28" si="15">(E15/E6)*100</f>
        <v>6.1727122178736868</v>
      </c>
      <c r="F28" s="69">
        <f t="shared" si="15"/>
        <v>7.0820332606213023</v>
      </c>
      <c r="G28" s="69">
        <f t="shared" si="15"/>
        <v>6.8412629360043571</v>
      </c>
      <c r="H28" s="69">
        <f t="shared" si="15"/>
        <v>6.5028369147681762</v>
      </c>
      <c r="I28" s="69">
        <f t="shared" si="15"/>
        <v>7.1000264760391838</v>
      </c>
      <c r="J28" s="69">
        <f t="shared" si="15"/>
        <v>5.7157330886330762</v>
      </c>
      <c r="K28" s="69">
        <f t="shared" si="15"/>
        <v>3.4837357071793154</v>
      </c>
      <c r="L28" s="69">
        <f t="shared" si="15"/>
        <v>6.4080872810494762</v>
      </c>
      <c r="M28" s="69">
        <f t="shared" si="15"/>
        <v>5.770445072837675</v>
      </c>
      <c r="N28" s="69">
        <f t="shared" si="15"/>
        <v>2.1491302411052398</v>
      </c>
      <c r="O28" s="69">
        <f t="shared" si="15"/>
        <v>5.1383068347772669</v>
      </c>
      <c r="P28" s="69">
        <f t="shared" si="15"/>
        <v>5.7788531889917358</v>
      </c>
      <c r="Q28" s="69">
        <f t="shared" si="15"/>
        <v>6.1986600099557636</v>
      </c>
      <c r="R28" s="69">
        <f t="shared" si="15"/>
        <v>6.2703007373231783</v>
      </c>
      <c r="S28" s="69">
        <f t="shared" si="15"/>
        <v>5.5897278218601043</v>
      </c>
      <c r="T28" s="69">
        <f t="shared" si="15"/>
        <v>5.9444556735903005</v>
      </c>
      <c r="U28" s="69">
        <f t="shared" si="15"/>
        <v>6.4377298197250212</v>
      </c>
      <c r="V28" s="69">
        <f t="shared" si="15"/>
        <v>7.3983541822505483</v>
      </c>
      <c r="W28" s="69">
        <f t="shared" si="15"/>
        <v>6.6287475894570385</v>
      </c>
      <c r="X28" s="69">
        <f t="shared" si="15"/>
        <v>6.5143717397192269</v>
      </c>
      <c r="Y28" s="69">
        <f t="shared" si="15"/>
        <v>6.7498126753166909</v>
      </c>
      <c r="Z28" s="69">
        <f t="shared" si="15"/>
        <v>7.9210569204334451</v>
      </c>
      <c r="AA28" s="69">
        <f t="shared" si="15"/>
        <v>6.4506601742786387</v>
      </c>
      <c r="AB28" s="69">
        <f t="shared" si="15"/>
        <v>7.127324971490073</v>
      </c>
      <c r="AC28" s="69">
        <f t="shared" si="15"/>
        <v>6.9867663506444053</v>
      </c>
      <c r="AD28" s="69">
        <f t="shared" ref="AD28:AO28" si="16">(AD15/AD$6)*100</f>
        <v>6.6679686231168915</v>
      </c>
      <c r="AE28" s="69">
        <f t="shared" si="16"/>
        <v>6.1601566934253666</v>
      </c>
      <c r="AF28" s="69">
        <f t="shared" si="16"/>
        <v>6.800093252551906</v>
      </c>
      <c r="AG28" s="69">
        <f t="shared" si="16"/>
        <v>6.4169860545340223</v>
      </c>
      <c r="AH28" s="69">
        <f t="shared" si="16"/>
        <v>7.4129299474866244</v>
      </c>
      <c r="AI28" s="69">
        <f t="shared" si="16"/>
        <v>6.3561877902652126</v>
      </c>
      <c r="AJ28" s="69">
        <f t="shared" si="16"/>
        <v>6.7781741810413108</v>
      </c>
      <c r="AK28" s="69">
        <f t="shared" si="16"/>
        <v>6.5529969636946701</v>
      </c>
      <c r="AL28" s="69">
        <f t="shared" si="16"/>
        <v>7.0175389171261111</v>
      </c>
      <c r="AM28" s="69">
        <f t="shared" si="16"/>
        <v>6.6035601207213652</v>
      </c>
      <c r="AN28" s="69">
        <f t="shared" si="16"/>
        <v>7.2065228074302397</v>
      </c>
      <c r="AO28" s="69">
        <f t="shared" si="16"/>
        <v>6.0772324870943955</v>
      </c>
    </row>
    <row r="29" spans="1:41" ht="25.5" customHeight="1">
      <c r="A29" s="22" t="s">
        <v>10</v>
      </c>
      <c r="B29" s="69">
        <f>(B16/B6)*100</f>
        <v>9.9863253125325464</v>
      </c>
      <c r="C29" s="69">
        <f>(C16/C6)*100</f>
        <v>11.264435553441279</v>
      </c>
      <c r="D29" s="55">
        <v>0</v>
      </c>
      <c r="E29" s="69">
        <f t="shared" ref="E29:AC29" si="17">(E16/E6)*100</f>
        <v>11.616259319176619</v>
      </c>
      <c r="F29" s="69">
        <f t="shared" si="17"/>
        <v>11.553702118560969</v>
      </c>
      <c r="G29" s="69">
        <f t="shared" si="17"/>
        <v>10.232898655292178</v>
      </c>
      <c r="H29" s="69">
        <f t="shared" si="17"/>
        <v>10.384765288898171</v>
      </c>
      <c r="I29" s="69">
        <f t="shared" si="17"/>
        <v>9.9313388050480977</v>
      </c>
      <c r="J29" s="69">
        <f t="shared" si="17"/>
        <v>12.062232109291298</v>
      </c>
      <c r="K29" s="69">
        <f t="shared" si="17"/>
        <v>13.435128138642828</v>
      </c>
      <c r="L29" s="69">
        <f t="shared" si="17"/>
        <v>11.18491952748343</v>
      </c>
      <c r="M29" s="69">
        <f t="shared" si="17"/>
        <v>10.901546478746866</v>
      </c>
      <c r="N29" s="69">
        <f t="shared" si="17"/>
        <v>3.7271561169848604</v>
      </c>
      <c r="O29" s="69">
        <f t="shared" si="17"/>
        <v>12.281510408714254</v>
      </c>
      <c r="P29" s="69">
        <f t="shared" si="17"/>
        <v>10.245472996172742</v>
      </c>
      <c r="Q29" s="69">
        <f t="shared" si="17"/>
        <v>10.298855158647202</v>
      </c>
      <c r="R29" s="69">
        <f t="shared" si="17"/>
        <v>12.56634850784965</v>
      </c>
      <c r="S29" s="69">
        <f t="shared" si="17"/>
        <v>12.720062341296638</v>
      </c>
      <c r="T29" s="69">
        <f t="shared" si="17"/>
        <v>11.689155095098439</v>
      </c>
      <c r="U29" s="69">
        <f t="shared" si="17"/>
        <v>12.197665045581287</v>
      </c>
      <c r="V29" s="69">
        <f t="shared" si="17"/>
        <v>11.850515482464962</v>
      </c>
      <c r="W29" s="69">
        <f t="shared" si="17"/>
        <v>13.044017654252754</v>
      </c>
      <c r="X29" s="69">
        <f t="shared" si="17"/>
        <v>12.895533792901483</v>
      </c>
      <c r="Y29" s="69">
        <f t="shared" si="17"/>
        <v>12.639492846438591</v>
      </c>
      <c r="Z29" s="69">
        <f t="shared" si="17"/>
        <v>14.698996072947788</v>
      </c>
      <c r="AA29" s="69">
        <f t="shared" si="17"/>
        <v>15.434457243891556</v>
      </c>
      <c r="AB29" s="69">
        <f t="shared" si="17"/>
        <v>14.37924333092111</v>
      </c>
      <c r="AC29" s="69">
        <f t="shared" si="17"/>
        <v>14.729715980838229</v>
      </c>
      <c r="AD29" s="69">
        <f t="shared" ref="AD29:AO29" si="18">(AD16/AD$6)*100</f>
        <v>15.955957513444973</v>
      </c>
      <c r="AE29" s="69">
        <f t="shared" si="18"/>
        <v>16.380367433727997</v>
      </c>
      <c r="AF29" s="69">
        <f t="shared" si="18"/>
        <v>14.511284802682978</v>
      </c>
      <c r="AG29" s="69">
        <f t="shared" si="18"/>
        <v>15.238314338688449</v>
      </c>
      <c r="AH29" s="69">
        <f t="shared" si="18"/>
        <v>15.14512579228998</v>
      </c>
      <c r="AI29" s="69">
        <f t="shared" si="18"/>
        <v>15.831336446641433</v>
      </c>
      <c r="AJ29" s="69">
        <f t="shared" si="18"/>
        <v>14.713315209743962</v>
      </c>
      <c r="AK29" s="69">
        <f t="shared" si="18"/>
        <v>15.613198515154977</v>
      </c>
      <c r="AL29" s="69">
        <f t="shared" si="18"/>
        <v>16.772266142070098</v>
      </c>
      <c r="AM29" s="69">
        <f t="shared" si="18"/>
        <v>18.158733456373785</v>
      </c>
      <c r="AN29" s="69">
        <f t="shared" si="18"/>
        <v>17.737850296381392</v>
      </c>
      <c r="AO29" s="69">
        <f t="shared" si="18"/>
        <v>18.88069607025518</v>
      </c>
    </row>
    <row r="30" spans="1:41" ht="24" customHeight="1">
      <c r="A30" s="54" t="s">
        <v>114</v>
      </c>
      <c r="B30" s="52">
        <f>((B17/B6)*100)</f>
        <v>22.199737170160816</v>
      </c>
      <c r="C30" s="52">
        <f>((C17/C6)*100)</f>
        <v>22.070412484956496</v>
      </c>
      <c r="D30" s="53">
        <v>0</v>
      </c>
      <c r="E30" s="52">
        <f t="shared" ref="E30:K30" si="19">ROUNDDOWN((E17/E6)*100,1)</f>
        <v>21.8</v>
      </c>
      <c r="F30" s="52">
        <f t="shared" si="19"/>
        <v>21.7</v>
      </c>
      <c r="G30" s="52">
        <f t="shared" si="19"/>
        <v>21.6</v>
      </c>
      <c r="H30" s="52">
        <f t="shared" si="19"/>
        <v>21.5</v>
      </c>
      <c r="I30" s="52">
        <f t="shared" si="19"/>
        <v>21.4</v>
      </c>
      <c r="J30" s="52">
        <f t="shared" si="19"/>
        <v>21.3</v>
      </c>
      <c r="K30" s="52">
        <f t="shared" si="19"/>
        <v>21.2</v>
      </c>
      <c r="L30" s="52">
        <f>((L17/L6)*100)</f>
        <v>21.259497256289247</v>
      </c>
      <c r="M30" s="52">
        <f t="shared" ref="M30:AC30" si="20">ROUNDDOWN((M17/M6)*100,1)</f>
        <v>21.4</v>
      </c>
      <c r="N30" s="52">
        <f t="shared" si="20"/>
        <v>72.900000000000006</v>
      </c>
      <c r="O30" s="52">
        <f t="shared" si="20"/>
        <v>21.6</v>
      </c>
      <c r="P30" s="52">
        <f t="shared" si="20"/>
        <v>21.6</v>
      </c>
      <c r="Q30" s="52">
        <f t="shared" si="20"/>
        <v>21.3</v>
      </c>
      <c r="R30" s="52">
        <f t="shared" si="20"/>
        <v>19.7</v>
      </c>
      <c r="S30" s="52">
        <f t="shared" si="20"/>
        <v>19.5</v>
      </c>
      <c r="T30" s="52">
        <f t="shared" si="20"/>
        <v>19.399999999999999</v>
      </c>
      <c r="U30" s="52">
        <f t="shared" si="20"/>
        <v>19.3</v>
      </c>
      <c r="V30" s="52">
        <f t="shared" si="20"/>
        <v>19.100000000000001</v>
      </c>
      <c r="W30" s="52">
        <f t="shared" si="20"/>
        <v>19</v>
      </c>
      <c r="X30" s="52">
        <f t="shared" si="20"/>
        <v>18.899999999999999</v>
      </c>
      <c r="Y30" s="52">
        <f t="shared" si="20"/>
        <v>18.8</v>
      </c>
      <c r="Z30" s="52">
        <f t="shared" si="20"/>
        <v>18.7</v>
      </c>
      <c r="AA30" s="52">
        <f t="shared" si="20"/>
        <v>18.600000000000001</v>
      </c>
      <c r="AB30" s="52">
        <f t="shared" si="20"/>
        <v>18.5</v>
      </c>
      <c r="AC30" s="52">
        <f t="shared" si="20"/>
        <v>18.3</v>
      </c>
      <c r="AD30" s="51">
        <f t="shared" ref="AD30:AO30" si="21">(AD17/AD$6)*100</f>
        <v>18.284320821852656</v>
      </c>
      <c r="AE30" s="51">
        <f t="shared" si="21"/>
        <v>18.179389583962589</v>
      </c>
      <c r="AF30" s="51">
        <f t="shared" si="21"/>
        <v>18.079238186037237</v>
      </c>
      <c r="AG30" s="51">
        <f t="shared" si="21"/>
        <v>17.974049083350799</v>
      </c>
      <c r="AH30" s="51">
        <f t="shared" si="21"/>
        <v>17.888972753539822</v>
      </c>
      <c r="AI30" s="51">
        <f t="shared" si="21"/>
        <v>17.783710950199261</v>
      </c>
      <c r="AJ30" s="51">
        <f t="shared" si="21"/>
        <v>17.683646073798549</v>
      </c>
      <c r="AK30" s="51">
        <f t="shared" si="21"/>
        <v>17.593715958222241</v>
      </c>
      <c r="AL30" s="51">
        <f t="shared" si="21"/>
        <v>17.501769829231097</v>
      </c>
      <c r="AM30" s="51">
        <f t="shared" si="21"/>
        <v>17.408492690044351</v>
      </c>
      <c r="AN30" s="51">
        <f t="shared" si="21"/>
        <v>17.318856108002379</v>
      </c>
      <c r="AO30" s="51">
        <f t="shared" si="21"/>
        <v>17.237864177461475</v>
      </c>
    </row>
    <row r="31" spans="1:41" ht="24" customHeight="1">
      <c r="A31" s="50" t="s">
        <v>113</v>
      </c>
    </row>
    <row r="33" spans="30:33" s="68" customFormat="1" ht="24" customHeight="1">
      <c r="AD33" s="68">
        <v>1</v>
      </c>
      <c r="AE33" s="68">
        <v>2</v>
      </c>
      <c r="AF33" s="68">
        <v>3</v>
      </c>
      <c r="AG33" s="68">
        <v>4</v>
      </c>
    </row>
  </sheetData>
  <mergeCells count="13">
    <mergeCell ref="AL3:AO3"/>
    <mergeCell ref="A18:L18"/>
    <mergeCell ref="A3:A4"/>
    <mergeCell ref="C3:E3"/>
    <mergeCell ref="F3:I3"/>
    <mergeCell ref="J3:L3"/>
    <mergeCell ref="AD3:AG3"/>
    <mergeCell ref="Z3:AC3"/>
    <mergeCell ref="V3:Y3"/>
    <mergeCell ref="N3:Q3"/>
    <mergeCell ref="R3:U3"/>
    <mergeCell ref="A5:L5"/>
    <mergeCell ref="AH3:AK3"/>
  </mergeCells>
  <pageMargins left="0.64" right="0.16" top="1" bottom="1" header="0.5" footer="0.5"/>
  <pageSetup paperSize="9" scale="80" orientation="portrait" r:id="rId1"/>
  <headerFooter alignWithMargins="0">
    <oddHeader>&amp;C&amp;"TH SarabunPSK,ธรรมดา"&amp;16 24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0869A-9640-4392-80BF-04A9F0E0CA2B}">
  <dimension ref="A1:H45"/>
  <sheetViews>
    <sheetView workbookViewId="0">
      <selection activeCell="E16" sqref="E16"/>
    </sheetView>
  </sheetViews>
  <sheetFormatPr defaultRowHeight="21.75"/>
  <cols>
    <col min="1" max="1" width="9.85546875" customWidth="1"/>
    <col min="2" max="2" width="9.28515625" bestFit="1" customWidth="1"/>
    <col min="3" max="3" width="22.7109375" customWidth="1"/>
    <col min="4" max="4" width="28" customWidth="1"/>
    <col min="5" max="5" width="27.5703125" customWidth="1"/>
    <col min="7" max="7" width="7.5703125" bestFit="1" customWidth="1"/>
    <col min="8" max="8" width="5.42578125" customWidth="1"/>
  </cols>
  <sheetData>
    <row r="1" spans="1:8">
      <c r="A1" t="s">
        <v>120</v>
      </c>
      <c r="B1" t="s">
        <v>121</v>
      </c>
      <c r="C1" t="s">
        <v>122</v>
      </c>
      <c r="D1" t="s">
        <v>123</v>
      </c>
      <c r="E1" t="s">
        <v>124</v>
      </c>
      <c r="G1" t="s">
        <v>125</v>
      </c>
      <c r="H1" t="s">
        <v>121</v>
      </c>
    </row>
    <row r="2" spans="1:8">
      <c r="A2">
        <v>1</v>
      </c>
      <c r="B2">
        <v>1444247</v>
      </c>
      <c r="G2" t="s">
        <v>126</v>
      </c>
      <c r="H2" s="67">
        <f>_xlfn.FORECAST.ETS.STAT($B$2:$B$37,$A$2:$A$37,1,1,1)</f>
        <v>0.75</v>
      </c>
    </row>
    <row r="3" spans="1:8">
      <c r="A3">
        <v>2</v>
      </c>
      <c r="B3">
        <v>1502082.64</v>
      </c>
      <c r="G3" t="s">
        <v>127</v>
      </c>
      <c r="H3" s="67">
        <f>_xlfn.FORECAST.ETS.STAT($B$2:$B$37,$A$2:$A$37,2,1,1)</f>
        <v>1E-3</v>
      </c>
    </row>
    <row r="4" spans="1:8">
      <c r="A4">
        <v>3</v>
      </c>
      <c r="B4">
        <v>1568700</v>
      </c>
      <c r="G4" t="s">
        <v>128</v>
      </c>
      <c r="H4" s="67">
        <f>_xlfn.FORECAST.ETS.STAT($B$2:$B$37,$A$2:$A$37,3,1,1)</f>
        <v>0.249</v>
      </c>
    </row>
    <row r="5" spans="1:8">
      <c r="A5">
        <v>4</v>
      </c>
      <c r="B5">
        <v>1596453</v>
      </c>
      <c r="G5" t="s">
        <v>129</v>
      </c>
      <c r="H5" s="67">
        <f>_xlfn.FORECAST.ETS.STAT($B$2:$B$37,$A$2:$A$37,4,1,1)</f>
        <v>0.56250227542898956</v>
      </c>
    </row>
    <row r="6" spans="1:8">
      <c r="A6">
        <v>5</v>
      </c>
      <c r="B6">
        <v>1473724.65</v>
      </c>
      <c r="G6" t="s">
        <v>130</v>
      </c>
      <c r="H6" s="67">
        <f>_xlfn.FORECAST.ETS.STAT($B$2:$B$37,$A$2:$A$37,5,1,1)</f>
        <v>2.3347511750724952E-2</v>
      </c>
    </row>
    <row r="7" spans="1:8">
      <c r="A7">
        <v>6</v>
      </c>
      <c r="B7">
        <v>1558329.53</v>
      </c>
      <c r="G7" t="s">
        <v>131</v>
      </c>
      <c r="H7" s="67">
        <f>_xlfn.FORECAST.ETS.STAT($B$2:$B$37,$A$2:$A$37,6,1,1)</f>
        <v>29273.228165791184</v>
      </c>
    </row>
    <row r="8" spans="1:8">
      <c r="A8">
        <v>7</v>
      </c>
      <c r="B8">
        <v>1603167.91</v>
      </c>
      <c r="G8" t="s">
        <v>132</v>
      </c>
      <c r="H8" s="67">
        <f>_xlfn.FORECAST.ETS.STAT($B$2:$B$37,$A$2:$A$37,7,1,1)</f>
        <v>35838.322954647563</v>
      </c>
    </row>
    <row r="9" spans="1:8">
      <c r="A9">
        <v>8</v>
      </c>
      <c r="B9">
        <v>1616084.41</v>
      </c>
    </row>
    <row r="10" spans="1:8">
      <c r="A10">
        <v>9</v>
      </c>
      <c r="B10">
        <v>1503381.22</v>
      </c>
    </row>
    <row r="11" spans="1:8">
      <c r="A11">
        <v>10</v>
      </c>
      <c r="B11">
        <v>1501983</v>
      </c>
    </row>
    <row r="12" spans="1:8">
      <c r="A12">
        <v>11</v>
      </c>
      <c r="B12">
        <v>1599586</v>
      </c>
    </row>
    <row r="13" spans="1:8">
      <c r="A13">
        <v>12</v>
      </c>
      <c r="B13">
        <v>1588286</v>
      </c>
    </row>
    <row r="14" spans="1:8">
      <c r="A14">
        <v>13</v>
      </c>
      <c r="B14">
        <v>1349508</v>
      </c>
    </row>
    <row r="15" spans="1:8">
      <c r="A15">
        <v>14</v>
      </c>
      <c r="B15">
        <v>1397340.87</v>
      </c>
    </row>
    <row r="16" spans="1:8">
      <c r="A16">
        <v>15</v>
      </c>
      <c r="B16">
        <v>1405156.22</v>
      </c>
    </row>
    <row r="17" spans="1:2">
      <c r="A17">
        <v>16</v>
      </c>
      <c r="B17">
        <v>1416408</v>
      </c>
    </row>
    <row r="18" spans="1:2">
      <c r="A18">
        <v>17</v>
      </c>
      <c r="B18">
        <v>1362575.88</v>
      </c>
    </row>
    <row r="19" spans="1:2">
      <c r="A19">
        <v>18</v>
      </c>
      <c r="B19">
        <v>1368351.78</v>
      </c>
    </row>
    <row r="20" spans="1:2">
      <c r="A20">
        <v>19</v>
      </c>
      <c r="B20">
        <v>1366251.5</v>
      </c>
    </row>
    <row r="21" spans="1:2">
      <c r="A21">
        <v>20</v>
      </c>
      <c r="B21">
        <v>1389717.13</v>
      </c>
    </row>
    <row r="22" spans="1:2">
      <c r="A22">
        <v>21</v>
      </c>
      <c r="B22">
        <v>1280208.7</v>
      </c>
    </row>
    <row r="23" spans="1:2">
      <c r="A23">
        <v>22</v>
      </c>
      <c r="B23">
        <v>1281017.6100000001</v>
      </c>
    </row>
    <row r="24" spans="1:2">
      <c r="A24">
        <v>23</v>
      </c>
      <c r="B24">
        <v>1332622.46</v>
      </c>
    </row>
    <row r="25" spans="1:2">
      <c r="A25">
        <v>24</v>
      </c>
      <c r="B25">
        <v>1315215.74</v>
      </c>
    </row>
    <row r="26" spans="1:2">
      <c r="A26">
        <v>25</v>
      </c>
      <c r="B26">
        <v>1244459</v>
      </c>
    </row>
    <row r="27" spans="1:2">
      <c r="A27">
        <v>26</v>
      </c>
      <c r="B27">
        <v>1264250</v>
      </c>
    </row>
    <row r="28" spans="1:2">
      <c r="A28">
        <v>27</v>
      </c>
      <c r="B28">
        <v>1361389</v>
      </c>
    </row>
    <row r="29" spans="1:2">
      <c r="A29">
        <v>28</v>
      </c>
      <c r="B29">
        <v>1306823</v>
      </c>
    </row>
    <row r="30" spans="1:2">
      <c r="A30">
        <v>29</v>
      </c>
      <c r="B30">
        <v>1236358</v>
      </c>
    </row>
    <row r="31" spans="1:2">
      <c r="A31">
        <v>30</v>
      </c>
      <c r="B31">
        <v>1252549</v>
      </c>
    </row>
    <row r="32" spans="1:2">
      <c r="A32">
        <v>31</v>
      </c>
      <c r="B32">
        <v>1299811</v>
      </c>
    </row>
    <row r="33" spans="1:5">
      <c r="A33">
        <v>32</v>
      </c>
      <c r="B33">
        <v>1263081</v>
      </c>
    </row>
    <row r="34" spans="1:5">
      <c r="A34">
        <v>33</v>
      </c>
      <c r="B34">
        <v>1184151</v>
      </c>
    </row>
    <row r="35" spans="1:5">
      <c r="A35">
        <v>34</v>
      </c>
      <c r="B35">
        <v>1171095</v>
      </c>
    </row>
    <row r="36" spans="1:5">
      <c r="A36">
        <v>35</v>
      </c>
      <c r="B36">
        <v>1164344</v>
      </c>
    </row>
    <row r="37" spans="1:5">
      <c r="A37">
        <v>36</v>
      </c>
      <c r="B37">
        <v>1198717</v>
      </c>
      <c r="C37">
        <v>1198717</v>
      </c>
      <c r="D37" s="66">
        <v>1198717</v>
      </c>
      <c r="E37" s="66">
        <v>1198717</v>
      </c>
    </row>
    <row r="38" spans="1:5">
      <c r="A38">
        <v>37</v>
      </c>
      <c r="C38">
        <f t="shared" ref="C38:C45" si="0">_xlfn.FORECAST.ETS(A38,$B$2:$B$37,$A$2:$A$37,1,1)</f>
        <v>1108629.805483836</v>
      </c>
      <c r="D38" s="66">
        <f t="shared" ref="D38:D45" si="1">C38-_xlfn.FORECAST.ETS.CONFINT(A38,$B$2:$B$37,$A$2:$A$37,0.95,1,1)</f>
        <v>1030348.0946940748</v>
      </c>
      <c r="E38" s="66">
        <f t="shared" ref="E38:E45" si="2">C38+_xlfn.FORECAST.ETS.CONFINT(A38,$B$2:$B$37,$A$2:$A$37,0.95,1,1)</f>
        <v>1186911.5162735973</v>
      </c>
    </row>
    <row r="39" spans="1:5">
      <c r="A39">
        <v>38</v>
      </c>
      <c r="C39">
        <f t="shared" si="0"/>
        <v>1106749.0922470847</v>
      </c>
      <c r="D39" s="66">
        <f t="shared" si="1"/>
        <v>1008849.9647029081</v>
      </c>
      <c r="E39" s="66">
        <f t="shared" si="2"/>
        <v>1204648.2197912612</v>
      </c>
    </row>
    <row r="40" spans="1:5">
      <c r="A40">
        <v>39</v>
      </c>
      <c r="C40">
        <f t="shared" si="0"/>
        <v>1144759.1611562658</v>
      </c>
      <c r="D40" s="66">
        <f t="shared" si="1"/>
        <v>1030524.0416566342</v>
      </c>
      <c r="E40" s="66">
        <f t="shared" si="2"/>
        <v>1258994.2806558972</v>
      </c>
    </row>
    <row r="41" spans="1:5">
      <c r="A41">
        <v>40</v>
      </c>
      <c r="C41">
        <f t="shared" si="0"/>
        <v>1150187.0853105979</v>
      </c>
      <c r="D41" s="66">
        <f t="shared" si="1"/>
        <v>1021640.1734076793</v>
      </c>
      <c r="E41" s="66">
        <f t="shared" si="2"/>
        <v>1278733.9972135166</v>
      </c>
    </row>
    <row r="42" spans="1:5">
      <c r="A42">
        <v>41</v>
      </c>
      <c r="C42">
        <f t="shared" si="0"/>
        <v>1060138.4046955954</v>
      </c>
      <c r="D42" s="66">
        <f t="shared" si="1"/>
        <v>909509.19732315466</v>
      </c>
      <c r="E42" s="66">
        <f t="shared" si="2"/>
        <v>1210767.6120680361</v>
      </c>
    </row>
    <row r="43" spans="1:5">
      <c r="A43">
        <v>42</v>
      </c>
      <c r="C43">
        <f t="shared" si="0"/>
        <v>1058257.6914588441</v>
      </c>
      <c r="D43" s="66">
        <f t="shared" si="1"/>
        <v>896448.27803217166</v>
      </c>
      <c r="E43" s="66">
        <f t="shared" si="2"/>
        <v>1220067.1048855167</v>
      </c>
    </row>
    <row r="44" spans="1:5">
      <c r="A44">
        <v>43</v>
      </c>
      <c r="C44">
        <f t="shared" si="0"/>
        <v>1096267.7603680252</v>
      </c>
      <c r="D44" s="66">
        <f t="shared" si="1"/>
        <v>923975.35229102138</v>
      </c>
      <c r="E44" s="66">
        <f t="shared" si="2"/>
        <v>1268560.1684450288</v>
      </c>
    </row>
    <row r="45" spans="1:5">
      <c r="A45">
        <v>44</v>
      </c>
      <c r="C45">
        <f t="shared" si="0"/>
        <v>1101695.6845223573</v>
      </c>
      <c r="D45" s="66">
        <f t="shared" si="1"/>
        <v>919497.07532851852</v>
      </c>
      <c r="E45" s="66">
        <f t="shared" si="2"/>
        <v>1283894.2937161962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1619-15D3-46FF-ACB8-A2D41A029D25}">
  <dimension ref="A1:H45"/>
  <sheetViews>
    <sheetView topLeftCell="A32" workbookViewId="0">
      <selection activeCell="E16" sqref="E16"/>
    </sheetView>
  </sheetViews>
  <sheetFormatPr defaultRowHeight="21.75"/>
  <cols>
    <col min="1" max="1" width="9.28515625" bestFit="1" customWidth="1"/>
    <col min="2" max="2" width="11" customWidth="1"/>
    <col min="3" max="3" width="22.7109375" customWidth="1"/>
    <col min="4" max="4" width="37" customWidth="1"/>
    <col min="5" max="5" width="36.5703125" customWidth="1"/>
    <col min="7" max="7" width="7.5703125" bestFit="1" customWidth="1"/>
    <col min="8" max="8" width="5.42578125" customWidth="1"/>
  </cols>
  <sheetData>
    <row r="1" spans="1:8">
      <c r="A1" t="s">
        <v>118</v>
      </c>
      <c r="B1" t="s">
        <v>119</v>
      </c>
      <c r="C1" t="s">
        <v>161</v>
      </c>
      <c r="D1" t="s">
        <v>162</v>
      </c>
      <c r="E1" t="s">
        <v>163</v>
      </c>
      <c r="G1" t="s">
        <v>125</v>
      </c>
      <c r="H1" t="s">
        <v>121</v>
      </c>
    </row>
    <row r="2" spans="1:8">
      <c r="A2">
        <v>1</v>
      </c>
      <c r="B2">
        <v>1444247</v>
      </c>
      <c r="G2" t="s">
        <v>126</v>
      </c>
      <c r="H2" s="67">
        <f>_xlfn.FORECAST.ETS.STAT($B$2:$B$37,$A$2:$A$37,1,1,1)</f>
        <v>0.75</v>
      </c>
    </row>
    <row r="3" spans="1:8">
      <c r="A3">
        <v>2</v>
      </c>
      <c r="B3">
        <v>1502082.64</v>
      </c>
      <c r="G3" t="s">
        <v>127</v>
      </c>
      <c r="H3" s="67">
        <f>_xlfn.FORECAST.ETS.STAT($B$2:$B$37,$A$2:$A$37,2,1,1)</f>
        <v>1E-3</v>
      </c>
    </row>
    <row r="4" spans="1:8">
      <c r="A4">
        <v>3</v>
      </c>
      <c r="B4">
        <v>1568700</v>
      </c>
      <c r="G4" t="s">
        <v>128</v>
      </c>
      <c r="H4" s="67">
        <f>_xlfn.FORECAST.ETS.STAT($B$2:$B$37,$A$2:$A$37,3,1,1)</f>
        <v>0.249</v>
      </c>
    </row>
    <row r="5" spans="1:8">
      <c r="A5">
        <v>4</v>
      </c>
      <c r="B5">
        <v>1596453</v>
      </c>
      <c r="G5" t="s">
        <v>129</v>
      </c>
      <c r="H5" s="67">
        <f>_xlfn.FORECAST.ETS.STAT($B$2:$B$37,$A$2:$A$37,4,1,1)</f>
        <v>0.56250227542898956</v>
      </c>
    </row>
    <row r="6" spans="1:8">
      <c r="A6">
        <v>5</v>
      </c>
      <c r="B6">
        <v>1473724.65</v>
      </c>
      <c r="G6" t="s">
        <v>130</v>
      </c>
      <c r="H6" s="67">
        <f>_xlfn.FORECAST.ETS.STAT($B$2:$B$37,$A$2:$A$37,5,1,1)</f>
        <v>2.3347511750724952E-2</v>
      </c>
    </row>
    <row r="7" spans="1:8">
      <c r="A7">
        <v>6</v>
      </c>
      <c r="B7">
        <v>1558329.53</v>
      </c>
      <c r="G7" t="s">
        <v>131</v>
      </c>
      <c r="H7" s="67">
        <f>_xlfn.FORECAST.ETS.STAT($B$2:$B$37,$A$2:$A$37,6,1,1)</f>
        <v>29273.228165791184</v>
      </c>
    </row>
    <row r="8" spans="1:8">
      <c r="A8">
        <v>7</v>
      </c>
      <c r="B8">
        <v>1603167.91</v>
      </c>
      <c r="G8" t="s">
        <v>132</v>
      </c>
      <c r="H8" s="67">
        <f>_xlfn.FORECAST.ETS.STAT($B$2:$B$37,$A$2:$A$37,7,1,1)</f>
        <v>35838.322954647563</v>
      </c>
    </row>
    <row r="9" spans="1:8">
      <c r="A9">
        <v>8</v>
      </c>
      <c r="B9">
        <v>1616084.41</v>
      </c>
    </row>
    <row r="10" spans="1:8">
      <c r="A10">
        <v>9</v>
      </c>
      <c r="B10">
        <v>1503381.22</v>
      </c>
    </row>
    <row r="11" spans="1:8">
      <c r="A11">
        <v>10</v>
      </c>
      <c r="B11">
        <v>1501983</v>
      </c>
    </row>
    <row r="12" spans="1:8">
      <c r="A12">
        <v>11</v>
      </c>
      <c r="B12">
        <v>1599586</v>
      </c>
    </row>
    <row r="13" spans="1:8">
      <c r="A13">
        <v>12</v>
      </c>
      <c r="B13">
        <v>1588286</v>
      </c>
    </row>
    <row r="14" spans="1:8">
      <c r="A14">
        <v>13</v>
      </c>
      <c r="B14">
        <v>1349508</v>
      </c>
    </row>
    <row r="15" spans="1:8">
      <c r="A15">
        <v>14</v>
      </c>
      <c r="B15">
        <v>1397340.87</v>
      </c>
    </row>
    <row r="16" spans="1:8">
      <c r="A16">
        <v>15</v>
      </c>
      <c r="B16">
        <v>1405156.22</v>
      </c>
    </row>
    <row r="17" spans="1:2">
      <c r="A17">
        <v>16</v>
      </c>
      <c r="B17">
        <v>1416408</v>
      </c>
    </row>
    <row r="18" spans="1:2">
      <c r="A18">
        <v>17</v>
      </c>
      <c r="B18">
        <v>1362575.88</v>
      </c>
    </row>
    <row r="19" spans="1:2">
      <c r="A19">
        <v>18</v>
      </c>
      <c r="B19">
        <v>1368351.78</v>
      </c>
    </row>
    <row r="20" spans="1:2">
      <c r="A20">
        <v>19</v>
      </c>
      <c r="B20">
        <v>1366251.5</v>
      </c>
    </row>
    <row r="21" spans="1:2">
      <c r="A21">
        <v>20</v>
      </c>
      <c r="B21">
        <v>1389717.13</v>
      </c>
    </row>
    <row r="22" spans="1:2">
      <c r="A22">
        <v>21</v>
      </c>
      <c r="B22">
        <v>1280208.7</v>
      </c>
    </row>
    <row r="23" spans="1:2">
      <c r="A23">
        <v>22</v>
      </c>
      <c r="B23">
        <v>1281017.6100000001</v>
      </c>
    </row>
    <row r="24" spans="1:2">
      <c r="A24">
        <v>23</v>
      </c>
      <c r="B24">
        <v>1332622.46</v>
      </c>
    </row>
    <row r="25" spans="1:2">
      <c r="A25">
        <v>24</v>
      </c>
      <c r="B25">
        <v>1315215.74</v>
      </c>
    </row>
    <row r="26" spans="1:2">
      <c r="A26">
        <v>25</v>
      </c>
      <c r="B26">
        <v>1244459</v>
      </c>
    </row>
    <row r="27" spans="1:2">
      <c r="A27">
        <v>26</v>
      </c>
      <c r="B27">
        <v>1264250</v>
      </c>
    </row>
    <row r="28" spans="1:2">
      <c r="A28">
        <v>27</v>
      </c>
      <c r="B28">
        <v>1361389</v>
      </c>
    </row>
    <row r="29" spans="1:2">
      <c r="A29">
        <v>28</v>
      </c>
      <c r="B29">
        <v>1306823</v>
      </c>
    </row>
    <row r="30" spans="1:2">
      <c r="A30">
        <v>29</v>
      </c>
      <c r="B30">
        <v>1236358</v>
      </c>
    </row>
    <row r="31" spans="1:2">
      <c r="A31">
        <v>30</v>
      </c>
      <c r="B31">
        <v>1252549</v>
      </c>
    </row>
    <row r="32" spans="1:2">
      <c r="A32">
        <v>31</v>
      </c>
      <c r="B32">
        <v>1299811</v>
      </c>
    </row>
    <row r="33" spans="1:5">
      <c r="A33">
        <v>32</v>
      </c>
      <c r="B33">
        <v>1263081</v>
      </c>
    </row>
    <row r="34" spans="1:5">
      <c r="A34">
        <v>33</v>
      </c>
      <c r="B34">
        <v>1184151</v>
      </c>
    </row>
    <row r="35" spans="1:5">
      <c r="A35">
        <v>34</v>
      </c>
      <c r="B35">
        <v>1171095</v>
      </c>
    </row>
    <row r="36" spans="1:5">
      <c r="A36">
        <v>35</v>
      </c>
      <c r="B36">
        <v>1164344</v>
      </c>
    </row>
    <row r="37" spans="1:5">
      <c r="A37">
        <v>36</v>
      </c>
      <c r="B37">
        <v>1198717</v>
      </c>
      <c r="C37">
        <v>1198717</v>
      </c>
      <c r="D37" s="66">
        <v>1198717</v>
      </c>
      <c r="E37" s="66">
        <v>1198717</v>
      </c>
    </row>
    <row r="38" spans="1:5">
      <c r="A38">
        <v>37</v>
      </c>
      <c r="C38">
        <f t="shared" ref="C38:C45" si="0">_xlfn.FORECAST.ETS(A38,$B$2:$B$37,$A$2:$A$37,1,1)</f>
        <v>1108629.805483836</v>
      </c>
      <c r="D38" s="66">
        <f t="shared" ref="D38:D45" si="1">C38-_xlfn.FORECAST.ETS.CONFINT(A38,$B$2:$B$37,$A$2:$A$37,0.95,1,1)</f>
        <v>1030348.0946940748</v>
      </c>
      <c r="E38" s="66">
        <f t="shared" ref="E38:E45" si="2">C38+_xlfn.FORECAST.ETS.CONFINT(A38,$B$2:$B$37,$A$2:$A$37,0.95,1,1)</f>
        <v>1186911.5162735973</v>
      </c>
    </row>
    <row r="39" spans="1:5">
      <c r="A39">
        <v>38</v>
      </c>
      <c r="C39">
        <f t="shared" si="0"/>
        <v>1106749.0922470847</v>
      </c>
      <c r="D39" s="66">
        <f t="shared" si="1"/>
        <v>1008849.9647029081</v>
      </c>
      <c r="E39" s="66">
        <f t="shared" si="2"/>
        <v>1204648.2197912612</v>
      </c>
    </row>
    <row r="40" spans="1:5">
      <c r="A40">
        <v>39</v>
      </c>
      <c r="C40">
        <f t="shared" si="0"/>
        <v>1144759.1611562658</v>
      </c>
      <c r="D40" s="66">
        <f t="shared" si="1"/>
        <v>1030524.0416566342</v>
      </c>
      <c r="E40" s="66">
        <f t="shared" si="2"/>
        <v>1258994.2806558972</v>
      </c>
    </row>
    <row r="41" spans="1:5">
      <c r="A41">
        <v>40</v>
      </c>
      <c r="C41">
        <f t="shared" si="0"/>
        <v>1150187.0853105979</v>
      </c>
      <c r="D41" s="66">
        <f t="shared" si="1"/>
        <v>1021640.1734076793</v>
      </c>
      <c r="E41" s="66">
        <f t="shared" si="2"/>
        <v>1278733.9972135166</v>
      </c>
    </row>
    <row r="42" spans="1:5">
      <c r="A42">
        <v>41</v>
      </c>
      <c r="C42">
        <f t="shared" si="0"/>
        <v>1060138.4046955954</v>
      </c>
      <c r="D42" s="66">
        <f t="shared" si="1"/>
        <v>909509.19732315466</v>
      </c>
      <c r="E42" s="66">
        <f t="shared" si="2"/>
        <v>1210767.6120680361</v>
      </c>
    </row>
    <row r="43" spans="1:5">
      <c r="A43">
        <v>42</v>
      </c>
      <c r="C43">
        <f t="shared" si="0"/>
        <v>1058257.6914588441</v>
      </c>
      <c r="D43" s="66">
        <f t="shared" si="1"/>
        <v>896448.27803217166</v>
      </c>
      <c r="E43" s="66">
        <f t="shared" si="2"/>
        <v>1220067.1048855167</v>
      </c>
    </row>
    <row r="44" spans="1:5">
      <c r="A44">
        <v>43</v>
      </c>
      <c r="C44">
        <f t="shared" si="0"/>
        <v>1096267.7603680252</v>
      </c>
      <c r="D44" s="66">
        <f t="shared" si="1"/>
        <v>923975.35229102138</v>
      </c>
      <c r="E44" s="66">
        <f t="shared" si="2"/>
        <v>1268560.1684450288</v>
      </c>
    </row>
    <row r="45" spans="1:5">
      <c r="A45">
        <v>44</v>
      </c>
      <c r="C45">
        <f t="shared" si="0"/>
        <v>1101695.6845223573</v>
      </c>
      <c r="D45" s="66">
        <f t="shared" si="1"/>
        <v>919497.07532851852</v>
      </c>
      <c r="E45" s="66">
        <f t="shared" si="2"/>
        <v>1283894.2937161962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09607-8F63-4DCA-B4AA-FA4BCD253ECF}">
  <dimension ref="A1:F37"/>
  <sheetViews>
    <sheetView topLeftCell="A24" workbookViewId="0">
      <selection activeCell="E16" sqref="E16"/>
    </sheetView>
  </sheetViews>
  <sheetFormatPr defaultRowHeight="21.75"/>
  <cols>
    <col min="1" max="1" width="9.28515625" bestFit="1" customWidth="1"/>
    <col min="2" max="2" width="11" customWidth="1"/>
  </cols>
  <sheetData>
    <row r="1" spans="1:6">
      <c r="A1" t="s">
        <v>118</v>
      </c>
      <c r="B1" t="s">
        <v>119</v>
      </c>
    </row>
    <row r="2" spans="1:6">
      <c r="A2">
        <v>1</v>
      </c>
      <c r="B2">
        <v>1444247</v>
      </c>
      <c r="F2" s="67"/>
    </row>
    <row r="3" spans="1:6">
      <c r="A3">
        <v>2</v>
      </c>
      <c r="B3">
        <v>1502082.64</v>
      </c>
      <c r="E3" t="s">
        <v>159</v>
      </c>
    </row>
    <row r="4" spans="1:6">
      <c r="A4">
        <v>3</v>
      </c>
      <c r="B4">
        <v>1568700</v>
      </c>
      <c r="E4" t="s">
        <v>160</v>
      </c>
      <c r="F4" s="67"/>
    </row>
    <row r="5" spans="1:6">
      <c r="A5">
        <v>4</v>
      </c>
      <c r="B5">
        <v>1596453</v>
      </c>
    </row>
    <row r="6" spans="1:6">
      <c r="A6">
        <v>5</v>
      </c>
      <c r="B6">
        <v>1473724.65</v>
      </c>
      <c r="F6" s="67"/>
    </row>
    <row r="7" spans="1:6">
      <c r="A7">
        <v>6</v>
      </c>
      <c r="B7">
        <v>1558329.53</v>
      </c>
      <c r="E7" s="214">
        <v>3</v>
      </c>
    </row>
    <row r="8" spans="1:6">
      <c r="A8">
        <v>7</v>
      </c>
      <c r="B8">
        <v>1603167.91</v>
      </c>
      <c r="F8" s="67"/>
    </row>
    <row r="9" spans="1:6">
      <c r="A9">
        <v>8</v>
      </c>
      <c r="B9">
        <v>1616084.41</v>
      </c>
    </row>
    <row r="10" spans="1:6">
      <c r="A10">
        <v>9</v>
      </c>
      <c r="B10">
        <v>1503381.22</v>
      </c>
      <c r="F10" s="67"/>
    </row>
    <row r="11" spans="1:6">
      <c r="A11">
        <v>10</v>
      </c>
      <c r="B11">
        <v>1501983</v>
      </c>
    </row>
    <row r="12" spans="1:6">
      <c r="A12">
        <v>11</v>
      </c>
      <c r="B12">
        <v>1599586</v>
      </c>
      <c r="F12" s="67"/>
    </row>
    <row r="13" spans="1:6">
      <c r="A13">
        <v>12</v>
      </c>
      <c r="B13">
        <v>1588286</v>
      </c>
    </row>
    <row r="14" spans="1:6">
      <c r="A14">
        <v>13</v>
      </c>
      <c r="B14">
        <v>1349508</v>
      </c>
      <c r="F14" s="67"/>
    </row>
    <row r="15" spans="1:6">
      <c r="A15">
        <v>14</v>
      </c>
      <c r="B15">
        <v>1397340.87</v>
      </c>
    </row>
    <row r="16" spans="1:6">
      <c r="A16">
        <v>15</v>
      </c>
      <c r="B16">
        <v>1405156.22</v>
      </c>
      <c r="F16" s="67"/>
    </row>
    <row r="17" spans="1:2">
      <c r="A17">
        <v>16</v>
      </c>
      <c r="B17">
        <v>1416408</v>
      </c>
    </row>
    <row r="18" spans="1:2">
      <c r="A18">
        <v>17</v>
      </c>
      <c r="B18">
        <v>1362575.88</v>
      </c>
    </row>
    <row r="19" spans="1:2">
      <c r="A19">
        <v>18</v>
      </c>
      <c r="B19">
        <v>1368351.78</v>
      </c>
    </row>
    <row r="20" spans="1:2">
      <c r="A20">
        <v>19</v>
      </c>
      <c r="B20">
        <v>1366251.5</v>
      </c>
    </row>
    <row r="21" spans="1:2">
      <c r="A21">
        <v>20</v>
      </c>
      <c r="B21">
        <v>1389717.13</v>
      </c>
    </row>
    <row r="22" spans="1:2">
      <c r="A22">
        <v>21</v>
      </c>
      <c r="B22">
        <v>1280208.7</v>
      </c>
    </row>
    <row r="23" spans="1:2">
      <c r="A23">
        <v>22</v>
      </c>
      <c r="B23">
        <v>1281017.6100000001</v>
      </c>
    </row>
    <row r="24" spans="1:2">
      <c r="A24">
        <v>23</v>
      </c>
      <c r="B24">
        <v>1332622.46</v>
      </c>
    </row>
    <row r="25" spans="1:2">
      <c r="A25">
        <v>24</v>
      </c>
      <c r="B25">
        <v>1315215.74</v>
      </c>
    </row>
    <row r="26" spans="1:2">
      <c r="A26">
        <v>25</v>
      </c>
      <c r="B26">
        <v>1244459</v>
      </c>
    </row>
    <row r="27" spans="1:2">
      <c r="A27">
        <v>26</v>
      </c>
      <c r="B27">
        <v>1264250</v>
      </c>
    </row>
    <row r="28" spans="1:2">
      <c r="A28">
        <v>27</v>
      </c>
      <c r="B28">
        <v>1361389</v>
      </c>
    </row>
    <row r="29" spans="1:2">
      <c r="A29">
        <v>28</v>
      </c>
      <c r="B29">
        <v>1306823</v>
      </c>
    </row>
    <row r="30" spans="1:2">
      <c r="A30">
        <v>29</v>
      </c>
      <c r="B30">
        <v>1236358</v>
      </c>
    </row>
    <row r="31" spans="1:2">
      <c r="A31">
        <v>30</v>
      </c>
      <c r="B31">
        <v>1252549</v>
      </c>
    </row>
    <row r="32" spans="1:2">
      <c r="A32">
        <v>31</v>
      </c>
      <c r="B32">
        <v>1299811</v>
      </c>
    </row>
    <row r="33" spans="1:2">
      <c r="A33">
        <v>32</v>
      </c>
      <c r="B33">
        <v>1263081</v>
      </c>
    </row>
    <row r="34" spans="1:2">
      <c r="A34">
        <v>33</v>
      </c>
      <c r="B34">
        <v>1184151</v>
      </c>
    </row>
    <row r="35" spans="1:2">
      <c r="A35">
        <v>34</v>
      </c>
      <c r="B35">
        <v>1171095</v>
      </c>
    </row>
    <row r="36" spans="1:2">
      <c r="A36">
        <v>35</v>
      </c>
      <c r="B36">
        <v>1164344</v>
      </c>
    </row>
    <row r="37" spans="1:2">
      <c r="A37">
        <v>36</v>
      </c>
      <c r="B37">
        <v>1198717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E4491-0334-4720-BEBE-52FA9E60D300}">
  <dimension ref="A1:L65536"/>
  <sheetViews>
    <sheetView zoomScale="70" zoomScaleNormal="70" workbookViewId="0">
      <selection activeCell="D18" sqref="D18"/>
    </sheetView>
  </sheetViews>
  <sheetFormatPr defaultColWidth="11.28515625" defaultRowHeight="8.25" customHeight="1"/>
  <cols>
    <col min="1" max="1" width="31.7109375" style="115" customWidth="1"/>
    <col min="2" max="2" width="18.85546875" style="114" customWidth="1"/>
    <col min="3" max="3" width="20.28515625" style="114" customWidth="1"/>
    <col min="4" max="4" width="20.7109375" style="114" customWidth="1"/>
    <col min="5" max="5" width="11.28515625" style="114" customWidth="1"/>
    <col min="6" max="16384" width="11.28515625" style="114"/>
  </cols>
  <sheetData>
    <row r="1" spans="1:5" s="84" customFormat="1" ht="50.25" customHeight="1">
      <c r="A1" s="84" t="s">
        <v>39</v>
      </c>
      <c r="B1" s="85"/>
      <c r="C1" s="85"/>
      <c r="D1" s="85"/>
    </row>
    <row r="3" spans="1:5" s="115" customFormat="1" ht="30" customHeight="1">
      <c r="A3" s="133" t="s">
        <v>6</v>
      </c>
      <c r="B3" s="132" t="s">
        <v>0</v>
      </c>
      <c r="C3" s="132" t="s">
        <v>1</v>
      </c>
      <c r="D3" s="132" t="s">
        <v>2</v>
      </c>
    </row>
    <row r="4" spans="1:5" s="115" customFormat="1" ht="19.5" customHeight="1">
      <c r="B4" s="271" t="s">
        <v>21</v>
      </c>
      <c r="C4" s="271"/>
      <c r="D4" s="271"/>
    </row>
    <row r="5" spans="1:5" s="115" customFormat="1" ht="21" customHeight="1">
      <c r="A5" s="127" t="s">
        <v>38</v>
      </c>
      <c r="B5" s="21">
        <v>2055690</v>
      </c>
      <c r="C5" s="21">
        <v>992241</v>
      </c>
      <c r="D5" s="21">
        <v>1063449</v>
      </c>
    </row>
    <row r="6" spans="1:5" ht="4.1500000000000004" customHeight="1">
      <c r="A6" s="127"/>
      <c r="B6" s="20"/>
      <c r="C6" s="20"/>
      <c r="D6" s="20"/>
    </row>
    <row r="7" spans="1:5" ht="19.149999999999999" customHeight="1">
      <c r="A7" s="125" t="s">
        <v>37</v>
      </c>
      <c r="B7" s="20">
        <v>46914</v>
      </c>
      <c r="C7" s="20">
        <v>11028</v>
      </c>
      <c r="D7" s="20">
        <v>35886</v>
      </c>
    </row>
    <row r="8" spans="1:5" ht="19.149999999999999" customHeight="1">
      <c r="A8" s="114" t="s">
        <v>36</v>
      </c>
      <c r="B8" s="20">
        <v>580852</v>
      </c>
      <c r="C8" s="20">
        <v>256230</v>
      </c>
      <c r="D8" s="20">
        <v>324622</v>
      </c>
    </row>
    <row r="9" spans="1:5" ht="19.149999999999999" customHeight="1">
      <c r="A9" s="122" t="s">
        <v>35</v>
      </c>
      <c r="B9" s="20">
        <v>411809</v>
      </c>
      <c r="C9" s="20">
        <v>230907</v>
      </c>
      <c r="D9" s="20">
        <v>180902</v>
      </c>
    </row>
    <row r="10" spans="1:5" ht="19.149999999999999" customHeight="1">
      <c r="A10" s="122" t="s">
        <v>34</v>
      </c>
      <c r="B10" s="20">
        <v>396801</v>
      </c>
      <c r="C10" s="20">
        <v>202011</v>
      </c>
      <c r="D10" s="20">
        <v>194790</v>
      </c>
    </row>
    <row r="11" spans="1:5" ht="19.149999999999999" customHeight="1">
      <c r="A11" s="114" t="s">
        <v>33</v>
      </c>
      <c r="B11" s="20">
        <f>SUM(B12:B14)</f>
        <v>379317</v>
      </c>
      <c r="C11" s="20">
        <f>SUM(C12:C14)</f>
        <v>189591</v>
      </c>
      <c r="D11" s="20">
        <f>SUM(D12:D14)</f>
        <v>189726</v>
      </c>
    </row>
    <row r="12" spans="1:5" ht="19.149999999999999" customHeight="1">
      <c r="A12" s="122" t="s">
        <v>32</v>
      </c>
      <c r="B12" s="20">
        <v>313584</v>
      </c>
      <c r="C12" s="20">
        <v>157293</v>
      </c>
      <c r="D12" s="20">
        <v>156291</v>
      </c>
    </row>
    <row r="13" spans="1:5" ht="19.149999999999999" customHeight="1">
      <c r="A13" s="122" t="s">
        <v>31</v>
      </c>
      <c r="B13" s="20">
        <v>65733</v>
      </c>
      <c r="C13" s="20">
        <v>32298</v>
      </c>
      <c r="D13" s="20">
        <v>33435</v>
      </c>
    </row>
    <row r="14" spans="1:5" ht="19.149999999999999" customHeight="1">
      <c r="A14" s="124" t="s">
        <v>30</v>
      </c>
      <c r="B14" s="20" t="s">
        <v>8</v>
      </c>
      <c r="C14" s="20" t="s">
        <v>8</v>
      </c>
      <c r="D14" s="20" t="s">
        <v>8</v>
      </c>
    </row>
    <row r="15" spans="1:5" ht="19.149999999999999" customHeight="1">
      <c r="A15" s="114" t="s">
        <v>29</v>
      </c>
      <c r="B15" s="20">
        <f>SUM(B16:B18)</f>
        <v>239394</v>
      </c>
      <c r="C15" s="20">
        <f>SUM(C16:C18)</f>
        <v>102474</v>
      </c>
      <c r="D15" s="20">
        <f>SUM(D16:D18)</f>
        <v>136920</v>
      </c>
    </row>
    <row r="16" spans="1:5" ht="19.149999999999999" customHeight="1">
      <c r="A16" s="124" t="s">
        <v>28</v>
      </c>
      <c r="B16" s="131">
        <v>123170</v>
      </c>
      <c r="C16" s="131">
        <v>44874</v>
      </c>
      <c r="D16" s="131">
        <v>78296</v>
      </c>
      <c r="E16" s="115"/>
    </row>
    <row r="17" spans="1:12" ht="19.149999999999999" customHeight="1">
      <c r="A17" s="124" t="s">
        <v>27</v>
      </c>
      <c r="B17" s="97">
        <v>72097</v>
      </c>
      <c r="C17" s="97">
        <v>46188</v>
      </c>
      <c r="D17" s="97">
        <v>25909</v>
      </c>
      <c r="E17" s="115"/>
    </row>
    <row r="18" spans="1:12" ht="19.149999999999999" customHeight="1">
      <c r="A18" s="124" t="s">
        <v>26</v>
      </c>
      <c r="B18" s="97">
        <v>44127</v>
      </c>
      <c r="C18" s="97">
        <v>11412</v>
      </c>
      <c r="D18" s="97">
        <v>32715</v>
      </c>
      <c r="E18" s="115"/>
    </row>
    <row r="19" spans="1:12" ht="19.149999999999999" customHeight="1">
      <c r="A19" s="122" t="s">
        <v>25</v>
      </c>
      <c r="B19" s="97" t="s">
        <v>8</v>
      </c>
      <c r="C19" s="97" t="s">
        <v>8</v>
      </c>
      <c r="D19" s="97" t="s">
        <v>8</v>
      </c>
      <c r="E19" s="115"/>
    </row>
    <row r="20" spans="1:12" ht="19.149999999999999" customHeight="1">
      <c r="A20" s="122" t="s">
        <v>24</v>
      </c>
      <c r="B20" s="97">
        <v>603</v>
      </c>
      <c r="C20" s="97" t="s">
        <v>8</v>
      </c>
      <c r="D20" s="97">
        <v>603</v>
      </c>
      <c r="E20" s="115"/>
    </row>
    <row r="21" spans="1:12" ht="21" customHeight="1">
      <c r="A21" s="114"/>
      <c r="B21" s="272" t="s">
        <v>20</v>
      </c>
      <c r="C21" s="272"/>
      <c r="D21" s="272"/>
      <c r="F21" s="130"/>
      <c r="G21" s="130"/>
      <c r="H21" s="130"/>
    </row>
    <row r="22" spans="1:12" ht="18.75" customHeight="1">
      <c r="A22" s="127" t="s">
        <v>38</v>
      </c>
      <c r="B22" s="126">
        <f>B5/$B$5*100</f>
        <v>100</v>
      </c>
      <c r="C22" s="126">
        <f>C5/$C$5*100</f>
        <v>100</v>
      </c>
      <c r="D22" s="126">
        <f>D5/$D$5*100</f>
        <v>100</v>
      </c>
      <c r="F22" s="97"/>
      <c r="G22" s="97"/>
      <c r="H22" s="97"/>
      <c r="I22" s="129"/>
      <c r="J22" s="128"/>
    </row>
    <row r="23" spans="1:12" ht="6" customHeight="1">
      <c r="A23" s="127"/>
      <c r="B23" s="120"/>
      <c r="C23" s="126"/>
      <c r="D23" s="126"/>
      <c r="F23" s="110"/>
      <c r="G23" s="110"/>
      <c r="H23" s="110"/>
      <c r="I23" s="31"/>
    </row>
    <row r="24" spans="1:12" ht="19.149999999999999" customHeight="1">
      <c r="A24" s="125" t="s">
        <v>37</v>
      </c>
      <c r="B24" s="120">
        <f t="shared" ref="B24:B30" si="0">B7/$B$5*100</f>
        <v>2.2821534375319237</v>
      </c>
      <c r="C24" s="120">
        <f>C7/$C$5*100</f>
        <v>1.1114235352096919</v>
      </c>
      <c r="D24" s="120">
        <f t="shared" ref="D24:D30" si="1">D7/$D$5*100</f>
        <v>3.3744918656183795</v>
      </c>
      <c r="F24" s="97"/>
      <c r="G24" s="97"/>
      <c r="H24" s="97"/>
      <c r="I24" s="13"/>
      <c r="J24" s="13"/>
      <c r="K24" s="13"/>
      <c r="L24" s="13"/>
    </row>
    <row r="25" spans="1:12" ht="19.149999999999999" customHeight="1">
      <c r="A25" s="114" t="s">
        <v>36</v>
      </c>
      <c r="B25" s="120">
        <f t="shared" si="0"/>
        <v>28.255816781713193</v>
      </c>
      <c r="C25" s="120">
        <f>C8/$C$5*100</f>
        <v>25.823363477219747</v>
      </c>
      <c r="D25" s="120">
        <f t="shared" si="1"/>
        <v>30.52539425962129</v>
      </c>
      <c r="F25" s="97"/>
      <c r="G25" s="97"/>
      <c r="H25" s="97"/>
      <c r="I25" s="13"/>
      <c r="J25" s="13"/>
      <c r="K25" s="13"/>
      <c r="L25" s="13"/>
    </row>
    <row r="26" spans="1:12" ht="19.149999999999999" customHeight="1">
      <c r="A26" s="122" t="s">
        <v>35</v>
      </c>
      <c r="B26" s="120">
        <f t="shared" si="0"/>
        <v>20.032641108338321</v>
      </c>
      <c r="C26" s="120">
        <f>C9/$C$5*100</f>
        <v>23.271261719683022</v>
      </c>
      <c r="D26" s="120">
        <f t="shared" si="1"/>
        <v>17.010876873268018</v>
      </c>
      <c r="F26" s="97"/>
      <c r="G26" s="97"/>
      <c r="H26" s="97"/>
      <c r="I26" s="13"/>
      <c r="J26" s="13"/>
      <c r="K26" s="13"/>
      <c r="L26" s="13"/>
    </row>
    <row r="27" spans="1:12" ht="19.149999999999999" customHeight="1">
      <c r="A27" s="122" t="s">
        <v>34</v>
      </c>
      <c r="B27" s="120">
        <f t="shared" si="0"/>
        <v>19.302569940020138</v>
      </c>
      <c r="C27" s="120">
        <f>C10/$C$5*100</f>
        <v>20.359065993039998</v>
      </c>
      <c r="D27" s="120">
        <f t="shared" si="1"/>
        <v>18.316816321234022</v>
      </c>
      <c r="F27" s="97"/>
      <c r="G27" s="97"/>
      <c r="H27" s="97"/>
      <c r="I27" s="13"/>
      <c r="J27" s="13"/>
      <c r="K27" s="13"/>
      <c r="L27" s="13"/>
    </row>
    <row r="28" spans="1:12" ht="19.149999999999999" customHeight="1">
      <c r="A28" s="114" t="s">
        <v>33</v>
      </c>
      <c r="B28" s="120">
        <f t="shared" si="0"/>
        <v>18.452052595478889</v>
      </c>
      <c r="C28" s="120">
        <f>C11/$C$5*100</f>
        <v>19.107353959370759</v>
      </c>
      <c r="D28" s="120">
        <f t="shared" si="1"/>
        <v>17.840629875057481</v>
      </c>
      <c r="F28" s="97"/>
      <c r="G28" s="97"/>
      <c r="H28" s="97"/>
      <c r="I28" s="13"/>
    </row>
    <row r="29" spans="1:12" ht="19.149999999999999" customHeight="1">
      <c r="A29" s="122" t="s">
        <v>32</v>
      </c>
      <c r="B29" s="120">
        <f t="shared" si="0"/>
        <v>15.254440114997884</v>
      </c>
      <c r="C29" s="120">
        <f>C12/$C$5*100-0.03</f>
        <v>15.822297980027031</v>
      </c>
      <c r="D29" s="120">
        <f t="shared" si="1"/>
        <v>14.696614506196347</v>
      </c>
      <c r="F29" s="97"/>
      <c r="G29" s="97"/>
      <c r="H29" s="97"/>
      <c r="I29" s="123"/>
    </row>
    <row r="30" spans="1:12" ht="19.149999999999999" customHeight="1">
      <c r="A30" s="122" t="s">
        <v>31</v>
      </c>
      <c r="B30" s="120">
        <f t="shared" si="0"/>
        <v>3.197612480481006</v>
      </c>
      <c r="C30" s="120">
        <f>C13/$C$5*100</f>
        <v>3.2550559793437279</v>
      </c>
      <c r="D30" s="120">
        <f t="shared" si="1"/>
        <v>3.1440153688611296</v>
      </c>
      <c r="F30" s="97"/>
      <c r="G30" s="97"/>
      <c r="H30" s="97"/>
      <c r="I30" s="123"/>
    </row>
    <row r="31" spans="1:12" ht="19.149999999999999" customHeight="1">
      <c r="A31" s="124" t="s">
        <v>30</v>
      </c>
      <c r="B31" s="121" t="s">
        <v>7</v>
      </c>
      <c r="C31" s="121" t="s">
        <v>7</v>
      </c>
      <c r="D31" s="121" t="s">
        <v>7</v>
      </c>
      <c r="F31" s="97"/>
      <c r="G31" s="97"/>
      <c r="H31" s="97"/>
      <c r="I31" s="123"/>
    </row>
    <row r="32" spans="1:12" ht="19.149999999999999" customHeight="1">
      <c r="A32" s="114" t="s">
        <v>29</v>
      </c>
      <c r="B32" s="120">
        <f>B15/$B$5*100</f>
        <v>11.645432920333318</v>
      </c>
      <c r="C32" s="120">
        <f>C15/$C$5*100</f>
        <v>10.327531315476785</v>
      </c>
      <c r="D32" s="120">
        <f>D15/$D$5*100</f>
        <v>12.875088509180976</v>
      </c>
      <c r="F32" s="97"/>
      <c r="G32" s="97"/>
      <c r="H32" s="97"/>
      <c r="I32" s="13"/>
    </row>
    <row r="33" spans="1:12" ht="19.149999999999999" customHeight="1">
      <c r="A33" s="124" t="s">
        <v>28</v>
      </c>
      <c r="B33" s="120">
        <f>B16/$B$5*100</f>
        <v>5.991662166960972</v>
      </c>
      <c r="C33" s="120">
        <f>C16/$C$5*100</f>
        <v>4.522489999909296</v>
      </c>
      <c r="D33" s="120">
        <f>D16/$D$5*100</f>
        <v>7.3624593186885319</v>
      </c>
      <c r="F33" s="97"/>
      <c r="G33" s="97"/>
      <c r="H33" s="97"/>
      <c r="I33" s="123"/>
    </row>
    <row r="34" spans="1:12" ht="19.149999999999999" customHeight="1">
      <c r="A34" s="124" t="s">
        <v>27</v>
      </c>
      <c r="B34" s="120">
        <f>B17/$B$5*100</f>
        <v>3.5071922322918336</v>
      </c>
      <c r="C34" s="120">
        <f>C17/$C$5*100</f>
        <v>4.6549175049206797</v>
      </c>
      <c r="D34" s="120">
        <f>D17/$D$5*100</f>
        <v>2.4363180556848518</v>
      </c>
      <c r="F34" s="97"/>
      <c r="G34" s="97"/>
      <c r="H34" s="97"/>
      <c r="I34" s="123"/>
    </row>
    <row r="35" spans="1:12" ht="19.149999999999999" customHeight="1">
      <c r="A35" s="124" t="s">
        <v>26</v>
      </c>
      <c r="B35" s="120">
        <f>B18/$B$5*100</f>
        <v>2.1465785210805133</v>
      </c>
      <c r="C35" s="120">
        <f>C18/$C$5*100</f>
        <v>1.1501238106468086</v>
      </c>
      <c r="D35" s="120">
        <f>D18/$D$5*100</f>
        <v>3.0763111348075931</v>
      </c>
      <c r="F35" s="97"/>
      <c r="G35" s="97"/>
      <c r="H35" s="97"/>
      <c r="I35" s="123"/>
    </row>
    <row r="36" spans="1:12" ht="19.149999999999999" customHeight="1">
      <c r="A36" s="122" t="s">
        <v>25</v>
      </c>
      <c r="B36" s="121" t="s">
        <v>7</v>
      </c>
      <c r="C36" s="121" t="s">
        <v>7</v>
      </c>
      <c r="D36" s="121" t="s">
        <v>7</v>
      </c>
      <c r="F36" s="97"/>
      <c r="G36" s="97"/>
      <c r="H36" s="97"/>
      <c r="I36" s="13"/>
    </row>
    <row r="37" spans="1:12" ht="19.149999999999999" customHeight="1">
      <c r="A37" s="122" t="s">
        <v>24</v>
      </c>
      <c r="B37" s="120">
        <f>B20/$B$5*100</f>
        <v>2.9333216584212601E-2</v>
      </c>
      <c r="C37" s="121" t="s">
        <v>7</v>
      </c>
      <c r="D37" s="120">
        <f>D20/$D$5*100</f>
        <v>5.6702296019837339E-2</v>
      </c>
      <c r="F37" s="97"/>
      <c r="G37" s="97"/>
      <c r="H37" s="97"/>
      <c r="I37" s="13"/>
      <c r="J37" s="13"/>
      <c r="K37" s="13"/>
      <c r="L37" s="13"/>
    </row>
    <row r="38" spans="1:12" ht="2.25" customHeight="1">
      <c r="A38" s="119"/>
      <c r="B38" s="119"/>
      <c r="C38" s="119"/>
      <c r="D38" s="118">
        <v>0</v>
      </c>
    </row>
    <row r="39" spans="1:12" ht="12.75" customHeight="1">
      <c r="A39" s="117"/>
      <c r="B39" s="116"/>
    </row>
    <row r="40" spans="1:12" ht="20.25" customHeight="1">
      <c r="A40" s="50" t="s">
        <v>23</v>
      </c>
    </row>
    <row r="41" spans="1:12" ht="20.25" customHeight="1"/>
    <row r="42" spans="1:12" ht="20.25" customHeight="1"/>
    <row r="43" spans="1:12" ht="20.25" customHeight="1"/>
    <row r="44" spans="1:12" ht="20.25" customHeight="1"/>
    <row r="65536" s="114" customFormat="1" ht="26.25" customHeight="1"/>
  </sheetData>
  <sheetProtection selectLockedCells="1" selectUnlockedCells="1"/>
  <mergeCells count="2">
    <mergeCell ref="B4:D4"/>
    <mergeCell ref="B21:D21"/>
  </mergeCells>
  <printOptions horizontalCentered="1"/>
  <pageMargins left="0.51181102362204722" right="0" top="0.78740157480314965" bottom="0" header="0.51181102362204722" footer="0.51181102362204722"/>
  <pageSetup paperSize="9" scale="95" firstPageNumber="8" orientation="portrait" useFirstPageNumber="1" horizontalDpi="300" verticalDpi="300" r:id="rId1"/>
  <headerFooter alignWithMargins="0">
    <oddHeader>&amp;C&amp;"TH SarabunPSK,ธรรมดา"&amp;16 17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21655-F23C-4411-8E44-BA2D557B828A}">
  <dimension ref="A1:H57"/>
  <sheetViews>
    <sheetView zoomScale="83" zoomScaleNormal="83" workbookViewId="0">
      <selection activeCell="A20" sqref="A20"/>
    </sheetView>
  </sheetViews>
  <sheetFormatPr defaultColWidth="11.28515625" defaultRowHeight="18" customHeight="1"/>
  <cols>
    <col min="1" max="1" width="45.140625" style="22" customWidth="1"/>
    <col min="2" max="4" width="17.140625" style="22" customWidth="1"/>
    <col min="5" max="16384" width="11.28515625" style="22"/>
  </cols>
  <sheetData>
    <row r="1" spans="1:5" s="90" customFormat="1" ht="49.15" customHeight="1">
      <c r="A1" s="90" t="s">
        <v>133</v>
      </c>
      <c r="B1" s="87"/>
      <c r="C1" s="87"/>
      <c r="D1" s="87"/>
    </row>
    <row r="2" spans="1:5" s="26" customFormat="1" ht="9" customHeight="1">
      <c r="A2" s="89"/>
      <c r="B2" s="89"/>
      <c r="C2" s="89"/>
      <c r="D2" s="89"/>
    </row>
    <row r="3" spans="1:5" s="26" customFormat="1" ht="23.25" customHeight="1">
      <c r="A3" s="39" t="s">
        <v>3</v>
      </c>
      <c r="B3" s="38" t="s">
        <v>0</v>
      </c>
      <c r="C3" s="38" t="s">
        <v>1</v>
      </c>
      <c r="D3" s="38" t="s">
        <v>2</v>
      </c>
    </row>
    <row r="4" spans="1:5" s="26" customFormat="1" ht="18" customHeight="1">
      <c r="A4" s="89"/>
      <c r="B4" s="273" t="s">
        <v>21</v>
      </c>
      <c r="C4" s="273"/>
      <c r="D4" s="273"/>
    </row>
    <row r="5" spans="1:5" s="26" customFormat="1" ht="18" customHeight="1">
      <c r="A5" s="93" t="s">
        <v>38</v>
      </c>
      <c r="B5" s="37">
        <v>1289307</v>
      </c>
      <c r="C5" s="37">
        <v>725790</v>
      </c>
      <c r="D5" s="37">
        <v>563517</v>
      </c>
      <c r="E5" s="3"/>
    </row>
    <row r="6" spans="1:5" s="26" customFormat="1" ht="8.25" customHeight="1">
      <c r="A6" s="93"/>
      <c r="B6" s="35"/>
      <c r="C6" s="35"/>
      <c r="D6" s="35"/>
    </row>
    <row r="7" spans="1:5" ht="18.600000000000001" customHeight="1">
      <c r="A7" s="45" t="s">
        <v>55</v>
      </c>
      <c r="B7" s="35"/>
      <c r="C7" s="35"/>
      <c r="D7" s="35"/>
    </row>
    <row r="8" spans="1:5" ht="18.600000000000001" customHeight="1">
      <c r="A8" s="45" t="s">
        <v>54</v>
      </c>
      <c r="B8" s="33">
        <v>50923</v>
      </c>
      <c r="C8" s="33">
        <v>37966</v>
      </c>
      <c r="D8" s="33">
        <v>12957</v>
      </c>
      <c r="E8" s="3"/>
    </row>
    <row r="9" spans="1:5" ht="18.600000000000001" customHeight="1">
      <c r="A9" s="45" t="s">
        <v>53</v>
      </c>
      <c r="B9" s="33">
        <v>55179</v>
      </c>
      <c r="C9" s="33">
        <v>16115</v>
      </c>
      <c r="D9" s="33">
        <v>39064</v>
      </c>
      <c r="E9" s="3"/>
    </row>
    <row r="10" spans="1:5" ht="18.600000000000001" customHeight="1">
      <c r="A10" s="45" t="s">
        <v>52</v>
      </c>
      <c r="B10" s="34"/>
      <c r="C10" s="34"/>
      <c r="D10" s="34"/>
      <c r="E10" s="138"/>
    </row>
    <row r="11" spans="1:5" ht="18.600000000000001" customHeight="1">
      <c r="A11" s="45" t="s">
        <v>51</v>
      </c>
      <c r="B11" s="33">
        <v>39682</v>
      </c>
      <c r="C11" s="33">
        <v>21597</v>
      </c>
      <c r="D11" s="33">
        <v>18085</v>
      </c>
      <c r="E11" s="3"/>
    </row>
    <row r="12" spans="1:5" ht="18.600000000000001" customHeight="1">
      <c r="A12" s="45" t="s">
        <v>50</v>
      </c>
      <c r="B12" s="33">
        <v>23856</v>
      </c>
      <c r="C12" s="33">
        <v>8650</v>
      </c>
      <c r="D12" s="33">
        <v>15206</v>
      </c>
      <c r="E12" s="3"/>
    </row>
    <row r="13" spans="1:5" ht="18.600000000000001" customHeight="1">
      <c r="A13" s="45" t="s">
        <v>49</v>
      </c>
      <c r="B13" s="33">
        <v>221153</v>
      </c>
      <c r="C13" s="33">
        <v>73972</v>
      </c>
      <c r="D13" s="33">
        <v>147181</v>
      </c>
      <c r="E13" s="3"/>
    </row>
    <row r="14" spans="1:5" ht="18.600000000000001" customHeight="1">
      <c r="A14" s="45" t="s">
        <v>48</v>
      </c>
      <c r="B14" s="34"/>
      <c r="C14" s="34"/>
      <c r="D14" s="34"/>
      <c r="E14" s="138"/>
    </row>
    <row r="15" spans="1:5" ht="18.600000000000001" customHeight="1">
      <c r="A15" s="87" t="s">
        <v>47</v>
      </c>
      <c r="B15" s="33">
        <v>506118</v>
      </c>
      <c r="C15" s="33">
        <v>302650</v>
      </c>
      <c r="D15" s="33">
        <v>203468</v>
      </c>
      <c r="E15" s="3"/>
    </row>
    <row r="16" spans="1:5" ht="18.600000000000001" customHeight="1">
      <c r="A16" s="45" t="s">
        <v>46</v>
      </c>
      <c r="B16" s="34"/>
      <c r="C16" s="34"/>
      <c r="D16" s="34"/>
      <c r="E16" s="138"/>
    </row>
    <row r="17" spans="1:8" ht="18.600000000000001" customHeight="1">
      <c r="A17" s="45" t="s">
        <v>45</v>
      </c>
      <c r="B17" s="33">
        <v>116962</v>
      </c>
      <c r="C17" s="33">
        <v>85670</v>
      </c>
      <c r="D17" s="33">
        <v>31292</v>
      </c>
      <c r="E17" s="3"/>
    </row>
    <row r="18" spans="1:8" ht="18.600000000000001" customHeight="1">
      <c r="A18" s="45" t="s">
        <v>44</v>
      </c>
      <c r="B18" s="34"/>
      <c r="C18" s="34"/>
      <c r="D18" s="34"/>
      <c r="E18" s="138"/>
    </row>
    <row r="19" spans="1:8" ht="18.600000000000001" customHeight="1">
      <c r="A19" s="45" t="s">
        <v>43</v>
      </c>
      <c r="B19" s="33">
        <v>135925</v>
      </c>
      <c r="C19" s="33">
        <v>79639</v>
      </c>
      <c r="D19" s="33">
        <v>56286</v>
      </c>
      <c r="E19" s="3"/>
    </row>
    <row r="20" spans="1:8" ht="18.600000000000001" customHeight="1">
      <c r="A20" s="45" t="s">
        <v>42</v>
      </c>
      <c r="B20" s="34"/>
      <c r="C20" s="34"/>
      <c r="D20" s="34"/>
      <c r="E20" s="138"/>
    </row>
    <row r="21" spans="1:8" ht="18.600000000000001" customHeight="1">
      <c r="A21" s="45" t="s">
        <v>41</v>
      </c>
      <c r="B21" s="33">
        <v>139509</v>
      </c>
      <c r="C21" s="33">
        <v>99531</v>
      </c>
      <c r="D21" s="33">
        <v>39978</v>
      </c>
      <c r="E21" s="3"/>
    </row>
    <row r="22" spans="1:8" ht="18.600000000000001" customHeight="1">
      <c r="A22" s="45" t="s">
        <v>40</v>
      </c>
      <c r="B22" s="13" t="s">
        <v>8</v>
      </c>
      <c r="C22" s="13" t="s">
        <v>8</v>
      </c>
      <c r="D22" s="13" t="s">
        <v>8</v>
      </c>
      <c r="E22" s="3"/>
    </row>
    <row r="23" spans="1:8" ht="21.75" customHeight="1">
      <c r="B23" s="274" t="s">
        <v>20</v>
      </c>
      <c r="C23" s="274"/>
      <c r="D23" s="274"/>
      <c r="F23" s="137"/>
      <c r="G23" s="137"/>
      <c r="H23" s="137"/>
    </row>
    <row r="24" spans="1:8" s="26" customFormat="1" ht="18" customHeight="1">
      <c r="A24" s="89" t="s">
        <v>38</v>
      </c>
      <c r="B24" s="136">
        <f>B5/$B$5*100</f>
        <v>100</v>
      </c>
      <c r="C24" s="136">
        <f>C5/$C$5*100</f>
        <v>100</v>
      </c>
      <c r="D24" s="136">
        <f>D5/$D$5*100</f>
        <v>100</v>
      </c>
      <c r="E24" s="22"/>
      <c r="F24" s="97"/>
      <c r="G24" s="97"/>
      <c r="H24" s="97"/>
    </row>
    <row r="25" spans="1:8" s="26" customFormat="1" ht="4.9000000000000004" customHeight="1">
      <c r="A25" s="30"/>
      <c r="B25" s="29"/>
      <c r="C25" s="29"/>
      <c r="D25" s="29"/>
      <c r="E25" s="22"/>
      <c r="F25" s="110"/>
      <c r="G25" s="110"/>
      <c r="H25" s="110"/>
    </row>
    <row r="26" spans="1:8" ht="19.149999999999999" customHeight="1">
      <c r="A26" s="86" t="s">
        <v>55</v>
      </c>
      <c r="B26" s="27"/>
      <c r="C26" s="27"/>
      <c r="D26" s="27"/>
      <c r="E26" s="26"/>
      <c r="F26" s="110"/>
      <c r="G26" s="110"/>
      <c r="H26" s="110"/>
    </row>
    <row r="27" spans="1:8" ht="19.149999999999999" customHeight="1">
      <c r="A27" s="86" t="s">
        <v>54</v>
      </c>
      <c r="B27" s="134">
        <f>B8*100/$B$5</f>
        <v>3.9496411638190128</v>
      </c>
      <c r="C27" s="134">
        <f>C8*100/$C$5</f>
        <v>5.2309896802105289</v>
      </c>
      <c r="D27" s="134">
        <f>D8*100/$D$5</f>
        <v>2.299309515063432</v>
      </c>
      <c r="E27" s="26"/>
      <c r="F27" s="97"/>
      <c r="G27" s="97"/>
      <c r="H27" s="97"/>
    </row>
    <row r="28" spans="1:8" ht="19.149999999999999" customHeight="1">
      <c r="A28" s="86" t="s">
        <v>53</v>
      </c>
      <c r="B28" s="134">
        <f>B9*100/$B$5</f>
        <v>4.279740977129574</v>
      </c>
      <c r="C28" s="134">
        <f>C9*100/$C$5</f>
        <v>2.220339216577798</v>
      </c>
      <c r="D28" s="134">
        <f>D9*100/$D$5</f>
        <v>6.9321777337684578</v>
      </c>
      <c r="F28" s="97"/>
      <c r="G28" s="97"/>
      <c r="H28" s="97"/>
    </row>
    <row r="29" spans="1:8" ht="19.149999999999999" customHeight="1">
      <c r="A29" s="86" t="s">
        <v>52</v>
      </c>
      <c r="B29" s="135"/>
      <c r="C29" s="135"/>
      <c r="D29" s="135"/>
      <c r="F29" s="110"/>
      <c r="G29" s="110"/>
      <c r="H29" s="110"/>
    </row>
    <row r="30" spans="1:8" ht="19.149999999999999" customHeight="1">
      <c r="A30" s="86" t="s">
        <v>51</v>
      </c>
      <c r="B30" s="134">
        <f>B11*100/$B$5</f>
        <v>3.0777774416799102</v>
      </c>
      <c r="C30" s="134">
        <f>C11*100/$C$5</f>
        <v>2.9756541148266029</v>
      </c>
      <c r="D30" s="134">
        <f>D11*100/$D$5</f>
        <v>3.2093086810158344</v>
      </c>
      <c r="F30" s="97"/>
      <c r="G30" s="97"/>
      <c r="H30" s="97"/>
    </row>
    <row r="31" spans="1:8" ht="19.149999999999999" customHeight="1">
      <c r="A31" s="86" t="s">
        <v>50</v>
      </c>
      <c r="B31" s="134">
        <f>B12*100/$B$5-0.03</f>
        <v>1.8202963219776205</v>
      </c>
      <c r="C31" s="134">
        <f>C12*100/$C$5</f>
        <v>1.1918047920197303</v>
      </c>
      <c r="D31" s="134">
        <f>D12*100/$D$5</f>
        <v>2.6984101633136177</v>
      </c>
      <c r="F31" s="97"/>
      <c r="G31" s="97"/>
      <c r="H31" s="97"/>
    </row>
    <row r="32" spans="1:8" ht="19.149999999999999" customHeight="1">
      <c r="A32" s="86" t="s">
        <v>49</v>
      </c>
      <c r="B32" s="134">
        <f>B13*100/$B$5</f>
        <v>17.152858085777865</v>
      </c>
      <c r="C32" s="134">
        <f>C13*100/$C$5</f>
        <v>10.19192879483046</v>
      </c>
      <c r="D32" s="134">
        <f>D13*100/$D$5</f>
        <v>26.118289244157673</v>
      </c>
      <c r="F32" s="97"/>
      <c r="G32" s="97"/>
      <c r="H32" s="97"/>
    </row>
    <row r="33" spans="1:8" ht="19.149999999999999" customHeight="1">
      <c r="A33" s="86" t="s">
        <v>48</v>
      </c>
      <c r="B33" s="135"/>
      <c r="C33" s="135"/>
      <c r="D33" s="135"/>
      <c r="F33" s="110"/>
      <c r="G33" s="110"/>
      <c r="H33" s="110"/>
    </row>
    <row r="34" spans="1:8" ht="19.149999999999999" customHeight="1">
      <c r="A34" s="22" t="s">
        <v>47</v>
      </c>
      <c r="B34" s="134">
        <f>B15*100/$B$5</f>
        <v>39.255041661916053</v>
      </c>
      <c r="C34" s="134">
        <f>C15*100/$C$5</f>
        <v>41.699389630609403</v>
      </c>
      <c r="D34" s="134">
        <f>D15*100/$D$5</f>
        <v>36.106807780421889</v>
      </c>
      <c r="F34" s="97"/>
      <c r="G34" s="97"/>
      <c r="H34" s="97"/>
    </row>
    <row r="35" spans="1:8" ht="19.149999999999999" customHeight="1">
      <c r="A35" s="86" t="s">
        <v>46</v>
      </c>
      <c r="B35" s="135"/>
      <c r="C35" s="135"/>
      <c r="D35" s="135"/>
      <c r="F35" s="110"/>
      <c r="G35" s="110"/>
      <c r="H35" s="110"/>
    </row>
    <row r="36" spans="1:8" ht="19.149999999999999" customHeight="1">
      <c r="A36" s="86" t="s">
        <v>45</v>
      </c>
      <c r="B36" s="134">
        <f>B17*100/$B$5</f>
        <v>9.0716951044243146</v>
      </c>
      <c r="C36" s="134">
        <f>C17*100/$C$5</f>
        <v>11.803689772523732</v>
      </c>
      <c r="D36" s="134">
        <f>D17*100/$D$5</f>
        <v>5.5529824299888029</v>
      </c>
      <c r="F36" s="97"/>
      <c r="G36" s="97"/>
      <c r="H36" s="97"/>
    </row>
    <row r="37" spans="1:8" ht="19.149999999999999" customHeight="1">
      <c r="A37" s="86" t="s">
        <v>44</v>
      </c>
      <c r="B37" s="135"/>
      <c r="C37" s="135"/>
      <c r="D37" s="134"/>
      <c r="F37" s="110"/>
      <c r="G37" s="110"/>
      <c r="H37" s="110"/>
    </row>
    <row r="38" spans="1:8" ht="19.149999999999999" customHeight="1">
      <c r="A38" s="86" t="s">
        <v>43</v>
      </c>
      <c r="B38" s="134">
        <f>B19*100/$B$5</f>
        <v>10.542485226559695</v>
      </c>
      <c r="C38" s="134">
        <f>C19*100/$C$5</f>
        <v>10.972733159729398</v>
      </c>
      <c r="D38" s="134">
        <f>D19*100/$D$5</f>
        <v>9.9883410793285741</v>
      </c>
      <c r="F38" s="97"/>
      <c r="G38" s="97"/>
      <c r="H38" s="97"/>
    </row>
    <row r="39" spans="1:8" ht="19.149999999999999" customHeight="1">
      <c r="A39" s="86" t="s">
        <v>42</v>
      </c>
      <c r="B39" s="135"/>
      <c r="C39" s="135"/>
      <c r="D39" s="135"/>
      <c r="F39" s="110"/>
      <c r="G39" s="110"/>
      <c r="H39" s="110"/>
    </row>
    <row r="40" spans="1:8" ht="19.149999999999999" customHeight="1">
      <c r="A40" s="86" t="s">
        <v>41</v>
      </c>
      <c r="B40" s="134">
        <f>B21*100/$B$5</f>
        <v>10.820464016715956</v>
      </c>
      <c r="C40" s="134">
        <f>C21*100/$C$5</f>
        <v>13.713470838672343</v>
      </c>
      <c r="D40" s="134">
        <f>D21*100/$D$5</f>
        <v>7.0943733729417211</v>
      </c>
      <c r="F40" s="97"/>
      <c r="G40" s="97"/>
      <c r="H40" s="97"/>
    </row>
    <row r="41" spans="1:8" ht="19.149999999999999" customHeight="1">
      <c r="A41" s="86" t="s">
        <v>40</v>
      </c>
      <c r="B41" s="24" t="s">
        <v>8</v>
      </c>
      <c r="C41" s="25" t="s">
        <v>8</v>
      </c>
      <c r="D41" s="25" t="s">
        <v>8</v>
      </c>
      <c r="F41" s="97" t="s">
        <v>7</v>
      </c>
      <c r="G41" s="97" t="s">
        <v>7</v>
      </c>
      <c r="H41" s="97" t="s">
        <v>7</v>
      </c>
    </row>
    <row r="42" spans="1:8" ht="9" customHeight="1">
      <c r="A42" s="23"/>
      <c r="B42" s="23"/>
      <c r="C42" s="23"/>
      <c r="D42" s="23"/>
    </row>
    <row r="43" spans="1:8" ht="6" customHeight="1"/>
    <row r="44" spans="1:8" ht="12.75" customHeight="1"/>
    <row r="45" spans="1:8" ht="12.75" customHeight="1"/>
    <row r="46" spans="1:8" ht="12.75" customHeight="1"/>
    <row r="47" spans="1:8" ht="12.75" customHeight="1"/>
    <row r="48" spans="1:8" ht="12.75" customHeight="1"/>
    <row r="49" s="22" customFormat="1" ht="12.75" customHeight="1"/>
    <row r="50" s="22" customFormat="1" ht="12.75" customHeight="1"/>
    <row r="51" s="22" customFormat="1" ht="12.75" customHeight="1"/>
    <row r="52" s="22" customFormat="1" ht="12.75" customHeight="1"/>
    <row r="53" s="22" customFormat="1" ht="12.75" customHeight="1"/>
    <row r="54" s="22" customFormat="1" ht="12.75" customHeight="1"/>
    <row r="55" s="22" customFormat="1" ht="12.75" customHeight="1"/>
    <row r="56" s="22" customFormat="1" ht="12.75" customHeight="1"/>
    <row r="57" s="22" customFormat="1" ht="12.75" customHeight="1"/>
  </sheetData>
  <mergeCells count="2">
    <mergeCell ref="B4:D4"/>
    <mergeCell ref="B23:D23"/>
  </mergeCells>
  <pageMargins left="0.70866141732283472" right="0.11811023622047245" top="0.74803149606299213" bottom="0.15748031496062992" header="0.31496062992125984" footer="0.31496062992125984"/>
  <pageSetup paperSize="9" scale="95" orientation="portrait" horizontalDpi="4294967293" verticalDpi="200" r:id="rId1"/>
  <headerFooter>
    <oddHeader>&amp;C&amp;"TH SarabunPSK,ธรรมดา"&amp;20  19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2E1F1-B6DD-4DC1-99FF-DD80A4224BB5}">
  <dimension ref="A1:U95"/>
  <sheetViews>
    <sheetView zoomScale="70" zoomScaleNormal="70" workbookViewId="0">
      <selection activeCell="A20" sqref="A20"/>
    </sheetView>
  </sheetViews>
  <sheetFormatPr defaultColWidth="9.140625" defaultRowHeight="14.25" customHeight="1"/>
  <cols>
    <col min="1" max="1" width="83.42578125" style="22" customWidth="1"/>
    <col min="2" max="2" width="12" style="22" customWidth="1"/>
    <col min="3" max="3" width="12.5703125" style="22" customWidth="1"/>
    <col min="4" max="4" width="11.85546875" style="36" customWidth="1"/>
    <col min="5" max="7" width="9.140625" style="22" customWidth="1"/>
    <col min="8" max="8" width="9.140625" style="22"/>
    <col min="9" max="9" width="11.42578125" style="22" bestFit="1" customWidth="1"/>
    <col min="10" max="12" width="9.140625" style="22" customWidth="1"/>
    <col min="13" max="13" width="9.7109375" style="22" bestFit="1" customWidth="1"/>
    <col min="14" max="14" width="9.28515625" style="22" bestFit="1" customWidth="1"/>
    <col min="15" max="15" width="9.7109375" style="22" bestFit="1" customWidth="1"/>
    <col min="16" max="18" width="9.28515625" style="22" bestFit="1" customWidth="1"/>
    <col min="19" max="19" width="11.42578125" style="22" bestFit="1" customWidth="1"/>
    <col min="20" max="20" width="9.28515625" style="22" bestFit="1" customWidth="1"/>
    <col min="21" max="16384" width="9.140625" style="22"/>
  </cols>
  <sheetData>
    <row r="1" spans="1:21" s="44" customFormat="1" ht="51" customHeight="1">
      <c r="A1" s="92" t="s">
        <v>149</v>
      </c>
      <c r="B1" s="22"/>
      <c r="C1" s="22"/>
      <c r="D1" s="36"/>
    </row>
    <row r="2" spans="1:21" s="26" customFormat="1" ht="4.5" customHeight="1">
      <c r="B2" s="22"/>
      <c r="C2" s="22"/>
      <c r="D2" s="36"/>
    </row>
    <row r="3" spans="1:21" s="26" customFormat="1" ht="23.25" customHeight="1">
      <c r="A3" s="39" t="s">
        <v>4</v>
      </c>
      <c r="B3" s="169" t="s">
        <v>0</v>
      </c>
      <c r="C3" s="169" t="s">
        <v>1</v>
      </c>
      <c r="D3" s="168" t="s">
        <v>2</v>
      </c>
      <c r="I3" s="151"/>
      <c r="J3" s="151"/>
      <c r="K3" s="165"/>
      <c r="L3" s="151"/>
      <c r="M3" s="151"/>
      <c r="N3" s="151"/>
      <c r="O3" s="164"/>
      <c r="P3" s="151"/>
      <c r="Q3" s="151"/>
      <c r="R3" s="164"/>
      <c r="S3" s="151"/>
    </row>
    <row r="4" spans="1:21" s="26" customFormat="1" ht="21.75" customHeight="1">
      <c r="A4" s="89"/>
      <c r="B4" s="273" t="s">
        <v>21</v>
      </c>
      <c r="C4" s="273"/>
      <c r="D4" s="273"/>
      <c r="I4" s="161"/>
      <c r="J4" s="22"/>
      <c r="K4" s="22"/>
      <c r="L4" s="22"/>
      <c r="M4" s="22"/>
      <c r="N4" s="22"/>
      <c r="O4" s="22"/>
      <c r="P4" s="22"/>
      <c r="Q4" s="145"/>
      <c r="R4" s="145"/>
      <c r="S4" s="145"/>
      <c r="T4" s="167"/>
    </row>
    <row r="5" spans="1:21" s="26" customFormat="1" ht="20.25" customHeight="1">
      <c r="A5" s="89" t="s">
        <v>38</v>
      </c>
      <c r="B5" s="21">
        <v>1289307</v>
      </c>
      <c r="C5" s="21">
        <v>725790</v>
      </c>
      <c r="D5" s="21">
        <v>563517</v>
      </c>
      <c r="E5" s="22"/>
      <c r="F5" s="163"/>
      <c r="G5" s="153"/>
      <c r="H5" s="145"/>
      <c r="I5" s="161"/>
      <c r="J5" s="156"/>
      <c r="K5" s="160"/>
      <c r="L5" s="156"/>
      <c r="M5" s="155"/>
      <c r="N5" s="156"/>
      <c r="O5" s="159"/>
      <c r="P5" s="155"/>
      <c r="Q5" s="156"/>
      <c r="R5" s="159"/>
      <c r="S5" s="155"/>
      <c r="T5" s="167"/>
    </row>
    <row r="6" spans="1:21" s="26" customFormat="1" ht="8.25" customHeight="1">
      <c r="A6" s="89"/>
      <c r="B6" s="43"/>
      <c r="C6" s="43"/>
      <c r="D6" s="43"/>
      <c r="E6" s="22"/>
      <c r="F6" s="22"/>
      <c r="G6" s="22"/>
      <c r="H6" s="22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</row>
    <row r="7" spans="1:21" ht="16.5" customHeight="1">
      <c r="A7" s="146" t="s">
        <v>78</v>
      </c>
      <c r="B7" s="42">
        <v>539118</v>
      </c>
      <c r="C7" s="42">
        <v>325620</v>
      </c>
      <c r="D7" s="42">
        <v>213498</v>
      </c>
      <c r="F7" s="166"/>
      <c r="G7" s="153"/>
      <c r="H7" s="145"/>
      <c r="I7" s="151" t="s">
        <v>148</v>
      </c>
      <c r="J7" s="151" t="s">
        <v>147</v>
      </c>
      <c r="K7" s="165" t="s">
        <v>146</v>
      </c>
      <c r="L7" s="151" t="s">
        <v>145</v>
      </c>
      <c r="M7" s="151" t="s">
        <v>144</v>
      </c>
      <c r="N7" s="151" t="s">
        <v>143</v>
      </c>
      <c r="O7" s="164" t="s">
        <v>142</v>
      </c>
      <c r="P7" s="151" t="s">
        <v>141</v>
      </c>
      <c r="Q7" s="151" t="s">
        <v>140</v>
      </c>
      <c r="R7" s="164" t="s">
        <v>139</v>
      </c>
      <c r="S7" s="151" t="s">
        <v>138</v>
      </c>
      <c r="T7" s="151" t="s">
        <v>137</v>
      </c>
    </row>
    <row r="8" spans="1:21" ht="16.5" customHeight="1">
      <c r="A8" s="146" t="s">
        <v>76</v>
      </c>
      <c r="B8" s="42">
        <v>1093</v>
      </c>
      <c r="C8" s="42">
        <v>1093</v>
      </c>
      <c r="D8" s="42" t="s">
        <v>8</v>
      </c>
      <c r="F8" s="163"/>
      <c r="G8" s="153"/>
      <c r="H8" s="145"/>
      <c r="I8" s="161" t="s">
        <v>136</v>
      </c>
      <c r="J8" s="156">
        <v>386337</v>
      </c>
      <c r="K8" s="160">
        <v>263063</v>
      </c>
      <c r="L8" s="156">
        <v>188017</v>
      </c>
      <c r="M8" s="155">
        <v>79797</v>
      </c>
      <c r="N8" s="156">
        <v>53312</v>
      </c>
      <c r="O8" s="159">
        <v>60283</v>
      </c>
      <c r="P8" s="155">
        <v>51483</v>
      </c>
      <c r="Q8" s="156">
        <v>14563</v>
      </c>
      <c r="R8" s="159">
        <v>15606</v>
      </c>
      <c r="S8" s="155">
        <v>10717</v>
      </c>
      <c r="T8" s="155">
        <v>41166</v>
      </c>
      <c r="U8" s="36">
        <f>SUM(J8:T8)</f>
        <v>1164344</v>
      </c>
    </row>
    <row r="9" spans="1:21" ht="16.5" customHeight="1">
      <c r="A9" s="146" t="s">
        <v>75</v>
      </c>
      <c r="B9" s="42">
        <v>199054</v>
      </c>
      <c r="C9" s="42">
        <v>98434</v>
      </c>
      <c r="D9" s="42">
        <v>100620</v>
      </c>
      <c r="F9" s="162"/>
      <c r="G9" s="162"/>
      <c r="H9" s="162"/>
      <c r="I9" s="161" t="s">
        <v>135</v>
      </c>
      <c r="J9" s="156">
        <f>B7</f>
        <v>539118</v>
      </c>
      <c r="K9" s="160">
        <f>B9</f>
        <v>199054</v>
      </c>
      <c r="L9" s="156">
        <f>B13</f>
        <v>176530</v>
      </c>
      <c r="M9" s="155">
        <f>B15</f>
        <v>74928</v>
      </c>
      <c r="N9" s="156">
        <f>B12</f>
        <v>95856</v>
      </c>
      <c r="O9" s="159">
        <f>B21</f>
        <v>54279</v>
      </c>
      <c r="P9" s="155">
        <f>B22</f>
        <v>43327</v>
      </c>
      <c r="Q9" s="156">
        <f>B14</f>
        <v>12653</v>
      </c>
      <c r="R9" s="159">
        <f>B23</f>
        <v>14462</v>
      </c>
      <c r="S9" s="155">
        <f>B25</f>
        <v>22727</v>
      </c>
      <c r="T9" s="155">
        <f>B5-SUM(J9:S9)</f>
        <v>56373</v>
      </c>
      <c r="U9" s="36">
        <f>SUM(J9:T9)</f>
        <v>1289307</v>
      </c>
    </row>
    <row r="10" spans="1:21" ht="16.5" customHeight="1">
      <c r="A10" s="146" t="s">
        <v>74</v>
      </c>
      <c r="B10" s="42">
        <v>3068</v>
      </c>
      <c r="C10" s="42">
        <v>3068</v>
      </c>
      <c r="D10" s="42" t="s">
        <v>8</v>
      </c>
      <c r="F10" s="158"/>
      <c r="G10" s="145"/>
      <c r="H10" s="145"/>
      <c r="I10" s="155">
        <f>SUM(J9:T9)</f>
        <v>1289307</v>
      </c>
      <c r="J10" s="156">
        <f>SUM(K9:T9)</f>
        <v>750189</v>
      </c>
      <c r="K10" s="156"/>
      <c r="L10" s="156"/>
      <c r="M10" s="148"/>
      <c r="N10" s="156"/>
      <c r="O10" s="151"/>
      <c r="P10" s="151"/>
      <c r="Q10" s="151"/>
      <c r="R10" s="151"/>
      <c r="S10" s="151"/>
      <c r="T10" s="148"/>
    </row>
    <row r="11" spans="1:21" ht="16.5" customHeight="1">
      <c r="A11" s="146" t="s">
        <v>73</v>
      </c>
      <c r="B11" s="42">
        <v>740</v>
      </c>
      <c r="C11" s="42">
        <v>383</v>
      </c>
      <c r="D11" s="42">
        <v>357</v>
      </c>
      <c r="F11" s="154"/>
      <c r="G11" s="153"/>
      <c r="H11" s="145"/>
      <c r="I11" s="155">
        <f>SUM(J8:T8)</f>
        <v>1164344</v>
      </c>
      <c r="J11" s="156">
        <f>SUM(K8:T8)</f>
        <v>778007</v>
      </c>
      <c r="K11" s="157"/>
      <c r="L11" s="156"/>
      <c r="M11" s="156"/>
      <c r="N11" s="156"/>
      <c r="O11" s="151"/>
      <c r="P11" s="151"/>
      <c r="Q11" s="151"/>
      <c r="R11" s="151"/>
      <c r="S11" s="155">
        <f>SUM(J9:S9)</f>
        <v>1232934</v>
      </c>
      <c r="T11" s="148"/>
    </row>
    <row r="12" spans="1:21" ht="16.5" customHeight="1">
      <c r="A12" s="146" t="s">
        <v>72</v>
      </c>
      <c r="B12" s="42">
        <v>95856</v>
      </c>
      <c r="C12" s="42">
        <v>86536</v>
      </c>
      <c r="D12" s="42">
        <v>9320</v>
      </c>
      <c r="F12" s="154"/>
      <c r="G12" s="153"/>
      <c r="H12" s="145"/>
      <c r="I12" s="148"/>
      <c r="J12" s="152" t="s">
        <v>134</v>
      </c>
      <c r="K12" s="151"/>
      <c r="L12" s="151"/>
      <c r="M12" s="151"/>
      <c r="N12" s="151"/>
      <c r="O12" s="151"/>
      <c r="P12" s="151"/>
      <c r="Q12" s="151"/>
      <c r="R12" s="151"/>
      <c r="S12" s="151"/>
      <c r="T12" s="148"/>
    </row>
    <row r="13" spans="1:21" ht="16.5" customHeight="1">
      <c r="A13" s="146" t="s">
        <v>71</v>
      </c>
      <c r="B13" s="42">
        <v>176530</v>
      </c>
      <c r="C13" s="42">
        <v>82815</v>
      </c>
      <c r="D13" s="42">
        <v>93715</v>
      </c>
      <c r="F13" s="145"/>
      <c r="G13" s="145"/>
      <c r="H13" s="145"/>
      <c r="I13" s="150"/>
      <c r="J13" s="149">
        <f t="shared" ref="J13:S13" si="0">J9-J8</f>
        <v>152781</v>
      </c>
      <c r="K13" s="149">
        <f t="shared" si="0"/>
        <v>-64009</v>
      </c>
      <c r="L13" s="149">
        <f t="shared" si="0"/>
        <v>-11487</v>
      </c>
      <c r="M13" s="149">
        <f t="shared" si="0"/>
        <v>-4869</v>
      </c>
      <c r="N13" s="149">
        <f t="shared" si="0"/>
        <v>42544</v>
      </c>
      <c r="O13" s="149">
        <f t="shared" si="0"/>
        <v>-6004</v>
      </c>
      <c r="P13" s="149">
        <f t="shared" si="0"/>
        <v>-8156</v>
      </c>
      <c r="Q13" s="149">
        <f t="shared" si="0"/>
        <v>-1910</v>
      </c>
      <c r="R13" s="149">
        <f t="shared" si="0"/>
        <v>-1144</v>
      </c>
      <c r="S13" s="149">
        <f t="shared" si="0"/>
        <v>12010</v>
      </c>
      <c r="T13" s="148"/>
    </row>
    <row r="14" spans="1:21" ht="16.5" customHeight="1">
      <c r="A14" s="146" t="s">
        <v>70</v>
      </c>
      <c r="B14" s="42">
        <v>12653</v>
      </c>
      <c r="C14" s="42">
        <v>11898</v>
      </c>
      <c r="D14" s="42">
        <v>755</v>
      </c>
      <c r="F14" s="145"/>
      <c r="G14" s="145"/>
      <c r="H14" s="145"/>
      <c r="I14" s="147"/>
      <c r="J14" s="147"/>
      <c r="K14" s="147"/>
      <c r="L14" s="147"/>
      <c r="N14" s="147"/>
      <c r="O14" s="147"/>
      <c r="P14" s="147"/>
      <c r="Q14" s="147"/>
      <c r="R14" s="147"/>
      <c r="S14" s="147"/>
      <c r="T14" s="147"/>
    </row>
    <row r="15" spans="1:21" ht="16.5" customHeight="1">
      <c r="A15" s="146" t="s">
        <v>69</v>
      </c>
      <c r="B15" s="42">
        <v>74928</v>
      </c>
      <c r="C15" s="42">
        <v>28486</v>
      </c>
      <c r="D15" s="42">
        <v>46442</v>
      </c>
      <c r="M15" s="145"/>
      <c r="N15" s="145"/>
      <c r="O15" s="145"/>
      <c r="P15" s="145"/>
      <c r="Q15" s="145"/>
      <c r="R15" s="145"/>
      <c r="S15" s="145"/>
      <c r="T15" s="145"/>
    </row>
    <row r="16" spans="1:21" ht="16.5" customHeight="1">
      <c r="A16" s="144" t="s">
        <v>68</v>
      </c>
      <c r="B16" s="42">
        <v>1106</v>
      </c>
      <c r="C16" s="42">
        <v>811</v>
      </c>
      <c r="D16" s="42">
        <v>295</v>
      </c>
      <c r="M16" s="145"/>
      <c r="N16" s="145"/>
      <c r="O16" s="145"/>
      <c r="P16" s="145"/>
      <c r="Q16" s="145"/>
      <c r="R16" s="145"/>
      <c r="S16" s="145"/>
      <c r="T16" s="145"/>
    </row>
    <row r="17" spans="1:20" ht="16.5" customHeight="1">
      <c r="A17" s="144" t="s">
        <v>67</v>
      </c>
      <c r="B17" s="42">
        <v>10628</v>
      </c>
      <c r="C17" s="42">
        <v>4034</v>
      </c>
      <c r="D17" s="42">
        <v>6594</v>
      </c>
      <c r="M17" s="145"/>
      <c r="N17" s="145"/>
      <c r="O17" s="145"/>
      <c r="P17" s="145"/>
      <c r="Q17" s="145"/>
      <c r="R17" s="145"/>
      <c r="S17" s="145"/>
      <c r="T17" s="145"/>
    </row>
    <row r="18" spans="1:20" ht="16.5" customHeight="1">
      <c r="A18" s="144" t="s">
        <v>66</v>
      </c>
      <c r="B18" s="42">
        <v>9078</v>
      </c>
      <c r="C18" s="42">
        <v>3158</v>
      </c>
      <c r="D18" s="42">
        <v>5920</v>
      </c>
      <c r="E18" s="26"/>
      <c r="F18" s="26"/>
      <c r="G18" s="26"/>
      <c r="H18" s="26"/>
      <c r="M18" s="145"/>
      <c r="N18" s="145"/>
      <c r="O18" s="145"/>
      <c r="P18" s="145"/>
      <c r="Q18" s="145"/>
      <c r="R18" s="145"/>
      <c r="S18" s="145"/>
      <c r="T18" s="145"/>
    </row>
    <row r="19" spans="1:20" ht="16.5" customHeight="1">
      <c r="A19" s="144" t="s">
        <v>65</v>
      </c>
      <c r="B19" s="42">
        <v>5664</v>
      </c>
      <c r="C19" s="42">
        <v>2389</v>
      </c>
      <c r="D19" s="42">
        <v>3275</v>
      </c>
      <c r="E19" s="26"/>
      <c r="F19" s="26"/>
      <c r="G19" s="26"/>
      <c r="H19" s="26"/>
      <c r="M19" s="145"/>
      <c r="N19" s="145"/>
      <c r="O19" s="145"/>
      <c r="P19" s="145"/>
      <c r="Q19" s="145"/>
      <c r="R19" s="145"/>
      <c r="S19" s="145"/>
      <c r="T19" s="145"/>
    </row>
    <row r="20" spans="1:20" ht="16.5" customHeight="1">
      <c r="A20" s="144" t="s">
        <v>64</v>
      </c>
      <c r="B20" s="42">
        <v>9409</v>
      </c>
      <c r="C20" s="42">
        <v>4287</v>
      </c>
      <c r="D20" s="42">
        <v>5122</v>
      </c>
      <c r="M20" s="145"/>
      <c r="N20" s="145"/>
      <c r="O20" s="145"/>
      <c r="P20" s="145"/>
      <c r="Q20" s="145"/>
      <c r="R20" s="145"/>
      <c r="S20" s="145"/>
      <c r="T20" s="145"/>
    </row>
    <row r="21" spans="1:20" ht="16.5" customHeight="1">
      <c r="A21" s="144" t="s">
        <v>63</v>
      </c>
      <c r="B21" s="42">
        <v>54279</v>
      </c>
      <c r="C21" s="42">
        <v>36427</v>
      </c>
      <c r="D21" s="42">
        <v>17852</v>
      </c>
      <c r="M21" s="145"/>
      <c r="N21" s="145"/>
      <c r="O21" s="145"/>
      <c r="P21" s="145"/>
      <c r="Q21" s="145"/>
      <c r="R21" s="145"/>
      <c r="S21" s="145"/>
      <c r="T21" s="145"/>
    </row>
    <row r="22" spans="1:20" ht="16.5" customHeight="1">
      <c r="A22" s="144" t="s">
        <v>62</v>
      </c>
      <c r="B22" s="42">
        <v>43327</v>
      </c>
      <c r="C22" s="42">
        <v>9803</v>
      </c>
      <c r="D22" s="42">
        <v>33524</v>
      </c>
      <c r="M22" s="145"/>
      <c r="N22" s="145"/>
      <c r="O22" s="145"/>
      <c r="P22" s="145"/>
      <c r="Q22" s="145"/>
      <c r="R22" s="145"/>
      <c r="S22" s="145"/>
      <c r="T22" s="145"/>
    </row>
    <row r="23" spans="1:20" ht="16.5" customHeight="1">
      <c r="A23" s="144" t="s">
        <v>61</v>
      </c>
      <c r="B23" s="42">
        <v>14462</v>
      </c>
      <c r="C23" s="42">
        <v>3921</v>
      </c>
      <c r="D23" s="42">
        <v>10541</v>
      </c>
      <c r="M23" s="145"/>
      <c r="N23" s="145"/>
      <c r="O23" s="145"/>
      <c r="P23" s="145"/>
      <c r="Q23" s="145"/>
      <c r="R23" s="145"/>
      <c r="S23" s="145"/>
      <c r="T23" s="145"/>
    </row>
    <row r="24" spans="1:20" ht="21" customHeight="1">
      <c r="A24" s="144" t="s">
        <v>60</v>
      </c>
      <c r="B24" s="42">
        <v>8445</v>
      </c>
      <c r="C24" s="42">
        <v>4547</v>
      </c>
      <c r="D24" s="42">
        <v>3898</v>
      </c>
    </row>
    <row r="25" spans="1:20" ht="16.5" customHeight="1">
      <c r="A25" s="144" t="s">
        <v>59</v>
      </c>
      <c r="B25" s="42">
        <v>22727</v>
      </c>
      <c r="C25" s="42">
        <v>15811</v>
      </c>
      <c r="D25" s="42">
        <v>6916</v>
      </c>
    </row>
    <row r="26" spans="1:20" ht="16.5" customHeight="1">
      <c r="A26" s="144" t="s">
        <v>58</v>
      </c>
      <c r="B26" s="42">
        <v>7142</v>
      </c>
      <c r="C26" s="42">
        <v>2269</v>
      </c>
      <c r="D26" s="42">
        <v>4873</v>
      </c>
    </row>
    <row r="27" spans="1:20" ht="16.5" customHeight="1">
      <c r="A27" s="144" t="s">
        <v>57</v>
      </c>
      <c r="B27" s="42" t="s">
        <v>8</v>
      </c>
      <c r="C27" s="42" t="s">
        <v>8</v>
      </c>
      <c r="D27" s="42" t="s">
        <v>8</v>
      </c>
      <c r="M27" s="26"/>
    </row>
    <row r="28" spans="1:20" s="26" customFormat="1" ht="16.5" customHeight="1">
      <c r="A28" s="144" t="s">
        <v>56</v>
      </c>
      <c r="B28" s="42" t="s">
        <v>8</v>
      </c>
      <c r="C28" s="42" t="s">
        <v>8</v>
      </c>
      <c r="D28" s="42" t="s">
        <v>8</v>
      </c>
      <c r="E28" s="22"/>
      <c r="F28" s="22"/>
      <c r="G28" s="22"/>
      <c r="H28" s="22"/>
    </row>
    <row r="29" spans="1:20" s="26" customFormat="1" ht="25.9" customHeight="1">
      <c r="A29" s="143"/>
      <c r="B29" s="91"/>
      <c r="C29" s="91" t="s">
        <v>20</v>
      </c>
      <c r="D29" s="91"/>
      <c r="E29" s="22"/>
      <c r="F29" s="22"/>
      <c r="G29" s="22"/>
      <c r="H29" s="22"/>
      <c r="M29" s="22"/>
    </row>
    <row r="30" spans="1:20" ht="18" customHeight="1">
      <c r="A30" s="89" t="s">
        <v>38</v>
      </c>
      <c r="B30" s="142">
        <v>100</v>
      </c>
      <c r="C30" s="142">
        <v>100</v>
      </c>
      <c r="D30" s="142">
        <v>100</v>
      </c>
      <c r="I30" s="26"/>
    </row>
    <row r="31" spans="1:20" ht="16.5" customHeight="1">
      <c r="A31" s="141" t="s">
        <v>77</v>
      </c>
      <c r="B31" s="140">
        <f t="shared" ref="B31:B50" si="1">B7*100/$B$5</f>
        <v>41.814556191814674</v>
      </c>
      <c r="C31" s="140">
        <f t="shared" ref="C31:C50" si="2">C7*100/$C$5</f>
        <v>44.864216922250236</v>
      </c>
      <c r="D31" s="140">
        <f>D7*100/$D$5</f>
        <v>37.886700844872472</v>
      </c>
      <c r="I31" s="26"/>
    </row>
    <row r="32" spans="1:20" ht="16.5" customHeight="1">
      <c r="A32" s="141" t="s">
        <v>76</v>
      </c>
      <c r="B32" s="140">
        <f t="shared" si="1"/>
        <v>8.4774223672096721E-2</v>
      </c>
      <c r="C32" s="140">
        <f t="shared" si="2"/>
        <v>0.15059452458700176</v>
      </c>
      <c r="D32" s="41" t="s">
        <v>8</v>
      </c>
      <c r="I32" s="26"/>
    </row>
    <row r="33" spans="1:9" ht="16.5" customHeight="1">
      <c r="A33" s="141" t="s">
        <v>75</v>
      </c>
      <c r="B33" s="140">
        <f t="shared" si="1"/>
        <v>15.438836522255755</v>
      </c>
      <c r="C33" s="140">
        <f t="shared" si="2"/>
        <v>13.562325190482095</v>
      </c>
      <c r="D33" s="140">
        <f>D9*100/$D$5</f>
        <v>17.85571686391005</v>
      </c>
      <c r="I33" s="26"/>
    </row>
    <row r="34" spans="1:9" ht="16.5" customHeight="1">
      <c r="A34" s="141" t="s">
        <v>74</v>
      </c>
      <c r="B34" s="140">
        <f t="shared" si="1"/>
        <v>0.23795729023421108</v>
      </c>
      <c r="C34" s="140">
        <f t="shared" si="2"/>
        <v>0.42271180368977251</v>
      </c>
      <c r="D34" s="41" t="s">
        <v>8</v>
      </c>
      <c r="I34" s="26"/>
    </row>
    <row r="35" spans="1:9" ht="16.5" customHeight="1">
      <c r="A35" s="141" t="s">
        <v>73</v>
      </c>
      <c r="B35" s="140">
        <f t="shared" si="1"/>
        <v>5.7395174306817537E-2</v>
      </c>
      <c r="C35" s="140">
        <f t="shared" si="2"/>
        <v>5.2770085010815801E-2</v>
      </c>
      <c r="D35" s="140">
        <f>D11*100/$D$5</f>
        <v>6.3352126022817409E-2</v>
      </c>
      <c r="I35" s="26"/>
    </row>
    <row r="36" spans="1:9" ht="16.5" customHeight="1">
      <c r="A36" s="141" t="s">
        <v>72</v>
      </c>
      <c r="B36" s="140">
        <f t="shared" si="1"/>
        <v>7.4346916599382462</v>
      </c>
      <c r="C36" s="140">
        <f t="shared" si="2"/>
        <v>11.923008032626518</v>
      </c>
      <c r="D36" s="140">
        <f>D12*100/$D$5-0.03</f>
        <v>1.6238986401475022</v>
      </c>
      <c r="I36" s="26"/>
    </row>
    <row r="37" spans="1:9" ht="16.5" customHeight="1">
      <c r="A37" s="141" t="s">
        <v>71</v>
      </c>
      <c r="B37" s="140">
        <f t="shared" si="1"/>
        <v>13.691851514030406</v>
      </c>
      <c r="C37" s="140">
        <f t="shared" si="2"/>
        <v>11.410325300706816</v>
      </c>
      <c r="D37" s="140">
        <f>D13*100/$D$5</f>
        <v>16.630376723328666</v>
      </c>
      <c r="I37" s="26"/>
    </row>
    <row r="38" spans="1:9" ht="16.5" customHeight="1">
      <c r="A38" s="141" t="s">
        <v>70</v>
      </c>
      <c r="B38" s="140">
        <f t="shared" si="1"/>
        <v>0.98137991960021931</v>
      </c>
      <c r="C38" s="140">
        <f t="shared" si="2"/>
        <v>1.6393171578555781</v>
      </c>
      <c r="D38" s="140">
        <f>D14*100/$D$5</f>
        <v>0.13397998640679873</v>
      </c>
      <c r="I38" s="26"/>
    </row>
    <row r="39" spans="1:9" ht="16.5" customHeight="1">
      <c r="A39" s="139" t="s">
        <v>69</v>
      </c>
      <c r="B39" s="140">
        <f t="shared" si="1"/>
        <v>5.8114940817043577</v>
      </c>
      <c r="C39" s="140">
        <f t="shared" si="2"/>
        <v>3.9248267405172297</v>
      </c>
      <c r="D39" s="140">
        <f>D15*100/$D$5</f>
        <v>8.241455004906685</v>
      </c>
      <c r="I39" s="26"/>
    </row>
    <row r="40" spans="1:9" ht="16.5" customHeight="1">
      <c r="A40" s="139" t="s">
        <v>68</v>
      </c>
      <c r="B40" s="140">
        <f t="shared" si="1"/>
        <v>8.5782517274784045E-2</v>
      </c>
      <c r="C40" s="140">
        <f t="shared" si="2"/>
        <v>0.11174031055815042</v>
      </c>
      <c r="D40" s="140">
        <f>D16*100/$D$5</f>
        <v>5.2349796013252486E-2</v>
      </c>
      <c r="I40" s="26"/>
    </row>
    <row r="41" spans="1:9" ht="16.5" customHeight="1">
      <c r="A41" s="139" t="s">
        <v>67</v>
      </c>
      <c r="B41" s="140">
        <f t="shared" si="1"/>
        <v>0.82431880072007679</v>
      </c>
      <c r="C41" s="140">
        <f t="shared" si="2"/>
        <v>0.55580815387371008</v>
      </c>
      <c r="D41" s="140">
        <f>D17*100/$D$5</f>
        <v>1.1701510335979217</v>
      </c>
      <c r="I41" s="26"/>
    </row>
    <row r="42" spans="1:9" ht="16.5" customHeight="1">
      <c r="A42" s="139" t="s">
        <v>66</v>
      </c>
      <c r="B42" s="140">
        <f t="shared" si="1"/>
        <v>0.70409917886120221</v>
      </c>
      <c r="C42" s="140">
        <f t="shared" si="2"/>
        <v>0.43511208476281016</v>
      </c>
      <c r="D42" s="140">
        <f>D18*100/$D$5-0.03</f>
        <v>1.0205450589778124</v>
      </c>
      <c r="I42" s="26"/>
    </row>
    <row r="43" spans="1:9" ht="16.5" customHeight="1">
      <c r="A43" s="139" t="s">
        <v>65</v>
      </c>
      <c r="B43" s="140">
        <f t="shared" si="1"/>
        <v>0.43930576658623588</v>
      </c>
      <c r="C43" s="140">
        <f t="shared" si="2"/>
        <v>0.32915857203874399</v>
      </c>
      <c r="D43" s="140">
        <f t="shared" ref="D43:D50" si="3">D19*100/$D$5</f>
        <v>0.58117146421492161</v>
      </c>
      <c r="I43" s="26"/>
    </row>
    <row r="44" spans="1:9" ht="16.5" customHeight="1">
      <c r="A44" s="139" t="s">
        <v>64</v>
      </c>
      <c r="B44" s="140">
        <f t="shared" si="1"/>
        <v>0.7297718852065489</v>
      </c>
      <c r="C44" s="140">
        <f t="shared" si="2"/>
        <v>0.59066672177902702</v>
      </c>
      <c r="D44" s="140">
        <f t="shared" si="3"/>
        <v>0.90893442433857363</v>
      </c>
      <c r="I44" s="26"/>
    </row>
    <row r="45" spans="1:9" ht="16.5" customHeight="1">
      <c r="A45" s="139" t="s">
        <v>63</v>
      </c>
      <c r="B45" s="140">
        <f t="shared" si="1"/>
        <v>4.2099360354050663</v>
      </c>
      <c r="C45" s="140">
        <f t="shared" si="2"/>
        <v>5.0189448738615852</v>
      </c>
      <c r="D45" s="140">
        <f t="shared" si="3"/>
        <v>3.1679612150121468</v>
      </c>
      <c r="I45" s="26"/>
    </row>
    <row r="46" spans="1:9" ht="16.5" customHeight="1">
      <c r="A46" s="139" t="s">
        <v>62</v>
      </c>
      <c r="B46" s="140">
        <f t="shared" si="1"/>
        <v>3.3604874556641668</v>
      </c>
      <c r="C46" s="140">
        <f t="shared" si="2"/>
        <v>1.3506661706554237</v>
      </c>
      <c r="D46" s="140">
        <f t="shared" si="3"/>
        <v>5.9490663103331398</v>
      </c>
      <c r="I46" s="26"/>
    </row>
    <row r="47" spans="1:9" ht="16.5" customHeight="1">
      <c r="A47" s="139" t="s">
        <v>61</v>
      </c>
      <c r="B47" s="140">
        <f t="shared" si="1"/>
        <v>1.12168785246648</v>
      </c>
      <c r="C47" s="140">
        <f t="shared" si="2"/>
        <v>0.54023891208200714</v>
      </c>
      <c r="D47" s="140">
        <f t="shared" si="3"/>
        <v>1.8705735585616761</v>
      </c>
      <c r="I47" s="26"/>
    </row>
    <row r="48" spans="1:9" ht="16.5" customHeight="1">
      <c r="A48" s="139" t="s">
        <v>60</v>
      </c>
      <c r="B48" s="140">
        <f t="shared" si="1"/>
        <v>0.65500303651496505</v>
      </c>
      <c r="C48" s="140">
        <f t="shared" si="2"/>
        <v>0.62648975599002465</v>
      </c>
      <c r="D48" s="140">
        <f t="shared" si="3"/>
        <v>0.6917271351174854</v>
      </c>
      <c r="I48" s="26"/>
    </row>
    <row r="49" spans="1:9" ht="16.5" customHeight="1">
      <c r="A49" s="139" t="s">
        <v>59</v>
      </c>
      <c r="B49" s="140">
        <f t="shared" si="1"/>
        <v>1.7627299006365436</v>
      </c>
      <c r="C49" s="140">
        <f t="shared" si="2"/>
        <v>2.1784538227310932</v>
      </c>
      <c r="D49" s="140">
        <f t="shared" si="3"/>
        <v>1.227292166873404</v>
      </c>
      <c r="I49" s="26"/>
    </row>
    <row r="50" spans="1:9" ht="16.5" customHeight="1">
      <c r="A50" s="139" t="s">
        <v>58</v>
      </c>
      <c r="B50" s="140">
        <f t="shared" si="1"/>
        <v>0.55394099310714984</v>
      </c>
      <c r="C50" s="140">
        <f t="shared" si="2"/>
        <v>0.31262486394136046</v>
      </c>
      <c r="D50" s="140">
        <f t="shared" si="3"/>
        <v>0.8647476473646758</v>
      </c>
      <c r="I50" s="26"/>
    </row>
    <row r="51" spans="1:9" ht="16.5" customHeight="1">
      <c r="A51" s="139" t="s">
        <v>57</v>
      </c>
      <c r="B51" s="20" t="s">
        <v>8</v>
      </c>
      <c r="C51" s="20" t="s">
        <v>8</v>
      </c>
      <c r="D51" s="20" t="s">
        <v>8</v>
      </c>
      <c r="I51" s="26"/>
    </row>
    <row r="52" spans="1:9" ht="16.5" customHeight="1">
      <c r="A52" s="139" t="s">
        <v>56</v>
      </c>
      <c r="B52" s="20" t="s">
        <v>8</v>
      </c>
      <c r="C52" s="20" t="s">
        <v>8</v>
      </c>
      <c r="D52" s="20" t="s">
        <v>8</v>
      </c>
      <c r="I52" s="26"/>
    </row>
    <row r="53" spans="1:9" ht="14.25" customHeight="1">
      <c r="A53" s="23"/>
      <c r="B53" s="40"/>
      <c r="C53" s="40"/>
      <c r="D53" s="40"/>
      <c r="I53" s="26"/>
    </row>
    <row r="55" spans="1:9" ht="14.25" customHeight="1">
      <c r="A55" s="50" t="s">
        <v>23</v>
      </c>
    </row>
    <row r="76" spans="2:4" ht="14.25" customHeight="1">
      <c r="B76" s="27"/>
      <c r="C76" s="27"/>
      <c r="D76" s="22"/>
    </row>
    <row r="77" spans="2:4" ht="14.25" customHeight="1">
      <c r="B77" s="27"/>
      <c r="C77" s="27"/>
      <c r="D77" s="22"/>
    </row>
    <row r="78" spans="2:4" ht="14.25" customHeight="1">
      <c r="B78" s="27"/>
      <c r="C78" s="27"/>
      <c r="D78" s="22"/>
    </row>
    <row r="79" spans="2:4" ht="14.25" customHeight="1">
      <c r="B79" s="27"/>
      <c r="C79" s="27"/>
      <c r="D79" s="22"/>
    </row>
    <row r="80" spans="2:4" ht="14.25" customHeight="1">
      <c r="B80" s="27"/>
      <c r="C80" s="27"/>
      <c r="D80" s="22"/>
    </row>
    <row r="81" spans="2:4" ht="14.25" customHeight="1">
      <c r="B81" s="27"/>
      <c r="C81" s="27"/>
      <c r="D81" s="22"/>
    </row>
    <row r="82" spans="2:4" ht="14.25" customHeight="1">
      <c r="B82" s="27"/>
      <c r="C82" s="27"/>
      <c r="D82" s="22"/>
    </row>
    <row r="83" spans="2:4" ht="14.25" customHeight="1">
      <c r="B83" s="27"/>
      <c r="C83" s="27"/>
      <c r="D83" s="22"/>
    </row>
    <row r="84" spans="2:4" ht="14.25" customHeight="1">
      <c r="B84" s="27"/>
      <c r="C84" s="27"/>
      <c r="D84" s="22"/>
    </row>
    <row r="85" spans="2:4" ht="14.25" customHeight="1">
      <c r="B85" s="27"/>
      <c r="C85" s="27"/>
      <c r="D85" s="22"/>
    </row>
    <row r="86" spans="2:4" ht="14.25" customHeight="1">
      <c r="B86" s="27"/>
      <c r="C86" s="27"/>
      <c r="D86" s="22"/>
    </row>
    <row r="87" spans="2:4" ht="14.25" customHeight="1">
      <c r="B87" s="27"/>
      <c r="C87" s="27"/>
      <c r="D87" s="22"/>
    </row>
    <row r="88" spans="2:4" ht="14.25" customHeight="1">
      <c r="B88" s="27"/>
      <c r="C88" s="27"/>
      <c r="D88" s="22"/>
    </row>
    <row r="89" spans="2:4" ht="14.25" customHeight="1">
      <c r="B89" s="27"/>
      <c r="C89" s="27"/>
      <c r="D89" s="22"/>
    </row>
    <row r="90" spans="2:4" ht="14.25" customHeight="1">
      <c r="B90" s="27"/>
      <c r="C90" s="27"/>
      <c r="D90" s="22"/>
    </row>
    <row r="91" spans="2:4" ht="14.25" customHeight="1">
      <c r="B91" s="27"/>
      <c r="C91" s="27"/>
      <c r="D91" s="22"/>
    </row>
    <row r="92" spans="2:4" ht="14.25" customHeight="1">
      <c r="B92" s="27"/>
      <c r="C92" s="27"/>
      <c r="D92" s="22"/>
    </row>
    <row r="93" spans="2:4" ht="14.25" customHeight="1">
      <c r="B93" s="27"/>
      <c r="C93" s="27"/>
      <c r="D93" s="22"/>
    </row>
    <row r="94" spans="2:4" ht="14.25" customHeight="1">
      <c r="B94" s="27"/>
      <c r="C94" s="27"/>
      <c r="D94" s="22"/>
    </row>
    <row r="95" spans="2:4" ht="14.25" customHeight="1">
      <c r="B95" s="27"/>
      <c r="C95" s="27"/>
      <c r="D95" s="22"/>
    </row>
  </sheetData>
  <mergeCells count="1">
    <mergeCell ref="B4:D4"/>
  </mergeCells>
  <pageMargins left="0.51181102362204722" right="0" top="0.74803149606299213" bottom="0.55118110236220474" header="0.31496062992125984" footer="0.31496062992125984"/>
  <pageSetup paperSize="9" scale="80" orientation="portrait" horizontalDpi="4294967293" r:id="rId1"/>
  <headerFooter>
    <oddHeader>&amp;C&amp;"TH SarabunPSK,ธรรมดา"&amp;20 19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53B2C-375F-45E6-8553-87EB5A7EB526}">
  <dimension ref="A1:M30"/>
  <sheetViews>
    <sheetView workbookViewId="0">
      <selection activeCell="A20" sqref="A20"/>
    </sheetView>
  </sheetViews>
  <sheetFormatPr defaultColWidth="9.140625" defaultRowHeight="30.75" customHeight="1"/>
  <cols>
    <col min="1" max="1" width="31.7109375" style="87" customWidth="1"/>
    <col min="2" max="3" width="17.85546875" style="87" customWidth="1"/>
    <col min="4" max="4" width="18" style="87" customWidth="1"/>
    <col min="5" max="16384" width="9.140625" style="87"/>
  </cols>
  <sheetData>
    <row r="1" spans="1:13" s="92" customFormat="1" ht="30.75" customHeight="1">
      <c r="A1" s="92" t="s">
        <v>150</v>
      </c>
      <c r="B1" s="83"/>
      <c r="C1" s="83"/>
      <c r="D1" s="83"/>
    </row>
    <row r="2" spans="1:13" s="90" customFormat="1" ht="17.25" customHeight="1">
      <c r="A2" s="93"/>
      <c r="B2" s="93"/>
      <c r="C2" s="93"/>
      <c r="D2" s="93"/>
    </row>
    <row r="3" spans="1:13" s="90" customFormat="1" ht="30.75" customHeight="1">
      <c r="A3" s="39" t="s">
        <v>5</v>
      </c>
      <c r="B3" s="38" t="s">
        <v>0</v>
      </c>
      <c r="C3" s="38" t="s">
        <v>1</v>
      </c>
      <c r="D3" s="38" t="s">
        <v>2</v>
      </c>
    </row>
    <row r="4" spans="1:13" s="90" customFormat="1" ht="30.75" customHeight="1">
      <c r="A4" s="89"/>
      <c r="B4" s="273" t="s">
        <v>21</v>
      </c>
      <c r="C4" s="273"/>
      <c r="D4" s="273"/>
    </row>
    <row r="5" spans="1:13" s="26" customFormat="1" ht="24.95" customHeight="1">
      <c r="A5" s="89" t="s">
        <v>38</v>
      </c>
      <c r="B5" s="21">
        <v>1289307</v>
      </c>
      <c r="C5" s="21">
        <v>725790</v>
      </c>
      <c r="D5" s="21">
        <v>563517</v>
      </c>
    </row>
    <row r="6" spans="1:13" s="26" customFormat="1" ht="6" customHeight="1">
      <c r="A6" s="89"/>
      <c r="B6" s="43"/>
      <c r="C6" s="43"/>
      <c r="D6" s="43"/>
    </row>
    <row r="7" spans="1:13" s="22" customFormat="1" ht="21.6" customHeight="1">
      <c r="A7" s="174" t="s">
        <v>84</v>
      </c>
      <c r="B7" s="21">
        <v>23091</v>
      </c>
      <c r="C7" s="21">
        <v>14836</v>
      </c>
      <c r="D7" s="21">
        <v>8255</v>
      </c>
    </row>
    <row r="8" spans="1:13" s="22" customFormat="1" ht="21.6" customHeight="1">
      <c r="A8" s="174" t="s">
        <v>83</v>
      </c>
      <c r="B8" s="20">
        <v>112185</v>
      </c>
      <c r="C8" s="20">
        <v>55744</v>
      </c>
      <c r="D8" s="20">
        <v>56441</v>
      </c>
    </row>
    <row r="9" spans="1:13" s="22" customFormat="1" ht="21.6" customHeight="1">
      <c r="A9" s="174" t="s">
        <v>82</v>
      </c>
      <c r="B9" s="20">
        <v>449281</v>
      </c>
      <c r="C9" s="20">
        <v>272421</v>
      </c>
      <c r="D9" s="20">
        <v>176860</v>
      </c>
    </row>
    <row r="10" spans="1:13" s="22" customFormat="1" ht="21.6" customHeight="1">
      <c r="A10" s="174" t="s">
        <v>81</v>
      </c>
      <c r="B10" s="20">
        <v>468455</v>
      </c>
      <c r="C10" s="20">
        <v>284612</v>
      </c>
      <c r="D10" s="20">
        <v>183843</v>
      </c>
    </row>
    <row r="11" spans="1:13" ht="21.6" customHeight="1">
      <c r="A11" s="174" t="s">
        <v>80</v>
      </c>
      <c r="B11" s="20">
        <v>235971</v>
      </c>
      <c r="C11" s="20">
        <v>97853</v>
      </c>
      <c r="D11" s="20">
        <v>138118</v>
      </c>
    </row>
    <row r="12" spans="1:13" ht="21.6" customHeight="1">
      <c r="A12" s="174" t="s">
        <v>79</v>
      </c>
      <c r="B12" s="20">
        <v>324</v>
      </c>
      <c r="C12" s="20">
        <v>324</v>
      </c>
      <c r="D12" s="20" t="s">
        <v>8</v>
      </c>
    </row>
    <row r="13" spans="1:13" ht="24.95" customHeight="1">
      <c r="B13" s="275" t="s">
        <v>20</v>
      </c>
      <c r="C13" s="275"/>
      <c r="D13" s="275"/>
    </row>
    <row r="14" spans="1:13" s="26" customFormat="1" ht="24.95" customHeight="1">
      <c r="A14" s="89" t="s">
        <v>38</v>
      </c>
      <c r="B14" s="179">
        <f>B5/$B$5*100</f>
        <v>100</v>
      </c>
      <c r="C14" s="179">
        <f>C5/$C$5*100</f>
        <v>100</v>
      </c>
      <c r="D14" s="179">
        <f>D5/$D$5*100</f>
        <v>100</v>
      </c>
      <c r="E14" s="178"/>
    </row>
    <row r="15" spans="1:13" s="26" customFormat="1" ht="6" customHeight="1">
      <c r="A15" s="89"/>
      <c r="B15" s="177"/>
      <c r="C15" s="177"/>
      <c r="D15" s="177"/>
      <c r="F15" s="32"/>
      <c r="G15" s="32"/>
      <c r="H15" s="22"/>
      <c r="I15" s="22"/>
      <c r="J15" s="22"/>
      <c r="K15" s="22"/>
      <c r="L15" s="175"/>
      <c r="M15" s="22"/>
    </row>
    <row r="16" spans="1:13" s="22" customFormat="1" ht="24.95" customHeight="1">
      <c r="A16" s="174" t="s">
        <v>84</v>
      </c>
      <c r="B16" s="173">
        <f>B7*100/$B$5</f>
        <v>1.7909621215117888</v>
      </c>
      <c r="C16" s="173">
        <f>C7*100/$C$5+0.03</f>
        <v>2.0741174444398514</v>
      </c>
      <c r="D16" s="173">
        <f>D7*100/$D$5</f>
        <v>1.4649070036928789</v>
      </c>
      <c r="E16" s="32"/>
      <c r="F16" s="176"/>
      <c r="G16" s="176"/>
      <c r="H16" s="176"/>
      <c r="L16" s="175"/>
    </row>
    <row r="17" spans="1:13" s="22" customFormat="1" ht="24.95" customHeight="1">
      <c r="A17" s="174" t="s">
        <v>83</v>
      </c>
      <c r="B17" s="173">
        <f>B8*100/$B$5</f>
        <v>8.7011859859598992</v>
      </c>
      <c r="C17" s="173">
        <f>C8*100/$C$5</f>
        <v>7.6804585348379009</v>
      </c>
      <c r="D17" s="173">
        <f>D8*100/$D$5</f>
        <v>10.015846904352486</v>
      </c>
      <c r="E17" s="32"/>
      <c r="F17" s="97"/>
      <c r="G17" s="97"/>
      <c r="H17" s="97"/>
      <c r="L17" s="175"/>
    </row>
    <row r="18" spans="1:13" s="22" customFormat="1" ht="24.95" customHeight="1">
      <c r="A18" s="174" t="s">
        <v>82</v>
      </c>
      <c r="B18" s="173">
        <f>B9*100/$B$5+0.03</f>
        <v>34.876704469920661</v>
      </c>
      <c r="C18" s="173">
        <f>C9*100/$C$5</f>
        <v>37.534410779977676</v>
      </c>
      <c r="D18" s="173">
        <f>D9*100/$D$5</f>
        <v>31.385033636962149</v>
      </c>
      <c r="E18" s="32"/>
      <c r="F18" s="110"/>
      <c r="G18" s="110"/>
      <c r="H18" s="110"/>
      <c r="L18" s="175"/>
    </row>
    <row r="19" spans="1:13" s="22" customFormat="1" ht="24.95" customHeight="1">
      <c r="A19" s="174" t="s">
        <v>81</v>
      </c>
      <c r="B19" s="173">
        <f>B10*100/$B$5</f>
        <v>36.33385997283812</v>
      </c>
      <c r="C19" s="173">
        <f>C10*100/$C$5</f>
        <v>39.214097741771035</v>
      </c>
      <c r="D19" s="173">
        <f>D10*100/$D$5</f>
        <v>32.624215418523313</v>
      </c>
      <c r="E19" s="32"/>
      <c r="F19" s="97"/>
      <c r="G19" s="97"/>
      <c r="H19" s="97"/>
      <c r="I19" s="87"/>
      <c r="J19" s="87"/>
      <c r="K19" s="87"/>
      <c r="L19" s="175"/>
      <c r="M19" s="87"/>
    </row>
    <row r="20" spans="1:13" ht="24.95" customHeight="1">
      <c r="A20" s="174" t="s">
        <v>80</v>
      </c>
      <c r="B20" s="173">
        <f>B11*100/$B$5</f>
        <v>18.302157670748706</v>
      </c>
      <c r="C20" s="173">
        <f>C11*100/$C$5</f>
        <v>13.482274487110598</v>
      </c>
      <c r="D20" s="173">
        <f>D11*100/$D$5</f>
        <v>24.509997036469176</v>
      </c>
      <c r="E20" s="32"/>
      <c r="F20" s="97"/>
      <c r="G20" s="97"/>
      <c r="H20" s="97"/>
      <c r="L20" s="175"/>
    </row>
    <row r="21" spans="1:13" ht="24.95" customHeight="1">
      <c r="A21" s="174" t="s">
        <v>79</v>
      </c>
      <c r="B21" s="173">
        <f>B12*100/$B$5</f>
        <v>2.5129779020822814E-2</v>
      </c>
      <c r="C21" s="173">
        <f>C12*100/$B$5</f>
        <v>2.5129779020822814E-2</v>
      </c>
      <c r="D21" s="20" t="s">
        <v>8</v>
      </c>
      <c r="E21" s="32"/>
      <c r="F21" s="97"/>
      <c r="G21" s="97"/>
      <c r="H21" s="97"/>
    </row>
    <row r="22" spans="1:13" ht="18.75" customHeight="1">
      <c r="A22" s="172"/>
      <c r="B22" s="171"/>
      <c r="C22" s="170"/>
      <c r="D22" s="170"/>
      <c r="E22" s="32"/>
      <c r="F22" s="97"/>
      <c r="G22" s="97"/>
      <c r="H22" s="97"/>
    </row>
    <row r="23" spans="1:13" ht="30.75" customHeight="1">
      <c r="A23" s="50" t="s">
        <v>23</v>
      </c>
      <c r="F23" s="97"/>
      <c r="G23" s="97"/>
      <c r="H23" s="97"/>
    </row>
    <row r="24" spans="1:13" ht="30.75" customHeight="1">
      <c r="B24" s="88"/>
      <c r="C24" s="88"/>
      <c r="D24" s="88"/>
      <c r="F24" s="97"/>
      <c r="G24" s="97"/>
      <c r="H24" s="97"/>
    </row>
    <row r="25" spans="1:13" ht="30.75" customHeight="1">
      <c r="B25" s="88"/>
      <c r="C25" s="88"/>
      <c r="D25" s="88"/>
    </row>
    <row r="26" spans="1:13" ht="30.75" customHeight="1">
      <c r="B26" s="88"/>
      <c r="C26" s="88"/>
      <c r="D26" s="88"/>
    </row>
    <row r="27" spans="1:13" ht="30.75" customHeight="1">
      <c r="B27" s="88"/>
      <c r="C27" s="88"/>
      <c r="D27" s="88"/>
    </row>
    <row r="28" spans="1:13" ht="30.75" customHeight="1">
      <c r="B28" s="88"/>
      <c r="C28" s="88"/>
      <c r="D28" s="88"/>
    </row>
    <row r="29" spans="1:13" ht="30.75" customHeight="1">
      <c r="B29" s="88"/>
      <c r="C29" s="88"/>
      <c r="D29" s="88"/>
    </row>
    <row r="30" spans="1:13" ht="30.75" customHeight="1">
      <c r="B30" s="88"/>
      <c r="C30" s="88"/>
      <c r="D30" s="88"/>
    </row>
  </sheetData>
  <mergeCells count="2">
    <mergeCell ref="B4:D4"/>
    <mergeCell ref="B13:D13"/>
  </mergeCells>
  <pageMargins left="0.9055118110236221" right="0" top="0.74803149606299213" bottom="0.74803149606299213" header="0.31496062992125984" footer="0.31496062992125984"/>
  <pageSetup paperSize="9" orientation="portrait" horizontalDpi="4294967293" verticalDpi="200" r:id="rId1"/>
  <headerFooter>
    <oddHeader>&amp;C&amp;"TH SarabunPSK,ธรรมดา"&amp;16 20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5E93E-7FAC-40C0-98B2-97DB15A91068}">
  <dimension ref="A1:N65535"/>
  <sheetViews>
    <sheetView zoomScale="80" zoomScaleNormal="80" workbookViewId="0">
      <selection activeCell="A20" sqref="A20"/>
    </sheetView>
  </sheetViews>
  <sheetFormatPr defaultColWidth="9.140625" defaultRowHeight="17.25" customHeight="1"/>
  <cols>
    <col min="1" max="1" width="32.5703125" style="87" customWidth="1"/>
    <col min="2" max="4" width="17.85546875" style="87" customWidth="1"/>
    <col min="5" max="16384" width="9.140625" style="87"/>
  </cols>
  <sheetData>
    <row r="1" spans="1:14" s="92" customFormat="1" ht="36.75" customHeight="1">
      <c r="A1" s="92" t="s">
        <v>95</v>
      </c>
      <c r="B1" s="83"/>
      <c r="C1" s="83"/>
      <c r="D1" s="83"/>
    </row>
    <row r="3" spans="1:14" s="90" customFormat="1" ht="30.75" customHeight="1">
      <c r="A3" s="39" t="s">
        <v>94</v>
      </c>
      <c r="B3" s="38" t="s">
        <v>0</v>
      </c>
      <c r="C3" s="38" t="s">
        <v>1</v>
      </c>
      <c r="D3" s="38" t="s">
        <v>2</v>
      </c>
    </row>
    <row r="4" spans="1:14" s="90" customFormat="1" ht="30.75" customHeight="1">
      <c r="A4" s="89"/>
      <c r="B4" s="273" t="s">
        <v>21</v>
      </c>
      <c r="C4" s="273"/>
      <c r="D4" s="273"/>
      <c r="H4" s="187"/>
      <c r="I4" s="187"/>
      <c r="J4" s="187"/>
      <c r="K4" s="187"/>
    </row>
    <row r="5" spans="1:14" s="26" customFormat="1" ht="30.75" customHeight="1">
      <c r="A5" s="89" t="s">
        <v>38</v>
      </c>
      <c r="B5" s="109">
        <v>1289307</v>
      </c>
      <c r="C5" s="109">
        <v>725790</v>
      </c>
      <c r="D5" s="109">
        <v>563517</v>
      </c>
      <c r="F5" s="22"/>
      <c r="G5" s="22"/>
      <c r="H5" s="97"/>
      <c r="I5" s="97"/>
      <c r="J5" s="97"/>
    </row>
    <row r="6" spans="1:14" s="26" customFormat="1" ht="6" customHeight="1">
      <c r="A6" s="89"/>
      <c r="B6" s="186"/>
      <c r="C6" s="186"/>
      <c r="D6" s="186"/>
    </row>
    <row r="7" spans="1:14" s="22" customFormat="1" ht="28.9" customHeight="1">
      <c r="A7" s="86" t="s">
        <v>93</v>
      </c>
      <c r="B7" s="108">
        <v>12621</v>
      </c>
      <c r="C7" s="108">
        <v>6747</v>
      </c>
      <c r="D7" s="97">
        <v>5874</v>
      </c>
      <c r="H7" s="185"/>
      <c r="I7" s="185"/>
      <c r="J7" s="185"/>
      <c r="K7" s="97"/>
      <c r="L7" s="97"/>
      <c r="M7" s="97"/>
    </row>
    <row r="8" spans="1:14" s="22" customFormat="1" ht="28.9" customHeight="1">
      <c r="A8" s="86" t="s">
        <v>92</v>
      </c>
      <c r="B8" s="108">
        <v>7915</v>
      </c>
      <c r="C8" s="108">
        <v>5814</v>
      </c>
      <c r="D8" s="108">
        <v>2101</v>
      </c>
      <c r="H8" s="185"/>
      <c r="I8" s="185"/>
      <c r="J8" s="185"/>
      <c r="K8" s="97"/>
      <c r="L8" s="97"/>
      <c r="M8" s="97"/>
    </row>
    <row r="9" spans="1:14" s="22" customFormat="1" ht="28.9" customHeight="1">
      <c r="A9" s="181" t="s">
        <v>91</v>
      </c>
      <c r="B9" s="108">
        <v>70279</v>
      </c>
      <c r="C9" s="108">
        <v>35467</v>
      </c>
      <c r="D9" s="108">
        <v>34812</v>
      </c>
      <c r="H9" s="185"/>
      <c r="I9" s="185"/>
      <c r="J9" s="185"/>
      <c r="K9" s="97"/>
      <c r="L9" s="97"/>
      <c r="M9" s="97"/>
    </row>
    <row r="10" spans="1:14" s="22" customFormat="1" ht="28.9" customHeight="1">
      <c r="A10" s="86" t="s">
        <v>90</v>
      </c>
      <c r="B10" s="108">
        <v>165137</v>
      </c>
      <c r="C10" s="108">
        <v>79429</v>
      </c>
      <c r="D10" s="108">
        <v>85708</v>
      </c>
      <c r="F10" s="87"/>
      <c r="G10" s="87"/>
      <c r="H10" s="185"/>
      <c r="I10" s="185"/>
      <c r="J10" s="185"/>
      <c r="K10" s="97"/>
      <c r="L10" s="97"/>
      <c r="M10" s="97"/>
    </row>
    <row r="11" spans="1:14" s="22" customFormat="1" ht="28.9" customHeight="1">
      <c r="A11" s="86" t="s">
        <v>89</v>
      </c>
      <c r="B11" s="108">
        <v>161082</v>
      </c>
      <c r="C11" s="108">
        <v>98330</v>
      </c>
      <c r="D11" s="108">
        <v>62752</v>
      </c>
      <c r="F11" s="87"/>
      <c r="G11" s="87"/>
      <c r="H11" s="185"/>
      <c r="I11" s="185"/>
      <c r="J11" s="185"/>
      <c r="K11" s="97"/>
      <c r="L11" s="97"/>
      <c r="M11" s="97"/>
    </row>
    <row r="12" spans="1:14" ht="28.9" customHeight="1">
      <c r="A12" s="86" t="s">
        <v>88</v>
      </c>
      <c r="B12" s="108">
        <v>188048</v>
      </c>
      <c r="C12" s="108">
        <v>107736</v>
      </c>
      <c r="D12" s="108">
        <v>80312</v>
      </c>
      <c r="H12" s="185"/>
      <c r="I12" s="185"/>
      <c r="J12" s="185"/>
      <c r="K12" s="97"/>
      <c r="L12" s="97"/>
      <c r="M12" s="97"/>
      <c r="N12" s="22"/>
    </row>
    <row r="13" spans="1:14" ht="28.9" customHeight="1">
      <c r="A13" s="86" t="s">
        <v>87</v>
      </c>
      <c r="B13" s="108">
        <v>505718</v>
      </c>
      <c r="C13" s="108">
        <v>303932</v>
      </c>
      <c r="D13" s="108">
        <v>201786</v>
      </c>
      <c r="H13" s="185"/>
      <c r="I13" s="185"/>
      <c r="J13" s="185"/>
      <c r="K13" s="97"/>
      <c r="L13" s="97"/>
      <c r="M13" s="97"/>
      <c r="N13" s="22"/>
    </row>
    <row r="14" spans="1:14" ht="28.9" customHeight="1">
      <c r="A14" s="86" t="s">
        <v>86</v>
      </c>
      <c r="B14" s="108">
        <v>178507</v>
      </c>
      <c r="C14" s="108">
        <v>88335</v>
      </c>
      <c r="D14" s="108">
        <v>90172</v>
      </c>
      <c r="H14" s="184"/>
      <c r="I14" s="184"/>
      <c r="J14" s="184"/>
      <c r="K14" s="97"/>
      <c r="L14" s="97"/>
      <c r="M14" s="97"/>
      <c r="N14" s="22"/>
    </row>
    <row r="15" spans="1:14" ht="25.5" customHeight="1">
      <c r="B15" s="275" t="s">
        <v>20</v>
      </c>
      <c r="C15" s="275"/>
      <c r="D15" s="275"/>
      <c r="G15" s="183"/>
      <c r="H15" s="183"/>
      <c r="I15" s="183"/>
    </row>
    <row r="16" spans="1:14" s="26" customFormat="1" ht="30.75" customHeight="1">
      <c r="A16" s="89" t="s">
        <v>38</v>
      </c>
      <c r="B16" s="96">
        <f>B5/$B$5*100</f>
        <v>100</v>
      </c>
      <c r="C16" s="96">
        <f>C5/$C$5*100</f>
        <v>100</v>
      </c>
      <c r="D16" s="96">
        <f>D5/$D$5*100</f>
        <v>100</v>
      </c>
      <c r="G16" s="97"/>
      <c r="H16" s="97"/>
      <c r="I16" s="97"/>
    </row>
    <row r="17" spans="1:9" s="26" customFormat="1" ht="6" customHeight="1">
      <c r="A17" s="89"/>
      <c r="B17" s="182"/>
      <c r="C17" s="180"/>
      <c r="D17" s="182"/>
      <c r="G17" s="110"/>
      <c r="H17" s="110"/>
      <c r="I17" s="110"/>
    </row>
    <row r="18" spans="1:9" s="22" customFormat="1" ht="30.75" customHeight="1">
      <c r="A18" s="86" t="s">
        <v>93</v>
      </c>
      <c r="B18" s="180">
        <f t="shared" ref="B18:B25" si="0">B7*100/$B$5</f>
        <v>0.97889796611668134</v>
      </c>
      <c r="C18" s="180">
        <f>C7*100/$C$5</f>
        <v>0.92960773777538963</v>
      </c>
      <c r="D18" s="180">
        <f t="shared" ref="D18:D25" si="1">D7*100/$D$5</f>
        <v>1.042382039938458</v>
      </c>
      <c r="G18" s="97"/>
      <c r="H18" s="97"/>
      <c r="I18" s="97"/>
    </row>
    <row r="19" spans="1:9" s="22" customFormat="1" ht="30.75" customHeight="1">
      <c r="A19" s="86" t="s">
        <v>92</v>
      </c>
      <c r="B19" s="180">
        <f t="shared" si="0"/>
        <v>0.61389568194386601</v>
      </c>
      <c r="C19" s="180">
        <f>C8*100/$C$5</f>
        <v>0.8010581573182326</v>
      </c>
      <c r="D19" s="180">
        <f t="shared" si="1"/>
        <v>0.37283702177574057</v>
      </c>
      <c r="G19" s="97"/>
      <c r="H19" s="97"/>
      <c r="I19" s="97"/>
    </row>
    <row r="20" spans="1:9" s="22" customFormat="1" ht="30.75" customHeight="1">
      <c r="A20" s="181" t="s">
        <v>91</v>
      </c>
      <c r="B20" s="180">
        <f t="shared" si="0"/>
        <v>5.4509127771740946</v>
      </c>
      <c r="C20" s="180">
        <f>C9*100/$C$5</f>
        <v>4.886675209082517</v>
      </c>
      <c r="D20" s="180">
        <f t="shared" si="1"/>
        <v>6.1776308434350691</v>
      </c>
      <c r="G20" s="97"/>
      <c r="H20" s="97"/>
      <c r="I20" s="97"/>
    </row>
    <row r="21" spans="1:9" s="22" customFormat="1" ht="30.75" customHeight="1">
      <c r="A21" s="86" t="s">
        <v>90</v>
      </c>
      <c r="B21" s="180">
        <f t="shared" si="0"/>
        <v>12.808198512844497</v>
      </c>
      <c r="C21" s="180">
        <f>C10*100/$C$5</f>
        <v>10.943799170558977</v>
      </c>
      <c r="D21" s="180">
        <f t="shared" si="1"/>
        <v>15.209479039674047</v>
      </c>
      <c r="G21" s="97"/>
      <c r="H21" s="97"/>
      <c r="I21" s="97"/>
    </row>
    <row r="22" spans="1:9" ht="30.75" customHeight="1">
      <c r="A22" s="86" t="s">
        <v>89</v>
      </c>
      <c r="B22" s="180">
        <f t="shared" si="0"/>
        <v>12.493688469852408</v>
      </c>
      <c r="C22" s="180">
        <f>C11*100/$C$5+0.03</f>
        <v>13.577995976797697</v>
      </c>
      <c r="D22" s="180">
        <f t="shared" si="1"/>
        <v>11.135777625164813</v>
      </c>
      <c r="G22" s="97"/>
      <c r="H22" s="97"/>
      <c r="I22" s="97"/>
    </row>
    <row r="23" spans="1:9" ht="30.75" customHeight="1">
      <c r="A23" s="86" t="s">
        <v>88</v>
      </c>
      <c r="B23" s="180">
        <f t="shared" si="0"/>
        <v>14.585199646011384</v>
      </c>
      <c r="C23" s="180">
        <f>C12*100/$C$5</f>
        <v>14.843963129830943</v>
      </c>
      <c r="D23" s="180">
        <f t="shared" si="1"/>
        <v>14.251921414970623</v>
      </c>
      <c r="G23" s="97"/>
      <c r="H23" s="97"/>
      <c r="I23" s="97"/>
    </row>
    <row r="24" spans="1:9" ht="30.75" customHeight="1">
      <c r="A24" s="86" t="s">
        <v>87</v>
      </c>
      <c r="B24" s="180">
        <f t="shared" si="0"/>
        <v>39.224017243371826</v>
      </c>
      <c r="C24" s="180">
        <f>C13*100/$C$5</f>
        <v>41.876024745449783</v>
      </c>
      <c r="D24" s="180">
        <f t="shared" si="1"/>
        <v>35.808325214678526</v>
      </c>
      <c r="G24" s="97"/>
      <c r="H24" s="97"/>
      <c r="I24" s="97"/>
    </row>
    <row r="25" spans="1:9" ht="30.75" customHeight="1">
      <c r="A25" s="86" t="s">
        <v>86</v>
      </c>
      <c r="B25" s="180">
        <f t="shared" si="0"/>
        <v>13.845189702685241</v>
      </c>
      <c r="C25" s="180">
        <f>C14*100/$C$5</f>
        <v>12.170875873186459</v>
      </c>
      <c r="D25" s="180">
        <f t="shared" si="1"/>
        <v>16.001646800362721</v>
      </c>
      <c r="G25" s="97"/>
      <c r="H25" s="97"/>
      <c r="I25" s="97"/>
    </row>
    <row r="26" spans="1:9" ht="5.25" customHeight="1">
      <c r="A26" s="95"/>
      <c r="B26" s="95"/>
      <c r="C26" s="95"/>
      <c r="D26" s="95"/>
    </row>
    <row r="27" spans="1:9" ht="6.75" customHeight="1"/>
    <row r="28" spans="1:9" s="22" customFormat="1" ht="37.5" customHeight="1">
      <c r="A28" s="276" t="s">
        <v>85</v>
      </c>
      <c r="B28" s="276"/>
      <c r="D28" s="36"/>
    </row>
    <row r="29" spans="1:9" ht="17.25" customHeight="1">
      <c r="A29" s="50"/>
      <c r="C29" s="88"/>
      <c r="D29" s="88"/>
    </row>
    <row r="30" spans="1:9" ht="17.25" customHeight="1">
      <c r="B30" s="88"/>
      <c r="C30" s="88"/>
      <c r="D30" s="88"/>
    </row>
    <row r="31" spans="1:9" ht="17.25" customHeight="1">
      <c r="B31" s="88"/>
      <c r="C31" s="88"/>
      <c r="D31" s="88"/>
    </row>
    <row r="32" spans="1:9" ht="17.25" customHeight="1">
      <c r="B32" s="88"/>
      <c r="C32" s="88"/>
      <c r="D32" s="88"/>
    </row>
    <row r="33" spans="2:4" ht="17.25" customHeight="1">
      <c r="B33" s="88"/>
      <c r="C33" s="88"/>
      <c r="D33" s="88"/>
    </row>
    <row r="34" spans="2:4" ht="17.25" customHeight="1">
      <c r="B34" s="88"/>
      <c r="C34" s="88"/>
      <c r="D34" s="88"/>
    </row>
    <row r="35" spans="2:4" ht="17.25" customHeight="1">
      <c r="B35" s="88"/>
      <c r="C35" s="88"/>
      <c r="D35" s="88"/>
    </row>
    <row r="36" spans="2:4" ht="17.25" customHeight="1">
      <c r="B36" s="88"/>
      <c r="C36" s="88"/>
      <c r="D36" s="88"/>
    </row>
    <row r="37" spans="2:4" ht="17.25" customHeight="1">
      <c r="B37" s="88"/>
      <c r="C37" s="88"/>
      <c r="D37" s="88"/>
    </row>
    <row r="38" spans="2:4" ht="17.25" customHeight="1">
      <c r="B38" s="88"/>
      <c r="C38" s="88"/>
      <c r="D38" s="88"/>
    </row>
    <row r="39" spans="2:4" ht="17.25" customHeight="1">
      <c r="B39" s="88"/>
      <c r="C39" s="88"/>
      <c r="D39" s="88"/>
    </row>
    <row r="65535" s="87" customFormat="1" ht="30.75" customHeight="1"/>
  </sheetData>
  <mergeCells count="3">
    <mergeCell ref="B4:D4"/>
    <mergeCell ref="B15:D15"/>
    <mergeCell ref="A28:B28"/>
  </mergeCells>
  <pageMargins left="0.70866141732283472" right="0.70866141732283472" top="0.74803149606299213" bottom="0.74803149606299213" header="0.31496062992125984" footer="0.31496062992125984"/>
  <pageSetup paperSize="9" orientation="portrait" horizontalDpi="4294967292" verticalDpi="200" r:id="rId1"/>
  <headerFooter>
    <oddHeader>&amp;C&amp;"TH SarabunPSK,ธรรมดา"&amp;16 21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0F1C0-0B33-4FB7-B6C0-7796808AA07C}">
  <dimension ref="A1:M65536"/>
  <sheetViews>
    <sheetView zoomScale="70" zoomScaleNormal="70" workbookViewId="0">
      <selection activeCell="A20" sqref="A20"/>
    </sheetView>
  </sheetViews>
  <sheetFormatPr defaultColWidth="9.140625" defaultRowHeight="5.25" customHeight="1"/>
  <cols>
    <col min="1" max="1" width="30.28515625" style="90" customWidth="1"/>
    <col min="2" max="2" width="16.5703125" style="87" customWidth="1"/>
    <col min="3" max="3" width="17.7109375" style="87" customWidth="1"/>
    <col min="4" max="5" width="16.140625" style="87" customWidth="1"/>
    <col min="6" max="6" width="26.28515625" style="28" customWidth="1"/>
    <col min="7" max="7" width="10.42578125" style="28" customWidth="1"/>
    <col min="8" max="8" width="10.7109375" style="28" customWidth="1"/>
    <col min="9" max="9" width="12.5703125" style="28" customWidth="1"/>
    <col min="10" max="10" width="9.140625" style="28" customWidth="1"/>
    <col min="11" max="11" width="12.7109375" style="28" customWidth="1"/>
    <col min="12" max="12" width="13.7109375" style="28" customWidth="1"/>
    <col min="13" max="13" width="16.42578125" style="28" customWidth="1"/>
    <col min="14" max="16384" width="9.140625" style="87"/>
  </cols>
  <sheetData>
    <row r="1" spans="1:13" s="92" customFormat="1" ht="26.25" customHeight="1">
      <c r="A1" s="92" t="s">
        <v>99</v>
      </c>
      <c r="B1" s="83"/>
      <c r="C1" s="83"/>
      <c r="D1" s="83"/>
      <c r="E1" s="83"/>
      <c r="F1" s="48"/>
      <c r="G1" s="48"/>
      <c r="H1" s="48"/>
      <c r="I1" s="48"/>
      <c r="J1" s="48"/>
      <c r="K1" s="48"/>
      <c r="L1" s="48"/>
      <c r="M1" s="48"/>
    </row>
    <row r="3" spans="1:13" s="90" customFormat="1" ht="26.25" customHeight="1">
      <c r="A3" s="39" t="s">
        <v>6</v>
      </c>
      <c r="B3" s="38" t="s">
        <v>0</v>
      </c>
      <c r="C3" s="38" t="s">
        <v>1</v>
      </c>
      <c r="D3" s="38" t="s">
        <v>2</v>
      </c>
      <c r="E3" s="213"/>
      <c r="F3" s="212"/>
      <c r="G3" s="212"/>
      <c r="H3" s="212"/>
      <c r="I3" s="212"/>
      <c r="J3" s="212"/>
      <c r="K3" s="212"/>
      <c r="L3" s="212"/>
      <c r="M3" s="212"/>
    </row>
    <row r="4" spans="1:13" s="90" customFormat="1" ht="21.75" customHeight="1">
      <c r="B4" s="277" t="s">
        <v>21</v>
      </c>
      <c r="C4" s="277"/>
      <c r="D4" s="277"/>
      <c r="E4" s="93"/>
      <c r="F4" s="212"/>
      <c r="G4" s="212"/>
      <c r="H4" s="212"/>
      <c r="I4" s="212"/>
      <c r="J4" s="212"/>
      <c r="K4" s="212"/>
      <c r="L4" s="212"/>
      <c r="M4" s="212"/>
    </row>
    <row r="5" spans="1:13" s="26" customFormat="1" ht="21" customHeight="1">
      <c r="A5" s="89" t="s">
        <v>38</v>
      </c>
      <c r="B5" s="21">
        <v>1289307</v>
      </c>
      <c r="C5" s="21">
        <v>725790</v>
      </c>
      <c r="D5" s="21">
        <v>563517</v>
      </c>
      <c r="E5" s="21"/>
      <c r="F5" s="210"/>
      <c r="G5" s="210"/>
      <c r="H5" s="210"/>
      <c r="I5" s="210"/>
      <c r="J5" s="211"/>
      <c r="K5" s="211"/>
      <c r="L5" s="211"/>
      <c r="M5" s="210"/>
    </row>
    <row r="6" spans="1:13" s="22" customFormat="1" ht="18.75" customHeight="1">
      <c r="A6" s="89"/>
      <c r="B6" s="209"/>
      <c r="C6" s="209"/>
      <c r="D6" s="209"/>
      <c r="E6" s="209"/>
      <c r="F6" s="111"/>
      <c r="G6" s="111"/>
      <c r="H6" s="111"/>
      <c r="I6" s="111"/>
      <c r="J6" s="208"/>
      <c r="K6" s="208"/>
      <c r="L6" s="208"/>
      <c r="M6" s="111"/>
    </row>
    <row r="7" spans="1:13" s="22" customFormat="1" ht="20.25" customHeight="1">
      <c r="A7" s="174" t="s">
        <v>37</v>
      </c>
      <c r="B7" s="20">
        <v>14006</v>
      </c>
      <c r="C7" s="20">
        <v>4508</v>
      </c>
      <c r="D7" s="20">
        <v>9498</v>
      </c>
      <c r="E7" s="20"/>
      <c r="F7" s="111"/>
      <c r="G7" s="111"/>
      <c r="H7" s="111"/>
      <c r="I7" s="111"/>
      <c r="J7" s="207"/>
      <c r="K7" s="204"/>
      <c r="L7" s="204"/>
      <c r="M7" s="111"/>
    </row>
    <row r="8" spans="1:13" s="22" customFormat="1" ht="20.25" customHeight="1">
      <c r="A8" s="87" t="s">
        <v>36</v>
      </c>
      <c r="B8" s="20">
        <v>317207</v>
      </c>
      <c r="C8" s="20">
        <v>178280</v>
      </c>
      <c r="D8" s="20">
        <v>138927</v>
      </c>
      <c r="E8" s="20"/>
      <c r="F8" t="s">
        <v>148</v>
      </c>
      <c r="G8" s="205" t="s">
        <v>158</v>
      </c>
      <c r="H8" s="205" t="s">
        <v>157</v>
      </c>
      <c r="I8" s="205" t="s">
        <v>156</v>
      </c>
      <c r="J8" s="205" t="s">
        <v>155</v>
      </c>
      <c r="K8" s="206" t="s">
        <v>154</v>
      </c>
      <c r="L8" s="205" t="s">
        <v>153</v>
      </c>
      <c r="M8" s="204"/>
    </row>
    <row r="9" spans="1:13" s="22" customFormat="1" ht="20.25" customHeight="1">
      <c r="A9" s="86" t="s">
        <v>35</v>
      </c>
      <c r="B9" s="20">
        <v>294414</v>
      </c>
      <c r="C9" s="20">
        <v>186180</v>
      </c>
      <c r="D9" s="20">
        <v>108234</v>
      </c>
      <c r="E9" s="20"/>
      <c r="F9" t="s">
        <v>152</v>
      </c>
      <c r="G9" s="202">
        <f>B7+B8</f>
        <v>331213</v>
      </c>
      <c r="H9" s="203">
        <f>B9</f>
        <v>294414</v>
      </c>
      <c r="I9" s="203">
        <f>B10</f>
        <v>229342</v>
      </c>
      <c r="J9" s="94">
        <f>B11</f>
        <v>248601</v>
      </c>
      <c r="K9" s="202">
        <f>B15</f>
        <v>185737</v>
      </c>
      <c r="L9" s="201" t="str">
        <f>B20</f>
        <v xml:space="preserve"> - </v>
      </c>
      <c r="M9" s="196"/>
    </row>
    <row r="10" spans="1:13" s="22" customFormat="1" ht="20.25" customHeight="1">
      <c r="A10" s="86" t="s">
        <v>34</v>
      </c>
      <c r="B10" s="20">
        <v>229342</v>
      </c>
      <c r="C10" s="20">
        <v>139764</v>
      </c>
      <c r="D10" s="20">
        <v>89578</v>
      </c>
      <c r="E10" s="20"/>
      <c r="F10" t="s">
        <v>151</v>
      </c>
      <c r="G10" s="200">
        <f>G9*100/$B$5</f>
        <v>25.689226848221566</v>
      </c>
      <c r="H10" s="200">
        <f>H9*100/$B$5</f>
        <v>22.835057903199161</v>
      </c>
      <c r="I10" s="200">
        <f>I9*100/$B$5</f>
        <v>17.788005494424524</v>
      </c>
      <c r="J10" s="200">
        <f>J9*100/$B$5</f>
        <v>19.281753686282631</v>
      </c>
      <c r="K10" s="200">
        <f>K9*100/$B$5</f>
        <v>14.40595606787212</v>
      </c>
      <c r="L10" s="200"/>
      <c r="M10" s="196"/>
    </row>
    <row r="11" spans="1:13" ht="20.25" customHeight="1">
      <c r="A11" s="87" t="s">
        <v>33</v>
      </c>
      <c r="B11" s="20">
        <f>SUM(B12:B14)</f>
        <v>248601</v>
      </c>
      <c r="C11" s="20">
        <f>SUM(C12:C14)</f>
        <v>133705</v>
      </c>
      <c r="D11" s="20">
        <f>SUM(D12:D14)</f>
        <v>114896</v>
      </c>
      <c r="E11" s="20"/>
      <c r="G11" s="28">
        <v>25.7</v>
      </c>
      <c r="H11" s="28">
        <v>22.8</v>
      </c>
      <c r="I11" s="20">
        <v>17.8</v>
      </c>
      <c r="J11" s="20">
        <v>19.3</v>
      </c>
      <c r="K11" s="108">
        <v>14.4</v>
      </c>
      <c r="L11" s="48"/>
      <c r="M11" s="196">
        <f>SUM(G11:L11)</f>
        <v>100</v>
      </c>
    </row>
    <row r="12" spans="1:13" ht="20.25" customHeight="1">
      <c r="A12" s="86" t="s">
        <v>98</v>
      </c>
      <c r="B12" s="20">
        <v>205190</v>
      </c>
      <c r="C12" s="20">
        <v>106340</v>
      </c>
      <c r="D12" s="20">
        <v>98850</v>
      </c>
      <c r="E12" s="20"/>
      <c r="G12" s="199">
        <f>SUM(G10:L10)</f>
        <v>100</v>
      </c>
      <c r="J12" s="198"/>
      <c r="K12" s="198"/>
      <c r="L12" s="197"/>
    </row>
    <row r="13" spans="1:13" ht="20.25" customHeight="1">
      <c r="A13" s="86" t="s">
        <v>97</v>
      </c>
      <c r="B13" s="20">
        <v>43411</v>
      </c>
      <c r="C13" s="20">
        <v>27365</v>
      </c>
      <c r="D13" s="20">
        <v>16046</v>
      </c>
      <c r="E13" s="20"/>
      <c r="I13" s="20"/>
      <c r="J13" s="20"/>
      <c r="K13" s="108"/>
      <c r="L13" s="48"/>
      <c r="M13" s="196"/>
    </row>
    <row r="14" spans="1:13" ht="20.25" customHeight="1">
      <c r="A14" s="191" t="s">
        <v>96</v>
      </c>
      <c r="B14" s="20" t="s">
        <v>7</v>
      </c>
      <c r="C14" s="20" t="s">
        <v>7</v>
      </c>
      <c r="D14" s="20" t="s">
        <v>7</v>
      </c>
      <c r="E14" s="20"/>
      <c r="H14" s="20"/>
      <c r="L14" s="108"/>
      <c r="M14" s="108"/>
    </row>
    <row r="15" spans="1:13" ht="20.25" customHeight="1">
      <c r="A15" s="87" t="s">
        <v>29</v>
      </c>
      <c r="B15" s="20">
        <f>SUM(B16:B18)</f>
        <v>185737</v>
      </c>
      <c r="C15" s="20">
        <f>SUM(C16:C18)</f>
        <v>83353</v>
      </c>
      <c r="D15" s="20">
        <f>SUM(D16:D18)</f>
        <v>102384</v>
      </c>
      <c r="E15" s="20"/>
      <c r="H15" s="20"/>
      <c r="I15" s="20"/>
      <c r="J15" s="20"/>
      <c r="K15" s="108"/>
      <c r="L15" s="108"/>
      <c r="M15" s="108"/>
    </row>
    <row r="16" spans="1:13" s="22" customFormat="1" ht="20.25" customHeight="1">
      <c r="A16" s="191" t="s">
        <v>28</v>
      </c>
      <c r="B16" s="20">
        <v>92332</v>
      </c>
      <c r="C16" s="20">
        <v>36272</v>
      </c>
      <c r="D16" s="20">
        <v>56060</v>
      </c>
      <c r="E16" s="20"/>
      <c r="F16" s="111"/>
      <c r="G16" s="111"/>
      <c r="H16" s="42"/>
      <c r="I16" s="20"/>
      <c r="J16" s="46"/>
      <c r="K16" s="108"/>
      <c r="L16" s="108"/>
      <c r="M16" s="195"/>
    </row>
    <row r="17" spans="1:13" s="22" customFormat="1" ht="20.25" customHeight="1">
      <c r="A17" s="191" t="s">
        <v>27</v>
      </c>
      <c r="B17" s="20">
        <v>61523</v>
      </c>
      <c r="C17" s="20">
        <v>39533</v>
      </c>
      <c r="D17" s="20">
        <v>21990</v>
      </c>
      <c r="E17" s="20"/>
      <c r="F17" s="111"/>
      <c r="G17" s="111"/>
      <c r="H17" s="42"/>
      <c r="I17" s="42"/>
      <c r="J17" s="46"/>
      <c r="K17" s="108"/>
      <c r="L17" s="108"/>
      <c r="M17" s="195"/>
    </row>
    <row r="18" spans="1:13" s="22" customFormat="1" ht="20.25" customHeight="1">
      <c r="A18" s="191" t="s">
        <v>26</v>
      </c>
      <c r="B18" s="20">
        <v>31882</v>
      </c>
      <c r="C18" s="20">
        <v>7548</v>
      </c>
      <c r="D18" s="20">
        <v>24334</v>
      </c>
      <c r="E18" s="20"/>
      <c r="H18" s="42"/>
      <c r="I18" s="42"/>
      <c r="J18" s="42"/>
      <c r="K18" s="108"/>
      <c r="L18" s="108"/>
      <c r="M18" s="108"/>
    </row>
    <row r="19" spans="1:13" s="22" customFormat="1" ht="20.25" customHeight="1">
      <c r="A19" s="86" t="s">
        <v>25</v>
      </c>
      <c r="B19" s="20" t="s">
        <v>7</v>
      </c>
      <c r="C19" s="20" t="s">
        <v>7</v>
      </c>
      <c r="D19" s="20" t="s">
        <v>7</v>
      </c>
      <c r="E19" s="20"/>
      <c r="I19" s="188"/>
      <c r="J19" s="188"/>
      <c r="K19" s="188"/>
      <c r="L19" s="108"/>
      <c r="M19" s="108"/>
    </row>
    <row r="20" spans="1:13" s="22" customFormat="1" ht="20.25" customHeight="1">
      <c r="A20" s="86" t="s">
        <v>24</v>
      </c>
      <c r="B20" s="20" t="s">
        <v>7</v>
      </c>
      <c r="C20" s="20" t="s">
        <v>7</v>
      </c>
      <c r="D20" s="20" t="s">
        <v>7</v>
      </c>
      <c r="E20" s="20"/>
      <c r="I20" s="188"/>
      <c r="J20" s="188"/>
      <c r="K20" s="188"/>
      <c r="L20" s="108"/>
      <c r="M20" s="108"/>
    </row>
    <row r="21" spans="1:13" ht="21" customHeight="1">
      <c r="A21" s="87"/>
      <c r="B21" s="275" t="s">
        <v>20</v>
      </c>
      <c r="C21" s="275"/>
      <c r="D21" s="275"/>
      <c r="E21" s="93"/>
      <c r="F21" s="22"/>
      <c r="G21" s="22"/>
      <c r="H21" s="22"/>
      <c r="I21" s="188"/>
      <c r="J21" s="188"/>
      <c r="K21" s="188"/>
      <c r="L21" s="108"/>
      <c r="M21" s="108"/>
    </row>
    <row r="22" spans="1:13" ht="21" customHeight="1">
      <c r="A22" s="89" t="s">
        <v>38</v>
      </c>
      <c r="B22" s="194">
        <f>B5/$B$5*100</f>
        <v>100</v>
      </c>
      <c r="C22" s="194">
        <f>C5/$C$5*100</f>
        <v>100</v>
      </c>
      <c r="D22" s="194">
        <f>D5/$D$5*100</f>
        <v>100</v>
      </c>
      <c r="E22" s="194"/>
      <c r="F22" s="22"/>
      <c r="G22" s="22"/>
      <c r="H22" s="22"/>
      <c r="I22" s="188"/>
      <c r="J22" s="188"/>
      <c r="K22" s="188"/>
      <c r="L22" s="108"/>
      <c r="M22" s="108"/>
    </row>
    <row r="23" spans="1:13" ht="23.25" customHeight="1">
      <c r="A23" s="89"/>
      <c r="B23" s="193"/>
      <c r="C23" s="193"/>
      <c r="D23" s="193"/>
      <c r="E23" s="193"/>
      <c r="F23" s="22"/>
      <c r="G23" s="22"/>
      <c r="H23" s="22"/>
      <c r="I23" s="188"/>
      <c r="J23" s="188"/>
      <c r="K23" s="188"/>
      <c r="L23" s="108"/>
      <c r="M23" s="108"/>
    </row>
    <row r="24" spans="1:13" ht="20.25" customHeight="1">
      <c r="A24" s="174" t="s">
        <v>37</v>
      </c>
      <c r="B24" s="190">
        <f t="shared" ref="B24:B30" si="0">B7*100/$B$5</f>
        <v>1.0863200153260628</v>
      </c>
      <c r="C24" s="190">
        <f>C7*100/$C$5</f>
        <v>0.62111630085837499</v>
      </c>
      <c r="D24" s="190">
        <f>D7*100/$D$5</f>
        <v>1.6854859746910917</v>
      </c>
      <c r="E24" s="190"/>
      <c r="F24" s="22"/>
      <c r="G24" s="22"/>
      <c r="H24" s="22"/>
      <c r="I24" s="188"/>
      <c r="J24" s="188"/>
      <c r="K24" s="188"/>
      <c r="L24" s="108"/>
      <c r="M24" s="108"/>
    </row>
    <row r="25" spans="1:13" ht="20.25" customHeight="1">
      <c r="A25" s="87" t="s">
        <v>36</v>
      </c>
      <c r="B25" s="190">
        <f t="shared" si="0"/>
        <v>24.602906832895503</v>
      </c>
      <c r="C25" s="190">
        <f>C8*100/$C$5</f>
        <v>24.563578996679482</v>
      </c>
      <c r="D25" s="190">
        <f>D8*100/$D$5-0.03</f>
        <v>24.623559697400431</v>
      </c>
      <c r="E25" s="190"/>
      <c r="F25" s="192"/>
      <c r="G25" s="192"/>
      <c r="H25" s="192"/>
      <c r="I25" s="188"/>
      <c r="J25" s="188"/>
      <c r="K25" s="188"/>
      <c r="L25" s="108"/>
      <c r="M25" s="108"/>
    </row>
    <row r="26" spans="1:13" ht="20.25" customHeight="1">
      <c r="A26" s="86" t="s">
        <v>35</v>
      </c>
      <c r="B26" s="190">
        <f t="shared" si="0"/>
        <v>22.835057903199161</v>
      </c>
      <c r="C26" s="190">
        <f>C9*100/$C$5</f>
        <v>25.652048113090565</v>
      </c>
      <c r="D26" s="190">
        <f>D9*100/$D$5</f>
        <v>19.206873971858879</v>
      </c>
      <c r="E26" s="190"/>
      <c r="F26" s="110"/>
      <c r="G26"/>
      <c r="H26"/>
      <c r="I26" s="188"/>
      <c r="J26" s="188"/>
      <c r="K26" s="188"/>
      <c r="L26" s="108"/>
      <c r="M26" s="108"/>
    </row>
    <row r="27" spans="1:13" ht="20.25" customHeight="1">
      <c r="A27" s="86" t="s">
        <v>34</v>
      </c>
      <c r="B27" s="190">
        <f t="shared" si="0"/>
        <v>17.788005494424524</v>
      </c>
      <c r="C27" s="190">
        <f>C10*100/$C$5-0.03</f>
        <v>19.226809821022609</v>
      </c>
      <c r="D27" s="190">
        <f>D10*100/$D$5</f>
        <v>15.896237380593664</v>
      </c>
      <c r="E27" s="190"/>
      <c r="F27" s="97"/>
      <c r="G27" s="97"/>
      <c r="H27" s="97"/>
      <c r="I27" s="188"/>
      <c r="J27" s="188"/>
      <c r="K27" s="188"/>
      <c r="L27" s="108"/>
      <c r="M27" s="108"/>
    </row>
    <row r="28" spans="1:13" ht="20.25" customHeight="1">
      <c r="A28" s="87" t="s">
        <v>33</v>
      </c>
      <c r="B28" s="190">
        <f t="shared" si="0"/>
        <v>19.281753686282631</v>
      </c>
      <c r="C28" s="190">
        <f>C11*100/$C$5</f>
        <v>18.421995343005552</v>
      </c>
      <c r="D28" s="190">
        <f>D11*100/$D$5</f>
        <v>20.389092077080196</v>
      </c>
      <c r="E28" s="190"/>
      <c r="F28" s="97"/>
      <c r="G28" s="97"/>
      <c r="H28" s="97"/>
      <c r="I28" s="188"/>
      <c r="J28" s="188"/>
      <c r="K28" s="188"/>
      <c r="L28" s="108"/>
      <c r="M28" s="108"/>
    </row>
    <row r="29" spans="1:13" ht="20.25" customHeight="1">
      <c r="A29" s="86" t="s">
        <v>32</v>
      </c>
      <c r="B29" s="190">
        <f t="shared" si="0"/>
        <v>15.914751102724177</v>
      </c>
      <c r="C29" s="190">
        <f>C12*100/$C$5-0.03</f>
        <v>14.621620992298048</v>
      </c>
      <c r="D29" s="190">
        <f>D12*100/$D$5</f>
        <v>17.541618087830535</v>
      </c>
      <c r="E29" s="190"/>
      <c r="F29" s="97"/>
      <c r="G29" s="97"/>
      <c r="H29" s="97"/>
      <c r="I29" s="188"/>
      <c r="J29" s="188"/>
      <c r="K29" s="188"/>
      <c r="L29" s="108"/>
      <c r="M29" s="108"/>
    </row>
    <row r="30" spans="1:13" ht="20.25" customHeight="1">
      <c r="A30" s="86" t="s">
        <v>31</v>
      </c>
      <c r="B30" s="190">
        <f t="shared" si="0"/>
        <v>3.3670025835584543</v>
      </c>
      <c r="C30" s="190">
        <f>C13*100/$C$5</f>
        <v>3.7703743507075047</v>
      </c>
      <c r="D30" s="190">
        <f>D13*100/$D$5+0.03</f>
        <v>2.8774739892496588</v>
      </c>
      <c r="E30" s="190"/>
      <c r="F30" s="97"/>
      <c r="G30" s="97"/>
      <c r="H30" s="97"/>
      <c r="I30" s="188"/>
      <c r="J30" s="188"/>
      <c r="K30" s="188"/>
      <c r="L30" s="108"/>
      <c r="M30" s="108"/>
    </row>
    <row r="31" spans="1:13" ht="20.25" customHeight="1">
      <c r="A31" s="191" t="s">
        <v>30</v>
      </c>
      <c r="B31" s="190" t="s">
        <v>8</v>
      </c>
      <c r="C31" s="190" t="s">
        <v>8</v>
      </c>
      <c r="D31" s="190" t="s">
        <v>8</v>
      </c>
      <c r="E31" s="190"/>
      <c r="F31" s="97"/>
      <c r="G31" s="97"/>
      <c r="H31" s="97"/>
      <c r="I31" s="188"/>
      <c r="J31" s="188"/>
      <c r="K31" s="188"/>
      <c r="L31" s="108"/>
      <c r="M31" s="108"/>
    </row>
    <row r="32" spans="1:13" ht="20.25" customHeight="1">
      <c r="A32" s="87" t="s">
        <v>29</v>
      </c>
      <c r="B32" s="190">
        <f>B15*100/$B$5</f>
        <v>14.40595606787212</v>
      </c>
      <c r="C32" s="190">
        <f>C15*100/$C$5</f>
        <v>11.484451425343419</v>
      </c>
      <c r="D32" s="190">
        <f>D15*100/$D$5</f>
        <v>18.168750898375738</v>
      </c>
      <c r="E32" s="190"/>
      <c r="F32" s="97"/>
      <c r="G32" s="97"/>
      <c r="H32" s="97"/>
      <c r="I32" s="188"/>
      <c r="J32" s="188"/>
      <c r="K32" s="188"/>
      <c r="L32" s="108"/>
      <c r="M32" s="108"/>
    </row>
    <row r="33" spans="1:13" ht="20.25" customHeight="1">
      <c r="A33" s="191" t="s">
        <v>28</v>
      </c>
      <c r="B33" s="190">
        <f>B16*100/$B$5-0.03</f>
        <v>7.1313665325636171</v>
      </c>
      <c r="C33" s="190">
        <f>C16*100/$C$5</f>
        <v>4.9975888342357981</v>
      </c>
      <c r="D33" s="190">
        <f>D16*100/$D$5+0.03</f>
        <v>9.9782358118743524</v>
      </c>
      <c r="E33" s="190"/>
      <c r="F33" s="97"/>
      <c r="G33" s="97"/>
      <c r="H33" s="97"/>
      <c r="I33" s="188"/>
      <c r="J33" s="188"/>
      <c r="K33" s="188"/>
      <c r="L33" s="108"/>
      <c r="M33" s="108"/>
    </row>
    <row r="34" spans="1:13" ht="20.25" customHeight="1">
      <c r="A34" s="191" t="s">
        <v>27</v>
      </c>
      <c r="B34" s="190">
        <f>B17*100/$B$5</f>
        <v>4.7717882552409936</v>
      </c>
      <c r="C34" s="190">
        <f>C17*100/$C$5+0.03</f>
        <v>5.4768923517821966</v>
      </c>
      <c r="D34" s="190">
        <f>D17*100/$D$5</f>
        <v>3.9022780146827869</v>
      </c>
      <c r="E34" s="190"/>
      <c r="F34" s="97"/>
      <c r="G34" s="97"/>
      <c r="H34" s="97"/>
      <c r="I34" s="188"/>
      <c r="J34" s="188"/>
      <c r="K34" s="188"/>
      <c r="L34" s="108"/>
      <c r="M34" s="108"/>
    </row>
    <row r="35" spans="1:13" ht="20.25" customHeight="1">
      <c r="A35" s="191" t="s">
        <v>26</v>
      </c>
      <c r="B35" s="190">
        <f>B18*100/$B$5</f>
        <v>2.4728012800675092</v>
      </c>
      <c r="C35" s="190">
        <f>C18*100/$C$5</f>
        <v>1.0399702393254247</v>
      </c>
      <c r="D35" s="190">
        <f>D18*100/$D$5</f>
        <v>4.3182370718185963</v>
      </c>
      <c r="E35" s="190"/>
      <c r="F35" s="97"/>
      <c r="G35" s="97"/>
      <c r="H35" s="97"/>
      <c r="I35" s="188"/>
      <c r="J35" s="188"/>
      <c r="K35" s="188"/>
      <c r="L35" s="108"/>
      <c r="M35" s="108"/>
    </row>
    <row r="36" spans="1:13" ht="20.25" customHeight="1">
      <c r="A36" s="86" t="s">
        <v>25</v>
      </c>
      <c r="B36" s="190" t="s">
        <v>8</v>
      </c>
      <c r="C36" s="190" t="s">
        <v>8</v>
      </c>
      <c r="D36" s="190" t="s">
        <v>8</v>
      </c>
      <c r="E36" s="190"/>
      <c r="F36" s="97"/>
      <c r="G36" s="97"/>
      <c r="H36" s="97"/>
      <c r="I36" s="188"/>
      <c r="J36" s="188"/>
      <c r="K36" s="188"/>
      <c r="L36" s="108"/>
      <c r="M36" s="108"/>
    </row>
    <row r="37" spans="1:13" ht="20.25" customHeight="1">
      <c r="A37" s="86" t="s">
        <v>24</v>
      </c>
      <c r="B37" s="190" t="s">
        <v>8</v>
      </c>
      <c r="C37" s="190" t="s">
        <v>8</v>
      </c>
      <c r="D37" s="190" t="s">
        <v>8</v>
      </c>
      <c r="E37" s="190"/>
      <c r="F37" s="97"/>
      <c r="G37" s="97"/>
      <c r="H37" s="97"/>
      <c r="I37" s="188"/>
      <c r="J37" s="188"/>
      <c r="K37" s="188"/>
      <c r="L37" s="108"/>
      <c r="M37" s="108"/>
    </row>
    <row r="38" spans="1:13" ht="20.25" customHeight="1">
      <c r="A38" s="95"/>
      <c r="B38" s="95"/>
      <c r="C38" s="189"/>
      <c r="D38" s="189"/>
      <c r="F38" s="97"/>
      <c r="G38" s="97"/>
      <c r="H38" s="97"/>
      <c r="I38" s="188"/>
      <c r="J38" s="188"/>
      <c r="K38" s="188"/>
      <c r="L38" s="108"/>
      <c r="M38" s="108"/>
    </row>
    <row r="39" spans="1:13" ht="15" customHeight="1">
      <c r="F39" s="97"/>
      <c r="G39" s="97"/>
      <c r="H39" s="97"/>
      <c r="I39" s="188"/>
      <c r="J39" s="188"/>
      <c r="K39" s="188"/>
      <c r="L39" s="108"/>
      <c r="M39" s="108"/>
    </row>
    <row r="40" spans="1:13" ht="15" customHeight="1">
      <c r="A40" s="50" t="s">
        <v>23</v>
      </c>
      <c r="B40" s="88"/>
      <c r="C40" s="88"/>
      <c r="D40" s="88"/>
      <c r="E40" s="88"/>
      <c r="F40" s="97"/>
      <c r="G40" s="97"/>
      <c r="H40" s="97"/>
      <c r="I40" s="188"/>
      <c r="J40" s="188"/>
      <c r="K40" s="188"/>
      <c r="L40" s="108"/>
      <c r="M40" s="108"/>
    </row>
    <row r="41" spans="1:13" ht="15" customHeight="1">
      <c r="B41" s="88"/>
      <c r="C41" s="88"/>
      <c r="D41" s="88"/>
      <c r="E41" s="88"/>
      <c r="F41" s="87"/>
      <c r="G41" s="87"/>
      <c r="H41" s="87"/>
      <c r="I41" s="87"/>
      <c r="J41" s="87"/>
      <c r="K41" s="87"/>
      <c r="L41" s="87"/>
      <c r="M41" s="87"/>
    </row>
    <row r="42" spans="1:13" ht="15" customHeight="1">
      <c r="B42" s="88"/>
      <c r="C42" s="88"/>
      <c r="D42" s="88"/>
      <c r="E42" s="88"/>
      <c r="F42" s="87"/>
      <c r="G42" s="87"/>
      <c r="H42" s="87"/>
      <c r="I42" s="87"/>
      <c r="J42" s="87"/>
      <c r="K42" s="87"/>
      <c r="L42" s="87"/>
      <c r="M42" s="87"/>
    </row>
    <row r="43" spans="1:13" ht="15" customHeight="1">
      <c r="B43" s="88"/>
      <c r="C43" s="88"/>
      <c r="D43" s="88"/>
      <c r="E43" s="88"/>
      <c r="F43" s="87"/>
      <c r="G43" s="87"/>
      <c r="H43" s="87"/>
      <c r="I43" s="87"/>
      <c r="J43" s="87"/>
      <c r="K43" s="87"/>
      <c r="L43" s="87"/>
      <c r="M43" s="87"/>
    </row>
    <row r="44" spans="1:13" ht="15" customHeight="1">
      <c r="B44" s="88"/>
      <c r="C44" s="88"/>
      <c r="D44" s="88"/>
      <c r="E44" s="88"/>
      <c r="F44" s="87"/>
      <c r="G44" s="87"/>
      <c r="H44" s="87"/>
      <c r="I44" s="87"/>
      <c r="J44" s="87"/>
      <c r="K44" s="87"/>
      <c r="L44" s="87"/>
      <c r="M44" s="87"/>
    </row>
    <row r="45" spans="1:13" ht="15" customHeight="1">
      <c r="B45" s="88"/>
      <c r="C45" s="88"/>
      <c r="D45" s="88"/>
      <c r="E45" s="88"/>
      <c r="F45" s="87"/>
      <c r="G45" s="87"/>
      <c r="H45" s="87"/>
      <c r="I45" s="87"/>
      <c r="J45" s="87"/>
      <c r="K45" s="87"/>
      <c r="L45" s="87"/>
      <c r="M45" s="87"/>
    </row>
    <row r="46" spans="1:13" ht="15" customHeight="1">
      <c r="B46" s="88"/>
      <c r="C46" s="88"/>
      <c r="D46" s="88"/>
      <c r="E46" s="88"/>
      <c r="F46" s="87"/>
      <c r="G46" s="87"/>
      <c r="H46" s="87"/>
      <c r="I46" s="87"/>
      <c r="J46" s="87"/>
      <c r="K46" s="87"/>
      <c r="L46" s="87"/>
      <c r="M46" s="87"/>
    </row>
    <row r="47" spans="1:13" ht="15" customHeight="1">
      <c r="B47" s="88"/>
      <c r="C47" s="88"/>
      <c r="D47" s="88"/>
      <c r="E47" s="88"/>
      <c r="F47" s="87"/>
      <c r="G47" s="87"/>
      <c r="H47" s="87"/>
      <c r="I47" s="87"/>
      <c r="J47" s="87"/>
      <c r="K47" s="87"/>
      <c r="L47" s="87"/>
      <c r="M47" s="87"/>
    </row>
    <row r="48" spans="1:13" ht="15" customHeight="1">
      <c r="B48" s="88"/>
      <c r="C48" s="88"/>
      <c r="D48" s="88"/>
      <c r="E48" s="88"/>
      <c r="F48" s="87"/>
      <c r="G48" s="87"/>
      <c r="H48" s="87"/>
      <c r="I48" s="87"/>
      <c r="J48" s="87"/>
      <c r="K48" s="87"/>
      <c r="L48" s="87"/>
      <c r="M48" s="87"/>
    </row>
    <row r="49" spans="2:5" s="87" customFormat="1" ht="15" customHeight="1">
      <c r="B49" s="88"/>
      <c r="C49" s="88"/>
      <c r="D49" s="88"/>
      <c r="E49" s="88"/>
    </row>
    <row r="50" spans="2:5" s="87" customFormat="1" ht="15" customHeight="1">
      <c r="B50" s="88"/>
      <c r="C50" s="88"/>
      <c r="D50" s="88"/>
      <c r="E50" s="88"/>
    </row>
    <row r="51" spans="2:5" s="87" customFormat="1" ht="15" customHeight="1">
      <c r="B51" s="88"/>
      <c r="C51" s="88"/>
      <c r="D51" s="88"/>
      <c r="E51" s="88"/>
    </row>
    <row r="52" spans="2:5" s="87" customFormat="1" ht="15" customHeight="1">
      <c r="B52" s="88"/>
      <c r="C52" s="88"/>
      <c r="D52" s="88"/>
      <c r="E52" s="88"/>
    </row>
    <row r="53" spans="2:5" s="87" customFormat="1" ht="15" customHeight="1">
      <c r="B53" s="88"/>
      <c r="C53" s="88"/>
      <c r="D53" s="88"/>
      <c r="E53" s="88"/>
    </row>
    <row r="54" spans="2:5" s="87" customFormat="1" ht="15" customHeight="1">
      <c r="B54" s="88"/>
      <c r="C54" s="88"/>
      <c r="D54" s="88"/>
      <c r="E54" s="88"/>
    </row>
    <row r="55" spans="2:5" s="87" customFormat="1" ht="15" customHeight="1">
      <c r="B55" s="88"/>
      <c r="C55" s="88"/>
      <c r="D55" s="88"/>
      <c r="E55" s="88"/>
    </row>
    <row r="56" spans="2:5" s="87" customFormat="1" ht="15" customHeight="1">
      <c r="B56" s="88"/>
      <c r="C56" s="88"/>
      <c r="D56" s="88"/>
      <c r="E56" s="88"/>
    </row>
    <row r="57" spans="2:5" s="87" customFormat="1" ht="15" customHeight="1">
      <c r="B57" s="88"/>
      <c r="C57" s="88"/>
      <c r="D57" s="88"/>
      <c r="E57" s="88"/>
    </row>
    <row r="58" spans="2:5" s="87" customFormat="1" ht="15" customHeight="1">
      <c r="B58" s="88"/>
      <c r="C58" s="88"/>
      <c r="D58" s="88"/>
      <c r="E58" s="88"/>
    </row>
    <row r="59" spans="2:5" s="87" customFormat="1" ht="15" customHeight="1">
      <c r="B59" s="88"/>
      <c r="C59" s="88"/>
      <c r="D59" s="88"/>
      <c r="E59" s="88"/>
    </row>
    <row r="60" spans="2:5" s="87" customFormat="1" ht="15" customHeight="1">
      <c r="B60" s="88"/>
      <c r="C60" s="88"/>
      <c r="D60" s="88"/>
      <c r="E60" s="88"/>
    </row>
    <row r="61" spans="2:5" s="87" customFormat="1" ht="15" customHeight="1">
      <c r="B61" s="88"/>
      <c r="C61" s="88"/>
      <c r="D61" s="88"/>
      <c r="E61" s="88"/>
    </row>
    <row r="62" spans="2:5" s="87" customFormat="1" ht="15" customHeight="1">
      <c r="B62" s="88"/>
      <c r="C62" s="88"/>
      <c r="D62" s="88"/>
      <c r="E62" s="88"/>
    </row>
    <row r="63" spans="2:5" s="87" customFormat="1" ht="15" customHeight="1">
      <c r="B63" s="88"/>
      <c r="C63" s="88"/>
      <c r="D63" s="88"/>
      <c r="E63" s="88"/>
    </row>
    <row r="64" spans="2:5" s="87" customFormat="1" ht="15" customHeight="1"/>
    <row r="65" s="87" customFormat="1" ht="15" customHeight="1"/>
    <row r="66" s="87" customFormat="1" ht="15" customHeight="1"/>
    <row r="67" s="87" customFormat="1" ht="15" customHeight="1"/>
    <row r="68" s="87" customFormat="1" ht="15" customHeight="1"/>
    <row r="69" s="87" customFormat="1" ht="15" customHeight="1"/>
    <row r="70" s="87" customFormat="1" ht="15" customHeight="1"/>
    <row r="71" s="87" customFormat="1" ht="15" customHeight="1"/>
    <row r="72" s="87" customFormat="1" ht="15" customHeight="1"/>
    <row r="73" s="87" customFormat="1" ht="15" customHeight="1"/>
    <row r="74" s="87" customFormat="1" ht="15" customHeight="1"/>
    <row r="75" s="87" customFormat="1" ht="15" customHeight="1"/>
    <row r="76" s="87" customFormat="1" ht="15" customHeight="1"/>
    <row r="77" s="87" customFormat="1" ht="15" customHeight="1"/>
    <row r="78" s="87" customFormat="1" ht="15" customHeight="1"/>
    <row r="79" s="87" customFormat="1" ht="15" customHeight="1"/>
    <row r="80" s="87" customFormat="1" ht="15" customHeight="1"/>
    <row r="81" s="87" customFormat="1" ht="15" customHeight="1"/>
    <row r="82" s="87" customFormat="1" ht="15" customHeight="1"/>
    <row r="83" s="87" customFormat="1" ht="15" customHeight="1"/>
    <row r="84" s="87" customFormat="1" ht="15" customHeight="1"/>
    <row r="85" s="87" customFormat="1" ht="15" customHeight="1"/>
    <row r="86" s="87" customFormat="1" ht="15" customHeight="1"/>
    <row r="87" s="87" customFormat="1" ht="15" customHeight="1"/>
    <row r="88" s="87" customFormat="1" ht="15" customHeight="1"/>
    <row r="89" s="87" customFormat="1" ht="15" customHeight="1"/>
    <row r="90" s="87" customFormat="1" ht="15" customHeight="1"/>
    <row r="91" s="87" customFormat="1" ht="15" customHeight="1"/>
    <row r="92" s="87" customFormat="1" ht="15" customHeight="1"/>
    <row r="93" s="87" customFormat="1" ht="15" customHeight="1"/>
    <row r="94" s="87" customFormat="1" ht="15" customHeight="1"/>
    <row r="95" s="87" customFormat="1" ht="15" customHeight="1"/>
    <row r="96" s="87" customFormat="1" ht="15" customHeight="1"/>
    <row r="97" s="87" customFormat="1" ht="15" customHeight="1"/>
    <row r="98" s="87" customFormat="1" ht="15" customHeight="1"/>
    <row r="99" s="87" customFormat="1" ht="15" customHeight="1"/>
    <row r="100" s="87" customFormat="1" ht="15" customHeight="1"/>
    <row r="101" s="87" customFormat="1" ht="15" customHeight="1"/>
    <row r="102" s="87" customFormat="1" ht="15" customHeight="1"/>
    <row r="103" s="87" customFormat="1" ht="15" customHeight="1"/>
    <row r="104" s="87" customFormat="1" ht="15" customHeight="1"/>
    <row r="105" s="87" customFormat="1" ht="5.25" customHeight="1"/>
    <row r="65536" spans="1:12" ht="26.25" customHeight="1">
      <c r="A65536" s="87"/>
      <c r="F65536" s="87"/>
      <c r="G65536" s="87"/>
      <c r="H65536" s="87"/>
      <c r="I65536" s="87"/>
      <c r="J65536" s="87"/>
      <c r="K65536" s="87"/>
      <c r="L65536" s="87"/>
    </row>
  </sheetData>
  <mergeCells count="2">
    <mergeCell ref="B4:D4"/>
    <mergeCell ref="B21:D21"/>
  </mergeCells>
  <pageMargins left="0.70866141732283472" right="0.70866141732283472" top="0.74803149606299213" bottom="0.35433070866141736" header="0.31496062992125984" footer="0.31496062992125984"/>
  <pageSetup paperSize="9" orientation="portrait" horizontalDpi="4294967293" r:id="rId1"/>
  <headerFooter>
    <oddHeader>&amp;C&amp;"TH SarabunPSK,ธรรมดา"&amp;16 22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C818F-7E9C-4CAF-B726-48F75D16DA11}">
  <dimension ref="A1:U37"/>
  <sheetViews>
    <sheetView topLeftCell="A17" workbookViewId="0">
      <selection activeCell="K18" sqref="K18"/>
    </sheetView>
  </sheetViews>
  <sheetFormatPr defaultRowHeight="14.25"/>
  <cols>
    <col min="1" max="2" width="9.140625" style="215"/>
    <col min="3" max="3" width="10.85546875" style="215" customWidth="1"/>
    <col min="4" max="4" width="4.5703125" style="215" customWidth="1"/>
    <col min="5" max="5" width="11.7109375" style="215" customWidth="1"/>
    <col min="6" max="6" width="4.85546875" style="215" customWidth="1"/>
    <col min="7" max="7" width="12.5703125" style="215" customWidth="1"/>
    <col min="8" max="8" width="10.42578125" style="215" bestFit="1" customWidth="1"/>
    <col min="9" max="9" width="11.28515625" style="215" customWidth="1"/>
    <col min="10" max="10" width="13" style="215" bestFit="1" customWidth="1"/>
    <col min="11" max="11" width="19.140625" style="215" bestFit="1" customWidth="1"/>
    <col min="12" max="12" width="14.7109375" style="215" customWidth="1"/>
    <col min="13" max="20" width="9.140625" style="215"/>
    <col min="21" max="21" width="10.42578125" style="215" bestFit="1" customWidth="1"/>
    <col min="22" max="16384" width="9.140625" style="215"/>
  </cols>
  <sheetData>
    <row r="1" spans="1:21" s="216" customFormat="1" ht="22.5" customHeight="1">
      <c r="C1" s="235"/>
      <c r="E1" s="234" t="s">
        <v>173</v>
      </c>
      <c r="F1" s="234" t="s">
        <v>172</v>
      </c>
      <c r="G1" s="234" t="s">
        <v>171</v>
      </c>
      <c r="H1" s="234" t="s">
        <v>170</v>
      </c>
      <c r="I1" s="234" t="s">
        <v>169</v>
      </c>
      <c r="J1" s="233" t="s">
        <v>170</v>
      </c>
      <c r="K1" s="233" t="s">
        <v>169</v>
      </c>
      <c r="L1" s="232" t="s">
        <v>168</v>
      </c>
      <c r="M1" s="231"/>
      <c r="U1" s="222">
        <v>1</v>
      </c>
    </row>
    <row r="2" spans="1:21" s="216" customFormat="1" ht="15" customHeight="1" thickBot="1">
      <c r="A2" s="222" t="s">
        <v>116</v>
      </c>
      <c r="B2" s="222" t="s">
        <v>103</v>
      </c>
      <c r="C2" s="221">
        <v>1444247</v>
      </c>
      <c r="D2" s="223">
        <v>1</v>
      </c>
      <c r="E2" s="225">
        <v>1444247</v>
      </c>
      <c r="F2" s="218">
        <v>-35</v>
      </c>
      <c r="G2" s="219">
        <f>SUM(E2:E37)/36</f>
        <v>1382428.5069444445</v>
      </c>
      <c r="H2" s="217">
        <f t="shared" ref="H2:H37" si="0">F2*F2</f>
        <v>1225</v>
      </c>
      <c r="I2" s="217">
        <f t="shared" ref="I2:I37" si="1">E2*F2</f>
        <v>-50548645</v>
      </c>
      <c r="J2" s="230">
        <f>SUM(H2:H37)</f>
        <v>15540</v>
      </c>
      <c r="K2" s="230">
        <f>SUM(I2:I37)</f>
        <v>-90265088.490000069</v>
      </c>
      <c r="L2" s="229">
        <f>K2/J2</f>
        <v>-5808.5642528957569</v>
      </c>
      <c r="M2" s="228"/>
      <c r="U2" s="222">
        <v>2</v>
      </c>
    </row>
    <row r="3" spans="1:21" s="216" customFormat="1" ht="15" customHeight="1" thickBot="1">
      <c r="A3" s="222"/>
      <c r="B3" s="222" t="s">
        <v>102</v>
      </c>
      <c r="C3" s="221">
        <v>1502082.64</v>
      </c>
      <c r="D3" s="220">
        <v>2</v>
      </c>
      <c r="E3" s="224">
        <v>1502082.64</v>
      </c>
      <c r="F3" s="218">
        <v>-33</v>
      </c>
      <c r="H3" s="217">
        <f t="shared" si="0"/>
        <v>1089</v>
      </c>
      <c r="I3" s="217">
        <f t="shared" si="1"/>
        <v>-49568727.119999997</v>
      </c>
      <c r="U3" s="222">
        <v>3</v>
      </c>
    </row>
    <row r="4" spans="1:21" s="216" customFormat="1" ht="15" customHeight="1">
      <c r="A4" s="222"/>
      <c r="B4" s="222" t="s">
        <v>101</v>
      </c>
      <c r="C4" s="221">
        <v>1568700</v>
      </c>
      <c r="D4" s="223">
        <v>3</v>
      </c>
      <c r="E4" s="225">
        <v>1568700</v>
      </c>
      <c r="F4" s="218">
        <v>-31</v>
      </c>
      <c r="H4" s="217">
        <f t="shared" si="0"/>
        <v>961</v>
      </c>
      <c r="I4" s="217">
        <f t="shared" si="1"/>
        <v>-48629700</v>
      </c>
      <c r="J4" s="254" t="s">
        <v>167</v>
      </c>
      <c r="K4" s="255"/>
      <c r="L4" s="255"/>
      <c r="M4" s="256"/>
      <c r="N4" s="227"/>
      <c r="O4" s="227"/>
      <c r="U4" s="222">
        <v>4</v>
      </c>
    </row>
    <row r="5" spans="1:21" s="216" customFormat="1" ht="15" customHeight="1" thickBot="1">
      <c r="A5" s="222"/>
      <c r="B5" s="222" t="s">
        <v>100</v>
      </c>
      <c r="C5" s="221">
        <v>1596453</v>
      </c>
      <c r="D5" s="220">
        <v>4</v>
      </c>
      <c r="E5" s="224">
        <v>1596453</v>
      </c>
      <c r="F5" s="218">
        <v>-29</v>
      </c>
      <c r="H5" s="217">
        <f t="shared" si="0"/>
        <v>841</v>
      </c>
      <c r="I5" s="217">
        <f t="shared" si="1"/>
        <v>-46297137</v>
      </c>
      <c r="J5" s="257"/>
      <c r="K5" s="258"/>
      <c r="L5" s="258"/>
      <c r="M5" s="259"/>
      <c r="N5" s="227"/>
      <c r="O5" s="227"/>
      <c r="U5" s="222">
        <v>5</v>
      </c>
    </row>
    <row r="6" spans="1:21" s="216" customFormat="1" ht="15" customHeight="1">
      <c r="A6" s="222" t="s">
        <v>110</v>
      </c>
      <c r="B6" s="222" t="s">
        <v>103</v>
      </c>
      <c r="C6" s="221">
        <v>1473724.65</v>
      </c>
      <c r="D6" s="223">
        <v>5</v>
      </c>
      <c r="E6" s="225">
        <v>1473724.65</v>
      </c>
      <c r="F6" s="218">
        <v>-27</v>
      </c>
      <c r="H6" s="217">
        <f t="shared" si="0"/>
        <v>729</v>
      </c>
      <c r="I6" s="217">
        <f t="shared" si="1"/>
        <v>-39790565.549999997</v>
      </c>
      <c r="J6" s="254" t="s">
        <v>166</v>
      </c>
      <c r="K6" s="255"/>
      <c r="L6" s="255"/>
      <c r="M6" s="255"/>
      <c r="N6" s="255"/>
      <c r="O6" s="256"/>
      <c r="U6" s="222">
        <v>6</v>
      </c>
    </row>
    <row r="7" spans="1:21" s="216" customFormat="1" ht="15" customHeight="1" thickBot="1">
      <c r="A7" s="222"/>
      <c r="B7" s="222" t="s">
        <v>102</v>
      </c>
      <c r="C7" s="221">
        <v>1558329.53</v>
      </c>
      <c r="D7" s="220">
        <v>6</v>
      </c>
      <c r="E7" s="224">
        <v>1558329.53</v>
      </c>
      <c r="F7" s="218">
        <v>-25</v>
      </c>
      <c r="H7" s="217">
        <f t="shared" si="0"/>
        <v>625</v>
      </c>
      <c r="I7" s="217">
        <f t="shared" si="1"/>
        <v>-38958238.25</v>
      </c>
      <c r="J7" s="260"/>
      <c r="K7" s="261"/>
      <c r="L7" s="261"/>
      <c r="M7" s="261"/>
      <c r="N7" s="261"/>
      <c r="O7" s="262"/>
      <c r="U7" s="222">
        <v>7</v>
      </c>
    </row>
    <row r="8" spans="1:21" s="216" customFormat="1" ht="15" customHeight="1">
      <c r="A8" s="222"/>
      <c r="B8" s="222" t="s">
        <v>101</v>
      </c>
      <c r="C8" s="221">
        <v>1603167.91</v>
      </c>
      <c r="D8" s="223">
        <v>7</v>
      </c>
      <c r="E8" s="225">
        <v>1603167.91</v>
      </c>
      <c r="F8" s="218">
        <v>-23</v>
      </c>
      <c r="H8" s="217">
        <f t="shared" si="0"/>
        <v>529</v>
      </c>
      <c r="I8" s="217">
        <f t="shared" si="1"/>
        <v>-36872861.93</v>
      </c>
      <c r="U8" s="222">
        <v>8</v>
      </c>
    </row>
    <row r="9" spans="1:21" s="216" customFormat="1" ht="15" customHeight="1">
      <c r="A9" s="222"/>
      <c r="B9" s="222" t="s">
        <v>100</v>
      </c>
      <c r="C9" s="221">
        <v>1616084.41</v>
      </c>
      <c r="D9" s="220">
        <v>8</v>
      </c>
      <c r="E9" s="224">
        <v>1616084.41</v>
      </c>
      <c r="F9" s="218">
        <v>-21</v>
      </c>
      <c r="H9" s="217">
        <f t="shared" si="0"/>
        <v>441</v>
      </c>
      <c r="I9" s="217">
        <f t="shared" si="1"/>
        <v>-33937772.609999999</v>
      </c>
      <c r="J9" s="258" t="s">
        <v>165</v>
      </c>
      <c r="K9" s="258"/>
      <c r="L9" s="258"/>
      <c r="M9" s="258"/>
      <c r="N9" s="258"/>
      <c r="O9" s="258"/>
      <c r="P9" s="226"/>
      <c r="U9" s="222">
        <v>9</v>
      </c>
    </row>
    <row r="10" spans="1:21" s="216" customFormat="1" ht="15" customHeight="1">
      <c r="A10" s="222" t="s">
        <v>109</v>
      </c>
      <c r="B10" s="222" t="s">
        <v>103</v>
      </c>
      <c r="C10" s="221">
        <v>1503381.22</v>
      </c>
      <c r="D10" s="223">
        <v>9</v>
      </c>
      <c r="E10" s="225">
        <v>1503381.22</v>
      </c>
      <c r="F10" s="218">
        <v>-19</v>
      </c>
      <c r="H10" s="217">
        <f t="shared" si="0"/>
        <v>361</v>
      </c>
      <c r="I10" s="217">
        <f t="shared" si="1"/>
        <v>-28564243.18</v>
      </c>
      <c r="J10" s="258"/>
      <c r="K10" s="258"/>
      <c r="L10" s="258"/>
      <c r="M10" s="258"/>
      <c r="N10" s="258"/>
      <c r="O10" s="258"/>
      <c r="U10" s="222">
        <v>10</v>
      </c>
    </row>
    <row r="11" spans="1:21" s="216" customFormat="1" ht="15" customHeight="1">
      <c r="A11" s="222"/>
      <c r="B11" s="222" t="s">
        <v>102</v>
      </c>
      <c r="C11" s="221">
        <v>1501983</v>
      </c>
      <c r="D11" s="220">
        <v>10</v>
      </c>
      <c r="E11" s="224">
        <v>1501983</v>
      </c>
      <c r="F11" s="218">
        <v>-17</v>
      </c>
      <c r="H11" s="217">
        <f t="shared" si="0"/>
        <v>289</v>
      </c>
      <c r="I11" s="217">
        <f t="shared" si="1"/>
        <v>-25533711</v>
      </c>
      <c r="U11" s="222">
        <v>11</v>
      </c>
    </row>
    <row r="12" spans="1:21" s="216" customFormat="1" ht="15" customHeight="1">
      <c r="A12" s="222"/>
      <c r="B12" s="222" t="s">
        <v>101</v>
      </c>
      <c r="C12" s="221">
        <v>1599586</v>
      </c>
      <c r="D12" s="223">
        <v>11</v>
      </c>
      <c r="E12" s="225">
        <v>1599586</v>
      </c>
      <c r="F12" s="218">
        <v>-15</v>
      </c>
      <c r="H12" s="217">
        <f t="shared" si="0"/>
        <v>225</v>
      </c>
      <c r="I12" s="217">
        <f t="shared" si="1"/>
        <v>-23993790</v>
      </c>
      <c r="J12" s="263" t="s">
        <v>164</v>
      </c>
      <c r="K12" s="263"/>
      <c r="L12" s="263"/>
      <c r="M12" s="263"/>
      <c r="N12" s="263"/>
      <c r="O12" s="263"/>
      <c r="U12" s="222">
        <v>12</v>
      </c>
    </row>
    <row r="13" spans="1:21" s="216" customFormat="1" ht="15" customHeight="1">
      <c r="A13" s="222"/>
      <c r="B13" s="222" t="s">
        <v>100</v>
      </c>
      <c r="C13" s="221">
        <v>1588286</v>
      </c>
      <c r="D13" s="220">
        <v>12</v>
      </c>
      <c r="E13" s="224">
        <v>1588286</v>
      </c>
      <c r="F13" s="218">
        <v>-13</v>
      </c>
      <c r="H13" s="217">
        <f t="shared" si="0"/>
        <v>169</v>
      </c>
      <c r="I13" s="217">
        <f t="shared" si="1"/>
        <v>-20647718</v>
      </c>
      <c r="J13" s="263"/>
      <c r="K13" s="263"/>
      <c r="L13" s="263"/>
      <c r="M13" s="263"/>
      <c r="N13" s="263"/>
      <c r="O13" s="263"/>
      <c r="U13" s="222">
        <v>13</v>
      </c>
    </row>
    <row r="14" spans="1:21" s="216" customFormat="1" ht="15" customHeight="1">
      <c r="A14" s="222" t="s">
        <v>108</v>
      </c>
      <c r="B14" s="222" t="s">
        <v>103</v>
      </c>
      <c r="C14" s="221">
        <v>1349508</v>
      </c>
      <c r="D14" s="223">
        <v>13</v>
      </c>
      <c r="E14" s="225">
        <v>1349508</v>
      </c>
      <c r="F14" s="218">
        <v>-11</v>
      </c>
      <c r="H14" s="217">
        <f t="shared" si="0"/>
        <v>121</v>
      </c>
      <c r="I14" s="217">
        <f t="shared" si="1"/>
        <v>-14844588</v>
      </c>
      <c r="U14" s="222">
        <v>14</v>
      </c>
    </row>
    <row r="15" spans="1:21" s="216" customFormat="1" ht="15" customHeight="1">
      <c r="A15" s="222"/>
      <c r="B15" s="222" t="s">
        <v>102</v>
      </c>
      <c r="C15" s="221">
        <v>1397340.87</v>
      </c>
      <c r="D15" s="220">
        <v>14</v>
      </c>
      <c r="E15" s="224">
        <v>1397340.87</v>
      </c>
      <c r="F15" s="218">
        <v>-9</v>
      </c>
      <c r="H15" s="217">
        <f t="shared" si="0"/>
        <v>81</v>
      </c>
      <c r="I15" s="217">
        <f t="shared" si="1"/>
        <v>-12576067.830000002</v>
      </c>
      <c r="U15" s="222">
        <v>15</v>
      </c>
    </row>
    <row r="16" spans="1:21" s="216" customFormat="1" ht="15" customHeight="1">
      <c r="A16" s="222"/>
      <c r="B16" s="222" t="s">
        <v>101</v>
      </c>
      <c r="C16" s="221">
        <v>1405156.22</v>
      </c>
      <c r="D16" s="223">
        <v>15</v>
      </c>
      <c r="E16" s="225">
        <v>1405156.22</v>
      </c>
      <c r="F16" s="218">
        <v>-7</v>
      </c>
      <c r="H16" s="217">
        <f t="shared" si="0"/>
        <v>49</v>
      </c>
      <c r="I16" s="217">
        <f t="shared" si="1"/>
        <v>-9836093.5399999991</v>
      </c>
      <c r="U16" s="222">
        <v>16</v>
      </c>
    </row>
    <row r="17" spans="1:21" s="216" customFormat="1" ht="15" customHeight="1">
      <c r="A17" s="222"/>
      <c r="B17" s="222" t="s">
        <v>100</v>
      </c>
      <c r="C17" s="221">
        <v>1416408</v>
      </c>
      <c r="D17" s="220">
        <v>16</v>
      </c>
      <c r="E17" s="224">
        <v>1416408</v>
      </c>
      <c r="F17" s="218">
        <v>-5</v>
      </c>
      <c r="H17" s="217">
        <f t="shared" si="0"/>
        <v>25</v>
      </c>
      <c r="I17" s="217">
        <f t="shared" si="1"/>
        <v>-7082040</v>
      </c>
      <c r="U17" s="222">
        <v>17</v>
      </c>
    </row>
    <row r="18" spans="1:21" s="216" customFormat="1" ht="15" customHeight="1">
      <c r="A18" s="222" t="s">
        <v>107</v>
      </c>
      <c r="B18" s="222" t="s">
        <v>103</v>
      </c>
      <c r="C18" s="221">
        <v>1362575.88</v>
      </c>
      <c r="D18" s="223">
        <v>17</v>
      </c>
      <c r="E18" s="225">
        <v>1362575.88</v>
      </c>
      <c r="F18" s="218">
        <v>-3</v>
      </c>
      <c r="H18" s="217">
        <f t="shared" si="0"/>
        <v>9</v>
      </c>
      <c r="I18" s="217">
        <f t="shared" si="1"/>
        <v>-4087727.6399999997</v>
      </c>
      <c r="U18" s="222">
        <v>18</v>
      </c>
    </row>
    <row r="19" spans="1:21" s="216" customFormat="1" ht="15" customHeight="1">
      <c r="A19" s="222"/>
      <c r="B19" s="222" t="s">
        <v>102</v>
      </c>
      <c r="C19" s="221">
        <v>1368351.78</v>
      </c>
      <c r="D19" s="220">
        <v>18</v>
      </c>
      <c r="E19" s="224">
        <v>1368351.78</v>
      </c>
      <c r="F19" s="218">
        <v>-1</v>
      </c>
      <c r="H19" s="217">
        <f t="shared" si="0"/>
        <v>1</v>
      </c>
      <c r="I19" s="217">
        <f t="shared" si="1"/>
        <v>-1368351.78</v>
      </c>
      <c r="U19" s="222">
        <v>19</v>
      </c>
    </row>
    <row r="20" spans="1:21" s="216" customFormat="1" ht="15" customHeight="1">
      <c r="A20" s="222"/>
      <c r="B20" s="222" t="s">
        <v>101</v>
      </c>
      <c r="C20" s="221">
        <v>1366251.5</v>
      </c>
      <c r="D20" s="223">
        <v>19</v>
      </c>
      <c r="E20" s="225">
        <v>1366251.5</v>
      </c>
      <c r="F20" s="218">
        <v>1</v>
      </c>
      <c r="H20" s="217">
        <f t="shared" si="0"/>
        <v>1</v>
      </c>
      <c r="I20" s="217">
        <f t="shared" si="1"/>
        <v>1366251.5</v>
      </c>
      <c r="U20" s="222">
        <v>20</v>
      </c>
    </row>
    <row r="21" spans="1:21" s="216" customFormat="1" ht="15" customHeight="1">
      <c r="A21" s="222"/>
      <c r="B21" s="222" t="s">
        <v>100</v>
      </c>
      <c r="C21" s="221">
        <v>1389717.13</v>
      </c>
      <c r="D21" s="220">
        <v>20</v>
      </c>
      <c r="E21" s="224">
        <v>1389717.13</v>
      </c>
      <c r="F21" s="218">
        <v>3</v>
      </c>
      <c r="H21" s="217">
        <f t="shared" si="0"/>
        <v>9</v>
      </c>
      <c r="I21" s="217">
        <f t="shared" si="1"/>
        <v>4169151.3899999997</v>
      </c>
      <c r="U21" s="222">
        <v>21</v>
      </c>
    </row>
    <row r="22" spans="1:21" s="216" customFormat="1" ht="15" customHeight="1">
      <c r="A22" s="222" t="s">
        <v>106</v>
      </c>
      <c r="B22" s="222" t="s">
        <v>103</v>
      </c>
      <c r="C22" s="221">
        <v>1280208.7</v>
      </c>
      <c r="D22" s="223">
        <v>21</v>
      </c>
      <c r="E22" s="225">
        <v>1280208.7</v>
      </c>
      <c r="F22" s="218">
        <v>5</v>
      </c>
      <c r="H22" s="217">
        <f t="shared" si="0"/>
        <v>25</v>
      </c>
      <c r="I22" s="217">
        <f t="shared" si="1"/>
        <v>6401043.5</v>
      </c>
      <c r="U22" s="222">
        <v>22</v>
      </c>
    </row>
    <row r="23" spans="1:21" s="216" customFormat="1" ht="15" customHeight="1">
      <c r="A23" s="222"/>
      <c r="B23" s="222" t="s">
        <v>102</v>
      </c>
      <c r="C23" s="221">
        <v>1281017.6100000001</v>
      </c>
      <c r="D23" s="220">
        <v>22</v>
      </c>
      <c r="E23" s="224">
        <v>1281017.6100000001</v>
      </c>
      <c r="F23" s="218">
        <v>7</v>
      </c>
      <c r="H23" s="217">
        <f t="shared" si="0"/>
        <v>49</v>
      </c>
      <c r="I23" s="217">
        <f t="shared" si="1"/>
        <v>8967123.2700000014</v>
      </c>
      <c r="U23" s="222">
        <v>23</v>
      </c>
    </row>
    <row r="24" spans="1:21" s="216" customFormat="1" ht="15" customHeight="1">
      <c r="A24" s="222"/>
      <c r="B24" s="222" t="s">
        <v>101</v>
      </c>
      <c r="C24" s="221">
        <v>1332622.46</v>
      </c>
      <c r="D24" s="223">
        <v>23</v>
      </c>
      <c r="E24" s="225">
        <v>1332622.46</v>
      </c>
      <c r="F24" s="218">
        <v>9</v>
      </c>
      <c r="H24" s="217">
        <f t="shared" si="0"/>
        <v>81</v>
      </c>
      <c r="I24" s="217">
        <f t="shared" si="1"/>
        <v>11993602.140000001</v>
      </c>
      <c r="U24" s="222">
        <v>24</v>
      </c>
    </row>
    <row r="25" spans="1:21" s="216" customFormat="1" ht="15" customHeight="1">
      <c r="A25" s="222"/>
      <c r="B25" s="222" t="s">
        <v>100</v>
      </c>
      <c r="C25" s="221">
        <v>1315215.74</v>
      </c>
      <c r="D25" s="220">
        <v>24</v>
      </c>
      <c r="E25" s="224">
        <v>1315215.74</v>
      </c>
      <c r="F25" s="218">
        <v>11</v>
      </c>
      <c r="H25" s="217">
        <f t="shared" si="0"/>
        <v>121</v>
      </c>
      <c r="I25" s="217">
        <f t="shared" si="1"/>
        <v>14467373.140000001</v>
      </c>
      <c r="U25" s="222">
        <v>25</v>
      </c>
    </row>
    <row r="26" spans="1:21" s="216" customFormat="1" ht="15" customHeight="1">
      <c r="A26" s="222" t="s">
        <v>105</v>
      </c>
      <c r="B26" s="222" t="s">
        <v>103</v>
      </c>
      <c r="C26" s="221">
        <v>1244459</v>
      </c>
      <c r="D26" s="223">
        <v>25</v>
      </c>
      <c r="E26" s="219">
        <v>1244459</v>
      </c>
      <c r="F26" s="218">
        <v>13</v>
      </c>
      <c r="H26" s="217">
        <f t="shared" si="0"/>
        <v>169</v>
      </c>
      <c r="I26" s="217">
        <f t="shared" si="1"/>
        <v>16177967</v>
      </c>
      <c r="U26" s="222">
        <v>26</v>
      </c>
    </row>
    <row r="27" spans="1:21" s="216" customFormat="1" ht="15" customHeight="1">
      <c r="A27" s="222"/>
      <c r="B27" s="222" t="s">
        <v>102</v>
      </c>
      <c r="C27" s="221">
        <v>1264250</v>
      </c>
      <c r="D27" s="220">
        <v>26</v>
      </c>
      <c r="E27" s="219">
        <v>1264250</v>
      </c>
      <c r="F27" s="218">
        <v>15</v>
      </c>
      <c r="H27" s="217">
        <f t="shared" si="0"/>
        <v>225</v>
      </c>
      <c r="I27" s="217">
        <f t="shared" si="1"/>
        <v>18963750</v>
      </c>
      <c r="U27" s="222">
        <v>27</v>
      </c>
    </row>
    <row r="28" spans="1:21" s="216" customFormat="1" ht="15" customHeight="1">
      <c r="A28" s="222"/>
      <c r="B28" s="222" t="s">
        <v>101</v>
      </c>
      <c r="C28" s="221">
        <v>1361389</v>
      </c>
      <c r="D28" s="223">
        <v>27</v>
      </c>
      <c r="E28" s="219">
        <v>1361389</v>
      </c>
      <c r="F28" s="218">
        <v>17</v>
      </c>
      <c r="H28" s="217">
        <f t="shared" si="0"/>
        <v>289</v>
      </c>
      <c r="I28" s="217">
        <f t="shared" si="1"/>
        <v>23143613</v>
      </c>
      <c r="U28" s="222">
        <v>28</v>
      </c>
    </row>
    <row r="29" spans="1:21" s="216" customFormat="1" ht="15" customHeight="1">
      <c r="A29" s="222"/>
      <c r="B29" s="222" t="s">
        <v>100</v>
      </c>
      <c r="C29" s="221">
        <v>1306823</v>
      </c>
      <c r="D29" s="220">
        <v>28</v>
      </c>
      <c r="E29" s="219">
        <v>1306823</v>
      </c>
      <c r="F29" s="218">
        <v>19</v>
      </c>
      <c r="H29" s="217">
        <f t="shared" si="0"/>
        <v>361</v>
      </c>
      <c r="I29" s="217">
        <f t="shared" si="1"/>
        <v>24829637</v>
      </c>
      <c r="U29" s="222">
        <v>29</v>
      </c>
    </row>
    <row r="30" spans="1:21" s="216" customFormat="1" ht="15" customHeight="1">
      <c r="A30" s="222" t="s">
        <v>104</v>
      </c>
      <c r="B30" s="222" t="s">
        <v>103</v>
      </c>
      <c r="C30" s="221">
        <v>1236358</v>
      </c>
      <c r="D30" s="223">
        <v>29</v>
      </c>
      <c r="E30" s="219">
        <v>1236358</v>
      </c>
      <c r="F30" s="218">
        <v>21</v>
      </c>
      <c r="H30" s="217">
        <f t="shared" si="0"/>
        <v>441</v>
      </c>
      <c r="I30" s="217">
        <f t="shared" si="1"/>
        <v>25963518</v>
      </c>
      <c r="U30" s="222">
        <v>30</v>
      </c>
    </row>
    <row r="31" spans="1:21" s="216" customFormat="1" ht="15" customHeight="1">
      <c r="A31" s="222"/>
      <c r="B31" s="222" t="s">
        <v>102</v>
      </c>
      <c r="C31" s="221">
        <v>1252549</v>
      </c>
      <c r="D31" s="220">
        <v>30</v>
      </c>
      <c r="E31" s="219">
        <v>1252549</v>
      </c>
      <c r="F31" s="218">
        <v>23</v>
      </c>
      <c r="H31" s="217">
        <f t="shared" si="0"/>
        <v>529</v>
      </c>
      <c r="I31" s="217">
        <f t="shared" si="1"/>
        <v>28808627</v>
      </c>
      <c r="U31" s="222">
        <v>31</v>
      </c>
    </row>
    <row r="32" spans="1:21" s="216" customFormat="1" ht="15" customHeight="1">
      <c r="A32" s="222"/>
      <c r="B32" s="222" t="s">
        <v>101</v>
      </c>
      <c r="C32" s="221">
        <v>1299811</v>
      </c>
      <c r="D32" s="223">
        <v>31</v>
      </c>
      <c r="E32" s="219">
        <v>1299811</v>
      </c>
      <c r="F32" s="218">
        <v>25</v>
      </c>
      <c r="H32" s="217">
        <f t="shared" si="0"/>
        <v>625</v>
      </c>
      <c r="I32" s="217">
        <f t="shared" si="1"/>
        <v>32495275</v>
      </c>
      <c r="U32" s="222">
        <v>32</v>
      </c>
    </row>
    <row r="33" spans="1:21" s="216" customFormat="1" ht="15" customHeight="1">
      <c r="A33" s="222"/>
      <c r="B33" s="222" t="s">
        <v>100</v>
      </c>
      <c r="C33" s="221">
        <v>1263081</v>
      </c>
      <c r="D33" s="220">
        <v>32</v>
      </c>
      <c r="E33" s="219">
        <v>1263081</v>
      </c>
      <c r="F33" s="218">
        <v>27</v>
      </c>
      <c r="H33" s="217">
        <f t="shared" si="0"/>
        <v>729</v>
      </c>
      <c r="I33" s="217">
        <f t="shared" si="1"/>
        <v>34103187</v>
      </c>
      <c r="U33" s="222">
        <v>33</v>
      </c>
    </row>
    <row r="34" spans="1:21" s="216" customFormat="1" ht="15" customHeight="1">
      <c r="A34" s="222" t="s">
        <v>112</v>
      </c>
      <c r="B34" s="222" t="s">
        <v>103</v>
      </c>
      <c r="C34" s="221">
        <v>1184151</v>
      </c>
      <c r="D34" s="223">
        <v>33</v>
      </c>
      <c r="E34" s="219">
        <v>1184151</v>
      </c>
      <c r="F34" s="218">
        <v>29</v>
      </c>
      <c r="H34" s="217">
        <f t="shared" si="0"/>
        <v>841</v>
      </c>
      <c r="I34" s="217">
        <f t="shared" si="1"/>
        <v>34340379</v>
      </c>
      <c r="U34" s="222">
        <v>34</v>
      </c>
    </row>
    <row r="35" spans="1:21" s="216" customFormat="1" ht="15" customHeight="1">
      <c r="A35" s="222"/>
      <c r="B35" s="222" t="s">
        <v>102</v>
      </c>
      <c r="C35" s="221">
        <v>1171095</v>
      </c>
      <c r="D35" s="220">
        <v>34</v>
      </c>
      <c r="E35" s="219">
        <v>1171095</v>
      </c>
      <c r="F35" s="218">
        <v>31</v>
      </c>
      <c r="H35" s="217">
        <f t="shared" si="0"/>
        <v>961</v>
      </c>
      <c r="I35" s="217">
        <f t="shared" si="1"/>
        <v>36303945</v>
      </c>
      <c r="U35" s="222">
        <v>35</v>
      </c>
    </row>
    <row r="36" spans="1:21" s="216" customFormat="1" ht="15" customHeight="1">
      <c r="A36" s="222"/>
      <c r="B36" s="222" t="s">
        <v>101</v>
      </c>
      <c r="C36" s="221">
        <v>1164344</v>
      </c>
      <c r="D36" s="223">
        <v>35</v>
      </c>
      <c r="E36" s="219">
        <v>1164344</v>
      </c>
      <c r="F36" s="218">
        <v>33</v>
      </c>
      <c r="H36" s="217">
        <f t="shared" si="0"/>
        <v>1089</v>
      </c>
      <c r="I36" s="217">
        <f t="shared" si="1"/>
        <v>38423352</v>
      </c>
      <c r="U36" s="222">
        <v>36</v>
      </c>
    </row>
    <row r="37" spans="1:21" s="216" customFormat="1" ht="15" customHeight="1">
      <c r="A37" s="222"/>
      <c r="B37" s="222" t="s">
        <v>100</v>
      </c>
      <c r="C37" s="221">
        <v>1198717</v>
      </c>
      <c r="D37" s="220">
        <v>36</v>
      </c>
      <c r="E37" s="219">
        <v>1198717</v>
      </c>
      <c r="F37" s="218">
        <v>35</v>
      </c>
      <c r="H37" s="217">
        <f t="shared" si="0"/>
        <v>1225</v>
      </c>
      <c r="I37" s="217">
        <f t="shared" si="1"/>
        <v>41955095</v>
      </c>
    </row>
  </sheetData>
  <mergeCells count="4">
    <mergeCell ref="J4:M5"/>
    <mergeCell ref="J6:O7"/>
    <mergeCell ref="J9:O10"/>
    <mergeCell ref="J12:O1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F88F9-92F7-4D08-9076-CA2435A95042}">
  <dimension ref="A1:R37"/>
  <sheetViews>
    <sheetView zoomScale="60" zoomScaleNormal="60" workbookViewId="0">
      <selection activeCell="D2" activeCellId="1" sqref="J2:R5 D2"/>
    </sheetView>
  </sheetViews>
  <sheetFormatPr defaultRowHeight="19.5" customHeight="1"/>
  <cols>
    <col min="1" max="1" width="5.7109375" style="236" customWidth="1"/>
    <col min="2" max="2" width="13.140625" style="236" customWidth="1"/>
    <col min="3" max="3" width="5.5703125" style="236" customWidth="1"/>
    <col min="4" max="4" width="16" style="236" customWidth="1"/>
    <col min="5" max="5" width="9.140625" style="236"/>
    <col min="6" max="6" width="48.28515625" style="236" customWidth="1"/>
    <col min="7" max="8" width="9.140625" style="236"/>
    <col min="9" max="9" width="0.85546875" style="236" customWidth="1"/>
    <col min="10" max="16384" width="9.140625" style="236"/>
  </cols>
  <sheetData>
    <row r="1" spans="1:18" ht="19.5" customHeight="1">
      <c r="B1" s="243" t="s">
        <v>173</v>
      </c>
      <c r="C1" s="243" t="s">
        <v>172</v>
      </c>
      <c r="D1" s="236" t="s">
        <v>193</v>
      </c>
      <c r="E1" s="243" t="s">
        <v>192</v>
      </c>
      <c r="F1" s="242" t="s">
        <v>191</v>
      </c>
    </row>
    <row r="2" spans="1:18" ht="19.5" customHeight="1">
      <c r="A2" s="223">
        <v>1</v>
      </c>
      <c r="B2" s="225">
        <v>1444247</v>
      </c>
      <c r="C2" s="218">
        <v>-35</v>
      </c>
      <c r="D2" s="238">
        <f t="shared" ref="D2:D37" si="0">1382428.5-((5808.7)*C2)</f>
        <v>1585733</v>
      </c>
      <c r="E2" s="237">
        <f t="shared" ref="E2:E37" si="1">B2/D2</f>
        <v>0.91077564760271745</v>
      </c>
      <c r="F2" s="241" t="s">
        <v>190</v>
      </c>
      <c r="G2" s="241"/>
      <c r="H2" s="241"/>
      <c r="I2" s="241"/>
      <c r="J2" s="240">
        <v>0.91080000000000005</v>
      </c>
      <c r="K2" s="240">
        <v>0.95740000000000003</v>
      </c>
      <c r="L2" s="240">
        <v>1.0071000000000001</v>
      </c>
      <c r="M2" s="240">
        <v>0.93310000000000004</v>
      </c>
      <c r="N2" s="240">
        <v>0.97340000000000004</v>
      </c>
      <c r="O2" s="240">
        <v>0.94589999999999996</v>
      </c>
      <c r="P2" s="240">
        <v>0.95220000000000005</v>
      </c>
      <c r="Q2" s="240">
        <v>0.98089999999999999</v>
      </c>
      <c r="R2" s="240">
        <v>0.97540000000000004</v>
      </c>
    </row>
    <row r="3" spans="1:18" ht="19.5" customHeight="1">
      <c r="A3" s="220">
        <v>2</v>
      </c>
      <c r="B3" s="224">
        <v>1502082.64</v>
      </c>
      <c r="C3" s="218">
        <v>-33</v>
      </c>
      <c r="D3" s="238">
        <f t="shared" si="0"/>
        <v>1574115.6</v>
      </c>
      <c r="E3" s="237">
        <f t="shared" si="1"/>
        <v>0.95423909146189756</v>
      </c>
      <c r="F3" s="236" t="s">
        <v>189</v>
      </c>
      <c r="J3" s="240">
        <v>0.95420000000000005</v>
      </c>
      <c r="K3" s="240">
        <v>1.0201</v>
      </c>
      <c r="L3" s="240">
        <v>1.014</v>
      </c>
      <c r="M3" s="240">
        <v>0.97399999999999998</v>
      </c>
      <c r="N3" s="240">
        <v>0.98570000000000002</v>
      </c>
      <c r="O3" s="240">
        <v>0.95469999999999999</v>
      </c>
      <c r="P3" s="240">
        <v>0.97599999999999998</v>
      </c>
      <c r="Q3" s="240">
        <v>1.0029999999999999</v>
      </c>
      <c r="R3" s="240">
        <v>0.97399999999999998</v>
      </c>
    </row>
    <row r="4" spans="1:18" ht="19.5" customHeight="1">
      <c r="A4" s="223">
        <v>3</v>
      </c>
      <c r="B4" s="225">
        <v>1568700</v>
      </c>
      <c r="C4" s="218">
        <v>-31</v>
      </c>
      <c r="D4" s="238">
        <f t="shared" si="0"/>
        <v>1562498.2</v>
      </c>
      <c r="E4" s="237">
        <f t="shared" si="1"/>
        <v>1.0039691565724684</v>
      </c>
      <c r="F4" s="236" t="s">
        <v>188</v>
      </c>
      <c r="J4" s="240">
        <v>1.004</v>
      </c>
      <c r="K4" s="240">
        <v>1.0575000000000001</v>
      </c>
      <c r="L4" s="240">
        <v>1.0885</v>
      </c>
      <c r="M4" s="240">
        <v>0.98740000000000006</v>
      </c>
      <c r="N4" s="240">
        <v>0.99250000000000005</v>
      </c>
      <c r="O4" s="240">
        <v>1.0019</v>
      </c>
      <c r="P4" s="240">
        <v>1.0605</v>
      </c>
      <c r="Q4" s="240">
        <v>1.0506</v>
      </c>
      <c r="R4" s="240">
        <v>0.9778</v>
      </c>
    </row>
    <row r="5" spans="1:18" ht="19.5" customHeight="1">
      <c r="A5" s="220">
        <v>4</v>
      </c>
      <c r="B5" s="224">
        <v>1596453</v>
      </c>
      <c r="C5" s="218">
        <v>-29</v>
      </c>
      <c r="D5" s="238">
        <f t="shared" si="0"/>
        <v>1550880.8</v>
      </c>
      <c r="E5" s="237">
        <f t="shared" si="1"/>
        <v>1.0293847212500149</v>
      </c>
      <c r="F5" s="236" t="s">
        <v>187</v>
      </c>
      <c r="J5" s="240">
        <v>1.0294000000000001</v>
      </c>
      <c r="K5" s="240">
        <v>1.0742</v>
      </c>
      <c r="L5" s="240">
        <v>1.0893999999999999</v>
      </c>
      <c r="M5" s="240">
        <v>1.0035000000000001</v>
      </c>
      <c r="N5" s="240">
        <v>1.0181</v>
      </c>
      <c r="O5" s="240">
        <v>0.99750000000000005</v>
      </c>
      <c r="P5" s="240">
        <v>1.0273000000000001</v>
      </c>
      <c r="Q5" s="240">
        <v>1.0306</v>
      </c>
      <c r="R5" s="240">
        <v>1.0165999999999999</v>
      </c>
    </row>
    <row r="6" spans="1:18" ht="19.5" customHeight="1">
      <c r="A6" s="223">
        <v>5</v>
      </c>
      <c r="B6" s="225">
        <v>1473724.65</v>
      </c>
      <c r="C6" s="218">
        <v>-27</v>
      </c>
      <c r="D6" s="238">
        <f t="shared" si="0"/>
        <v>1539263.4</v>
      </c>
      <c r="E6" s="237">
        <f t="shared" si="1"/>
        <v>0.95742200457699445</v>
      </c>
      <c r="F6" s="236" t="s">
        <v>186</v>
      </c>
    </row>
    <row r="7" spans="1:18" ht="19.5" customHeight="1">
      <c r="A7" s="220">
        <v>6</v>
      </c>
      <c r="B7" s="224">
        <v>1558329.53</v>
      </c>
      <c r="C7" s="218">
        <v>-25</v>
      </c>
      <c r="D7" s="238">
        <f t="shared" si="0"/>
        <v>1527646</v>
      </c>
      <c r="E7" s="237">
        <f t="shared" si="1"/>
        <v>1.0200854975563711</v>
      </c>
      <c r="F7" s="236" t="s">
        <v>185</v>
      </c>
    </row>
    <row r="8" spans="1:18" ht="19.5" customHeight="1">
      <c r="A8" s="223">
        <v>7</v>
      </c>
      <c r="B8" s="225">
        <v>1603167.91</v>
      </c>
      <c r="C8" s="218">
        <v>-23</v>
      </c>
      <c r="D8" s="238">
        <f t="shared" si="0"/>
        <v>1516028.6</v>
      </c>
      <c r="E8" s="237">
        <f t="shared" si="1"/>
        <v>1.0574786715765123</v>
      </c>
      <c r="F8" s="236" t="s">
        <v>184</v>
      </c>
      <c r="G8" s="239"/>
    </row>
    <row r="9" spans="1:18" ht="19.5" customHeight="1">
      <c r="A9" s="220">
        <v>8</v>
      </c>
      <c r="B9" s="224">
        <v>1616084.41</v>
      </c>
      <c r="C9" s="218">
        <v>-21</v>
      </c>
      <c r="D9" s="238">
        <f t="shared" si="0"/>
        <v>1504411.2</v>
      </c>
      <c r="E9" s="237">
        <f t="shared" si="1"/>
        <v>1.0742305095840818</v>
      </c>
      <c r="F9" s="236" t="s">
        <v>183</v>
      </c>
    </row>
    <row r="10" spans="1:18" ht="19.5" customHeight="1">
      <c r="A10" s="223">
        <v>9</v>
      </c>
      <c r="B10" s="225">
        <v>1503381.22</v>
      </c>
      <c r="C10" s="218">
        <v>-19</v>
      </c>
      <c r="D10" s="238">
        <f t="shared" si="0"/>
        <v>1492793.8</v>
      </c>
      <c r="E10" s="237">
        <f t="shared" si="1"/>
        <v>1.0070923526075737</v>
      </c>
      <c r="F10" s="236" t="s">
        <v>182</v>
      </c>
    </row>
    <row r="11" spans="1:18" ht="19.5" customHeight="1">
      <c r="A11" s="220">
        <v>10</v>
      </c>
      <c r="B11" s="224">
        <v>1501983</v>
      </c>
      <c r="C11" s="218">
        <v>-17</v>
      </c>
      <c r="D11" s="238">
        <f t="shared" si="0"/>
        <v>1481176.4</v>
      </c>
      <c r="E11" s="237">
        <f t="shared" si="1"/>
        <v>1.0140473477703265</v>
      </c>
      <c r="F11" s="236" t="s">
        <v>181</v>
      </c>
    </row>
    <row r="12" spans="1:18" ht="19.5" customHeight="1">
      <c r="A12" s="223">
        <v>11</v>
      </c>
      <c r="B12" s="225">
        <v>1599586</v>
      </c>
      <c r="C12" s="218">
        <v>-15</v>
      </c>
      <c r="D12" s="238">
        <f t="shared" si="0"/>
        <v>1469559</v>
      </c>
      <c r="E12" s="237">
        <f t="shared" si="1"/>
        <v>1.0884802855822733</v>
      </c>
      <c r="F12" s="236" t="s">
        <v>180</v>
      </c>
    </row>
    <row r="13" spans="1:18" ht="19.5" customHeight="1">
      <c r="A13" s="220">
        <v>12</v>
      </c>
      <c r="B13" s="224">
        <v>1588286</v>
      </c>
      <c r="C13" s="218">
        <v>-13</v>
      </c>
      <c r="D13" s="238">
        <f t="shared" si="0"/>
        <v>1457941.6</v>
      </c>
      <c r="E13" s="237">
        <f t="shared" si="1"/>
        <v>1.0894030323299644</v>
      </c>
      <c r="F13" s="236" t="s">
        <v>179</v>
      </c>
    </row>
    <row r="14" spans="1:18" ht="19.5" customHeight="1">
      <c r="A14" s="223">
        <v>13</v>
      </c>
      <c r="B14" s="225">
        <v>1349508</v>
      </c>
      <c r="C14" s="218">
        <v>-11</v>
      </c>
      <c r="D14" s="238">
        <f t="shared" si="0"/>
        <v>1446324.2</v>
      </c>
      <c r="E14" s="237">
        <f t="shared" si="1"/>
        <v>0.93306051298871995</v>
      </c>
      <c r="F14" s="236" t="s">
        <v>178</v>
      </c>
    </row>
    <row r="15" spans="1:18" ht="19.5" customHeight="1">
      <c r="A15" s="220">
        <v>14</v>
      </c>
      <c r="B15" s="224">
        <v>1397340.87</v>
      </c>
      <c r="C15" s="218">
        <v>-9</v>
      </c>
      <c r="D15" s="238">
        <f t="shared" si="0"/>
        <v>1434706.8</v>
      </c>
      <c r="E15" s="237">
        <f t="shared" si="1"/>
        <v>0.97395570300496248</v>
      </c>
      <c r="F15" s="236" t="s">
        <v>177</v>
      </c>
    </row>
    <row r="16" spans="1:18" ht="19.5" customHeight="1">
      <c r="A16" s="223">
        <v>15</v>
      </c>
      <c r="B16" s="225">
        <v>1405156.22</v>
      </c>
      <c r="C16" s="218">
        <v>-7</v>
      </c>
      <c r="D16" s="238">
        <f t="shared" si="0"/>
        <v>1423089.4</v>
      </c>
      <c r="E16" s="237">
        <f t="shared" si="1"/>
        <v>0.98739841643118142</v>
      </c>
      <c r="F16" s="236" t="s">
        <v>176</v>
      </c>
    </row>
    <row r="17" spans="1:6" ht="19.5" customHeight="1">
      <c r="A17" s="220">
        <v>16</v>
      </c>
      <c r="B17" s="224">
        <v>1416408</v>
      </c>
      <c r="C17" s="218">
        <v>-5</v>
      </c>
      <c r="D17" s="238">
        <f t="shared" si="0"/>
        <v>1411472</v>
      </c>
      <c r="E17" s="237">
        <f t="shared" si="1"/>
        <v>1.0034970583901062</v>
      </c>
      <c r="F17" s="236" t="s">
        <v>175</v>
      </c>
    </row>
    <row r="18" spans="1:6" ht="19.5" customHeight="1">
      <c r="A18" s="223">
        <v>17</v>
      </c>
      <c r="B18" s="225">
        <v>1362575.88</v>
      </c>
      <c r="C18" s="218">
        <v>-3</v>
      </c>
      <c r="D18" s="238">
        <f t="shared" si="0"/>
        <v>1399854.6</v>
      </c>
      <c r="E18" s="237">
        <f t="shared" si="1"/>
        <v>0.97336957709750693</v>
      </c>
      <c r="F18" s="236" t="s">
        <v>174</v>
      </c>
    </row>
    <row r="19" spans="1:6" ht="19.5" customHeight="1">
      <c r="A19" s="220">
        <v>18</v>
      </c>
      <c r="B19" s="224">
        <v>1368351.78</v>
      </c>
      <c r="C19" s="218">
        <v>-1</v>
      </c>
      <c r="D19" s="238">
        <f t="shared" si="0"/>
        <v>1388237.2</v>
      </c>
      <c r="E19" s="237">
        <f t="shared" si="1"/>
        <v>0.9856757764451205</v>
      </c>
    </row>
    <row r="20" spans="1:6" ht="19.5" customHeight="1">
      <c r="A20" s="223">
        <v>19</v>
      </c>
      <c r="B20" s="225">
        <v>1366251.5</v>
      </c>
      <c r="C20" s="218">
        <v>1</v>
      </c>
      <c r="D20" s="238">
        <f t="shared" si="0"/>
        <v>1376619.8</v>
      </c>
      <c r="E20" s="237">
        <f t="shared" si="1"/>
        <v>0.99246829080912535</v>
      </c>
    </row>
    <row r="21" spans="1:6" ht="19.5" customHeight="1">
      <c r="A21" s="220">
        <v>20</v>
      </c>
      <c r="B21" s="224">
        <v>1389717.13</v>
      </c>
      <c r="C21" s="218">
        <v>3</v>
      </c>
      <c r="D21" s="238">
        <f t="shared" si="0"/>
        <v>1365002.4</v>
      </c>
      <c r="E21" s="237">
        <f t="shared" si="1"/>
        <v>1.0181059974693085</v>
      </c>
    </row>
    <row r="22" spans="1:6" ht="19.5" customHeight="1">
      <c r="A22" s="223">
        <v>21</v>
      </c>
      <c r="B22" s="225">
        <v>1280208.7</v>
      </c>
      <c r="C22" s="218">
        <v>5</v>
      </c>
      <c r="D22" s="238">
        <f t="shared" si="0"/>
        <v>1353385</v>
      </c>
      <c r="E22" s="237">
        <f t="shared" si="1"/>
        <v>0.94593090657868972</v>
      </c>
    </row>
    <row r="23" spans="1:6" ht="19.5" customHeight="1">
      <c r="A23" s="220">
        <v>22</v>
      </c>
      <c r="B23" s="224">
        <v>1281017.6100000001</v>
      </c>
      <c r="C23" s="218">
        <v>7</v>
      </c>
      <c r="D23" s="238">
        <f t="shared" si="0"/>
        <v>1341767.6000000001</v>
      </c>
      <c r="E23" s="237">
        <f t="shared" si="1"/>
        <v>0.9547239104596057</v>
      </c>
    </row>
    <row r="24" spans="1:6" ht="19.5" customHeight="1">
      <c r="A24" s="223">
        <v>23</v>
      </c>
      <c r="B24" s="225">
        <v>1332622.46</v>
      </c>
      <c r="C24" s="218">
        <v>9</v>
      </c>
      <c r="D24" s="238">
        <f t="shared" si="0"/>
        <v>1330150.2</v>
      </c>
      <c r="E24" s="237">
        <f t="shared" si="1"/>
        <v>1.001858632205596</v>
      </c>
    </row>
    <row r="25" spans="1:6" ht="19.5" customHeight="1">
      <c r="A25" s="220">
        <v>24</v>
      </c>
      <c r="B25" s="224">
        <v>1315215.74</v>
      </c>
      <c r="C25" s="218">
        <v>11</v>
      </c>
      <c r="D25" s="238">
        <f t="shared" si="0"/>
        <v>1318532.8</v>
      </c>
      <c r="E25" s="237">
        <f t="shared" si="1"/>
        <v>0.99748427949611862</v>
      </c>
    </row>
    <row r="26" spans="1:6" ht="19.5" customHeight="1">
      <c r="A26" s="223">
        <v>25</v>
      </c>
      <c r="B26" s="219">
        <v>1244459</v>
      </c>
      <c r="C26" s="218">
        <v>13</v>
      </c>
      <c r="D26" s="238">
        <f t="shared" si="0"/>
        <v>1306915.3999999999</v>
      </c>
      <c r="E26" s="237">
        <f t="shared" si="1"/>
        <v>0.95221083170341403</v>
      </c>
    </row>
    <row r="27" spans="1:6" ht="19.5" customHeight="1">
      <c r="A27" s="220">
        <v>26</v>
      </c>
      <c r="B27" s="219">
        <v>1264250</v>
      </c>
      <c r="C27" s="218">
        <v>15</v>
      </c>
      <c r="D27" s="238">
        <f t="shared" si="0"/>
        <v>1295298</v>
      </c>
      <c r="E27" s="237">
        <f t="shared" si="1"/>
        <v>0.97603022624909486</v>
      </c>
    </row>
    <row r="28" spans="1:6" ht="19.5" customHeight="1">
      <c r="A28" s="223">
        <v>27</v>
      </c>
      <c r="B28" s="219">
        <v>1361389</v>
      </c>
      <c r="C28" s="218">
        <v>17</v>
      </c>
      <c r="D28" s="238">
        <f t="shared" si="0"/>
        <v>1283680.6000000001</v>
      </c>
      <c r="E28" s="237">
        <f t="shared" si="1"/>
        <v>1.0605356192186748</v>
      </c>
    </row>
    <row r="29" spans="1:6" ht="19.5" customHeight="1">
      <c r="A29" s="220">
        <v>28</v>
      </c>
      <c r="B29" s="219">
        <v>1306823</v>
      </c>
      <c r="C29" s="218">
        <v>19</v>
      </c>
      <c r="D29" s="238">
        <f t="shared" si="0"/>
        <v>1272063.2</v>
      </c>
      <c r="E29" s="237">
        <f t="shared" si="1"/>
        <v>1.0273255291089312</v>
      </c>
    </row>
    <row r="30" spans="1:6" ht="19.5" customHeight="1">
      <c r="A30" s="223">
        <v>29</v>
      </c>
      <c r="B30" s="219">
        <v>1236358</v>
      </c>
      <c r="C30" s="218">
        <v>21</v>
      </c>
      <c r="D30" s="238">
        <f t="shared" si="0"/>
        <v>1260445.8</v>
      </c>
      <c r="E30" s="237">
        <f t="shared" si="1"/>
        <v>0.98088945990378951</v>
      </c>
    </row>
    <row r="31" spans="1:6" ht="19.5" customHeight="1">
      <c r="A31" s="220">
        <v>30</v>
      </c>
      <c r="B31" s="219">
        <v>1252549</v>
      </c>
      <c r="C31" s="218">
        <v>23</v>
      </c>
      <c r="D31" s="238">
        <f t="shared" si="0"/>
        <v>1248828.3999999999</v>
      </c>
      <c r="E31" s="237">
        <f t="shared" si="1"/>
        <v>1.0029792724124469</v>
      </c>
    </row>
    <row r="32" spans="1:6" ht="19.5" customHeight="1">
      <c r="A32" s="223">
        <v>31</v>
      </c>
      <c r="B32" s="219">
        <v>1299811</v>
      </c>
      <c r="C32" s="218">
        <v>25</v>
      </c>
      <c r="D32" s="238">
        <f t="shared" si="0"/>
        <v>1237211</v>
      </c>
      <c r="E32" s="237">
        <f t="shared" si="1"/>
        <v>1.0505976749317618</v>
      </c>
    </row>
    <row r="33" spans="1:5" ht="19.5" customHeight="1">
      <c r="A33" s="220">
        <v>32</v>
      </c>
      <c r="B33" s="219">
        <v>1263081</v>
      </c>
      <c r="C33" s="218">
        <v>27</v>
      </c>
      <c r="D33" s="238">
        <f t="shared" si="0"/>
        <v>1225593.6000000001</v>
      </c>
      <c r="E33" s="237">
        <f t="shared" si="1"/>
        <v>1.0305871375307443</v>
      </c>
    </row>
    <row r="34" spans="1:5" ht="19.5" customHeight="1">
      <c r="A34" s="223">
        <v>33</v>
      </c>
      <c r="B34" s="219">
        <v>1184151</v>
      </c>
      <c r="C34" s="218">
        <v>29</v>
      </c>
      <c r="D34" s="238">
        <f t="shared" si="0"/>
        <v>1213976.2</v>
      </c>
      <c r="E34" s="237">
        <f t="shared" si="1"/>
        <v>0.97543180830068998</v>
      </c>
    </row>
    <row r="35" spans="1:5" ht="19.5" customHeight="1">
      <c r="A35" s="220">
        <v>34</v>
      </c>
      <c r="B35" s="219">
        <v>1171095</v>
      </c>
      <c r="C35" s="218">
        <v>31</v>
      </c>
      <c r="D35" s="238">
        <f t="shared" si="0"/>
        <v>1202358.8</v>
      </c>
      <c r="E35" s="237">
        <f t="shared" si="1"/>
        <v>0.97399794470668821</v>
      </c>
    </row>
    <row r="36" spans="1:5" ht="19.5" customHeight="1">
      <c r="A36" s="223">
        <v>35</v>
      </c>
      <c r="B36" s="219">
        <v>1164344</v>
      </c>
      <c r="C36" s="218">
        <v>33</v>
      </c>
      <c r="D36" s="238">
        <f t="shared" si="0"/>
        <v>1190741.3999999999</v>
      </c>
      <c r="E36" s="237">
        <f t="shared" si="1"/>
        <v>0.97783112269381089</v>
      </c>
    </row>
    <row r="37" spans="1:5" ht="19.5" customHeight="1">
      <c r="A37" s="220">
        <v>36</v>
      </c>
      <c r="B37" s="219">
        <v>1198717</v>
      </c>
      <c r="C37" s="218">
        <v>35</v>
      </c>
      <c r="D37" s="238">
        <f t="shared" si="0"/>
        <v>1179124</v>
      </c>
      <c r="E37" s="237">
        <f t="shared" si="1"/>
        <v>1.0166165729812979</v>
      </c>
    </row>
  </sheetData>
  <pageMargins left="0.51181102362204722" right="0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8F6F0-30AC-4456-933C-6F38F8208325}">
  <dimension ref="A1:Q41"/>
  <sheetViews>
    <sheetView workbookViewId="0">
      <selection activeCell="G16" sqref="G16"/>
    </sheetView>
  </sheetViews>
  <sheetFormatPr defaultRowHeight="14.25"/>
  <cols>
    <col min="1" max="1" width="2.28515625" style="244" customWidth="1"/>
    <col min="2" max="2" width="9.140625" style="215"/>
    <col min="3" max="3" width="4.85546875" style="215" customWidth="1"/>
    <col min="4" max="4" width="10.42578125" style="215" customWidth="1"/>
    <col min="5" max="5" width="9.28515625" style="215" customWidth="1"/>
    <col min="6" max="6" width="6.42578125" style="215" customWidth="1"/>
    <col min="7" max="7" width="7.140625" style="215" customWidth="1"/>
    <col min="8" max="8" width="5.7109375" style="215" customWidth="1"/>
    <col min="9" max="9" width="11.140625" style="215" customWidth="1"/>
    <col min="10" max="10" width="7.140625" style="215" customWidth="1"/>
    <col min="11" max="11" width="11.140625" style="215" customWidth="1"/>
    <col min="12" max="12" width="7.140625" style="215" customWidth="1"/>
    <col min="13" max="13" width="11.140625" style="215" customWidth="1"/>
    <col min="14" max="14" width="7.140625" style="215" customWidth="1"/>
    <col min="15" max="16" width="8.5703125" style="215" customWidth="1"/>
    <col min="17" max="16384" width="9.140625" style="215"/>
  </cols>
  <sheetData>
    <row r="1" spans="1:17">
      <c r="A1" s="253"/>
      <c r="B1" s="243" t="s">
        <v>173</v>
      </c>
      <c r="C1" s="243" t="s">
        <v>172</v>
      </c>
      <c r="D1" s="236" t="s">
        <v>193</v>
      </c>
      <c r="E1" s="243" t="s">
        <v>192</v>
      </c>
      <c r="F1" s="215" t="s">
        <v>204</v>
      </c>
      <c r="O1" s="252" t="s">
        <v>203</v>
      </c>
    </row>
    <row r="2" spans="1:17" ht="18.75">
      <c r="A2" s="248">
        <v>1</v>
      </c>
      <c r="B2" s="225">
        <v>1444247</v>
      </c>
      <c r="C2" s="218">
        <v>-35</v>
      </c>
      <c r="D2" s="246">
        <f t="shared" ref="D2:D37" si="0">1382428.5-((5808.7)*C2)</f>
        <v>1585733</v>
      </c>
      <c r="E2" s="245">
        <f t="shared" ref="E2:E37" si="1">B2/D2</f>
        <v>0.91077564760271745</v>
      </c>
      <c r="F2" s="218" t="s">
        <v>200</v>
      </c>
      <c r="G2" s="218">
        <v>2554</v>
      </c>
      <c r="H2" s="218">
        <v>2555</v>
      </c>
      <c r="I2" s="218">
        <v>2556</v>
      </c>
      <c r="J2" s="218">
        <v>2557</v>
      </c>
      <c r="K2" s="218">
        <v>2558</v>
      </c>
      <c r="L2" s="218">
        <v>2559</v>
      </c>
      <c r="M2" s="218">
        <v>2560</v>
      </c>
      <c r="N2" s="218">
        <v>2561</v>
      </c>
      <c r="O2" s="218">
        <v>2562</v>
      </c>
      <c r="P2" s="218" t="s">
        <v>202</v>
      </c>
      <c r="Q2" s="218" t="s">
        <v>201</v>
      </c>
    </row>
    <row r="3" spans="1:17" ht="18.75">
      <c r="A3" s="247">
        <v>2</v>
      </c>
      <c r="B3" s="224">
        <v>1502082.64</v>
      </c>
      <c r="C3" s="218">
        <v>-33</v>
      </c>
      <c r="D3" s="246">
        <f t="shared" si="0"/>
        <v>1574115.6</v>
      </c>
      <c r="E3" s="245">
        <f t="shared" si="1"/>
        <v>0.95423909146189756</v>
      </c>
      <c r="F3" s="251">
        <v>1</v>
      </c>
      <c r="G3" s="251">
        <v>0.91080000000000005</v>
      </c>
      <c r="H3" s="251">
        <v>0.95740000000000003</v>
      </c>
      <c r="I3" s="251">
        <v>1.0071000000000001</v>
      </c>
      <c r="J3" s="251">
        <v>0.93310000000000004</v>
      </c>
      <c r="K3" s="251">
        <v>0.97340000000000004</v>
      </c>
      <c r="L3" s="251">
        <v>0.94589999999999996</v>
      </c>
      <c r="M3" s="218">
        <v>0.95220000000000005</v>
      </c>
      <c r="N3" s="218">
        <v>0.98089999999999999</v>
      </c>
      <c r="O3" s="215">
        <v>0.97540000000000004</v>
      </c>
      <c r="P3" s="250">
        <f>AVERAGE(G3:O3)</f>
        <v>0.95957777777777786</v>
      </c>
      <c r="Q3" s="249">
        <v>0.95957777777777786</v>
      </c>
    </row>
    <row r="4" spans="1:17" ht="18.75">
      <c r="A4" s="248">
        <v>3</v>
      </c>
      <c r="B4" s="225">
        <v>1568700</v>
      </c>
      <c r="C4" s="218">
        <v>-31</v>
      </c>
      <c r="D4" s="246">
        <f t="shared" si="0"/>
        <v>1562498.2</v>
      </c>
      <c r="E4" s="245">
        <f t="shared" si="1"/>
        <v>1.0039691565724684</v>
      </c>
      <c r="F4" s="218">
        <v>2</v>
      </c>
      <c r="G4" s="251">
        <v>0.95420000000000005</v>
      </c>
      <c r="H4" s="251">
        <v>1.0201</v>
      </c>
      <c r="I4" s="251">
        <v>1.014</v>
      </c>
      <c r="J4" s="251">
        <v>0.97399999999999998</v>
      </c>
      <c r="K4" s="251">
        <v>0.98570000000000002</v>
      </c>
      <c r="L4" s="251">
        <v>0.95469999999999999</v>
      </c>
      <c r="M4" s="218">
        <v>0.97599999999999998</v>
      </c>
      <c r="N4" s="218">
        <v>1.0029999999999999</v>
      </c>
      <c r="O4" s="215">
        <v>0.97399999999999998</v>
      </c>
      <c r="P4" s="250">
        <f>AVERAGE(G4:O4)</f>
        <v>0.98396666666666677</v>
      </c>
      <c r="Q4" s="249">
        <v>0.98396666666666677</v>
      </c>
    </row>
    <row r="5" spans="1:17" ht="18.75">
      <c r="A5" s="247">
        <v>4</v>
      </c>
      <c r="B5" s="224">
        <v>1596453</v>
      </c>
      <c r="C5" s="218">
        <v>-29</v>
      </c>
      <c r="D5" s="246">
        <f t="shared" si="0"/>
        <v>1550880.8</v>
      </c>
      <c r="E5" s="245">
        <f t="shared" si="1"/>
        <v>1.0293847212500149</v>
      </c>
      <c r="F5" s="218">
        <v>3</v>
      </c>
      <c r="G5" s="251">
        <v>1.004</v>
      </c>
      <c r="H5" s="251">
        <v>1.0575000000000001</v>
      </c>
      <c r="I5" s="251">
        <v>1.0885</v>
      </c>
      <c r="J5" s="251">
        <v>0.98740000000000006</v>
      </c>
      <c r="K5" s="251">
        <v>0.99250000000000005</v>
      </c>
      <c r="L5" s="251">
        <v>1.0019</v>
      </c>
      <c r="M5" s="218">
        <v>1.0605</v>
      </c>
      <c r="N5" s="218">
        <v>1.0506</v>
      </c>
      <c r="O5" s="215">
        <v>0.9778</v>
      </c>
      <c r="P5" s="250">
        <f>AVERAGE(G5:O5)</f>
        <v>1.0245222222222223</v>
      </c>
      <c r="Q5" s="249">
        <v>1.0245222222222223</v>
      </c>
    </row>
    <row r="6" spans="1:17" ht="18.75">
      <c r="A6" s="248">
        <v>5</v>
      </c>
      <c r="B6" s="225">
        <v>1473724.65</v>
      </c>
      <c r="C6" s="218">
        <v>-27</v>
      </c>
      <c r="D6" s="246">
        <f t="shared" si="0"/>
        <v>1539263.4</v>
      </c>
      <c r="E6" s="245">
        <f t="shared" si="1"/>
        <v>0.95742200457699445</v>
      </c>
      <c r="F6" s="218">
        <v>4</v>
      </c>
      <c r="G6" s="251">
        <v>1.0294000000000001</v>
      </c>
      <c r="H6" s="251">
        <v>1.0742</v>
      </c>
      <c r="I6" s="251">
        <v>1.0893999999999999</v>
      </c>
      <c r="J6" s="251">
        <v>1.0035000000000001</v>
      </c>
      <c r="K6" s="251">
        <v>1.0181</v>
      </c>
      <c r="L6" s="251">
        <v>0.99750000000000005</v>
      </c>
      <c r="M6" s="218">
        <v>1.0273000000000001</v>
      </c>
      <c r="N6" s="218">
        <v>1.0306</v>
      </c>
      <c r="O6" s="215">
        <v>1.0165999999999999</v>
      </c>
      <c r="P6" s="250">
        <f>AVERAGE(G6:O6)</f>
        <v>1.0318444444444446</v>
      </c>
      <c r="Q6" s="249">
        <v>1.0318444444444446</v>
      </c>
    </row>
    <row r="7" spans="1:17" ht="18.75">
      <c r="A7" s="247">
        <v>6</v>
      </c>
      <c r="B7" s="224">
        <v>1558329.53</v>
      </c>
      <c r="C7" s="218">
        <v>-25</v>
      </c>
      <c r="D7" s="246">
        <f t="shared" si="0"/>
        <v>1527646</v>
      </c>
      <c r="E7" s="245">
        <f t="shared" si="1"/>
        <v>1.0200854975563711</v>
      </c>
      <c r="F7" s="218"/>
      <c r="G7" s="218"/>
      <c r="H7" s="218"/>
      <c r="I7" s="218"/>
      <c r="J7" s="218"/>
      <c r="K7" s="218"/>
      <c r="L7" s="218"/>
      <c r="M7" s="218"/>
      <c r="N7" s="218" t="s">
        <v>0</v>
      </c>
      <c r="P7" s="249">
        <f>SUM(P3:P6)</f>
        <v>3.9999111111111114</v>
      </c>
      <c r="Q7" s="249"/>
    </row>
    <row r="8" spans="1:17" ht="18.75">
      <c r="A8" s="248">
        <v>7</v>
      </c>
      <c r="B8" s="225">
        <v>1603167.91</v>
      </c>
      <c r="C8" s="218">
        <v>-23</v>
      </c>
      <c r="D8" s="246">
        <f t="shared" si="0"/>
        <v>1516028.6</v>
      </c>
      <c r="E8" s="245">
        <f t="shared" si="1"/>
        <v>1.0574786715765123</v>
      </c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</row>
    <row r="9" spans="1:17" ht="18.75">
      <c r="A9" s="247">
        <v>8</v>
      </c>
      <c r="B9" s="224">
        <v>1616084.41</v>
      </c>
      <c r="C9" s="218">
        <v>-21</v>
      </c>
      <c r="D9" s="246">
        <f t="shared" si="0"/>
        <v>1504411.2</v>
      </c>
      <c r="E9" s="245">
        <f t="shared" si="1"/>
        <v>1.0742305095840818</v>
      </c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</row>
    <row r="10" spans="1:17" ht="18.75">
      <c r="A10" s="248">
        <v>9</v>
      </c>
      <c r="B10" s="225">
        <v>1503381.22</v>
      </c>
      <c r="C10" s="218">
        <v>-19</v>
      </c>
      <c r="D10" s="246">
        <f t="shared" si="0"/>
        <v>1492793.8</v>
      </c>
      <c r="E10" s="245">
        <f t="shared" si="1"/>
        <v>1.0070923526075737</v>
      </c>
      <c r="F10" s="218" t="s">
        <v>118</v>
      </c>
      <c r="G10" s="218" t="s">
        <v>200</v>
      </c>
      <c r="H10" s="218" t="s">
        <v>199</v>
      </c>
      <c r="I10" s="218" t="s">
        <v>198</v>
      </c>
      <c r="J10" s="218" t="s">
        <v>197</v>
      </c>
      <c r="K10" s="218" t="s">
        <v>196</v>
      </c>
      <c r="L10" s="218" t="s">
        <v>195</v>
      </c>
      <c r="M10" s="218" t="s">
        <v>194</v>
      </c>
      <c r="N10" s="218"/>
      <c r="O10" s="218"/>
      <c r="P10" s="218"/>
    </row>
    <row r="11" spans="1:17" ht="18.75">
      <c r="A11" s="247">
        <v>10</v>
      </c>
      <c r="B11" s="224">
        <v>1501983</v>
      </c>
      <c r="C11" s="218">
        <v>-17</v>
      </c>
      <c r="D11" s="246">
        <f t="shared" si="0"/>
        <v>1481176.4</v>
      </c>
      <c r="E11" s="245">
        <f t="shared" si="1"/>
        <v>1.0140473477703265</v>
      </c>
      <c r="F11" s="218">
        <v>2020</v>
      </c>
      <c r="G11" s="218">
        <v>1</v>
      </c>
      <c r="H11" s="218">
        <v>37</v>
      </c>
      <c r="I11" s="246">
        <f>1382428.5-((5808.7)*H11)</f>
        <v>1167506.6000000001</v>
      </c>
      <c r="J11" s="249">
        <v>0.95957777777777786</v>
      </c>
      <c r="K11" s="246">
        <f>I11*J11</f>
        <v>1120313.388768889</v>
      </c>
      <c r="L11" s="218"/>
      <c r="M11" s="246">
        <v>1123034</v>
      </c>
      <c r="N11" s="218"/>
      <c r="O11" s="218"/>
      <c r="P11" s="218"/>
    </row>
    <row r="12" spans="1:17" ht="18.75">
      <c r="A12" s="248">
        <v>11</v>
      </c>
      <c r="B12" s="225">
        <v>1599586</v>
      </c>
      <c r="C12" s="218">
        <v>-15</v>
      </c>
      <c r="D12" s="246">
        <f t="shared" si="0"/>
        <v>1469559</v>
      </c>
      <c r="E12" s="245">
        <f t="shared" si="1"/>
        <v>1.0884802855822733</v>
      </c>
      <c r="F12" s="218">
        <v>2020</v>
      </c>
      <c r="G12" s="218">
        <v>2</v>
      </c>
      <c r="H12" s="218">
        <v>39</v>
      </c>
      <c r="I12" s="246">
        <f>1382428.5-((5808.7)*H12)</f>
        <v>1155889.2</v>
      </c>
      <c r="J12" s="249">
        <v>0.98396666666666677</v>
      </c>
      <c r="K12" s="246">
        <f>I12*J12</f>
        <v>1137356.44316</v>
      </c>
      <c r="L12" s="218"/>
      <c r="M12" s="246">
        <v>1235110</v>
      </c>
      <c r="N12" s="218"/>
      <c r="O12" s="218"/>
      <c r="P12" s="218"/>
    </row>
    <row r="13" spans="1:17" ht="18.75">
      <c r="A13" s="247">
        <v>12</v>
      </c>
      <c r="B13" s="224">
        <v>1588286</v>
      </c>
      <c r="C13" s="218">
        <v>-13</v>
      </c>
      <c r="D13" s="246">
        <f t="shared" si="0"/>
        <v>1457941.6</v>
      </c>
      <c r="E13" s="245">
        <f t="shared" si="1"/>
        <v>1.0894030323299644</v>
      </c>
      <c r="F13" s="218">
        <v>2020</v>
      </c>
      <c r="G13" s="218">
        <v>3</v>
      </c>
      <c r="H13" s="218">
        <v>41</v>
      </c>
      <c r="I13" s="246">
        <f>1382428.5-((5808.7)*H13)</f>
        <v>1144271.8</v>
      </c>
      <c r="J13" s="249">
        <v>1.0245222222222223</v>
      </c>
      <c r="K13" s="246">
        <f>I13*J13</f>
        <v>1172331.8873622224</v>
      </c>
      <c r="L13" s="218"/>
      <c r="M13" s="246">
        <v>1289307</v>
      </c>
      <c r="N13" s="218"/>
      <c r="O13" s="250"/>
      <c r="P13" s="218"/>
    </row>
    <row r="14" spans="1:17" ht="18.75">
      <c r="A14" s="248">
        <v>13</v>
      </c>
      <c r="B14" s="225">
        <v>1349508</v>
      </c>
      <c r="C14" s="218">
        <v>-11</v>
      </c>
      <c r="D14" s="246">
        <f t="shared" si="0"/>
        <v>1446324.2</v>
      </c>
      <c r="E14" s="245">
        <f t="shared" si="1"/>
        <v>0.93306051298871995</v>
      </c>
      <c r="F14" s="218">
        <v>2020</v>
      </c>
      <c r="G14" s="218">
        <v>4</v>
      </c>
      <c r="H14" s="218">
        <v>43</v>
      </c>
      <c r="I14" s="246">
        <f>1382428.5-((5808.7)*H14)</f>
        <v>1132654.3999999999</v>
      </c>
      <c r="J14" s="249">
        <v>1.0318444444444446</v>
      </c>
      <c r="K14" s="246">
        <f>I14*J14</f>
        <v>1168723.1501155556</v>
      </c>
      <c r="L14" s="218"/>
      <c r="M14" s="218"/>
      <c r="N14" s="218"/>
      <c r="O14" s="218"/>
      <c r="P14" s="218"/>
    </row>
    <row r="15" spans="1:17" ht="18.75">
      <c r="A15" s="247">
        <v>14</v>
      </c>
      <c r="B15" s="224">
        <v>1397340.87</v>
      </c>
      <c r="C15" s="218">
        <v>-9</v>
      </c>
      <c r="D15" s="246">
        <f t="shared" si="0"/>
        <v>1434706.8</v>
      </c>
      <c r="E15" s="245">
        <f t="shared" si="1"/>
        <v>0.97395570300496248</v>
      </c>
      <c r="G15" s="218"/>
      <c r="H15" s="218"/>
      <c r="I15" s="217"/>
      <c r="J15" s="218"/>
      <c r="K15" s="218"/>
      <c r="L15" s="218"/>
      <c r="M15" s="218"/>
      <c r="N15" s="218"/>
      <c r="O15" s="218"/>
      <c r="P15" s="218"/>
    </row>
    <row r="16" spans="1:17" ht="18.75">
      <c r="A16" s="248">
        <v>15</v>
      </c>
      <c r="B16" s="225">
        <v>1405156.22</v>
      </c>
      <c r="C16" s="218">
        <v>-7</v>
      </c>
      <c r="D16" s="246">
        <f t="shared" si="0"/>
        <v>1423089.4</v>
      </c>
      <c r="E16" s="245">
        <f t="shared" si="1"/>
        <v>0.98739841643118142</v>
      </c>
      <c r="G16" s="218"/>
      <c r="H16" s="218"/>
      <c r="I16" s="217"/>
      <c r="J16" s="249"/>
      <c r="K16" s="218"/>
      <c r="L16" s="218"/>
      <c r="M16" s="218"/>
      <c r="N16" s="218"/>
      <c r="O16" s="218"/>
      <c r="P16" s="218"/>
    </row>
    <row r="17" spans="1:16" ht="18.75">
      <c r="A17" s="247">
        <v>16</v>
      </c>
      <c r="B17" s="224">
        <v>1416408</v>
      </c>
      <c r="C17" s="218">
        <v>-5</v>
      </c>
      <c r="D17" s="246">
        <f t="shared" si="0"/>
        <v>1411472</v>
      </c>
      <c r="E17" s="245">
        <f t="shared" si="1"/>
        <v>1.0034970583901062</v>
      </c>
      <c r="G17" s="218"/>
      <c r="H17" s="218"/>
      <c r="I17" s="217"/>
      <c r="J17" s="249"/>
      <c r="K17" s="218"/>
      <c r="L17" s="218"/>
      <c r="M17" s="218"/>
      <c r="N17" s="218"/>
      <c r="O17" s="218"/>
      <c r="P17" s="218"/>
    </row>
    <row r="18" spans="1:16" ht="18.75">
      <c r="A18" s="248">
        <v>17</v>
      </c>
      <c r="B18" s="225">
        <v>1362575.88</v>
      </c>
      <c r="C18" s="218">
        <v>-3</v>
      </c>
      <c r="D18" s="246">
        <f t="shared" si="0"/>
        <v>1399854.6</v>
      </c>
      <c r="E18" s="245">
        <f t="shared" si="1"/>
        <v>0.97336957709750693</v>
      </c>
      <c r="F18" s="218"/>
      <c r="G18" s="218"/>
      <c r="H18" s="218"/>
      <c r="I18" s="217"/>
      <c r="J18" s="249"/>
      <c r="K18" s="218"/>
      <c r="L18" s="218"/>
      <c r="M18" s="218"/>
      <c r="N18" s="218"/>
      <c r="O18" s="218"/>
      <c r="P18" s="218"/>
    </row>
    <row r="19" spans="1:16" ht="18.75">
      <c r="A19" s="247">
        <v>18</v>
      </c>
      <c r="B19" s="224">
        <v>1368351.78</v>
      </c>
      <c r="C19" s="218">
        <v>-1</v>
      </c>
      <c r="D19" s="246">
        <f t="shared" si="0"/>
        <v>1388237.2</v>
      </c>
      <c r="E19" s="245">
        <f t="shared" si="1"/>
        <v>0.9856757764451205</v>
      </c>
      <c r="F19" s="218"/>
      <c r="G19" s="218"/>
      <c r="H19" s="218"/>
      <c r="I19" s="218"/>
      <c r="J19" s="218"/>
      <c r="K19" s="218"/>
      <c r="L19" s="218"/>
      <c r="M19" s="218"/>
      <c r="N19" s="218"/>
      <c r="O19" s="218"/>
      <c r="P19" s="218"/>
    </row>
    <row r="20" spans="1:16" ht="18.75">
      <c r="A20" s="248">
        <v>19</v>
      </c>
      <c r="B20" s="225">
        <v>1366251.5</v>
      </c>
      <c r="C20" s="218">
        <v>1</v>
      </c>
      <c r="D20" s="246">
        <f t="shared" si="0"/>
        <v>1376619.8</v>
      </c>
      <c r="E20" s="245">
        <f t="shared" si="1"/>
        <v>0.99246829080912535</v>
      </c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</row>
    <row r="21" spans="1:16" ht="18.75">
      <c r="A21" s="247">
        <v>20</v>
      </c>
      <c r="B21" s="224">
        <v>1389717.13</v>
      </c>
      <c r="C21" s="218">
        <v>3</v>
      </c>
      <c r="D21" s="246">
        <f t="shared" si="0"/>
        <v>1365002.4</v>
      </c>
      <c r="E21" s="245">
        <f t="shared" si="1"/>
        <v>1.0181059974693085</v>
      </c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</row>
    <row r="22" spans="1:16" ht="18.75">
      <c r="A22" s="248">
        <v>21</v>
      </c>
      <c r="B22" s="225">
        <v>1280208.7</v>
      </c>
      <c r="C22" s="218">
        <v>5</v>
      </c>
      <c r="D22" s="246">
        <f t="shared" si="0"/>
        <v>1353385</v>
      </c>
      <c r="E22" s="245">
        <f t="shared" si="1"/>
        <v>0.94593090657868972</v>
      </c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</row>
    <row r="23" spans="1:16" ht="18.75">
      <c r="A23" s="247">
        <v>22</v>
      </c>
      <c r="B23" s="224">
        <v>1281017.6100000001</v>
      </c>
      <c r="C23" s="218">
        <v>7</v>
      </c>
      <c r="D23" s="246">
        <f t="shared" si="0"/>
        <v>1341767.6000000001</v>
      </c>
      <c r="E23" s="245">
        <f t="shared" si="1"/>
        <v>0.9547239104596057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</row>
    <row r="24" spans="1:16" ht="18.75">
      <c r="A24" s="248">
        <v>23</v>
      </c>
      <c r="B24" s="225">
        <v>1332622.46</v>
      </c>
      <c r="C24" s="218">
        <v>9</v>
      </c>
      <c r="D24" s="246">
        <f t="shared" si="0"/>
        <v>1330150.2</v>
      </c>
      <c r="E24" s="245">
        <f t="shared" si="1"/>
        <v>1.001858632205596</v>
      </c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</row>
    <row r="25" spans="1:16" ht="18.75">
      <c r="A25" s="247">
        <v>24</v>
      </c>
      <c r="B25" s="224">
        <v>1315215.74</v>
      </c>
      <c r="C25" s="218">
        <v>11</v>
      </c>
      <c r="D25" s="246">
        <f t="shared" si="0"/>
        <v>1318532.8</v>
      </c>
      <c r="E25" s="245">
        <f t="shared" si="1"/>
        <v>0.99748427949611862</v>
      </c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</row>
    <row r="26" spans="1:16" ht="18.75">
      <c r="A26" s="248">
        <v>25</v>
      </c>
      <c r="B26" s="219">
        <v>1244459</v>
      </c>
      <c r="C26" s="218">
        <v>13</v>
      </c>
      <c r="D26" s="246">
        <f t="shared" si="0"/>
        <v>1306915.3999999999</v>
      </c>
      <c r="E26" s="245">
        <f t="shared" si="1"/>
        <v>0.95221083170341403</v>
      </c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</row>
    <row r="27" spans="1:16" ht="18.75">
      <c r="A27" s="247">
        <v>26</v>
      </c>
      <c r="B27" s="219">
        <v>1264250</v>
      </c>
      <c r="C27" s="218">
        <v>15</v>
      </c>
      <c r="D27" s="246">
        <f t="shared" si="0"/>
        <v>1295298</v>
      </c>
      <c r="E27" s="245">
        <f t="shared" si="1"/>
        <v>0.97603022624909486</v>
      </c>
      <c r="F27" s="218"/>
      <c r="G27" s="218"/>
      <c r="H27" s="218"/>
      <c r="I27" s="218"/>
      <c r="J27" s="218"/>
      <c r="K27" s="218"/>
      <c r="L27" s="218"/>
      <c r="M27" s="218"/>
      <c r="N27" s="218"/>
      <c r="O27" s="218"/>
      <c r="P27" s="218"/>
    </row>
    <row r="28" spans="1:16" ht="18.75">
      <c r="A28" s="248">
        <v>27</v>
      </c>
      <c r="B28" s="219">
        <v>1361389</v>
      </c>
      <c r="C28" s="218">
        <v>17</v>
      </c>
      <c r="D28" s="246">
        <f t="shared" si="0"/>
        <v>1283680.6000000001</v>
      </c>
      <c r="E28" s="245">
        <f t="shared" si="1"/>
        <v>1.0605356192186748</v>
      </c>
      <c r="F28" s="218"/>
      <c r="G28" s="218"/>
      <c r="H28" s="218"/>
      <c r="I28" s="218"/>
      <c r="J28" s="218"/>
      <c r="K28" s="218"/>
      <c r="L28" s="218"/>
      <c r="M28" s="218"/>
      <c r="N28" s="218"/>
      <c r="O28" s="218"/>
      <c r="P28" s="218"/>
    </row>
    <row r="29" spans="1:16" ht="18.75">
      <c r="A29" s="247">
        <v>28</v>
      </c>
      <c r="B29" s="219">
        <v>1306823</v>
      </c>
      <c r="C29" s="218">
        <v>19</v>
      </c>
      <c r="D29" s="246">
        <f t="shared" si="0"/>
        <v>1272063.2</v>
      </c>
      <c r="E29" s="245">
        <f t="shared" si="1"/>
        <v>1.0273255291089312</v>
      </c>
      <c r="F29" s="218"/>
      <c r="G29" s="218"/>
      <c r="H29" s="218"/>
      <c r="I29" s="218"/>
      <c r="J29" s="218"/>
      <c r="K29" s="218"/>
      <c r="L29" s="218"/>
      <c r="M29" s="218"/>
      <c r="N29" s="218"/>
      <c r="O29" s="218"/>
      <c r="P29" s="218"/>
    </row>
    <row r="30" spans="1:16" ht="18.75">
      <c r="A30" s="248">
        <v>29</v>
      </c>
      <c r="B30" s="219">
        <v>1236358</v>
      </c>
      <c r="C30" s="218">
        <v>21</v>
      </c>
      <c r="D30" s="246">
        <f t="shared" si="0"/>
        <v>1260445.8</v>
      </c>
      <c r="E30" s="245">
        <f t="shared" si="1"/>
        <v>0.98088945990378951</v>
      </c>
      <c r="F30" s="218"/>
      <c r="G30" s="218"/>
      <c r="H30" s="218"/>
      <c r="I30" s="218"/>
      <c r="J30" s="218"/>
      <c r="K30" s="218"/>
      <c r="L30" s="218"/>
      <c r="M30" s="218"/>
      <c r="N30" s="218"/>
      <c r="O30" s="218"/>
      <c r="P30" s="218"/>
    </row>
    <row r="31" spans="1:16" ht="18.75">
      <c r="A31" s="247">
        <v>30</v>
      </c>
      <c r="B31" s="219">
        <v>1252549</v>
      </c>
      <c r="C31" s="218">
        <v>23</v>
      </c>
      <c r="D31" s="246">
        <f t="shared" si="0"/>
        <v>1248828.3999999999</v>
      </c>
      <c r="E31" s="245">
        <f t="shared" si="1"/>
        <v>1.0029792724124469</v>
      </c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</row>
    <row r="32" spans="1:16" ht="18.75">
      <c r="A32" s="248">
        <v>31</v>
      </c>
      <c r="B32" s="219">
        <v>1299811</v>
      </c>
      <c r="C32" s="218">
        <v>25</v>
      </c>
      <c r="D32" s="246">
        <f t="shared" si="0"/>
        <v>1237211</v>
      </c>
      <c r="E32" s="245">
        <f t="shared" si="1"/>
        <v>1.0505976749317618</v>
      </c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</row>
    <row r="33" spans="1:16" ht="18.75">
      <c r="A33" s="247">
        <v>32</v>
      </c>
      <c r="B33" s="219">
        <v>1263081</v>
      </c>
      <c r="C33" s="218">
        <v>27</v>
      </c>
      <c r="D33" s="246">
        <f t="shared" si="0"/>
        <v>1225593.6000000001</v>
      </c>
      <c r="E33" s="245">
        <f t="shared" si="1"/>
        <v>1.0305871375307443</v>
      </c>
      <c r="F33" s="218"/>
      <c r="G33" s="218"/>
      <c r="H33" s="218"/>
      <c r="I33" s="218"/>
      <c r="J33" s="218"/>
      <c r="K33" s="218"/>
      <c r="L33" s="218"/>
      <c r="M33" s="218"/>
      <c r="N33" s="218"/>
      <c r="O33" s="218"/>
      <c r="P33" s="218"/>
    </row>
    <row r="34" spans="1:16" ht="18.75">
      <c r="A34" s="248">
        <v>33</v>
      </c>
      <c r="B34" s="219">
        <v>1184151</v>
      </c>
      <c r="C34" s="218">
        <v>29</v>
      </c>
      <c r="D34" s="246">
        <f t="shared" si="0"/>
        <v>1213976.2</v>
      </c>
      <c r="E34" s="245">
        <f t="shared" si="1"/>
        <v>0.97543180830068998</v>
      </c>
      <c r="F34" s="218"/>
      <c r="G34" s="218"/>
      <c r="H34" s="218"/>
      <c r="I34" s="218"/>
      <c r="J34" s="218"/>
      <c r="K34" s="218"/>
      <c r="L34" s="218"/>
      <c r="M34" s="218"/>
      <c r="N34" s="218"/>
      <c r="O34" s="218"/>
      <c r="P34" s="218"/>
    </row>
    <row r="35" spans="1:16" ht="18.75">
      <c r="A35" s="247">
        <v>34</v>
      </c>
      <c r="B35" s="219">
        <v>1171095</v>
      </c>
      <c r="C35" s="218">
        <v>31</v>
      </c>
      <c r="D35" s="246">
        <f t="shared" si="0"/>
        <v>1202358.8</v>
      </c>
      <c r="E35" s="245">
        <f t="shared" si="1"/>
        <v>0.97399794470668821</v>
      </c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</row>
    <row r="36" spans="1:16" ht="18.75">
      <c r="A36" s="248">
        <v>35</v>
      </c>
      <c r="B36" s="219">
        <v>1164344</v>
      </c>
      <c r="C36" s="218">
        <v>33</v>
      </c>
      <c r="D36" s="246">
        <f t="shared" si="0"/>
        <v>1190741.3999999999</v>
      </c>
      <c r="E36" s="245">
        <f t="shared" si="1"/>
        <v>0.97783112269381089</v>
      </c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</row>
    <row r="37" spans="1:16" ht="18.75">
      <c r="A37" s="247">
        <v>36</v>
      </c>
      <c r="B37" s="219">
        <v>1198717</v>
      </c>
      <c r="C37" s="218">
        <v>35</v>
      </c>
      <c r="D37" s="246">
        <f t="shared" si="0"/>
        <v>1179124</v>
      </c>
      <c r="E37" s="245">
        <f t="shared" si="1"/>
        <v>1.0166165729812979</v>
      </c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</row>
    <row r="38" spans="1:16" ht="18.75">
      <c r="C38" s="218">
        <v>37</v>
      </c>
    </row>
    <row r="39" spans="1:16" ht="18.75">
      <c r="C39" s="218">
        <v>39</v>
      </c>
    </row>
    <row r="40" spans="1:16" ht="18.75">
      <c r="C40" s="218">
        <v>41</v>
      </c>
    </row>
    <row r="41" spans="1:16" ht="18.75">
      <c r="C41" s="218">
        <v>43</v>
      </c>
    </row>
  </sheetData>
  <pageMargins left="0.70866141732283472" right="0.70866141732283472" top="0.74803149606299213" bottom="0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6D1AE-B018-453A-8CF0-215263E5B0EA}">
  <dimension ref="A1:G76"/>
  <sheetViews>
    <sheetView topLeftCell="A40" zoomScale="40" zoomScaleNormal="40" workbookViewId="0">
      <selection activeCell="A63" sqref="A63"/>
    </sheetView>
  </sheetViews>
  <sheetFormatPr defaultRowHeight="23.25" customHeight="1"/>
  <cols>
    <col min="1" max="1" width="39" style="278" customWidth="1"/>
    <col min="2" max="4" width="9.140625" style="278"/>
    <col min="5" max="5" width="16" style="278" customWidth="1"/>
    <col min="6" max="6" width="17.7109375" style="278" customWidth="1"/>
    <col min="7" max="7" width="13.28515625" style="278" customWidth="1"/>
    <col min="8" max="16384" width="9.140625" style="278"/>
  </cols>
  <sheetData>
    <row r="1" spans="1:1" ht="23.25" customHeight="1">
      <c r="A1" s="288" t="s">
        <v>217</v>
      </c>
    </row>
    <row r="2" spans="1:1" ht="23.25" customHeight="1">
      <c r="A2" s="289" t="s">
        <v>216</v>
      </c>
    </row>
    <row r="3" spans="1:1" ht="23.25" customHeight="1">
      <c r="A3" s="289" t="s">
        <v>215</v>
      </c>
    </row>
    <row r="4" spans="1:1" ht="23.25" customHeight="1">
      <c r="A4" s="289" t="s">
        <v>214</v>
      </c>
    </row>
    <row r="5" spans="1:1" ht="23.25" customHeight="1">
      <c r="A5" s="289" t="s">
        <v>213</v>
      </c>
    </row>
    <row r="6" spans="1:1" ht="23.25" customHeight="1">
      <c r="A6" s="289" t="s">
        <v>212</v>
      </c>
    </row>
    <row r="7" spans="1:1" ht="27.75" customHeight="1">
      <c r="A7" s="290" t="s">
        <v>211</v>
      </c>
    </row>
    <row r="8" spans="1:1" ht="23.25" customHeight="1">
      <c r="A8" s="290"/>
    </row>
    <row r="9" spans="1:1" ht="23.25" customHeight="1">
      <c r="A9" s="291" t="s">
        <v>210</v>
      </c>
    </row>
    <row r="10" spans="1:1" ht="23.25" customHeight="1">
      <c r="A10" s="292" t="s">
        <v>209</v>
      </c>
    </row>
    <row r="11" spans="1:1" ht="23.25" customHeight="1">
      <c r="A11" s="289" t="s">
        <v>208</v>
      </c>
    </row>
    <row r="12" spans="1:1" ht="23.25" customHeight="1">
      <c r="A12" s="289"/>
    </row>
    <row r="13" spans="1:1" ht="23.25" customHeight="1">
      <c r="A13" s="289" t="s">
        <v>207</v>
      </c>
    </row>
    <row r="14" spans="1:1" ht="23.25" customHeight="1">
      <c r="A14" s="289" t="s">
        <v>206</v>
      </c>
    </row>
    <row r="15" spans="1:1" ht="23.25" customHeight="1">
      <c r="A15" s="279" t="s">
        <v>205</v>
      </c>
    </row>
    <row r="24" spans="1:7" ht="23.25" customHeight="1">
      <c r="A24" s="278" t="s">
        <v>219</v>
      </c>
    </row>
    <row r="25" spans="1:7" ht="23.25" customHeight="1">
      <c r="A25" s="278" t="s">
        <v>263</v>
      </c>
      <c r="E25" s="278" t="s">
        <v>264</v>
      </c>
    </row>
    <row r="26" spans="1:7" ht="23.25" customHeight="1">
      <c r="A26" s="287" t="s">
        <v>220</v>
      </c>
      <c r="B26" s="287" t="s">
        <v>221</v>
      </c>
      <c r="C26" s="287" t="s">
        <v>222</v>
      </c>
      <c r="D26" s="287" t="s">
        <v>223</v>
      </c>
      <c r="E26" s="293" t="s">
        <v>224</v>
      </c>
      <c r="F26" s="294" t="s">
        <v>225</v>
      </c>
      <c r="G26" s="294" t="s">
        <v>226</v>
      </c>
    </row>
    <row r="27" spans="1:7" ht="23.25" customHeight="1">
      <c r="A27" s="287">
        <v>1444247</v>
      </c>
      <c r="B27" s="287">
        <v>2011</v>
      </c>
      <c r="C27" s="287">
        <v>1</v>
      </c>
      <c r="D27" s="287" t="s">
        <v>227</v>
      </c>
      <c r="E27" s="293">
        <v>1077588.5943122259</v>
      </c>
      <c r="F27" s="294"/>
      <c r="G27" s="294"/>
    </row>
    <row r="28" spans="1:7" ht="23.25" customHeight="1">
      <c r="A28" s="287">
        <v>1502083</v>
      </c>
      <c r="B28" s="287">
        <v>2011</v>
      </c>
      <c r="C28" s="287">
        <v>2</v>
      </c>
      <c r="D28" s="287" t="s">
        <v>228</v>
      </c>
      <c r="E28" s="293">
        <v>1088982.9992909748</v>
      </c>
      <c r="F28" s="294"/>
      <c r="G28" s="294"/>
    </row>
    <row r="29" spans="1:7" ht="23.25" customHeight="1">
      <c r="A29" s="287">
        <v>1568700</v>
      </c>
      <c r="B29" s="287">
        <v>2011</v>
      </c>
      <c r="C29" s="287">
        <v>3</v>
      </c>
      <c r="D29" s="287" t="s">
        <v>229</v>
      </c>
      <c r="E29" s="293">
        <v>1123704.0735239307</v>
      </c>
      <c r="F29" s="294"/>
      <c r="G29" s="294"/>
    </row>
    <row r="30" spans="1:7" ht="23.25" customHeight="1">
      <c r="A30" s="287">
        <v>1596453</v>
      </c>
      <c r="B30" s="287">
        <v>2011</v>
      </c>
      <c r="C30" s="287">
        <v>4</v>
      </c>
      <c r="D30" s="287" t="s">
        <v>230</v>
      </c>
      <c r="E30" s="293">
        <v>1106304.393891054</v>
      </c>
      <c r="F30" s="294"/>
      <c r="G30" s="294"/>
    </row>
    <row r="31" spans="1:7" ht="23.25" customHeight="1">
      <c r="A31" s="287">
        <v>1473725</v>
      </c>
      <c r="B31" s="287">
        <v>2012</v>
      </c>
      <c r="C31" s="287">
        <v>1</v>
      </c>
      <c r="D31" s="287" t="s">
        <v>231</v>
      </c>
      <c r="E31" s="287"/>
      <c r="F31" s="294"/>
      <c r="G31" s="294"/>
    </row>
    <row r="32" spans="1:7" ht="23.25" customHeight="1">
      <c r="A32" s="287">
        <v>1558330</v>
      </c>
      <c r="B32" s="287">
        <v>2012</v>
      </c>
      <c r="C32" s="287">
        <v>2</v>
      </c>
      <c r="D32" s="287" t="s">
        <v>232</v>
      </c>
      <c r="E32" s="287"/>
      <c r="F32" s="294">
        <v>41921.172297235767</v>
      </c>
      <c r="G32" s="294">
        <v>1516408.8277027642</v>
      </c>
    </row>
    <row r="33" spans="1:7" ht="23.25" customHeight="1">
      <c r="A33" s="287">
        <v>1603168</v>
      </c>
      <c r="B33" s="287">
        <v>2012</v>
      </c>
      <c r="C33" s="287">
        <v>3</v>
      </c>
      <c r="D33" s="287" t="s">
        <v>233</v>
      </c>
      <c r="E33" s="287"/>
      <c r="F33" s="294">
        <v>1007.6745616913149</v>
      </c>
      <c r="G33" s="294">
        <v>1602160.3254383088</v>
      </c>
    </row>
    <row r="34" spans="1:7" ht="23.25" customHeight="1">
      <c r="A34" s="287">
        <v>1616084</v>
      </c>
      <c r="B34" s="287">
        <v>2012</v>
      </c>
      <c r="C34" s="287">
        <v>4</v>
      </c>
      <c r="D34" s="287" t="s">
        <v>234</v>
      </c>
      <c r="E34" s="287"/>
      <c r="F34" s="294">
        <v>20689.561804550296</v>
      </c>
      <c r="G34" s="294">
        <v>1595394.4381954498</v>
      </c>
    </row>
    <row r="35" spans="1:7" ht="23.25" customHeight="1">
      <c r="A35" s="287">
        <v>1503381</v>
      </c>
      <c r="B35" s="287">
        <v>2013</v>
      </c>
      <c r="C35" s="287">
        <v>1</v>
      </c>
      <c r="D35" s="287" t="s">
        <v>235</v>
      </c>
      <c r="E35" s="287"/>
      <c r="F35" s="294">
        <v>-5351.4238791155658</v>
      </c>
      <c r="G35" s="294">
        <v>1508732.4238791156</v>
      </c>
    </row>
    <row r="36" spans="1:7" ht="23.25" customHeight="1">
      <c r="A36" s="287">
        <v>1501983</v>
      </c>
      <c r="B36" s="287">
        <v>2013</v>
      </c>
      <c r="C36" s="287">
        <v>2</v>
      </c>
      <c r="D36" s="287" t="s">
        <v>236</v>
      </c>
      <c r="E36" s="287"/>
      <c r="F36" s="294">
        <v>-45166.169102639367</v>
      </c>
      <c r="G36" s="294">
        <v>1547149.1691026394</v>
      </c>
    </row>
    <row r="37" spans="1:7" ht="23.25" customHeight="1">
      <c r="A37" s="287">
        <v>1599586</v>
      </c>
      <c r="B37" s="287">
        <v>2013</v>
      </c>
      <c r="C37" s="287">
        <v>3</v>
      </c>
      <c r="D37" s="287" t="s">
        <v>237</v>
      </c>
      <c r="E37" s="287"/>
      <c r="F37" s="294">
        <v>27913.026055328912</v>
      </c>
      <c r="G37" s="294">
        <v>1571672.973944671</v>
      </c>
    </row>
    <row r="38" spans="1:7" ht="23.25" customHeight="1">
      <c r="A38" s="287">
        <v>1588286</v>
      </c>
      <c r="B38" s="287">
        <v>2013</v>
      </c>
      <c r="C38" s="287">
        <v>4</v>
      </c>
      <c r="D38" s="287" t="s">
        <v>238</v>
      </c>
      <c r="E38" s="287"/>
      <c r="F38" s="294">
        <v>5113.5141980464414</v>
      </c>
      <c r="G38" s="294">
        <v>1583172.4858019536</v>
      </c>
    </row>
    <row r="39" spans="1:7" ht="23.25" customHeight="1">
      <c r="A39" s="287">
        <v>1349508</v>
      </c>
      <c r="B39" s="287">
        <v>2014</v>
      </c>
      <c r="C39" s="287">
        <v>1</v>
      </c>
      <c r="D39" s="287" t="s">
        <v>239</v>
      </c>
      <c r="E39" s="287"/>
      <c r="F39" s="294">
        <v>-133026.30939037437</v>
      </c>
      <c r="G39" s="294">
        <v>1482534.3093903745</v>
      </c>
    </row>
    <row r="40" spans="1:7" ht="23.25" customHeight="1">
      <c r="A40" s="287">
        <v>1397341</v>
      </c>
      <c r="B40" s="287">
        <v>2014</v>
      </c>
      <c r="C40" s="287">
        <v>2</v>
      </c>
      <c r="D40" s="287" t="s">
        <v>240</v>
      </c>
      <c r="E40" s="287"/>
      <c r="F40" s="294">
        <v>-31737.03123171032</v>
      </c>
      <c r="G40" s="294">
        <v>1429078.0312317102</v>
      </c>
    </row>
    <row r="41" spans="1:7" ht="23.25" customHeight="1">
      <c r="A41" s="287">
        <v>1405156</v>
      </c>
      <c r="B41" s="287">
        <v>2014</v>
      </c>
      <c r="C41" s="287">
        <v>3</v>
      </c>
      <c r="D41" s="287" t="s">
        <v>241</v>
      </c>
      <c r="E41" s="287"/>
      <c r="F41" s="294">
        <v>-60800.296638359374</v>
      </c>
      <c r="G41" s="294">
        <v>1465956.2966383593</v>
      </c>
    </row>
    <row r="42" spans="1:7" ht="23.25" customHeight="1">
      <c r="A42" s="287">
        <v>1416408</v>
      </c>
      <c r="B42" s="287">
        <v>2014</v>
      </c>
      <c r="C42" s="287">
        <v>4</v>
      </c>
      <c r="D42" s="287" t="s">
        <v>242</v>
      </c>
      <c r="E42" s="287"/>
      <c r="F42" s="294">
        <v>102.18621831156815</v>
      </c>
      <c r="G42" s="294">
        <v>1416305.8137816885</v>
      </c>
    </row>
    <row r="43" spans="1:7" ht="23.25" customHeight="1">
      <c r="A43" s="287">
        <v>1362576</v>
      </c>
      <c r="B43" s="287">
        <v>2015</v>
      </c>
      <c r="C43" s="287">
        <v>1</v>
      </c>
      <c r="D43" s="287" t="s">
        <v>243</v>
      </c>
      <c r="E43" s="287"/>
      <c r="F43" s="294">
        <v>69760.106091938476</v>
      </c>
      <c r="G43" s="294">
        <v>1292815.8939080616</v>
      </c>
    </row>
    <row r="44" spans="1:7" ht="23.25" customHeight="1">
      <c r="A44" s="287">
        <v>1368352</v>
      </c>
      <c r="B44" s="287">
        <v>2015</v>
      </c>
      <c r="C44" s="287">
        <v>2</v>
      </c>
      <c r="D44" s="287" t="s">
        <v>244</v>
      </c>
      <c r="E44" s="287"/>
      <c r="F44" s="294">
        <v>-4335.3048235045862</v>
      </c>
      <c r="G44" s="294">
        <v>1372687.3048235045</v>
      </c>
    </row>
    <row r="45" spans="1:7" ht="23.25" customHeight="1">
      <c r="A45" s="287">
        <v>1366252</v>
      </c>
      <c r="B45" s="287">
        <v>2015</v>
      </c>
      <c r="C45" s="287">
        <v>3</v>
      </c>
      <c r="D45" s="287" t="s">
        <v>245</v>
      </c>
      <c r="E45" s="287"/>
      <c r="F45" s="294">
        <v>-52802.468618991268</v>
      </c>
      <c r="G45" s="294">
        <v>1419054.4686189913</v>
      </c>
    </row>
    <row r="46" spans="1:7" ht="23.25" customHeight="1">
      <c r="A46" s="287">
        <v>1389717</v>
      </c>
      <c r="B46" s="287">
        <v>2015</v>
      </c>
      <c r="C46" s="287">
        <v>4</v>
      </c>
      <c r="D46" s="287" t="s">
        <v>246</v>
      </c>
      <c r="E46" s="287"/>
      <c r="F46" s="294">
        <v>14448.881830771523</v>
      </c>
      <c r="G46" s="294">
        <v>1375268.1181692285</v>
      </c>
    </row>
    <row r="47" spans="1:7" ht="23.25" customHeight="1">
      <c r="A47" s="287">
        <v>1280209</v>
      </c>
      <c r="B47" s="287">
        <v>2016</v>
      </c>
      <c r="C47" s="287">
        <v>1</v>
      </c>
      <c r="D47" s="287" t="s">
        <v>247</v>
      </c>
      <c r="E47" s="287"/>
      <c r="F47" s="294">
        <v>12051.850782677422</v>
      </c>
      <c r="G47" s="294">
        <v>1268157.1492173225</v>
      </c>
    </row>
    <row r="48" spans="1:7" ht="23.25" customHeight="1">
      <c r="A48" s="287">
        <v>1281018</v>
      </c>
      <c r="B48" s="287">
        <v>2016</v>
      </c>
      <c r="C48" s="287">
        <v>2</v>
      </c>
      <c r="D48" s="287" t="s">
        <v>248</v>
      </c>
      <c r="E48" s="287"/>
      <c r="F48" s="294">
        <v>-23228.798754431493</v>
      </c>
      <c r="G48" s="294">
        <v>1304246.7987544315</v>
      </c>
    </row>
    <row r="49" spans="1:7" ht="23.25" customHeight="1">
      <c r="A49" s="287">
        <v>1332622</v>
      </c>
      <c r="B49" s="287">
        <v>2016</v>
      </c>
      <c r="C49" s="287">
        <v>3</v>
      </c>
      <c r="D49" s="287" t="s">
        <v>249</v>
      </c>
      <c r="E49" s="287"/>
      <c r="F49" s="294">
        <v>3209.1301069134443</v>
      </c>
      <c r="G49" s="294">
        <v>1329412.8698930866</v>
      </c>
    </row>
    <row r="50" spans="1:7" ht="23.25" customHeight="1">
      <c r="A50" s="287">
        <v>1315216</v>
      </c>
      <c r="B50" s="287">
        <v>2016</v>
      </c>
      <c r="C50" s="287">
        <v>4</v>
      </c>
      <c r="D50" s="287" t="s">
        <v>250</v>
      </c>
      <c r="E50" s="287"/>
      <c r="F50" s="294">
        <v>-9428.0372356743246</v>
      </c>
      <c r="G50" s="294">
        <v>1324644.0372356742</v>
      </c>
    </row>
    <row r="51" spans="1:7" ht="23.25" customHeight="1">
      <c r="A51" s="287">
        <v>1244459</v>
      </c>
      <c r="B51" s="287">
        <v>2017</v>
      </c>
      <c r="C51" s="287">
        <v>1</v>
      </c>
      <c r="D51" s="287" t="s">
        <v>251</v>
      </c>
      <c r="E51" s="287"/>
      <c r="F51" s="294">
        <v>43845.691567312111</v>
      </c>
      <c r="G51" s="294">
        <v>1200613.308432688</v>
      </c>
    </row>
    <row r="52" spans="1:7" ht="23.25" customHeight="1">
      <c r="A52" s="287">
        <v>1264250</v>
      </c>
      <c r="B52" s="287">
        <v>2017</v>
      </c>
      <c r="C52" s="287">
        <v>2</v>
      </c>
      <c r="D52" s="287" t="s">
        <v>252</v>
      </c>
      <c r="E52" s="287"/>
      <c r="F52" s="294">
        <v>12231.510855277133</v>
      </c>
      <c r="G52" s="294">
        <v>1252018.4891447229</v>
      </c>
    </row>
    <row r="53" spans="1:7" ht="23.25" customHeight="1">
      <c r="A53" s="287">
        <v>1361389</v>
      </c>
      <c r="B53" s="287">
        <v>2017</v>
      </c>
      <c r="C53" s="287">
        <v>3</v>
      </c>
      <c r="D53" s="287" t="s">
        <v>253</v>
      </c>
      <c r="E53" s="287"/>
      <c r="F53" s="294">
        <v>61493.337968189669</v>
      </c>
      <c r="G53" s="294">
        <v>1299895.6620318103</v>
      </c>
    </row>
    <row r="54" spans="1:7" ht="23.25" customHeight="1">
      <c r="A54" s="287">
        <v>1306823</v>
      </c>
      <c r="B54" s="287">
        <v>2017</v>
      </c>
      <c r="C54" s="287">
        <v>4</v>
      </c>
      <c r="D54" s="287" t="s">
        <v>254</v>
      </c>
      <c r="E54" s="287"/>
      <c r="F54" s="294">
        <v>-23257.515577423568</v>
      </c>
      <c r="G54" s="294">
        <v>1330080.5155774236</v>
      </c>
    </row>
    <row r="55" spans="1:7" ht="23.25" customHeight="1">
      <c r="A55" s="287">
        <v>1236358</v>
      </c>
      <c r="B55" s="287">
        <v>2018</v>
      </c>
      <c r="C55" s="287">
        <v>1</v>
      </c>
      <c r="D55" s="287" t="s">
        <v>255</v>
      </c>
      <c r="E55" s="287"/>
      <c r="F55" s="294">
        <v>35436.095854656312</v>
      </c>
      <c r="G55" s="294">
        <v>1200921.9041453437</v>
      </c>
    </row>
    <row r="56" spans="1:7" ht="23.25" customHeight="1">
      <c r="A56" s="287">
        <v>1252549</v>
      </c>
      <c r="B56" s="287">
        <v>2018</v>
      </c>
      <c r="C56" s="287">
        <v>2</v>
      </c>
      <c r="D56" s="287" t="s">
        <v>256</v>
      </c>
      <c r="E56" s="287"/>
      <c r="F56" s="294">
        <v>8219.7953279399117</v>
      </c>
      <c r="G56" s="294">
        <v>1244329.20467206</v>
      </c>
    </row>
    <row r="57" spans="1:7" ht="23.25" customHeight="1">
      <c r="A57" s="287">
        <v>1299811</v>
      </c>
      <c r="B57" s="287">
        <v>2018</v>
      </c>
      <c r="C57" s="287">
        <v>3</v>
      </c>
      <c r="D57" s="287" t="s">
        <v>257</v>
      </c>
      <c r="E57" s="287"/>
      <c r="F57" s="294">
        <v>4932.1599317235623</v>
      </c>
      <c r="G57" s="294">
        <v>1294878.8400682765</v>
      </c>
    </row>
    <row r="58" spans="1:7" ht="23.25" customHeight="1">
      <c r="A58" s="287">
        <v>1263081</v>
      </c>
      <c r="B58" s="287">
        <v>2018</v>
      </c>
      <c r="C58" s="287">
        <v>4</v>
      </c>
      <c r="D58" s="287" t="s">
        <v>258</v>
      </c>
      <c r="E58" s="287"/>
      <c r="F58" s="294">
        <v>-16872.406950897865</v>
      </c>
      <c r="G58" s="294">
        <v>1279953.4069508978</v>
      </c>
    </row>
    <row r="59" spans="1:7" ht="23.25" customHeight="1">
      <c r="A59" s="287">
        <v>1184151</v>
      </c>
      <c r="B59" s="287">
        <v>2019</v>
      </c>
      <c r="C59" s="287">
        <v>1</v>
      </c>
      <c r="D59" s="287" t="s">
        <v>259</v>
      </c>
      <c r="E59" s="287"/>
      <c r="F59" s="294">
        <v>25637.707448782177</v>
      </c>
      <c r="G59" s="294">
        <v>1158513.2925512178</v>
      </c>
    </row>
    <row r="60" spans="1:7" ht="23.25" customHeight="1">
      <c r="A60" s="287">
        <v>1171095</v>
      </c>
      <c r="B60" s="287">
        <v>2019</v>
      </c>
      <c r="C60" s="287">
        <v>2</v>
      </c>
      <c r="D60" s="287" t="s">
        <v>260</v>
      </c>
      <c r="E60" s="287"/>
      <c r="F60" s="294">
        <v>-21763.992767264943</v>
      </c>
      <c r="G60" s="294">
        <v>1192858.9927672648</v>
      </c>
    </row>
    <row r="61" spans="1:7" ht="23.25" customHeight="1">
      <c r="A61" s="287">
        <v>1164344</v>
      </c>
      <c r="B61" s="287">
        <v>2019</v>
      </c>
      <c r="C61" s="287">
        <v>3</v>
      </c>
      <c r="D61" s="287" t="s">
        <v>261</v>
      </c>
      <c r="E61" s="287"/>
      <c r="F61" s="294">
        <v>-57472.634036611773</v>
      </c>
      <c r="G61" s="294">
        <v>1221816.6340366118</v>
      </c>
    </row>
    <row r="62" spans="1:7" ht="23.25" customHeight="1">
      <c r="A62" s="287">
        <v>1198717</v>
      </c>
      <c r="B62" s="287">
        <v>2019</v>
      </c>
      <c r="C62" s="287">
        <v>4</v>
      </c>
      <c r="D62" s="287" t="s">
        <v>262</v>
      </c>
      <c r="E62" s="287"/>
      <c r="F62" s="294">
        <v>37466.104930165588</v>
      </c>
      <c r="G62" s="294">
        <v>1161250.8950698343</v>
      </c>
    </row>
    <row r="63" spans="1:7" ht="23.25" customHeight="1">
      <c r="A63" s="287"/>
      <c r="B63" s="287"/>
      <c r="C63" s="287"/>
      <c r="D63" s="287"/>
      <c r="E63" s="287"/>
      <c r="F63" s="287"/>
      <c r="G63" s="287"/>
    </row>
    <row r="64" spans="1:7" ht="23.25" customHeight="1">
      <c r="A64" s="287"/>
      <c r="B64" s="287"/>
      <c r="C64" s="287"/>
      <c r="D64" s="287"/>
      <c r="E64" s="287"/>
      <c r="F64" s="287"/>
      <c r="G64" s="287"/>
    </row>
    <row r="65" spans="1:7" ht="23.25" customHeight="1">
      <c r="A65" s="287"/>
      <c r="B65" s="287"/>
      <c r="C65" s="287"/>
      <c r="D65" s="287"/>
      <c r="E65" s="287"/>
      <c r="F65" s="287"/>
      <c r="G65" s="287"/>
    </row>
    <row r="66" spans="1:7" ht="23.25" customHeight="1">
      <c r="A66" s="287"/>
      <c r="B66" s="287"/>
      <c r="C66" s="287"/>
      <c r="D66" s="287"/>
      <c r="E66" s="287"/>
      <c r="F66" s="287"/>
      <c r="G66" s="287"/>
    </row>
    <row r="67" spans="1:7" ht="23.25" customHeight="1">
      <c r="A67" s="287"/>
      <c r="B67" s="287"/>
      <c r="C67" s="287"/>
      <c r="D67" s="287"/>
      <c r="E67" s="287"/>
      <c r="F67" s="287"/>
      <c r="G67" s="287"/>
    </row>
    <row r="68" spans="1:7" ht="23.25" customHeight="1">
      <c r="A68" s="287"/>
      <c r="B68" s="287"/>
      <c r="C68" s="287"/>
      <c r="D68" s="287"/>
      <c r="E68" s="287"/>
      <c r="F68" s="287"/>
      <c r="G68" s="287"/>
    </row>
    <row r="69" spans="1:7" ht="23.25" customHeight="1">
      <c r="A69" s="287"/>
      <c r="B69" s="287"/>
      <c r="C69" s="287"/>
      <c r="D69" s="287"/>
      <c r="E69" s="287"/>
      <c r="F69" s="287"/>
      <c r="G69" s="287"/>
    </row>
    <row r="70" spans="1:7" ht="23.25" customHeight="1">
      <c r="A70" s="287"/>
      <c r="B70" s="287"/>
      <c r="C70" s="287"/>
      <c r="D70" s="287"/>
      <c r="E70" s="287"/>
      <c r="F70" s="287"/>
      <c r="G70" s="287"/>
    </row>
    <row r="71" spans="1:7" ht="23.25" customHeight="1">
      <c r="A71" s="287"/>
      <c r="B71" s="287"/>
      <c r="C71" s="287"/>
      <c r="D71" s="287"/>
      <c r="E71" s="287"/>
      <c r="F71" s="287"/>
      <c r="G71" s="287"/>
    </row>
    <row r="72" spans="1:7" ht="23.25" customHeight="1">
      <c r="A72" s="287"/>
      <c r="B72" s="287"/>
      <c r="C72" s="287"/>
      <c r="D72" s="287"/>
      <c r="E72" s="287"/>
      <c r="F72" s="287"/>
      <c r="G72" s="287"/>
    </row>
    <row r="73" spans="1:7" ht="23.25" customHeight="1">
      <c r="A73" s="287"/>
      <c r="B73" s="287"/>
      <c r="C73" s="287"/>
      <c r="D73" s="287"/>
      <c r="E73" s="287"/>
      <c r="F73" s="287"/>
      <c r="G73" s="287"/>
    </row>
    <row r="74" spans="1:7" ht="23.25" customHeight="1">
      <c r="A74" s="287"/>
      <c r="B74" s="287"/>
      <c r="C74" s="287"/>
      <c r="D74" s="287"/>
      <c r="E74" s="287"/>
      <c r="F74" s="287"/>
      <c r="G74" s="287"/>
    </row>
    <row r="75" spans="1:7" ht="23.25" customHeight="1">
      <c r="A75" s="287"/>
      <c r="B75" s="287"/>
      <c r="C75" s="287"/>
      <c r="D75" s="287"/>
      <c r="E75" s="287"/>
      <c r="F75" s="287"/>
      <c r="G75" s="287"/>
    </row>
    <row r="76" spans="1:7" ht="23.25" customHeight="1">
      <c r="A76" s="287"/>
      <c r="B76" s="287"/>
      <c r="C76" s="287"/>
      <c r="D76" s="287"/>
      <c r="E76" s="287"/>
      <c r="F76" s="287"/>
      <c r="G76" s="287"/>
    </row>
  </sheetData>
  <pageMargins left="0.70866141732283472" right="0" top="0.74803149606299213" bottom="0" header="0.31496062992125984" footer="0.31496062992125984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8D9F4-5198-43C5-A670-116F32F9DAE3}">
  <dimension ref="A2:G90"/>
  <sheetViews>
    <sheetView topLeftCell="A48" zoomScale="50" zoomScaleNormal="50" workbookViewId="0">
      <selection activeCell="A5" sqref="A5:H5"/>
    </sheetView>
  </sheetViews>
  <sheetFormatPr defaultRowHeight="14.25"/>
  <cols>
    <col min="1" max="1" width="16.7109375" style="278" customWidth="1"/>
    <col min="2" max="2" width="15.42578125" style="278" customWidth="1"/>
    <col min="3" max="3" width="11.140625" style="278" customWidth="1"/>
    <col min="4" max="16384" width="9.140625" style="278"/>
  </cols>
  <sheetData>
    <row r="2" spans="1:7">
      <c r="A2" s="278" t="s">
        <v>218</v>
      </c>
    </row>
    <row r="3" spans="1:7" ht="23.25">
      <c r="A3" s="284">
        <v>1</v>
      </c>
      <c r="B3" s="283">
        <v>1444247</v>
      </c>
    </row>
    <row r="4" spans="1:7" ht="23.25">
      <c r="A4" s="286">
        <v>2</v>
      </c>
      <c r="B4" s="285">
        <v>1502082.64</v>
      </c>
    </row>
    <row r="5" spans="1:7" ht="23.25">
      <c r="A5" s="284">
        <v>3</v>
      </c>
      <c r="B5" s="283">
        <v>1568700</v>
      </c>
      <c r="C5" s="280"/>
      <c r="D5" s="280"/>
      <c r="E5" s="280"/>
      <c r="F5" s="280"/>
      <c r="G5" s="280"/>
    </row>
    <row r="6" spans="1:7" ht="23.25">
      <c r="A6" s="286">
        <v>4</v>
      </c>
      <c r="B6" s="285">
        <v>1596453</v>
      </c>
      <c r="C6" s="280"/>
      <c r="D6" s="280"/>
      <c r="E6" s="280"/>
    </row>
    <row r="7" spans="1:7" ht="23.25">
      <c r="A7" s="284">
        <v>5</v>
      </c>
      <c r="B7" s="283">
        <v>1473724.65</v>
      </c>
      <c r="C7" s="280"/>
      <c r="D7" s="280"/>
      <c r="E7" s="280"/>
    </row>
    <row r="8" spans="1:7" ht="23.25">
      <c r="A8" s="286">
        <v>6</v>
      </c>
      <c r="B8" s="285">
        <v>1558329.53</v>
      </c>
      <c r="C8" s="280"/>
      <c r="D8" s="280"/>
      <c r="E8" s="280"/>
      <c r="G8" s="280"/>
    </row>
    <row r="9" spans="1:7" ht="23.25">
      <c r="A9" s="284">
        <v>7</v>
      </c>
      <c r="B9" s="283">
        <v>1603167.91</v>
      </c>
      <c r="C9" s="280"/>
      <c r="D9" s="280"/>
      <c r="E9" s="280"/>
    </row>
    <row r="10" spans="1:7" ht="23.25">
      <c r="A10" s="286">
        <v>8</v>
      </c>
      <c r="B10" s="285">
        <v>1616084.41</v>
      </c>
      <c r="C10" s="280"/>
      <c r="D10" s="280"/>
      <c r="E10" s="280"/>
    </row>
    <row r="11" spans="1:7" ht="23.25">
      <c r="A11" s="284">
        <v>9</v>
      </c>
      <c r="B11" s="283">
        <v>1503381.22</v>
      </c>
      <c r="C11" s="280"/>
      <c r="D11" s="280"/>
      <c r="E11" s="280"/>
    </row>
    <row r="12" spans="1:7" ht="23.25">
      <c r="A12" s="286">
        <v>10</v>
      </c>
      <c r="B12" s="285">
        <v>1501983</v>
      </c>
      <c r="C12" s="280"/>
      <c r="D12" s="280"/>
    </row>
    <row r="13" spans="1:7" ht="23.25">
      <c r="A13" s="284">
        <v>11</v>
      </c>
      <c r="B13" s="283">
        <v>1599586</v>
      </c>
      <c r="C13" s="280"/>
      <c r="D13" s="280"/>
      <c r="E13" s="280"/>
    </row>
    <row r="14" spans="1:7" ht="23.25">
      <c r="A14" s="286">
        <v>12</v>
      </c>
      <c r="B14" s="285">
        <v>1588286</v>
      </c>
      <c r="C14" s="280"/>
      <c r="D14" s="280"/>
    </row>
    <row r="15" spans="1:7" ht="23.25">
      <c r="A15" s="284">
        <v>13</v>
      </c>
      <c r="B15" s="283">
        <v>1349508</v>
      </c>
    </row>
    <row r="16" spans="1:7" ht="23.25">
      <c r="A16" s="286">
        <v>14</v>
      </c>
      <c r="B16" s="285">
        <v>1397340.87</v>
      </c>
      <c r="C16" s="280"/>
      <c r="D16" s="280"/>
      <c r="E16" s="280"/>
      <c r="F16" s="280"/>
      <c r="G16" s="280"/>
    </row>
    <row r="17" spans="1:2" ht="23.25">
      <c r="A17" s="284">
        <v>15</v>
      </c>
      <c r="B17" s="283">
        <v>1405156.22</v>
      </c>
    </row>
    <row r="18" spans="1:2" ht="23.25">
      <c r="A18" s="286">
        <v>16</v>
      </c>
      <c r="B18" s="285">
        <v>1416408</v>
      </c>
    </row>
    <row r="19" spans="1:2" ht="23.25">
      <c r="A19" s="284">
        <v>17</v>
      </c>
      <c r="B19" s="283">
        <v>1362575.88</v>
      </c>
    </row>
    <row r="20" spans="1:2" ht="23.25">
      <c r="A20" s="286">
        <v>18</v>
      </c>
      <c r="B20" s="285">
        <v>1368351.78</v>
      </c>
    </row>
    <row r="21" spans="1:2" ht="23.25">
      <c r="A21" s="284">
        <v>19</v>
      </c>
      <c r="B21" s="283">
        <v>1366251.5</v>
      </c>
    </row>
    <row r="22" spans="1:2" ht="23.25">
      <c r="A22" s="286">
        <v>20</v>
      </c>
      <c r="B22" s="285">
        <v>1389717.13</v>
      </c>
    </row>
    <row r="23" spans="1:2" ht="23.25">
      <c r="A23" s="284">
        <v>21</v>
      </c>
      <c r="B23" s="283">
        <v>1280208.7</v>
      </c>
    </row>
    <row r="24" spans="1:2" ht="23.25">
      <c r="A24" s="286">
        <v>22</v>
      </c>
      <c r="B24" s="285">
        <v>1281017.6100000001</v>
      </c>
    </row>
    <row r="25" spans="1:2" ht="23.25">
      <c r="A25" s="284">
        <v>23</v>
      </c>
      <c r="B25" s="283">
        <v>1332622.46</v>
      </c>
    </row>
    <row r="26" spans="1:2" ht="23.25">
      <c r="A26" s="286">
        <v>24</v>
      </c>
      <c r="B26" s="285">
        <v>1315215.74</v>
      </c>
    </row>
    <row r="27" spans="1:2" ht="23.25">
      <c r="A27" s="284">
        <v>25</v>
      </c>
      <c r="B27" s="283">
        <v>1244459</v>
      </c>
    </row>
    <row r="28" spans="1:2" ht="23.25">
      <c r="A28" s="286">
        <v>26</v>
      </c>
      <c r="B28" s="285">
        <v>1264250</v>
      </c>
    </row>
    <row r="29" spans="1:2" ht="23.25">
      <c r="A29" s="284">
        <v>27</v>
      </c>
      <c r="B29" s="283">
        <v>1361389</v>
      </c>
    </row>
    <row r="30" spans="1:2" ht="23.25">
      <c r="A30" s="286">
        <v>28</v>
      </c>
      <c r="B30" s="285">
        <v>1306823</v>
      </c>
    </row>
    <row r="31" spans="1:2" ht="23.25">
      <c r="A31" s="284">
        <v>29</v>
      </c>
      <c r="B31" s="283">
        <v>1236358</v>
      </c>
    </row>
    <row r="32" spans="1:2" ht="23.25">
      <c r="A32" s="286">
        <v>30</v>
      </c>
      <c r="B32" s="285">
        <v>1252549</v>
      </c>
    </row>
    <row r="33" spans="1:2" ht="23.25">
      <c r="A33" s="284">
        <v>31</v>
      </c>
      <c r="B33" s="283">
        <v>1299811</v>
      </c>
    </row>
    <row r="34" spans="1:2" ht="23.25">
      <c r="A34" s="286">
        <v>32</v>
      </c>
      <c r="B34" s="285">
        <v>1263081</v>
      </c>
    </row>
    <row r="35" spans="1:2" ht="23.25">
      <c r="A35" s="284">
        <v>33</v>
      </c>
      <c r="B35" s="283">
        <v>1184151</v>
      </c>
    </row>
    <row r="36" spans="1:2" ht="23.25">
      <c r="A36" s="286">
        <v>34</v>
      </c>
      <c r="B36" s="285">
        <v>1171095</v>
      </c>
    </row>
    <row r="37" spans="1:2" ht="23.25">
      <c r="A37" s="284">
        <v>35</v>
      </c>
      <c r="B37" s="283">
        <v>1164344</v>
      </c>
    </row>
    <row r="38" spans="1:2" ht="23.25">
      <c r="A38" s="282">
        <v>36</v>
      </c>
      <c r="B38" s="281">
        <v>1198717</v>
      </c>
    </row>
    <row r="39" spans="1:2">
      <c r="B39" s="280"/>
    </row>
    <row r="40" spans="1:2">
      <c r="B40" s="280"/>
    </row>
    <row r="41" spans="1:2">
      <c r="B41" s="280"/>
    </row>
    <row r="42" spans="1:2">
      <c r="B42" s="280"/>
    </row>
    <row r="43" spans="1:2">
      <c r="B43" s="280"/>
    </row>
    <row r="44" spans="1:2">
      <c r="B44" s="280"/>
    </row>
    <row r="45" spans="1:2">
      <c r="B45" s="280"/>
    </row>
    <row r="46" spans="1:2">
      <c r="B46" s="280"/>
    </row>
    <row r="47" spans="1:2">
      <c r="B47" s="280"/>
    </row>
    <row r="48" spans="1:2">
      <c r="B48" s="280"/>
    </row>
    <row r="49" spans="2:2">
      <c r="B49" s="280"/>
    </row>
    <row r="50" spans="2:2">
      <c r="B50" s="280"/>
    </row>
    <row r="51" spans="2:2">
      <c r="B51" s="280"/>
    </row>
    <row r="52" spans="2:2">
      <c r="B52" s="280"/>
    </row>
    <row r="53" spans="2:2">
      <c r="B53" s="280"/>
    </row>
    <row r="54" spans="2:2">
      <c r="B54" s="280"/>
    </row>
    <row r="55" spans="2:2">
      <c r="B55" s="280"/>
    </row>
    <row r="56" spans="2:2">
      <c r="B56" s="280"/>
    </row>
    <row r="57" spans="2:2">
      <c r="B57" s="280"/>
    </row>
    <row r="58" spans="2:2">
      <c r="B58" s="280"/>
    </row>
    <row r="59" spans="2:2">
      <c r="B59" s="280"/>
    </row>
    <row r="60" spans="2:2">
      <c r="B60" s="280"/>
    </row>
    <row r="61" spans="2:2">
      <c r="B61" s="280"/>
    </row>
    <row r="62" spans="2:2">
      <c r="B62" s="280"/>
    </row>
    <row r="63" spans="2:2">
      <c r="B63" s="280"/>
    </row>
    <row r="64" spans="2:2">
      <c r="B64" s="280"/>
    </row>
    <row r="65" spans="2:2">
      <c r="B65" s="280"/>
    </row>
    <row r="66" spans="2:2">
      <c r="B66" s="280"/>
    </row>
    <row r="67" spans="2:2">
      <c r="B67" s="280"/>
    </row>
    <row r="68" spans="2:2">
      <c r="B68" s="280"/>
    </row>
    <row r="69" spans="2:2">
      <c r="B69" s="280"/>
    </row>
    <row r="70" spans="2:2">
      <c r="B70" s="280"/>
    </row>
    <row r="71" spans="2:2">
      <c r="B71" s="280"/>
    </row>
    <row r="72" spans="2:2">
      <c r="B72" s="280"/>
    </row>
    <row r="73" spans="2:2">
      <c r="B73" s="280"/>
    </row>
    <row r="74" spans="2:2">
      <c r="B74" s="280"/>
    </row>
    <row r="75" spans="2:2">
      <c r="B75" s="280"/>
    </row>
    <row r="76" spans="2:2">
      <c r="B76" s="280"/>
    </row>
    <row r="77" spans="2:2">
      <c r="B77" s="280"/>
    </row>
    <row r="78" spans="2:2">
      <c r="B78" s="280"/>
    </row>
    <row r="79" spans="2:2">
      <c r="B79" s="280"/>
    </row>
    <row r="80" spans="2:2">
      <c r="B80" s="280"/>
    </row>
    <row r="81" spans="2:2">
      <c r="B81" s="280"/>
    </row>
    <row r="82" spans="2:2">
      <c r="B82" s="280"/>
    </row>
    <row r="83" spans="2:2">
      <c r="B83" s="280"/>
    </row>
    <row r="84" spans="2:2">
      <c r="B84" s="280"/>
    </row>
    <row r="85" spans="2:2">
      <c r="B85" s="280"/>
    </row>
    <row r="86" spans="2:2">
      <c r="B86" s="280"/>
    </row>
    <row r="87" spans="2:2">
      <c r="B87" s="280"/>
    </row>
    <row r="88" spans="2:2">
      <c r="B88" s="280"/>
    </row>
    <row r="89" spans="2:2">
      <c r="B89" s="280"/>
    </row>
    <row r="90" spans="2:2">
      <c r="B90" s="280"/>
    </row>
  </sheetData>
  <pageMargins left="0.51181102362204722" right="0" top="0.35433070866141736" bottom="0.15748031496062992" header="0.31496062992125984" footer="0.31496062992125984"/>
  <pageSetup paperSize="9" scale="8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FC601-916D-48E4-BA46-664FFFB6DD95}">
  <dimension ref="A1"/>
  <sheetViews>
    <sheetView topLeftCell="A35" zoomScale="80" zoomScaleNormal="80" workbookViewId="0">
      <selection activeCell="A5" sqref="A5:H5"/>
    </sheetView>
  </sheetViews>
  <sheetFormatPr defaultRowHeight="14.25"/>
  <cols>
    <col min="1" max="16384" width="9.140625" style="278"/>
  </cols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825A6-08CD-4097-99B7-F4704E9F64D7}">
  <dimension ref="A1"/>
  <sheetViews>
    <sheetView workbookViewId="0">
      <selection activeCell="A5" sqref="A5:H5"/>
    </sheetView>
  </sheetViews>
  <sheetFormatPr defaultRowHeight="14.25"/>
  <cols>
    <col min="1" max="16384" width="9.140625" style="278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519FC-8E80-4827-84C3-7FBB29836EB9}">
  <dimension ref="A1"/>
  <sheetViews>
    <sheetView workbookViewId="0">
      <selection activeCell="A5" sqref="A5:H5"/>
    </sheetView>
  </sheetViews>
  <sheetFormatPr defaultRowHeight="14.25"/>
  <cols>
    <col min="1" max="16384" width="9.140625" style="278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19</vt:i4>
      </vt:variant>
    </vt:vector>
  </HeadingPairs>
  <TitlesOfParts>
    <vt:vector size="19" baseType="lpstr">
      <vt:lpstr>ตารางที่1ไตรมาส3 2563</vt:lpstr>
      <vt:lpstr>1.ไตรมาส1234 25552562</vt:lpstr>
      <vt:lpstr>2.ไตรมาส1234 25552562</vt:lpstr>
      <vt:lpstr>3.ไตรมาส1234 25552562</vt:lpstr>
      <vt:lpstr>5 differenceไตรมาส1234 62</vt:lpstr>
      <vt:lpstr>1เชื่อมเวลากับDATAไตรมาส1234 62</vt:lpstr>
      <vt:lpstr>2 Minitab Time Series</vt:lpstr>
      <vt:lpstr>3 MinitDouble Exp Smoothing</vt:lpstr>
      <vt:lpstr>4Minitab Moving average</vt:lpstr>
      <vt:lpstr>ตาราง 1</vt:lpstr>
      <vt:lpstr>อนุกรมเวลา</vt:lpstr>
      <vt:lpstr>Sheet1</vt:lpstr>
      <vt:lpstr>อนุกรมเวลา   </vt:lpstr>
      <vt:lpstr>ตารางที่2 ไตรมาส3 2563</vt:lpstr>
      <vt:lpstr>ตารางที่3 ไตรมาส3 2563</vt:lpstr>
      <vt:lpstr>ตารางที่4 ไตรมาส3 2563</vt:lpstr>
      <vt:lpstr>ตารางที่5 ไตรมาส3 2563</vt:lpstr>
      <vt:lpstr>ตารางที่6 ไตรมาส3 2563</vt:lpstr>
      <vt:lpstr>ตารางที่7 ไตรมาส3 2563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2020-01-27T09:28:18Z</cp:lastPrinted>
  <dcterms:created xsi:type="dcterms:W3CDTF">2004-08-16T17:13:42Z</dcterms:created>
  <dcterms:modified xsi:type="dcterms:W3CDTF">2021-01-04T09:45:57Z</dcterms:modified>
</cp:coreProperties>
</file>