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028"/>
  <workbookPr/>
  <mc:AlternateContent xmlns:mc="http://schemas.openxmlformats.org/markup-compatibility/2006">
    <mc:Choice Requires="x15">
      <x15ac:absPath xmlns:x15ac="http://schemas.microsoft.com/office/spreadsheetml/2010/11/ac" url="D:\3.ปานทิพย์\12.รายงานวิชาการ2562-2563\1.สรง2562-2564\3.รายงาน สรง.2564\สรง.รายปี 2564\ข้อมูล สรง.รายปี 2564\"/>
    </mc:Choice>
  </mc:AlternateContent>
  <xr:revisionPtr revIDLastSave="0" documentId="13_ncr:1_{EEFCD98E-DEB6-41EF-BD29-2DA30DE03B9D}" xr6:coauthVersionLast="47" xr6:coauthVersionMax="47" xr10:uidLastSave="{00000000-0000-0000-0000-000000000000}"/>
  <bookViews>
    <workbookView showHorizontalScroll="0" showVerticalScroll="0" showSheetTabs="0" xWindow="-120" yWindow="-120" windowWidth="21840" windowHeight="13140" activeTab="4" xr2:uid="{00000000-000D-0000-FFFF-FFFF00000000}"/>
  </bookViews>
  <sheets>
    <sheet name="T1-1" sheetId="4" r:id="rId1"/>
    <sheet name="T2-1" sheetId="3" r:id="rId2"/>
    <sheet name="T3-1" sheetId="2" r:id="rId3"/>
    <sheet name="T4-1" sheetId="1" r:id="rId4"/>
    <sheet name="รวม" sheetId="6" r:id="rId5"/>
  </sheets>
  <definedNames>
    <definedName name="_xlnm.Print_Area" localSheetId="0">'T1-1'!$A$1:$D$30</definedName>
    <definedName name="_xlnm.Print_Area" localSheetId="1">'T2-1'!$A$1:$D$32</definedName>
    <definedName name="_xlnm.Print_Area" localSheetId="2">'T3-1'!$A$1:$D$30</definedName>
    <definedName name="_xlnm.Print_Area" localSheetId="3">'T4-1'!$A$1:$D$30</definedName>
    <definedName name="_xlnm.Print_Area" localSheetId="4">รวม!$A$1:$D$30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D24" i="6" l="1"/>
  <c r="C24" i="6"/>
  <c r="D21" i="6"/>
  <c r="D22" i="6"/>
  <c r="D23" i="6"/>
  <c r="D25" i="6"/>
  <c r="D26" i="6"/>
  <c r="D27" i="6"/>
  <c r="D28" i="6"/>
  <c r="C21" i="6"/>
  <c r="C22" i="6"/>
  <c r="C23" i="6"/>
  <c r="C25" i="6"/>
  <c r="C26" i="6"/>
  <c r="C27" i="6"/>
  <c r="C28" i="6"/>
  <c r="B22" i="6"/>
  <c r="B24" i="6"/>
  <c r="B25" i="6"/>
  <c r="B26" i="6"/>
  <c r="B27" i="6"/>
  <c r="B28" i="6"/>
  <c r="D26" i="3" l="1"/>
  <c r="D27" i="3"/>
  <c r="D28" i="3"/>
  <c r="C28" i="3"/>
  <c r="D21" i="3"/>
  <c r="D22" i="3"/>
  <c r="D23" i="3"/>
  <c r="D24" i="3"/>
  <c r="C21" i="3"/>
  <c r="C22" i="3"/>
  <c r="C23" i="3"/>
  <c r="C24" i="3"/>
  <c r="B23" i="3"/>
  <c r="B24" i="3"/>
  <c r="C25" i="4" l="1"/>
  <c r="B27" i="4"/>
  <c r="C20" i="4"/>
  <c r="C21" i="4"/>
  <c r="D23" i="4"/>
  <c r="B23" i="4"/>
  <c r="F22" i="6" l="1"/>
  <c r="H22" i="6"/>
  <c r="D16" i="6" l="1"/>
  <c r="C16" i="6"/>
  <c r="D15" i="6"/>
  <c r="C15" i="6"/>
  <c r="D14" i="6"/>
  <c r="C14" i="6"/>
  <c r="D12" i="6"/>
  <c r="C12" i="6"/>
  <c r="D11" i="6"/>
  <c r="C11" i="6"/>
  <c r="D10" i="6"/>
  <c r="C10" i="6"/>
  <c r="B16" i="6" l="1"/>
  <c r="D13" i="6"/>
  <c r="B15" i="6"/>
  <c r="B14" i="6"/>
  <c r="C13" i="6"/>
  <c r="B12" i="6"/>
  <c r="D9" i="6"/>
  <c r="B11" i="6"/>
  <c r="C9" i="6"/>
  <c r="C8" i="6" s="1"/>
  <c r="B10" i="6"/>
  <c r="D20" i="4"/>
  <c r="C28" i="4"/>
  <c r="C22" i="4"/>
  <c r="C27" i="4"/>
  <c r="C23" i="4"/>
  <c r="C19" i="4"/>
  <c r="C26" i="4"/>
  <c r="D21" i="4"/>
  <c r="D8" i="6" l="1"/>
  <c r="D7" i="6" s="1"/>
  <c r="H24" i="6" s="1"/>
  <c r="B13" i="6"/>
  <c r="C7" i="6"/>
  <c r="G28" i="6" s="1"/>
  <c r="B25" i="4"/>
  <c r="B21" i="4"/>
  <c r="B22" i="4"/>
  <c r="B28" i="4"/>
  <c r="B9" i="6"/>
  <c r="B8" i="6" s="1"/>
  <c r="B19" i="4"/>
  <c r="B26" i="4"/>
  <c r="D27" i="4"/>
  <c r="D28" i="4"/>
  <c r="D19" i="4"/>
  <c r="D26" i="4"/>
  <c r="D22" i="4"/>
  <c r="D25" i="4"/>
  <c r="B20" i="4"/>
  <c r="D20" i="6" l="1"/>
  <c r="H23" i="6"/>
  <c r="H21" i="6" s="1"/>
  <c r="H20" i="6" s="1"/>
  <c r="H28" i="6"/>
  <c r="H26" i="6"/>
  <c r="D19" i="6"/>
  <c r="H27" i="6"/>
  <c r="B7" i="6"/>
  <c r="F23" i="6" s="1"/>
  <c r="F21" i="6" s="1"/>
  <c r="C20" i="6"/>
  <c r="G26" i="6"/>
  <c r="G23" i="6"/>
  <c r="G27" i="6"/>
  <c r="C19" i="6"/>
  <c r="G24" i="6"/>
  <c r="G22" i="6"/>
  <c r="B28" i="3"/>
  <c r="C27" i="3"/>
  <c r="B27" i="3"/>
  <c r="C26" i="3"/>
  <c r="B26" i="3"/>
  <c r="D25" i="3"/>
  <c r="C25" i="3"/>
  <c r="B25" i="3"/>
  <c r="B22" i="3"/>
  <c r="B21" i="3"/>
  <c r="D20" i="3"/>
  <c r="C20" i="3"/>
  <c r="B20" i="3"/>
  <c r="D19" i="3"/>
  <c r="C19" i="3"/>
  <c r="B19" i="3"/>
  <c r="G21" i="6" l="1"/>
  <c r="G20" i="6" s="1"/>
  <c r="G25" i="6"/>
  <c r="H25" i="6"/>
  <c r="H19" i="6" s="1"/>
  <c r="F26" i="6"/>
  <c r="F24" i="6"/>
  <c r="F20" i="6" s="1"/>
  <c r="F28" i="6"/>
  <c r="B20" i="6"/>
  <c r="B19" i="6"/>
  <c r="F27" i="6"/>
  <c r="B21" i="6"/>
  <c r="D31" i="2"/>
  <c r="B31" i="2"/>
  <c r="H28" i="2"/>
  <c r="C28" i="2"/>
  <c r="G28" i="2" s="1"/>
  <c r="B28" i="2"/>
  <c r="F28" i="2" s="1"/>
  <c r="G27" i="2"/>
  <c r="D27" i="2"/>
  <c r="H27" i="2" s="1"/>
  <c r="B27" i="2"/>
  <c r="F27" i="2" s="1"/>
  <c r="D26" i="2"/>
  <c r="H26" i="2" s="1"/>
  <c r="C26" i="2"/>
  <c r="G26" i="2" s="1"/>
  <c r="B26" i="2"/>
  <c r="F26" i="2" s="1"/>
  <c r="D25" i="2"/>
  <c r="C25" i="2"/>
  <c r="B25" i="2"/>
  <c r="C24" i="2"/>
  <c r="G24" i="2" s="1"/>
  <c r="B24" i="2"/>
  <c r="F24" i="2" s="1"/>
  <c r="D23" i="2"/>
  <c r="H23" i="2" s="1"/>
  <c r="B23" i="2"/>
  <c r="F23" i="2" s="1"/>
  <c r="D22" i="2"/>
  <c r="H22" i="2" s="1"/>
  <c r="C22" i="2"/>
  <c r="G22" i="2" s="1"/>
  <c r="G21" i="2" s="1"/>
  <c r="B22" i="2"/>
  <c r="F22" i="2" s="1"/>
  <c r="D21" i="2"/>
  <c r="C21" i="2"/>
  <c r="B21" i="2"/>
  <c r="D20" i="2"/>
  <c r="C20" i="2"/>
  <c r="B20" i="2"/>
  <c r="D19" i="2"/>
  <c r="C19" i="2"/>
  <c r="B19" i="2"/>
  <c r="G20" i="2" l="1"/>
  <c r="G19" i="2" s="1"/>
  <c r="G19" i="6"/>
  <c r="G25" i="2"/>
  <c r="H25" i="2"/>
  <c r="H21" i="2"/>
  <c r="H20" i="2" s="1"/>
  <c r="H19" i="2" s="1"/>
  <c r="F25" i="6"/>
  <c r="F19" i="6" s="1"/>
  <c r="F21" i="2"/>
  <c r="F20" i="2" s="1"/>
  <c r="F25" i="2"/>
  <c r="F19" i="2" l="1"/>
  <c r="D31" i="1" l="1"/>
  <c r="B31" i="1"/>
  <c r="G28" i="1"/>
  <c r="D28" i="1"/>
  <c r="H28" i="1" s="1"/>
  <c r="B28" i="1"/>
  <c r="F28" i="1" s="1"/>
  <c r="D27" i="1"/>
  <c r="H27" i="1" s="1"/>
  <c r="C27" i="1"/>
  <c r="G27" i="1" s="1"/>
  <c r="B27" i="1"/>
  <c r="F27" i="1" s="1"/>
  <c r="D26" i="1"/>
  <c r="H26" i="1" s="1"/>
  <c r="C26" i="1"/>
  <c r="G26" i="1" s="1"/>
  <c r="B26" i="1"/>
  <c r="F26" i="1" s="1"/>
  <c r="B25" i="1"/>
  <c r="D24" i="1"/>
  <c r="H24" i="1" s="1"/>
  <c r="C24" i="1"/>
  <c r="G24" i="1" s="1"/>
  <c r="B24" i="1"/>
  <c r="F24" i="1" s="1"/>
  <c r="F23" i="1"/>
  <c r="D23" i="1"/>
  <c r="H23" i="1" s="1"/>
  <c r="C23" i="1"/>
  <c r="G23" i="1" s="1"/>
  <c r="D22" i="1"/>
  <c r="H22" i="1" s="1"/>
  <c r="C22" i="1"/>
  <c r="G22" i="1" s="1"/>
  <c r="B22" i="1"/>
  <c r="F22" i="1" s="1"/>
  <c r="F21" i="1" s="1"/>
  <c r="D21" i="1"/>
  <c r="C21" i="1"/>
  <c r="B20" i="1"/>
  <c r="D19" i="1"/>
  <c r="C19" i="1"/>
  <c r="B19" i="1"/>
  <c r="H25" i="1" l="1"/>
  <c r="G21" i="1"/>
  <c r="G20" i="1" s="1"/>
  <c r="H21" i="1"/>
  <c r="H20" i="1"/>
  <c r="F25" i="1"/>
  <c r="F20" i="1"/>
  <c r="G25" i="1"/>
  <c r="H19" i="1" l="1"/>
  <c r="F19" i="1"/>
  <c r="G19" i="1"/>
</calcChain>
</file>

<file path=xl/sharedStrings.xml><?xml version="1.0" encoding="utf-8"?>
<sst xmlns="http://schemas.openxmlformats.org/spreadsheetml/2006/main" count="149" uniqueCount="30">
  <si>
    <t xml:space="preserve">ตารางที่ 1   ประชากร จำแนกตามสถานภาพแรงงานและเพศ </t>
  </si>
  <si>
    <t>สถานภาพแรงงาน</t>
  </si>
  <si>
    <t>รวม</t>
  </si>
  <si>
    <t>ชาย</t>
  </si>
  <si>
    <t>หญิง</t>
  </si>
  <si>
    <t>จำนวน (คน)</t>
  </si>
  <si>
    <t>ยอดรวม</t>
  </si>
  <si>
    <t>1. ผู้อยู่ในกำลังแรงงาน</t>
  </si>
  <si>
    <t xml:space="preserve">   1.1  กำลังแรงงานปัจจุบัน</t>
  </si>
  <si>
    <t xml:space="preserve">      1.1.1  ผู้มีงานทำ</t>
  </si>
  <si>
    <t xml:space="preserve">      1.1.2  ผู้ว่างงาน</t>
  </si>
  <si>
    <t xml:space="preserve">   1.2  ผู้ที่รอฤดูกาล</t>
  </si>
  <si>
    <t xml:space="preserve"> 2. ผู้ไม่อยู่ในกำลังแรงงาน</t>
  </si>
  <si>
    <t xml:space="preserve">   2.1  ทำงานบ้าน</t>
  </si>
  <si>
    <t xml:space="preserve">   2.2  เรียนหนังสือ</t>
  </si>
  <si>
    <t xml:space="preserve">   2.3  อื่นๆ</t>
  </si>
  <si>
    <t>ร้อยละ</t>
  </si>
  <si>
    <t>.. จำนวนเล็กน้อย</t>
  </si>
  <si>
    <t>อัตราการว่างงาน</t>
  </si>
  <si>
    <t>. .</t>
  </si>
  <si>
    <t xml:space="preserve">ตารางที่ 1   จำนวน และร้อยละของประชากรอายุ 15 ปีขึ้นไป จำแนกตามสถานภาพแรงงาน และเพศ </t>
  </si>
  <si>
    <t xml:space="preserve">  แหล่งที่มา  :  สรุปผลการสำรวจโครงการสำรวจภาวะการทำงานของประชากรจังหวัดเลย  </t>
  </si>
  <si>
    <t xml:space="preserve">                    ไตรมาสที่ 2 พ.ศ. 2562</t>
  </si>
  <si>
    <t>2. ผู้ไม่อยู่ในกำลังแรงงาน</t>
  </si>
  <si>
    <t>ที่มา : โครงการสำรวจภาวะการทำงานของประชากรจังหวัดเลย ไตรมาสที่ 1 พ.ศ. 2564</t>
  </si>
  <si>
    <t xml:space="preserve">                 พ.ศ. 2564</t>
  </si>
  <si>
    <t xml:space="preserve">                ไตรมาสที่ 4 พ.ศ. 2564</t>
  </si>
  <si>
    <t xml:space="preserve">                ไตรมาสที่ 3 พ.ศ. 2564</t>
  </si>
  <si>
    <t xml:space="preserve">                ไตรมาสที่ 2 พ.ศ. 2564</t>
  </si>
  <si>
    <t xml:space="preserve">                ไตรมาสที่ 1 พ.ศ. 2564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</si>
</sst>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3" formatCode="_-* #,##0.00_-;\-* #,##0.00_-;_-* &quot;-&quot;??_-;_-@_-"/>
    <numFmt numFmtId="187" formatCode="_-* #,##0_-;\-* #,##0_-;_-* &quot;-&quot;??_-;_-@_-"/>
    <numFmt numFmtId="188" formatCode="_-#,##0.0_-;\-#,##0.0_-;_-&quot;-&quot;_-;_-@_-"/>
    <numFmt numFmtId="189" formatCode="0.0"/>
    <numFmt numFmtId="190" formatCode="_-#,##0_-;\-#,##0_-;_-&quot;-&quot;_-;_-@_-"/>
  </numFmts>
  <fonts count="11" x14ac:knownFonts="1">
    <font>
      <sz val="14"/>
      <name val="Cordia New"/>
      <charset val="222"/>
    </font>
    <font>
      <sz val="14"/>
      <name val="Cordia New"/>
      <family val="2"/>
    </font>
    <font>
      <b/>
      <sz val="18"/>
      <name val="TH SarabunPSK"/>
      <family val="2"/>
    </font>
    <font>
      <sz val="18"/>
      <name val="TH SarabunPSK"/>
      <family val="2"/>
    </font>
    <font>
      <sz val="14"/>
      <name val="TH SarabunPSK"/>
      <family val="2"/>
    </font>
    <font>
      <sz val="14"/>
      <name val="Cordia New"/>
      <family val="2"/>
    </font>
    <font>
      <sz val="18"/>
      <color indexed="8"/>
      <name val="TH SarabunPSK"/>
      <family val="2"/>
    </font>
    <font>
      <b/>
      <sz val="18"/>
      <color indexed="8"/>
      <name val="TH SarabunPSK"/>
      <family val="2"/>
    </font>
    <font>
      <sz val="18"/>
      <color rgb="FFFF0000"/>
      <name val="TH SarabunPSK"/>
      <family val="2"/>
    </font>
    <font>
      <sz val="18"/>
      <color theme="1"/>
      <name val="TH SarabunPSK"/>
      <family val="2"/>
    </font>
    <font>
      <sz val="14"/>
      <name val="CordiaUPC"/>
      <family val="2"/>
      <charset val="22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7">
    <xf numFmtId="0" fontId="0" fillId="0" borderId="0"/>
    <xf numFmtId="43" fontId="1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</cellStyleXfs>
  <cellXfs count="82">
    <xf numFmtId="0" fontId="0" fillId="0" borderId="0" xfId="0"/>
    <xf numFmtId="0" fontId="2" fillId="0" borderId="0" xfId="0" applyFont="1" applyAlignment="1">
      <alignment horizontal="left"/>
    </xf>
    <xf numFmtId="0" fontId="3" fillId="0" borderId="0" xfId="0" applyFont="1"/>
    <xf numFmtId="0" fontId="2" fillId="0" borderId="0" xfId="0" applyFont="1"/>
    <xf numFmtId="0" fontId="2" fillId="0" borderId="0" xfId="0" applyFont="1" applyAlignment="1">
      <alignment horizont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right" vertical="center"/>
    </xf>
    <xf numFmtId="0" fontId="3" fillId="0" borderId="0" xfId="0" applyFont="1" applyBorder="1"/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vertical="center"/>
    </xf>
    <xf numFmtId="3" fontId="2" fillId="0" borderId="0" xfId="0" applyNumberFormat="1" applyFont="1"/>
    <xf numFmtId="3" fontId="3" fillId="0" borderId="0" xfId="0" applyNumberFormat="1" applyFont="1" applyBorder="1" applyAlignment="1">
      <alignment horizontal="right"/>
    </xf>
    <xf numFmtId="187" fontId="2" fillId="0" borderId="0" xfId="1" applyNumberFormat="1" applyFont="1"/>
    <xf numFmtId="187" fontId="2" fillId="0" borderId="0" xfId="1" applyNumberFormat="1" applyFont="1" applyAlignment="1">
      <alignment horizontal="right" wrapText="1"/>
    </xf>
    <xf numFmtId="3" fontId="2" fillId="0" borderId="0" xfId="0" applyNumberFormat="1" applyFont="1" applyBorder="1" applyAlignment="1">
      <alignment horizontal="right"/>
    </xf>
    <xf numFmtId="3" fontId="2" fillId="0" borderId="0" xfId="0" applyNumberFormat="1" applyFont="1" applyAlignment="1">
      <alignment horizontal="right"/>
    </xf>
    <xf numFmtId="0" fontId="3" fillId="0" borderId="0" xfId="0" applyFont="1" applyAlignment="1">
      <alignment vertical="center"/>
    </xf>
    <xf numFmtId="187" fontId="3" fillId="0" borderId="0" xfId="1" applyNumberFormat="1" applyFont="1"/>
    <xf numFmtId="187" fontId="3" fillId="0" borderId="0" xfId="1" applyNumberFormat="1" applyFont="1" applyAlignment="1">
      <alignment horizontal="right" wrapText="1"/>
    </xf>
    <xf numFmtId="3" fontId="3" fillId="0" borderId="0" xfId="0" applyNumberFormat="1" applyFont="1" applyAlignment="1">
      <alignment horizontal="right"/>
    </xf>
    <xf numFmtId="187" fontId="3" fillId="0" borderId="0" xfId="1" applyNumberFormat="1" applyFont="1" applyAlignment="1">
      <alignment horizontal="right" vertical="center" wrapText="1"/>
    </xf>
    <xf numFmtId="188" fontId="3" fillId="0" borderId="0" xfId="0" applyNumberFormat="1" applyFont="1" applyBorder="1" applyAlignment="1">
      <alignment horizontal="right"/>
    </xf>
    <xf numFmtId="187" fontId="2" fillId="0" borderId="0" xfId="1" applyNumberFormat="1" applyFont="1" applyAlignment="1">
      <alignment horizontal="right" vertical="center" wrapText="1"/>
    </xf>
    <xf numFmtId="0" fontId="3" fillId="0" borderId="0" xfId="0" applyFont="1" applyBorder="1" applyAlignment="1">
      <alignment vertical="center"/>
    </xf>
    <xf numFmtId="189" fontId="2" fillId="0" borderId="0" xfId="0" applyNumberFormat="1" applyFont="1" applyBorder="1" applyAlignment="1">
      <alignment horizontal="right" vertical="center"/>
    </xf>
    <xf numFmtId="189" fontId="2" fillId="0" borderId="0" xfId="0" applyNumberFormat="1" applyFont="1" applyAlignment="1">
      <alignment vertical="center"/>
    </xf>
    <xf numFmtId="189" fontId="3" fillId="0" borderId="0" xfId="0" applyNumberFormat="1" applyFont="1" applyBorder="1" applyAlignment="1">
      <alignment horizontal="right" vertical="center"/>
    </xf>
    <xf numFmtId="189" fontId="3" fillId="0" borderId="0" xfId="0" applyNumberFormat="1" applyFont="1" applyBorder="1" applyAlignment="1">
      <alignment horizontal="right" vertical="justify"/>
    </xf>
    <xf numFmtId="188" fontId="3" fillId="0" borderId="0" xfId="0" applyNumberFormat="1" applyFont="1" applyBorder="1" applyAlignment="1">
      <alignment horizontal="right" vertical="center"/>
    </xf>
    <xf numFmtId="0" fontId="3" fillId="0" borderId="3" xfId="0" applyFont="1" applyBorder="1"/>
    <xf numFmtId="0" fontId="4" fillId="0" borderId="0" xfId="0" applyFont="1" applyAlignment="1">
      <alignment vertical="top"/>
    </xf>
    <xf numFmtId="189" fontId="3" fillId="0" borderId="0" xfId="2" applyNumberFormat="1" applyFont="1"/>
    <xf numFmtId="0" fontId="3" fillId="0" borderId="0" xfId="2" applyFont="1"/>
    <xf numFmtId="189" fontId="3" fillId="0" borderId="0" xfId="0" applyNumberFormat="1" applyFont="1"/>
    <xf numFmtId="188" fontId="6" fillId="0" borderId="0" xfId="0" applyNumberFormat="1" applyFont="1" applyBorder="1" applyAlignment="1">
      <alignment horizontal="right"/>
    </xf>
    <xf numFmtId="3" fontId="2" fillId="0" borderId="0" xfId="0" applyNumberFormat="1" applyFont="1" applyAlignment="1">
      <alignment vertical="center"/>
    </xf>
    <xf numFmtId="189" fontId="7" fillId="0" borderId="0" xfId="0" applyNumberFormat="1" applyFont="1" applyBorder="1" applyAlignment="1">
      <alignment horizontal="right" vertical="center"/>
    </xf>
    <xf numFmtId="189" fontId="6" fillId="0" borderId="0" xfId="0" applyNumberFormat="1" applyFont="1" applyBorder="1" applyAlignment="1">
      <alignment horizontal="right" vertical="center"/>
    </xf>
    <xf numFmtId="189" fontId="6" fillId="0" borderId="0" xfId="0" applyNumberFormat="1" applyFont="1" applyBorder="1" applyAlignment="1">
      <alignment horizontal="right" vertical="justify"/>
    </xf>
    <xf numFmtId="189" fontId="8" fillId="0" borderId="0" xfId="0" applyNumberFormat="1" applyFont="1" applyBorder="1" applyAlignment="1">
      <alignment horizontal="right" vertical="justify"/>
    </xf>
    <xf numFmtId="189" fontId="8" fillId="0" borderId="0" xfId="0" applyNumberFormat="1" applyFont="1" applyBorder="1" applyAlignment="1">
      <alignment horizontal="right" vertical="center"/>
    </xf>
    <xf numFmtId="0" fontId="6" fillId="0" borderId="3" xfId="0" applyFont="1" applyBorder="1"/>
    <xf numFmtId="189" fontId="6" fillId="0" borderId="0" xfId="2" applyNumberFormat="1" applyFont="1"/>
    <xf numFmtId="189" fontId="6" fillId="0" borderId="0" xfId="0" applyNumberFormat="1" applyFont="1"/>
    <xf numFmtId="0" fontId="6" fillId="0" borderId="0" xfId="0" applyFont="1"/>
    <xf numFmtId="189" fontId="9" fillId="0" borderId="0" xfId="0" applyNumberFormat="1" applyFont="1" applyBorder="1" applyAlignment="1">
      <alignment horizontal="right" vertical="center"/>
    </xf>
    <xf numFmtId="189" fontId="2" fillId="0" borderId="3" xfId="0" applyNumberFormat="1" applyFont="1" applyBorder="1" applyAlignment="1">
      <alignment horizontal="right" vertical="center"/>
    </xf>
    <xf numFmtId="0" fontId="10" fillId="0" borderId="0" xfId="0" applyFont="1"/>
    <xf numFmtId="188" fontId="6" fillId="0" borderId="0" xfId="0" applyNumberFormat="1" applyFont="1" applyAlignment="1">
      <alignment horizontal="right"/>
    </xf>
    <xf numFmtId="189" fontId="7" fillId="0" borderId="0" xfId="0" applyNumberFormat="1" applyFont="1" applyAlignment="1">
      <alignment horizontal="right" vertical="center"/>
    </xf>
    <xf numFmtId="189" fontId="2" fillId="0" borderId="0" xfId="0" applyNumberFormat="1" applyFont="1" applyAlignment="1">
      <alignment horizontal="right" vertical="center"/>
    </xf>
    <xf numFmtId="189" fontId="3" fillId="0" borderId="0" xfId="0" applyNumberFormat="1" applyFont="1" applyAlignment="1">
      <alignment horizontal="right" vertical="center"/>
    </xf>
    <xf numFmtId="189" fontId="3" fillId="0" borderId="0" xfId="0" applyNumberFormat="1" applyFont="1" applyAlignment="1">
      <alignment horizontal="right" vertical="justify"/>
    </xf>
    <xf numFmtId="190" fontId="3" fillId="0" borderId="0" xfId="0" applyNumberFormat="1" applyFont="1" applyAlignment="1">
      <alignment horizontal="right" vertical="justify"/>
    </xf>
    <xf numFmtId="2" fontId="6" fillId="0" borderId="3" xfId="0" applyNumberFormat="1" applyFont="1" applyBorder="1"/>
    <xf numFmtId="2" fontId="6" fillId="0" borderId="3" xfId="0" applyNumberFormat="1" applyFont="1" applyBorder="1" applyAlignment="1">
      <alignment horizontal="right" vertical="center"/>
    </xf>
    <xf numFmtId="0" fontId="2" fillId="0" borderId="0" xfId="0" applyFont="1" applyBorder="1" applyAlignment="1">
      <alignment horizontal="left"/>
    </xf>
    <xf numFmtId="0" fontId="2" fillId="0" borderId="0" xfId="0" applyFont="1" applyBorder="1"/>
    <xf numFmtId="0" fontId="2" fillId="0" borderId="0" xfId="0" applyFont="1" applyBorder="1" applyAlignment="1">
      <alignment horizontal="center" vertical="center"/>
    </xf>
    <xf numFmtId="0" fontId="2" fillId="0" borderId="0" xfId="0" applyFont="1" applyBorder="1" applyAlignment="1">
      <alignment vertical="center"/>
    </xf>
    <xf numFmtId="3" fontId="2" fillId="0" borderId="0" xfId="0" applyNumberFormat="1" applyFont="1" applyBorder="1"/>
    <xf numFmtId="3" fontId="6" fillId="0" borderId="0" xfId="0" applyNumberFormat="1" applyFont="1" applyBorder="1" applyAlignment="1">
      <alignment horizontal="right"/>
    </xf>
    <xf numFmtId="3" fontId="6" fillId="0" borderId="0" xfId="0" applyNumberFormat="1" applyFont="1" applyBorder="1"/>
    <xf numFmtId="187" fontId="6" fillId="0" borderId="0" xfId="0" applyNumberFormat="1" applyFont="1" applyBorder="1" applyAlignment="1">
      <alignment horizontal="right" vertical="justify"/>
    </xf>
    <xf numFmtId="190" fontId="6" fillId="0" borderId="0" xfId="0" applyNumberFormat="1" applyFont="1" applyBorder="1" applyAlignment="1">
      <alignment horizontal="right" vertical="justify"/>
    </xf>
    <xf numFmtId="3" fontId="7" fillId="0" borderId="0" xfId="0" applyNumberFormat="1" applyFont="1" applyBorder="1"/>
    <xf numFmtId="3" fontId="7" fillId="0" borderId="0" xfId="0" applyNumberFormat="1" applyFont="1" applyBorder="1" applyAlignment="1">
      <alignment horizontal="right"/>
    </xf>
    <xf numFmtId="2" fontId="6" fillId="0" borderId="0" xfId="0" applyNumberFormat="1" applyFont="1" applyBorder="1"/>
    <xf numFmtId="2" fontId="6" fillId="0" borderId="0" xfId="0" applyNumberFormat="1" applyFont="1" applyBorder="1" applyAlignment="1">
      <alignment horizontal="right" vertical="center"/>
    </xf>
    <xf numFmtId="0" fontId="10" fillId="0" borderId="0" xfId="0" applyFont="1" applyBorder="1"/>
    <xf numFmtId="0" fontId="2" fillId="0" borderId="3" xfId="0" applyFont="1" applyBorder="1" applyAlignment="1">
      <alignment horizontal="center"/>
    </xf>
    <xf numFmtId="0" fontId="3" fillId="0" borderId="3" xfId="0" applyFont="1" applyBorder="1" applyAlignment="1">
      <alignment vertical="center"/>
    </xf>
    <xf numFmtId="189" fontId="3" fillId="0" borderId="3" xfId="0" applyNumberFormat="1" applyFont="1" applyBorder="1" applyAlignment="1">
      <alignment horizontal="right" vertical="center"/>
    </xf>
    <xf numFmtId="187" fontId="3" fillId="0" borderId="0" xfId="1" applyNumberFormat="1" applyFont="1" applyBorder="1"/>
    <xf numFmtId="187" fontId="2" fillId="0" borderId="0" xfId="6" applyNumberFormat="1" applyFont="1"/>
    <xf numFmtId="187" fontId="3" fillId="0" borderId="0" xfId="6" applyNumberFormat="1" applyFont="1"/>
    <xf numFmtId="187" fontId="3" fillId="0" borderId="0" xfId="6" applyNumberFormat="1" applyFont="1" applyBorder="1" applyAlignment="1">
      <alignment horizontal="center" wrapText="1"/>
    </xf>
    <xf numFmtId="0" fontId="2" fillId="0" borderId="2" xfId="0" applyFont="1" applyBorder="1" applyAlignment="1">
      <alignment horizontal="center" vertical="center"/>
    </xf>
    <xf numFmtId="0" fontId="7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2" fillId="0" borderId="0" xfId="0" applyFont="1" applyBorder="1" applyAlignment="1">
      <alignment horizontal="center" vertical="center"/>
    </xf>
    <xf numFmtId="0" fontId="7" fillId="0" borderId="0" xfId="0" applyFont="1" applyBorder="1" applyAlignment="1">
      <alignment horizontal="center"/>
    </xf>
  </cellXfs>
  <cellStyles count="7">
    <cellStyle name="Normal 2" xfId="2" xr:uid="{00000000-0005-0000-0000-000000000000}"/>
    <cellStyle name="Normal 2 2" xfId="5" xr:uid="{4F5BD4A2-4A78-4210-8A07-17B201717CC2}"/>
    <cellStyle name="เครื่องหมายจุลภาค 2" xfId="3" xr:uid="{00000000-0005-0000-0000-000002000000}"/>
    <cellStyle name="จุลภาค" xfId="1" builtinId="3"/>
    <cellStyle name="จุลภาค 2" xfId="6" xr:uid="{B24C49A1-32F1-4EB8-9423-45FFF6FD00D8}"/>
    <cellStyle name="ปกติ" xfId="0" builtinId="0"/>
    <cellStyle name="ปกติ 2" xfId="4" xr:uid="{084E2BE1-1773-4E3E-93E3-B0DE15E257B8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00B050"/>
  </sheetPr>
  <dimension ref="A1:G42"/>
  <sheetViews>
    <sheetView showGridLines="0" view="pageBreakPreview" zoomScale="80" zoomScaleNormal="90" zoomScaleSheetLayoutView="80" workbookViewId="0">
      <selection activeCell="A3" sqref="A3"/>
    </sheetView>
  </sheetViews>
  <sheetFormatPr defaultRowHeight="24" customHeight="1" x14ac:dyDescent="0.35"/>
  <cols>
    <col min="1" max="1" width="31.5703125" style="2" customWidth="1"/>
    <col min="2" max="3" width="22.7109375" style="2" customWidth="1"/>
    <col min="4" max="4" width="23.42578125" style="2" customWidth="1"/>
    <col min="5" max="16384" width="9.140625" style="2"/>
  </cols>
  <sheetData>
    <row r="1" spans="1:7" ht="23.25" x14ac:dyDescent="0.35">
      <c r="A1" s="1" t="s">
        <v>20</v>
      </c>
    </row>
    <row r="2" spans="1:7" ht="23.25" x14ac:dyDescent="0.35">
      <c r="A2" s="3" t="s">
        <v>29</v>
      </c>
    </row>
    <row r="3" spans="1:7" ht="8.1" customHeight="1" x14ac:dyDescent="0.35">
      <c r="A3" s="4"/>
      <c r="B3" s="4"/>
      <c r="C3" s="4"/>
      <c r="D3" s="4"/>
    </row>
    <row r="4" spans="1:7" s="3" customFormat="1" ht="30" customHeight="1" x14ac:dyDescent="0.35">
      <c r="A4" s="5" t="s">
        <v>1</v>
      </c>
      <c r="B4" s="6" t="s">
        <v>2</v>
      </c>
      <c r="C4" s="6" t="s">
        <v>3</v>
      </c>
      <c r="D4" s="6" t="s">
        <v>4</v>
      </c>
    </row>
    <row r="5" spans="1:7" s="3" customFormat="1" ht="23.25" x14ac:dyDescent="0.35">
      <c r="A5" s="2"/>
      <c r="B5" s="77" t="s">
        <v>5</v>
      </c>
      <c r="C5" s="77"/>
      <c r="D5" s="77"/>
      <c r="E5" s="2"/>
    </row>
    <row r="6" spans="1:7" s="9" customFormat="1" ht="6" customHeight="1" x14ac:dyDescent="0.35">
      <c r="A6" s="8"/>
      <c r="C6" s="10"/>
      <c r="D6" s="10"/>
      <c r="E6" s="19"/>
    </row>
    <row r="7" spans="1:7" s="9" customFormat="1" ht="23.25" x14ac:dyDescent="0.35">
      <c r="A7" s="8" t="s">
        <v>6</v>
      </c>
      <c r="B7" s="22">
        <v>446154</v>
      </c>
      <c r="C7" s="22">
        <v>220023</v>
      </c>
      <c r="D7" s="22">
        <v>226131</v>
      </c>
      <c r="E7" s="15"/>
      <c r="F7" s="15"/>
      <c r="G7" s="15"/>
    </row>
    <row r="8" spans="1:7" s="9" customFormat="1" ht="23.25" x14ac:dyDescent="0.35">
      <c r="A8" s="9" t="s">
        <v>7</v>
      </c>
      <c r="B8" s="22">
        <v>305636.77</v>
      </c>
      <c r="C8" s="22">
        <v>163844.34</v>
      </c>
      <c r="D8" s="22">
        <v>141792.43</v>
      </c>
      <c r="E8" s="15"/>
      <c r="F8" s="15"/>
      <c r="G8" s="15"/>
    </row>
    <row r="9" spans="1:7" s="16" customFormat="1" ht="23.25" x14ac:dyDescent="0.35">
      <c r="A9" s="16" t="s">
        <v>8</v>
      </c>
      <c r="B9" s="20">
        <v>305636.77</v>
      </c>
      <c r="C9" s="20">
        <v>163844.34</v>
      </c>
      <c r="D9" s="20">
        <v>141792.43</v>
      </c>
      <c r="E9" s="19"/>
      <c r="F9" s="19"/>
      <c r="G9" s="19"/>
    </row>
    <row r="10" spans="1:7" s="16" customFormat="1" ht="23.25" x14ac:dyDescent="0.35">
      <c r="A10" s="16" t="s">
        <v>9</v>
      </c>
      <c r="B10" s="20">
        <v>303698.78999999998</v>
      </c>
      <c r="C10" s="20">
        <v>163648.25</v>
      </c>
      <c r="D10" s="20">
        <v>140050.54</v>
      </c>
      <c r="E10" s="19"/>
    </row>
    <row r="11" spans="1:7" s="16" customFormat="1" ht="23.25" x14ac:dyDescent="0.35">
      <c r="A11" s="16" t="s">
        <v>10</v>
      </c>
      <c r="B11" s="20">
        <v>1937.98</v>
      </c>
      <c r="C11" s="20">
        <v>196.08</v>
      </c>
      <c r="D11" s="20">
        <v>1741.9</v>
      </c>
      <c r="E11" s="19"/>
    </row>
    <row r="12" spans="1:7" s="16" customFormat="1" ht="23.25" x14ac:dyDescent="0.35">
      <c r="A12" s="16" t="s">
        <v>11</v>
      </c>
      <c r="B12" s="20">
        <v>0</v>
      </c>
      <c r="C12" s="20">
        <v>0</v>
      </c>
      <c r="D12" s="20">
        <v>0</v>
      </c>
      <c r="E12" s="48"/>
    </row>
    <row r="13" spans="1:7" s="9" customFormat="1" ht="23.25" x14ac:dyDescent="0.35">
      <c r="A13" s="9" t="s">
        <v>23</v>
      </c>
      <c r="B13" s="22">
        <v>140517.23000000001</v>
      </c>
      <c r="C13" s="22">
        <v>56178.66</v>
      </c>
      <c r="D13" s="22">
        <v>84338.57</v>
      </c>
      <c r="E13" s="15"/>
    </row>
    <row r="14" spans="1:7" s="16" customFormat="1" ht="23.25" x14ac:dyDescent="0.35">
      <c r="A14" s="16" t="s">
        <v>13</v>
      </c>
      <c r="B14" s="20">
        <v>25519.27</v>
      </c>
      <c r="C14" s="20">
        <v>1770.98</v>
      </c>
      <c r="D14" s="20">
        <v>23748.29</v>
      </c>
      <c r="E14" s="19"/>
    </row>
    <row r="15" spans="1:7" s="16" customFormat="1" ht="23.25" x14ac:dyDescent="0.35">
      <c r="A15" s="16" t="s">
        <v>14</v>
      </c>
      <c r="B15" s="20">
        <v>33874.93</v>
      </c>
      <c r="C15" s="20">
        <v>16270.23</v>
      </c>
      <c r="D15" s="20">
        <v>17604.7</v>
      </c>
      <c r="E15" s="19"/>
    </row>
    <row r="16" spans="1:7" s="16" customFormat="1" ht="23.25" x14ac:dyDescent="0.5">
      <c r="A16" s="16" t="s">
        <v>15</v>
      </c>
      <c r="B16" s="20">
        <v>81123.03</v>
      </c>
      <c r="C16" s="20">
        <v>38137.449999999997</v>
      </c>
      <c r="D16" s="20">
        <v>42985.58</v>
      </c>
    </row>
    <row r="17" spans="1:6" s="16" customFormat="1" ht="23.25" x14ac:dyDescent="0.35">
      <c r="A17" s="2"/>
      <c r="B17" s="78" t="s">
        <v>16</v>
      </c>
      <c r="C17" s="78"/>
      <c r="D17" s="78"/>
    </row>
    <row r="18" spans="1:6" s="9" customFormat="1" ht="6" customHeight="1" x14ac:dyDescent="0.5">
      <c r="A18" s="8"/>
      <c r="B18" s="49"/>
      <c r="C18" s="49"/>
      <c r="D18" s="49"/>
    </row>
    <row r="19" spans="1:6" s="9" customFormat="1" ht="23.25" x14ac:dyDescent="0.5">
      <c r="A19" s="8" t="s">
        <v>6</v>
      </c>
      <c r="B19" s="50">
        <f>B7/$B$7*100</f>
        <v>100</v>
      </c>
      <c r="C19" s="50">
        <f>C7/$C$7*100</f>
        <v>100</v>
      </c>
      <c r="D19" s="50">
        <f>D7/$D$7*100</f>
        <v>100</v>
      </c>
    </row>
    <row r="20" spans="1:6" s="9" customFormat="1" ht="23.25" x14ac:dyDescent="0.5">
      <c r="A20" s="9" t="s">
        <v>7</v>
      </c>
      <c r="B20" s="50">
        <f>B8/$B$7*100</f>
        <v>68.504769653527703</v>
      </c>
      <c r="C20" s="50">
        <f t="shared" ref="C20:C23" si="0">C8/$C$7*100</f>
        <v>74.46691482254127</v>
      </c>
      <c r="D20" s="50">
        <f t="shared" ref="D20:D28" si="1">D8/$D$7*100</f>
        <v>62.703667343265622</v>
      </c>
    </row>
    <row r="21" spans="1:6" s="9" customFormat="1" ht="23.25" x14ac:dyDescent="0.5">
      <c r="A21" s="16" t="s">
        <v>8</v>
      </c>
      <c r="B21" s="51">
        <f>B9/$B$7*100</f>
        <v>68.504769653527703</v>
      </c>
      <c r="C21" s="51">
        <f t="shared" si="0"/>
        <v>74.46691482254127</v>
      </c>
      <c r="D21" s="51">
        <f t="shared" si="1"/>
        <v>62.703667343265622</v>
      </c>
      <c r="F21" s="16"/>
    </row>
    <row r="22" spans="1:6" s="16" customFormat="1" ht="23.25" x14ac:dyDescent="0.5">
      <c r="A22" s="16" t="s">
        <v>9</v>
      </c>
      <c r="B22" s="52">
        <f t="shared" ref="B22:B23" si="2">B10/$B$7*100</f>
        <v>68.070394975725861</v>
      </c>
      <c r="C22" s="51">
        <f t="shared" si="0"/>
        <v>74.377792321711823</v>
      </c>
      <c r="D22" s="51">
        <f t="shared" si="1"/>
        <v>61.933366057727604</v>
      </c>
    </row>
    <row r="23" spans="1:6" s="16" customFormat="1" ht="23.25" x14ac:dyDescent="0.5">
      <c r="A23" s="16" t="s">
        <v>10</v>
      </c>
      <c r="B23" s="52">
        <f t="shared" si="2"/>
        <v>0.43437467780183525</v>
      </c>
      <c r="C23" s="51">
        <f t="shared" si="0"/>
        <v>8.9117955850070221E-2</v>
      </c>
      <c r="D23" s="51">
        <f t="shared" si="1"/>
        <v>0.7703057077534704</v>
      </c>
    </row>
    <row r="24" spans="1:6" s="16" customFormat="1" ht="23.25" x14ac:dyDescent="0.5">
      <c r="A24" s="16" t="s">
        <v>11</v>
      </c>
      <c r="B24" s="53">
        <v>0</v>
      </c>
      <c r="C24" s="53">
        <v>0</v>
      </c>
      <c r="D24" s="53">
        <v>0</v>
      </c>
    </row>
    <row r="25" spans="1:6" s="9" customFormat="1" ht="23.25" x14ac:dyDescent="0.5">
      <c r="A25" s="9" t="s">
        <v>23</v>
      </c>
      <c r="B25" s="50">
        <f t="shared" ref="B25" si="3">B13/$B$7*100</f>
        <v>31.495230346472297</v>
      </c>
      <c r="C25" s="50">
        <f>C13/$C$7*100</f>
        <v>25.53308517745872</v>
      </c>
      <c r="D25" s="50">
        <f t="shared" si="1"/>
        <v>37.296332656734371</v>
      </c>
    </row>
    <row r="26" spans="1:6" s="16" customFormat="1" ht="23.25" x14ac:dyDescent="0.5">
      <c r="A26" s="16" t="s">
        <v>13</v>
      </c>
      <c r="B26" s="51">
        <f>B14/$B$7*100</f>
        <v>5.7198344069536526</v>
      </c>
      <c r="C26" s="51">
        <f>C14/$C$7*100</f>
        <v>0.80490675974784454</v>
      </c>
      <c r="D26" s="51">
        <f t="shared" si="1"/>
        <v>10.502005474702717</v>
      </c>
    </row>
    <row r="27" spans="1:6" s="16" customFormat="1" ht="23.25" x14ac:dyDescent="0.5">
      <c r="A27" s="16" t="s">
        <v>14</v>
      </c>
      <c r="B27" s="51">
        <f>B15/$B$7*100</f>
        <v>7.5926541059813433</v>
      </c>
      <c r="C27" s="51">
        <f t="shared" ref="C27:C28" si="4">C15/$C$7*100</f>
        <v>7.3947859996454905</v>
      </c>
      <c r="D27" s="51">
        <f t="shared" si="1"/>
        <v>7.7851776182832078</v>
      </c>
    </row>
    <row r="28" spans="1:6" s="16" customFormat="1" ht="23.25" x14ac:dyDescent="0.5">
      <c r="A28" s="16" t="s">
        <v>15</v>
      </c>
      <c r="B28" s="51">
        <f t="shared" ref="B28" si="5">B16/$B$7*100</f>
        <v>18.1827418335373</v>
      </c>
      <c r="C28" s="51">
        <f t="shared" si="4"/>
        <v>17.333392418065383</v>
      </c>
      <c r="D28" s="51">
        <f t="shared" si="1"/>
        <v>19.009149563748448</v>
      </c>
    </row>
    <row r="29" spans="1:6" ht="6.75" customHeight="1" x14ac:dyDescent="0.35">
      <c r="A29" s="29"/>
      <c r="B29" s="54"/>
      <c r="C29" s="55"/>
      <c r="D29" s="55"/>
    </row>
    <row r="30" spans="1:6" s="47" customFormat="1" ht="27.75" customHeight="1" x14ac:dyDescent="0.5">
      <c r="A30" s="2" t="s">
        <v>24</v>
      </c>
    </row>
    <row r="31" spans="1:6" s="47" customFormat="1" ht="24" customHeight="1" x14ac:dyDescent="0.5"/>
    <row r="32" spans="1:6" ht="24" customHeight="1" x14ac:dyDescent="0.35">
      <c r="B32" s="44"/>
      <c r="C32" s="44"/>
      <c r="D32" s="44"/>
    </row>
    <row r="33" spans="2:4" ht="24" customHeight="1" x14ac:dyDescent="0.35">
      <c r="B33" s="44"/>
      <c r="C33" s="44"/>
      <c r="D33" s="44"/>
    </row>
    <row r="34" spans="2:4" ht="24" customHeight="1" x14ac:dyDescent="0.35">
      <c r="B34" s="44"/>
      <c r="C34" s="44"/>
      <c r="D34" s="44"/>
    </row>
    <row r="35" spans="2:4" ht="24" customHeight="1" x14ac:dyDescent="0.35">
      <c r="B35" s="44"/>
      <c r="C35" s="44"/>
      <c r="D35" s="44"/>
    </row>
    <row r="36" spans="2:4" ht="24" customHeight="1" x14ac:dyDescent="0.35">
      <c r="B36" s="44"/>
      <c r="C36" s="44"/>
      <c r="D36" s="44"/>
    </row>
    <row r="37" spans="2:4" ht="24" customHeight="1" x14ac:dyDescent="0.35">
      <c r="B37" s="44"/>
      <c r="C37" s="44"/>
      <c r="D37" s="44"/>
    </row>
    <row r="38" spans="2:4" ht="24" customHeight="1" x14ac:dyDescent="0.35">
      <c r="B38" s="44"/>
      <c r="C38" s="44"/>
      <c r="D38" s="44"/>
    </row>
    <row r="39" spans="2:4" ht="24" customHeight="1" x14ac:dyDescent="0.35">
      <c r="B39" s="44"/>
      <c r="C39" s="44"/>
      <c r="D39" s="44"/>
    </row>
    <row r="40" spans="2:4" ht="24" customHeight="1" x14ac:dyDescent="0.35">
      <c r="B40" s="44"/>
      <c r="C40" s="44"/>
      <c r="D40" s="44"/>
    </row>
    <row r="41" spans="2:4" ht="24" customHeight="1" x14ac:dyDescent="0.35">
      <c r="B41" s="44"/>
      <c r="C41" s="44"/>
      <c r="D41" s="44"/>
    </row>
    <row r="42" spans="2:4" ht="24" customHeight="1" x14ac:dyDescent="0.35">
      <c r="B42" s="44"/>
      <c r="C42" s="44"/>
      <c r="D42" s="44"/>
    </row>
  </sheetData>
  <mergeCells count="2">
    <mergeCell ref="B5:D5"/>
    <mergeCell ref="B17:D17"/>
  </mergeCells>
  <pageMargins left="0.98425196850393704" right="0.78740157480314965" top="0.70866141732283472" bottom="0.59055118110236227" header="0.31496062992125984" footer="0.62992125984251968"/>
  <pageSetup paperSize="9" scale="85" firstPageNumber="6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00B050"/>
  </sheetPr>
  <dimension ref="A1:J32"/>
  <sheetViews>
    <sheetView showGridLines="0" view="pageBreakPreview" zoomScale="80" zoomScaleNormal="90" zoomScaleSheetLayoutView="80" workbookViewId="0">
      <selection activeCell="A3" sqref="A3"/>
    </sheetView>
  </sheetViews>
  <sheetFormatPr defaultRowHeight="24" customHeight="1" x14ac:dyDescent="0.35"/>
  <cols>
    <col min="1" max="1" width="31.5703125" style="2" customWidth="1"/>
    <col min="2" max="4" width="22.7109375" style="2" customWidth="1"/>
    <col min="5" max="5" width="9.140625" style="2"/>
    <col min="6" max="8" width="9.5703125" style="2" bestFit="1" customWidth="1"/>
    <col min="9" max="16384" width="9.140625" style="2"/>
  </cols>
  <sheetData>
    <row r="1" spans="1:10" ht="23.25" x14ac:dyDescent="0.35">
      <c r="A1" s="1" t="s">
        <v>20</v>
      </c>
    </row>
    <row r="2" spans="1:10" ht="23.25" x14ac:dyDescent="0.35">
      <c r="A2" s="3" t="s">
        <v>28</v>
      </c>
    </row>
    <row r="3" spans="1:10" ht="8.1" customHeight="1" x14ac:dyDescent="0.35">
      <c r="A3" s="4"/>
      <c r="B3" s="4"/>
      <c r="C3" s="4"/>
      <c r="D3" s="4"/>
    </row>
    <row r="4" spans="1:10" s="3" customFormat="1" ht="30" customHeight="1" x14ac:dyDescent="0.35">
      <c r="A4" s="5" t="s">
        <v>1</v>
      </c>
      <c r="B4" s="6" t="s">
        <v>2</v>
      </c>
      <c r="C4" s="6" t="s">
        <v>3</v>
      </c>
      <c r="D4" s="6" t="s">
        <v>4</v>
      </c>
    </row>
    <row r="5" spans="1:10" s="3" customFormat="1" ht="23.25" x14ac:dyDescent="0.35">
      <c r="A5" s="2"/>
      <c r="B5" s="77" t="s">
        <v>5</v>
      </c>
      <c r="C5" s="77"/>
      <c r="D5" s="77"/>
      <c r="E5" s="7"/>
    </row>
    <row r="6" spans="1:10" s="9" customFormat="1" ht="6" customHeight="1" x14ac:dyDescent="0.35">
      <c r="A6" s="8"/>
      <c r="C6" s="10"/>
      <c r="D6" s="10"/>
      <c r="E6" s="11"/>
    </row>
    <row r="7" spans="1:10" s="9" customFormat="1" ht="23.25" x14ac:dyDescent="0.35">
      <c r="A7" s="8" t="s">
        <v>6</v>
      </c>
      <c r="B7" s="12">
        <v>446169</v>
      </c>
      <c r="C7" s="12">
        <v>220035</v>
      </c>
      <c r="D7" s="12">
        <v>226134</v>
      </c>
      <c r="E7" s="14"/>
      <c r="F7" s="15"/>
      <c r="G7" s="15"/>
      <c r="H7" s="15"/>
      <c r="I7" s="15"/>
      <c r="J7" s="15"/>
    </row>
    <row r="8" spans="1:10" s="9" customFormat="1" ht="23.25" x14ac:dyDescent="0.35">
      <c r="A8" s="9" t="s">
        <v>7</v>
      </c>
      <c r="B8" s="12">
        <v>300369.23</v>
      </c>
      <c r="C8" s="12">
        <v>161213.89000000001</v>
      </c>
      <c r="D8" s="12">
        <v>139155.34</v>
      </c>
      <c r="E8" s="14"/>
      <c r="F8" s="15"/>
      <c r="G8" s="15"/>
      <c r="H8" s="15"/>
      <c r="I8" s="15"/>
      <c r="J8" s="15"/>
    </row>
    <row r="9" spans="1:10" s="16" customFormat="1" ht="23.25" x14ac:dyDescent="0.35">
      <c r="A9" s="16" t="s">
        <v>8</v>
      </c>
      <c r="B9" s="17">
        <v>300369.23</v>
      </c>
      <c r="C9" s="17">
        <v>161213.89000000001</v>
      </c>
      <c r="D9" s="17">
        <v>139155.34</v>
      </c>
      <c r="E9" s="11"/>
      <c r="F9" s="19"/>
      <c r="G9" s="19"/>
      <c r="H9" s="19"/>
      <c r="I9" s="19"/>
      <c r="J9" s="19"/>
    </row>
    <row r="10" spans="1:10" s="16" customFormat="1" ht="23.25" x14ac:dyDescent="0.35">
      <c r="A10" s="16" t="s">
        <v>9</v>
      </c>
      <c r="B10" s="17">
        <v>299035.17</v>
      </c>
      <c r="C10" s="17">
        <v>160462.82</v>
      </c>
      <c r="D10" s="17">
        <v>138572.35</v>
      </c>
      <c r="E10" s="11"/>
    </row>
    <row r="11" spans="1:10" s="16" customFormat="1" ht="23.25" x14ac:dyDescent="0.35">
      <c r="A11" s="16" t="s">
        <v>10</v>
      </c>
      <c r="B11" s="17">
        <v>1334.06</v>
      </c>
      <c r="C11" s="17">
        <v>751.07</v>
      </c>
      <c r="D11" s="17">
        <v>582.99</v>
      </c>
      <c r="E11" s="11"/>
    </row>
    <row r="12" spans="1:10" s="16" customFormat="1" ht="23.25" x14ac:dyDescent="0.35">
      <c r="A12" s="16" t="s">
        <v>11</v>
      </c>
      <c r="B12" s="73">
        <v>0</v>
      </c>
      <c r="C12" s="73">
        <v>0</v>
      </c>
      <c r="D12" s="73">
        <v>0</v>
      </c>
      <c r="E12" s="21"/>
    </row>
    <row r="13" spans="1:10" s="9" customFormat="1" ht="23.25" x14ac:dyDescent="0.35">
      <c r="A13" s="9" t="s">
        <v>12</v>
      </c>
      <c r="B13" s="12">
        <v>145799.76999999999</v>
      </c>
      <c r="C13" s="12">
        <v>58821.11</v>
      </c>
      <c r="D13" s="12">
        <v>86978.67</v>
      </c>
      <c r="E13" s="14"/>
      <c r="F13" s="35"/>
    </row>
    <row r="14" spans="1:10" s="16" customFormat="1" ht="23.25" x14ac:dyDescent="0.35">
      <c r="A14" s="16" t="s">
        <v>13</v>
      </c>
      <c r="B14" s="17">
        <v>27880.18</v>
      </c>
      <c r="C14" s="17">
        <v>2577.34</v>
      </c>
      <c r="D14" s="17">
        <v>25302.85</v>
      </c>
      <c r="E14" s="11"/>
    </row>
    <row r="15" spans="1:10" s="16" customFormat="1" ht="23.25" x14ac:dyDescent="0.35">
      <c r="A15" s="16" t="s">
        <v>14</v>
      </c>
      <c r="B15" s="17">
        <v>36334.449999999997</v>
      </c>
      <c r="C15" s="17">
        <v>17568.12</v>
      </c>
      <c r="D15" s="17">
        <v>18766.32</v>
      </c>
      <c r="E15" s="11"/>
    </row>
    <row r="16" spans="1:10" s="16" customFormat="1" ht="23.25" x14ac:dyDescent="0.35">
      <c r="A16" s="23" t="s">
        <v>15</v>
      </c>
      <c r="B16" s="17">
        <v>81585.14</v>
      </c>
      <c r="C16" s="17">
        <v>38675.65</v>
      </c>
      <c r="D16" s="17">
        <v>42909.49</v>
      </c>
    </row>
    <row r="17" spans="1:8" s="16" customFormat="1" ht="23.25" x14ac:dyDescent="0.35">
      <c r="A17" s="2"/>
      <c r="B17" s="79" t="s">
        <v>16</v>
      </c>
      <c r="C17" s="79"/>
      <c r="D17" s="79"/>
    </row>
    <row r="18" spans="1:8" s="9" customFormat="1" ht="6" customHeight="1" x14ac:dyDescent="0.5">
      <c r="A18" s="8"/>
      <c r="B18" s="24"/>
      <c r="C18" s="24"/>
      <c r="D18" s="24"/>
      <c r="F18" s="25"/>
    </row>
    <row r="19" spans="1:8" s="9" customFormat="1" ht="23.25" x14ac:dyDescent="0.5">
      <c r="A19" s="8" t="s">
        <v>6</v>
      </c>
      <c r="B19" s="24">
        <f>B7/$B$7*100</f>
        <v>100</v>
      </c>
      <c r="C19" s="24">
        <f>C7/$C$7*100</f>
        <v>100</v>
      </c>
      <c r="D19" s="24">
        <f>D7/$D$7*100</f>
        <v>100</v>
      </c>
      <c r="F19" s="25"/>
      <c r="G19" s="25"/>
      <c r="H19" s="25"/>
    </row>
    <row r="20" spans="1:8" s="9" customFormat="1" ht="23.25" x14ac:dyDescent="0.5">
      <c r="A20" s="9" t="s">
        <v>7</v>
      </c>
      <c r="B20" s="45">
        <f t="shared" ref="B20:B28" si="0">B8/$B$7*100</f>
        <v>67.321851137125165</v>
      </c>
      <c r="C20" s="45">
        <f t="shared" ref="C20:C28" si="1">C8/$C$7*100</f>
        <v>73.267384734246832</v>
      </c>
      <c r="D20" s="45">
        <f t="shared" ref="D20:D28" si="2">D8/$D$7*100</f>
        <v>61.536672946129286</v>
      </c>
      <c r="F20" s="25"/>
      <c r="G20" s="25"/>
      <c r="H20" s="25"/>
    </row>
    <row r="21" spans="1:8" s="9" customFormat="1" ht="23.25" x14ac:dyDescent="0.5">
      <c r="A21" s="16" t="s">
        <v>8</v>
      </c>
      <c r="B21" s="45">
        <f t="shared" si="0"/>
        <v>67.321851137125165</v>
      </c>
      <c r="C21" s="45">
        <f t="shared" si="1"/>
        <v>73.267384734246832</v>
      </c>
      <c r="D21" s="45">
        <f t="shared" si="2"/>
        <v>61.536672946129286</v>
      </c>
      <c r="F21" s="25"/>
      <c r="G21" s="25"/>
      <c r="H21" s="25"/>
    </row>
    <row r="22" spans="1:8" s="16" customFormat="1" ht="23.25" x14ac:dyDescent="0.5">
      <c r="A22" s="16" t="s">
        <v>9</v>
      </c>
      <c r="B22" s="45">
        <f t="shared" si="0"/>
        <v>67.022847844650784</v>
      </c>
      <c r="C22" s="45">
        <f t="shared" si="1"/>
        <v>72.926043583975272</v>
      </c>
      <c r="D22" s="45">
        <f t="shared" si="2"/>
        <v>61.278865628344256</v>
      </c>
      <c r="F22" s="25"/>
      <c r="G22" s="25"/>
      <c r="H22" s="25"/>
    </row>
    <row r="23" spans="1:8" s="16" customFormat="1" ht="23.25" x14ac:dyDescent="0.5">
      <c r="A23" s="16" t="s">
        <v>10</v>
      </c>
      <c r="B23" s="45">
        <f t="shared" si="0"/>
        <v>0.29900329247437629</v>
      </c>
      <c r="C23" s="45">
        <f t="shared" si="1"/>
        <v>0.34134115027154771</v>
      </c>
      <c r="D23" s="45">
        <f t="shared" si="2"/>
        <v>0.25780731778503013</v>
      </c>
      <c r="F23" s="25"/>
      <c r="G23" s="25"/>
      <c r="H23" s="25"/>
    </row>
    <row r="24" spans="1:8" s="16" customFormat="1" ht="23.25" x14ac:dyDescent="0.5">
      <c r="A24" s="16" t="s">
        <v>11</v>
      </c>
      <c r="B24" s="45">
        <f t="shared" si="0"/>
        <v>0</v>
      </c>
      <c r="C24" s="45">
        <f t="shared" si="1"/>
        <v>0</v>
      </c>
      <c r="D24" s="45">
        <f t="shared" si="2"/>
        <v>0</v>
      </c>
      <c r="F24" s="25"/>
      <c r="G24" s="25"/>
      <c r="H24" s="25"/>
    </row>
    <row r="25" spans="1:8" s="9" customFormat="1" ht="23.25" x14ac:dyDescent="0.5">
      <c r="A25" s="9" t="s">
        <v>12</v>
      </c>
      <c r="B25" s="45">
        <f t="shared" si="0"/>
        <v>32.678148862874828</v>
      </c>
      <c r="C25" s="45">
        <f t="shared" si="1"/>
        <v>26.732615265753175</v>
      </c>
      <c r="D25" s="45">
        <f t="shared" si="2"/>
        <v>38.463331476027484</v>
      </c>
      <c r="F25" s="25"/>
      <c r="G25" s="25"/>
      <c r="H25" s="25"/>
    </row>
    <row r="26" spans="1:8" s="16" customFormat="1" ht="23.25" x14ac:dyDescent="0.5">
      <c r="A26" s="16" t="s">
        <v>13</v>
      </c>
      <c r="B26" s="45">
        <f t="shared" si="0"/>
        <v>6.2487936185615762</v>
      </c>
      <c r="C26" s="45">
        <f t="shared" si="1"/>
        <v>1.1713318335719318</v>
      </c>
      <c r="D26" s="45">
        <f t="shared" si="2"/>
        <v>11.18931695366464</v>
      </c>
      <c r="F26" s="25"/>
      <c r="G26" s="25"/>
      <c r="H26" s="25"/>
    </row>
    <row r="27" spans="1:8" s="16" customFormat="1" ht="23.25" x14ac:dyDescent="0.5">
      <c r="A27" s="16" t="s">
        <v>14</v>
      </c>
      <c r="B27" s="45">
        <f t="shared" si="0"/>
        <v>8.1436518449287156</v>
      </c>
      <c r="C27" s="45">
        <f t="shared" si="1"/>
        <v>7.9842388710886905</v>
      </c>
      <c r="D27" s="45">
        <f t="shared" si="2"/>
        <v>8.2987609116718399</v>
      </c>
      <c r="F27" s="25"/>
      <c r="G27" s="25"/>
      <c r="H27" s="25"/>
    </row>
    <row r="28" spans="1:8" s="16" customFormat="1" ht="23.25" x14ac:dyDescent="0.5">
      <c r="A28" s="23" t="s">
        <v>15</v>
      </c>
      <c r="B28" s="45">
        <f t="shared" si="0"/>
        <v>18.285703399384538</v>
      </c>
      <c r="C28" s="45">
        <f t="shared" si="1"/>
        <v>17.577044561092553</v>
      </c>
      <c r="D28" s="45">
        <f t="shared" si="2"/>
        <v>18.975249188534232</v>
      </c>
      <c r="F28" s="25"/>
      <c r="G28" s="25"/>
      <c r="H28" s="25"/>
    </row>
    <row r="29" spans="1:8" ht="6.75" customHeight="1" x14ac:dyDescent="0.35">
      <c r="A29" s="29"/>
      <c r="B29" s="29"/>
      <c r="C29" s="46"/>
      <c r="D29" s="29"/>
    </row>
    <row r="30" spans="1:8" ht="5.25" customHeight="1" x14ac:dyDescent="0.35">
      <c r="A30" s="7"/>
      <c r="B30" s="7"/>
      <c r="C30" s="24"/>
      <c r="D30" s="7"/>
    </row>
    <row r="31" spans="1:8" s="47" customFormat="1" ht="30.75" customHeight="1" x14ac:dyDescent="0.5">
      <c r="A31" s="2" t="s">
        <v>21</v>
      </c>
    </row>
    <row r="32" spans="1:8" s="47" customFormat="1" ht="27" customHeight="1" x14ac:dyDescent="0.5">
      <c r="A32" s="2" t="s">
        <v>22</v>
      </c>
    </row>
  </sheetData>
  <mergeCells count="2">
    <mergeCell ref="B5:D5"/>
    <mergeCell ref="B17:D17"/>
  </mergeCells>
  <pageMargins left="0.98425196850393704" right="0.78740157480314965" top="0.70866141732283472" bottom="0.59055118110236227" header="0.31496062992125984" footer="0.62992125984251968"/>
  <pageSetup paperSize="9" scale="85" firstPageNumber="6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00B050"/>
  </sheetPr>
  <dimension ref="A1:J41"/>
  <sheetViews>
    <sheetView showGridLines="0" view="pageBreakPreview" topLeftCell="A13" zoomScale="80" zoomScaleNormal="90" zoomScaleSheetLayoutView="80" workbookViewId="0">
      <selection activeCell="A3" sqref="A3"/>
    </sheetView>
  </sheetViews>
  <sheetFormatPr defaultRowHeight="24" customHeight="1" x14ac:dyDescent="0.35"/>
  <cols>
    <col min="1" max="1" width="31.5703125" style="2" customWidth="1"/>
    <col min="2" max="4" width="22.7109375" style="2" customWidth="1"/>
    <col min="5" max="5" width="9.140625" style="2"/>
    <col min="6" max="8" width="9.5703125" style="2" bestFit="1" customWidth="1"/>
    <col min="9" max="16384" width="9.140625" style="2"/>
  </cols>
  <sheetData>
    <row r="1" spans="1:10" ht="23.25" x14ac:dyDescent="0.35">
      <c r="A1" s="1" t="s">
        <v>0</v>
      </c>
    </row>
    <row r="2" spans="1:10" ht="23.25" x14ac:dyDescent="0.35">
      <c r="A2" s="3" t="s">
        <v>27</v>
      </c>
    </row>
    <row r="3" spans="1:10" ht="8.1" customHeight="1" x14ac:dyDescent="0.35">
      <c r="A3" s="4"/>
      <c r="B3" s="4"/>
      <c r="C3" s="4"/>
      <c r="D3" s="4"/>
    </row>
    <row r="4" spans="1:10" s="3" customFormat="1" ht="30" customHeight="1" x14ac:dyDescent="0.35">
      <c r="A4" s="5" t="s">
        <v>1</v>
      </c>
      <c r="B4" s="6" t="s">
        <v>2</v>
      </c>
      <c r="C4" s="6" t="s">
        <v>3</v>
      </c>
      <c r="D4" s="6" t="s">
        <v>4</v>
      </c>
    </row>
    <row r="5" spans="1:10" s="3" customFormat="1" ht="23.25" x14ac:dyDescent="0.35">
      <c r="A5" s="2"/>
      <c r="B5" s="77" t="s">
        <v>5</v>
      </c>
      <c r="C5" s="77"/>
      <c r="D5" s="77"/>
      <c r="E5" s="7"/>
    </row>
    <row r="6" spans="1:10" s="9" customFormat="1" ht="6" customHeight="1" x14ac:dyDescent="0.35">
      <c r="A6" s="8"/>
      <c r="C6" s="10"/>
      <c r="D6" s="10"/>
      <c r="E6" s="11"/>
    </row>
    <row r="7" spans="1:10" s="9" customFormat="1" ht="23.25" x14ac:dyDescent="0.35">
      <c r="A7" s="8" t="s">
        <v>6</v>
      </c>
      <c r="B7" s="74">
        <v>446139</v>
      </c>
      <c r="C7" s="74">
        <v>220027</v>
      </c>
      <c r="D7" s="74">
        <v>226112</v>
      </c>
      <c r="E7" s="14"/>
      <c r="F7" s="15"/>
      <c r="G7" s="15"/>
      <c r="H7" s="15"/>
      <c r="I7" s="15"/>
      <c r="J7" s="15"/>
    </row>
    <row r="8" spans="1:10" s="9" customFormat="1" ht="23.25" x14ac:dyDescent="0.35">
      <c r="A8" s="9" t="s">
        <v>7</v>
      </c>
      <c r="B8" s="74">
        <v>307301.21999999997</v>
      </c>
      <c r="C8" s="74">
        <v>167999.95</v>
      </c>
      <c r="D8" s="74">
        <v>139301.26</v>
      </c>
      <c r="E8" s="14"/>
      <c r="F8" s="15"/>
      <c r="G8" s="15"/>
      <c r="H8" s="15"/>
      <c r="I8" s="15"/>
      <c r="J8" s="15"/>
    </row>
    <row r="9" spans="1:10" s="16" customFormat="1" ht="23.25" x14ac:dyDescent="0.35">
      <c r="A9" s="16" t="s">
        <v>8</v>
      </c>
      <c r="B9" s="75">
        <v>307301.21999999997</v>
      </c>
      <c r="C9" s="75">
        <v>167999.95</v>
      </c>
      <c r="D9" s="75">
        <v>139301.26</v>
      </c>
      <c r="E9" s="11"/>
      <c r="F9" s="19"/>
      <c r="G9" s="19"/>
      <c r="H9" s="19"/>
      <c r="I9" s="19"/>
      <c r="J9" s="19"/>
    </row>
    <row r="10" spans="1:10" s="16" customFormat="1" ht="23.25" x14ac:dyDescent="0.35">
      <c r="A10" s="16" t="s">
        <v>9</v>
      </c>
      <c r="B10" s="75">
        <v>305261.52</v>
      </c>
      <c r="C10" s="75">
        <v>166998.99</v>
      </c>
      <c r="D10" s="75">
        <v>138262.53</v>
      </c>
      <c r="E10" s="11"/>
    </row>
    <row r="11" spans="1:10" s="16" customFormat="1" ht="23.25" x14ac:dyDescent="0.35">
      <c r="A11" s="16" t="s">
        <v>10</v>
      </c>
      <c r="B11" s="75">
        <v>2039.69</v>
      </c>
      <c r="C11" s="75">
        <v>1000.96</v>
      </c>
      <c r="D11" s="75">
        <v>1038.73</v>
      </c>
      <c r="E11" s="11"/>
    </row>
    <row r="12" spans="1:10" s="16" customFormat="1" ht="23.25" x14ac:dyDescent="0.35">
      <c r="A12" s="16" t="s">
        <v>11</v>
      </c>
      <c r="B12" s="76">
        <v>0</v>
      </c>
      <c r="C12" s="76">
        <v>0</v>
      </c>
      <c r="D12" s="76">
        <v>0</v>
      </c>
      <c r="E12" s="34"/>
    </row>
    <row r="13" spans="1:10" s="9" customFormat="1" ht="23.25" x14ac:dyDescent="0.35">
      <c r="A13" s="9" t="s">
        <v>12</v>
      </c>
      <c r="B13" s="74">
        <v>138837.78</v>
      </c>
      <c r="C13" s="74">
        <v>52027.05</v>
      </c>
      <c r="D13" s="74">
        <v>86810.73</v>
      </c>
      <c r="E13" s="14"/>
      <c r="F13" s="35"/>
    </row>
    <row r="14" spans="1:10" s="16" customFormat="1" ht="23.25" x14ac:dyDescent="0.35">
      <c r="A14" s="16" t="s">
        <v>13</v>
      </c>
      <c r="B14" s="75">
        <v>27203.02</v>
      </c>
      <c r="C14" s="75">
        <v>369.89</v>
      </c>
      <c r="D14" s="75">
        <v>26833.13</v>
      </c>
      <c r="E14" s="11"/>
    </row>
    <row r="15" spans="1:10" s="16" customFormat="1" ht="23.25" x14ac:dyDescent="0.35">
      <c r="A15" s="16" t="s">
        <v>14</v>
      </c>
      <c r="B15" s="75">
        <v>32012.47</v>
      </c>
      <c r="C15" s="75">
        <v>14359.46</v>
      </c>
      <c r="D15" s="75">
        <v>17653.009999999998</v>
      </c>
      <c r="E15" s="11"/>
    </row>
    <row r="16" spans="1:10" s="16" customFormat="1" ht="23.25" x14ac:dyDescent="0.35">
      <c r="A16" s="23" t="s">
        <v>15</v>
      </c>
      <c r="B16" s="75">
        <v>79622.289999999994</v>
      </c>
      <c r="C16" s="75">
        <v>37297.699999999997</v>
      </c>
      <c r="D16" s="75">
        <v>42324.59</v>
      </c>
    </row>
    <row r="17" spans="1:8" s="16" customFormat="1" ht="23.25" x14ac:dyDescent="0.35">
      <c r="A17" s="2"/>
      <c r="B17" s="78" t="s">
        <v>16</v>
      </c>
      <c r="C17" s="78"/>
      <c r="D17" s="78"/>
    </row>
    <row r="18" spans="1:8" s="9" customFormat="1" ht="6" customHeight="1" x14ac:dyDescent="0.5">
      <c r="A18" s="8"/>
      <c r="B18" s="36"/>
      <c r="C18" s="36"/>
      <c r="D18" s="36"/>
      <c r="F18" s="25"/>
    </row>
    <row r="19" spans="1:8" s="9" customFormat="1" ht="23.25" x14ac:dyDescent="0.5">
      <c r="A19" s="8" t="s">
        <v>6</v>
      </c>
      <c r="B19" s="36">
        <f>B7/$B$7*100</f>
        <v>100</v>
      </c>
      <c r="C19" s="36">
        <f>C7/$C$7*100</f>
        <v>100</v>
      </c>
      <c r="D19" s="36">
        <f>D7/$D$7*100</f>
        <v>100</v>
      </c>
      <c r="F19" s="25">
        <f>F20+F25</f>
        <v>100</v>
      </c>
      <c r="G19" s="25">
        <f>G20+G25</f>
        <v>100.2</v>
      </c>
      <c r="H19" s="25">
        <f>H20+H25</f>
        <v>101.69999999999999</v>
      </c>
    </row>
    <row r="20" spans="1:8" s="9" customFormat="1" ht="23.25" x14ac:dyDescent="0.5">
      <c r="A20" s="9" t="s">
        <v>7</v>
      </c>
      <c r="B20" s="36">
        <f>B8/$B$7*100</f>
        <v>68.880151701599729</v>
      </c>
      <c r="C20" s="36">
        <f t="shared" ref="C20:C28" si="0">C8/$C$7*100</f>
        <v>76.354242888372795</v>
      </c>
      <c r="D20" s="36">
        <f t="shared" ref="D20:D27" si="1">D8/$D$7*100</f>
        <v>61.607194664591006</v>
      </c>
      <c r="F20" s="25">
        <f>F21+F24</f>
        <v>68.900000000000006</v>
      </c>
      <c r="G20" s="25">
        <f>G21+G24</f>
        <v>75.900000000000006</v>
      </c>
      <c r="H20" s="25">
        <f>H21+H24</f>
        <v>61.6</v>
      </c>
    </row>
    <row r="21" spans="1:8" s="9" customFormat="1" ht="23.25" x14ac:dyDescent="0.5">
      <c r="A21" s="16" t="s">
        <v>8</v>
      </c>
      <c r="B21" s="37">
        <f>B9/$B$7*100</f>
        <v>68.880151701599729</v>
      </c>
      <c r="C21" s="37">
        <f t="shared" si="0"/>
        <v>76.354242888372795</v>
      </c>
      <c r="D21" s="37">
        <f t="shared" si="1"/>
        <v>61.607194664591006</v>
      </c>
      <c r="F21" s="25">
        <f>F22+F23</f>
        <v>68.900000000000006</v>
      </c>
      <c r="G21" s="25">
        <f>G22+G23</f>
        <v>75.900000000000006</v>
      </c>
      <c r="H21" s="25">
        <f>H22+H23</f>
        <v>61.6</v>
      </c>
    </row>
    <row r="22" spans="1:8" s="16" customFormat="1" ht="23.25" x14ac:dyDescent="0.5">
      <c r="A22" s="16" t="s">
        <v>9</v>
      </c>
      <c r="B22" s="37">
        <f t="shared" ref="B22:B25" si="2">B10/$B$7*100</f>
        <v>68.422962350298903</v>
      </c>
      <c r="C22" s="37">
        <f t="shared" si="0"/>
        <v>75.899316902016565</v>
      </c>
      <c r="D22" s="37">
        <f t="shared" si="1"/>
        <v>61.147807281347298</v>
      </c>
      <c r="F22" s="25">
        <f t="shared" ref="F22:H28" si="3">ROUND(B22,1)</f>
        <v>68.400000000000006</v>
      </c>
      <c r="G22" s="25">
        <f t="shared" si="3"/>
        <v>75.900000000000006</v>
      </c>
      <c r="H22" s="25">
        <f t="shared" si="3"/>
        <v>61.1</v>
      </c>
    </row>
    <row r="23" spans="1:8" s="16" customFormat="1" ht="23.25" x14ac:dyDescent="0.5">
      <c r="A23" s="16" t="s">
        <v>10</v>
      </c>
      <c r="B23" s="38">
        <f t="shared" si="2"/>
        <v>0.45718710984693117</v>
      </c>
      <c r="C23" s="39" t="s">
        <v>19</v>
      </c>
      <c r="D23" s="38">
        <f t="shared" si="1"/>
        <v>0.45938738324370221</v>
      </c>
      <c r="F23" s="25">
        <f t="shared" si="3"/>
        <v>0.5</v>
      </c>
      <c r="G23" s="25">
        <v>0</v>
      </c>
      <c r="H23" s="25">
        <f t="shared" si="3"/>
        <v>0.5</v>
      </c>
    </row>
    <row r="24" spans="1:8" s="16" customFormat="1" ht="23.25" x14ac:dyDescent="0.5">
      <c r="A24" s="16" t="s">
        <v>11</v>
      </c>
      <c r="B24" s="38">
        <f>B12/$B$7*100</f>
        <v>0</v>
      </c>
      <c r="C24" s="38">
        <f t="shared" si="0"/>
        <v>0</v>
      </c>
      <c r="D24" s="39" t="s">
        <v>19</v>
      </c>
      <c r="F24" s="25">
        <f>ROUND(B24,1)</f>
        <v>0</v>
      </c>
      <c r="G24" s="25">
        <f t="shared" si="3"/>
        <v>0</v>
      </c>
      <c r="H24" s="25">
        <v>0</v>
      </c>
    </row>
    <row r="25" spans="1:8" s="9" customFormat="1" ht="23.25" x14ac:dyDescent="0.5">
      <c r="A25" s="9" t="s">
        <v>12</v>
      </c>
      <c r="B25" s="36">
        <f t="shared" si="2"/>
        <v>31.119848298400278</v>
      </c>
      <c r="C25" s="36">
        <f t="shared" si="0"/>
        <v>23.645757111627212</v>
      </c>
      <c r="D25" s="36">
        <f t="shared" si="1"/>
        <v>38.392800912821961</v>
      </c>
      <c r="F25" s="25">
        <f>F26+F27+F28</f>
        <v>31.1</v>
      </c>
      <c r="G25" s="25">
        <f>G26+G27+G28</f>
        <v>24.3</v>
      </c>
      <c r="H25" s="25">
        <f>H26+H27+H28</f>
        <v>40.099999999999994</v>
      </c>
    </row>
    <row r="26" spans="1:8" s="16" customFormat="1" ht="23.25" x14ac:dyDescent="0.5">
      <c r="A26" s="16" t="s">
        <v>13</v>
      </c>
      <c r="B26" s="37">
        <f>B14/$B$7*100</f>
        <v>6.0974315179798229</v>
      </c>
      <c r="C26" s="37">
        <f>C14/$C$7*100</f>
        <v>0.16811118635440195</v>
      </c>
      <c r="D26" s="37">
        <f t="shared" si="1"/>
        <v>11.867185288706482</v>
      </c>
      <c r="F26" s="25">
        <f>ROUND(B26,1)</f>
        <v>6.1</v>
      </c>
      <c r="G26" s="25">
        <f t="shared" si="3"/>
        <v>0.2</v>
      </c>
      <c r="H26" s="25">
        <f t="shared" si="3"/>
        <v>11.9</v>
      </c>
    </row>
    <row r="27" spans="1:8" s="16" customFormat="1" ht="23.25" x14ac:dyDescent="0.5">
      <c r="A27" s="16" t="s">
        <v>14</v>
      </c>
      <c r="B27" s="37">
        <f>B15/$B$7*100</f>
        <v>7.1754475623068155</v>
      </c>
      <c r="C27" s="40">
        <v>7.1</v>
      </c>
      <c r="D27" s="37">
        <f t="shared" si="1"/>
        <v>7.8071973181432206</v>
      </c>
      <c r="F27" s="25">
        <f t="shared" si="3"/>
        <v>7.2</v>
      </c>
      <c r="G27" s="25">
        <f t="shared" si="3"/>
        <v>7.1</v>
      </c>
      <c r="H27" s="25">
        <f t="shared" si="3"/>
        <v>7.8</v>
      </c>
    </row>
    <row r="28" spans="1:8" s="16" customFormat="1" ht="23.25" x14ac:dyDescent="0.5">
      <c r="A28" s="23" t="s">
        <v>15</v>
      </c>
      <c r="B28" s="37">
        <f>B16/$B$7*100</f>
        <v>17.846969218113635</v>
      </c>
      <c r="C28" s="37">
        <f t="shared" si="0"/>
        <v>16.951419598503819</v>
      </c>
      <c r="D28" s="40">
        <v>20.399999999999999</v>
      </c>
      <c r="F28" s="25">
        <f t="shared" si="3"/>
        <v>17.8</v>
      </c>
      <c r="G28" s="25">
        <f>ROUND(C28,1)</f>
        <v>17</v>
      </c>
      <c r="H28" s="25">
        <f t="shared" si="3"/>
        <v>20.399999999999999</v>
      </c>
    </row>
    <row r="29" spans="1:8" ht="6.75" customHeight="1" x14ac:dyDescent="0.35">
      <c r="A29" s="29"/>
      <c r="B29" s="41"/>
      <c r="C29" s="41"/>
      <c r="D29" s="41"/>
    </row>
    <row r="30" spans="1:8" s="32" customFormat="1" ht="23.25" x14ac:dyDescent="0.35">
      <c r="A30" s="30" t="s">
        <v>17</v>
      </c>
      <c r="B30" s="42"/>
      <c r="C30" s="42"/>
      <c r="D30" s="42"/>
    </row>
    <row r="31" spans="1:8" ht="24" customHeight="1" x14ac:dyDescent="0.35">
      <c r="A31" s="2" t="s">
        <v>18</v>
      </c>
      <c r="B31" s="43">
        <f>B11/B8*100</f>
        <v>0.66374289044475654</v>
      </c>
      <c r="C31" s="43">
        <v>0</v>
      </c>
      <c r="D31" s="43">
        <f>D11/D8*100</f>
        <v>0.74567164719113088</v>
      </c>
    </row>
    <row r="32" spans="1:8" ht="24" customHeight="1" x14ac:dyDescent="0.35">
      <c r="B32" s="44"/>
      <c r="C32" s="44"/>
      <c r="D32" s="44"/>
    </row>
    <row r="33" spans="2:4" ht="24" customHeight="1" x14ac:dyDescent="0.35">
      <c r="B33" s="44"/>
      <c r="C33" s="44"/>
      <c r="D33" s="44"/>
    </row>
    <row r="34" spans="2:4" ht="24" customHeight="1" x14ac:dyDescent="0.35">
      <c r="B34" s="44"/>
      <c r="C34" s="44"/>
      <c r="D34" s="44"/>
    </row>
    <row r="35" spans="2:4" ht="24" customHeight="1" x14ac:dyDescent="0.35">
      <c r="B35" s="44"/>
      <c r="C35" s="44"/>
      <c r="D35" s="44"/>
    </row>
    <row r="36" spans="2:4" ht="24" customHeight="1" x14ac:dyDescent="0.35">
      <c r="B36" s="44"/>
      <c r="C36" s="44"/>
      <c r="D36" s="44"/>
    </row>
    <row r="37" spans="2:4" ht="24" customHeight="1" x14ac:dyDescent="0.35">
      <c r="B37" s="44"/>
      <c r="C37" s="44"/>
      <c r="D37" s="44"/>
    </row>
    <row r="38" spans="2:4" ht="24" customHeight="1" x14ac:dyDescent="0.35">
      <c r="B38" s="44"/>
      <c r="C38" s="44"/>
      <c r="D38" s="44"/>
    </row>
    <row r="39" spans="2:4" ht="24" customHeight="1" x14ac:dyDescent="0.35">
      <c r="B39" s="44"/>
      <c r="C39" s="44"/>
      <c r="D39" s="44"/>
    </row>
    <row r="40" spans="2:4" ht="24" customHeight="1" x14ac:dyDescent="0.35">
      <c r="B40" s="44"/>
      <c r="C40" s="44"/>
      <c r="D40" s="44"/>
    </row>
    <row r="41" spans="2:4" ht="24" customHeight="1" x14ac:dyDescent="0.35">
      <c r="B41" s="44"/>
      <c r="C41" s="44"/>
      <c r="D41" s="44"/>
    </row>
  </sheetData>
  <mergeCells count="2">
    <mergeCell ref="B5:D5"/>
    <mergeCell ref="B17:D17"/>
  </mergeCells>
  <pageMargins left="0.98425196850393704" right="0.78740157480314965" top="0.70866141732283472" bottom="0.59055118110236227" header="0.31496062992125984" footer="0.62992125984251968"/>
  <pageSetup paperSize="9" scale="85" firstPageNumber="6" orientation="portrait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rgb="FF00B050"/>
  </sheetPr>
  <dimension ref="A1:J31"/>
  <sheetViews>
    <sheetView showGridLines="0" view="pageBreakPreview" zoomScale="80" zoomScaleNormal="90" zoomScaleSheetLayoutView="80" workbookViewId="0">
      <selection activeCell="A3" sqref="A3"/>
    </sheetView>
  </sheetViews>
  <sheetFormatPr defaultRowHeight="24" customHeight="1" x14ac:dyDescent="0.35"/>
  <cols>
    <col min="1" max="1" width="31.5703125" style="2" customWidth="1"/>
    <col min="2" max="4" width="22.7109375" style="2" customWidth="1"/>
    <col min="5" max="5" width="9.140625" style="2"/>
    <col min="6" max="6" width="14.28515625" style="2" bestFit="1" customWidth="1"/>
    <col min="7" max="8" width="9.5703125" style="2" bestFit="1" customWidth="1"/>
    <col min="9" max="16384" width="9.140625" style="2"/>
  </cols>
  <sheetData>
    <row r="1" spans="1:10" ht="23.25" x14ac:dyDescent="0.35">
      <c r="A1" s="1" t="s">
        <v>0</v>
      </c>
    </row>
    <row r="2" spans="1:10" ht="23.25" x14ac:dyDescent="0.35">
      <c r="A2" s="3" t="s">
        <v>26</v>
      </c>
    </row>
    <row r="3" spans="1:10" ht="8.1" customHeight="1" x14ac:dyDescent="0.35">
      <c r="A3" s="4"/>
      <c r="B3" s="4"/>
      <c r="C3" s="4"/>
      <c r="D3" s="4"/>
    </row>
    <row r="4" spans="1:10" s="3" customFormat="1" ht="30" customHeight="1" x14ac:dyDescent="0.35">
      <c r="A4" s="5" t="s">
        <v>1</v>
      </c>
      <c r="B4" s="6" t="s">
        <v>2</v>
      </c>
      <c r="C4" s="6" t="s">
        <v>3</v>
      </c>
      <c r="D4" s="6" t="s">
        <v>4</v>
      </c>
    </row>
    <row r="5" spans="1:10" s="3" customFormat="1" ht="23.25" x14ac:dyDescent="0.35">
      <c r="A5" s="2"/>
      <c r="B5" s="77" t="s">
        <v>5</v>
      </c>
      <c r="C5" s="77"/>
      <c r="D5" s="77"/>
      <c r="E5" s="7"/>
    </row>
    <row r="6" spans="1:10" s="9" customFormat="1" ht="6" customHeight="1" x14ac:dyDescent="0.35">
      <c r="A6" s="8"/>
      <c r="C6" s="10"/>
      <c r="D6" s="10"/>
      <c r="E6" s="11"/>
    </row>
    <row r="7" spans="1:10" s="9" customFormat="1" ht="23.25" x14ac:dyDescent="0.35">
      <c r="A7" s="8" t="s">
        <v>6</v>
      </c>
      <c r="B7" s="13">
        <v>445975</v>
      </c>
      <c r="C7" s="13">
        <v>219948</v>
      </c>
      <c r="D7" s="13">
        <v>226027</v>
      </c>
      <c r="E7" s="14"/>
      <c r="F7" s="12"/>
      <c r="G7" s="15"/>
      <c r="H7" s="15"/>
      <c r="I7" s="15"/>
      <c r="J7" s="15"/>
    </row>
    <row r="8" spans="1:10" s="9" customFormat="1" ht="23.25" x14ac:dyDescent="0.35">
      <c r="A8" s="9" t="s">
        <v>7</v>
      </c>
      <c r="B8" s="13">
        <v>306923.38</v>
      </c>
      <c r="C8" s="13">
        <v>165904.89000000001</v>
      </c>
      <c r="D8" s="13">
        <v>141018.48000000001</v>
      </c>
      <c r="E8" s="14"/>
      <c r="F8" s="12"/>
      <c r="G8" s="15"/>
      <c r="H8" s="15"/>
      <c r="I8" s="15"/>
      <c r="J8" s="15"/>
    </row>
    <row r="9" spans="1:10" s="16" customFormat="1" ht="23.25" x14ac:dyDescent="0.35">
      <c r="A9" s="16" t="s">
        <v>8</v>
      </c>
      <c r="B9" s="18">
        <v>306923.38</v>
      </c>
      <c r="C9" s="18">
        <v>165904.89000000001</v>
      </c>
      <c r="D9" s="18">
        <v>141018.48000000001</v>
      </c>
      <c r="E9" s="11"/>
      <c r="F9" s="12"/>
      <c r="G9" s="19"/>
      <c r="H9" s="19"/>
      <c r="I9" s="19"/>
      <c r="J9" s="19"/>
    </row>
    <row r="10" spans="1:10" s="16" customFormat="1" ht="23.25" x14ac:dyDescent="0.35">
      <c r="A10" s="16" t="s">
        <v>9</v>
      </c>
      <c r="B10" s="18">
        <v>306011.65000000002</v>
      </c>
      <c r="C10" s="18">
        <v>165904.89000000001</v>
      </c>
      <c r="D10" s="20">
        <v>140106.76</v>
      </c>
      <c r="E10" s="11"/>
      <c r="F10" s="12"/>
    </row>
    <row r="11" spans="1:10" s="16" customFormat="1" ht="23.25" x14ac:dyDescent="0.35">
      <c r="A11" s="16" t="s">
        <v>10</v>
      </c>
      <c r="B11" s="18">
        <v>911.72</v>
      </c>
      <c r="C11" s="18">
        <v>0</v>
      </c>
      <c r="D11" s="20">
        <v>911.72</v>
      </c>
      <c r="E11" s="11"/>
      <c r="F11" s="12"/>
    </row>
    <row r="12" spans="1:10" s="16" customFormat="1" ht="23.25" x14ac:dyDescent="0.35">
      <c r="A12" s="16" t="s">
        <v>11</v>
      </c>
      <c r="B12" s="20">
        <v>0</v>
      </c>
      <c r="C12" s="20">
        <v>0</v>
      </c>
      <c r="D12" s="20">
        <v>0</v>
      </c>
      <c r="E12" s="21"/>
      <c r="F12" s="12"/>
    </row>
    <row r="13" spans="1:10" s="9" customFormat="1" ht="23.25" x14ac:dyDescent="0.35">
      <c r="A13" s="9" t="s">
        <v>12</v>
      </c>
      <c r="B13" s="22">
        <v>139051.62</v>
      </c>
      <c r="C13" s="22">
        <v>54043.11</v>
      </c>
      <c r="D13" s="22">
        <v>85008.52</v>
      </c>
      <c r="E13" s="14"/>
      <c r="F13" s="12"/>
    </row>
    <row r="14" spans="1:10" s="16" customFormat="1" ht="23.25" x14ac:dyDescent="0.35">
      <c r="A14" s="16" t="s">
        <v>13</v>
      </c>
      <c r="B14" s="20">
        <v>27055.919999999998</v>
      </c>
      <c r="C14" s="20">
        <v>458.24</v>
      </c>
      <c r="D14" s="20">
        <v>26597.68</v>
      </c>
      <c r="E14" s="11"/>
      <c r="F14" s="12"/>
    </row>
    <row r="15" spans="1:10" s="16" customFormat="1" ht="23.25" x14ac:dyDescent="0.35">
      <c r="A15" s="16" t="s">
        <v>14</v>
      </c>
      <c r="B15" s="20">
        <v>31130.65</v>
      </c>
      <c r="C15" s="20">
        <v>15554.22</v>
      </c>
      <c r="D15" s="20">
        <v>15576.43</v>
      </c>
      <c r="E15" s="11"/>
      <c r="F15" s="12"/>
    </row>
    <row r="16" spans="1:10" s="16" customFormat="1" ht="23.25" x14ac:dyDescent="0.35">
      <c r="A16" s="23" t="s">
        <v>15</v>
      </c>
      <c r="B16" s="19">
        <v>80865</v>
      </c>
      <c r="C16" s="19">
        <v>38031</v>
      </c>
      <c r="D16" s="19">
        <v>42834</v>
      </c>
      <c r="F16" s="12"/>
    </row>
    <row r="17" spans="1:8" s="16" customFormat="1" ht="23.25" x14ac:dyDescent="0.35">
      <c r="A17" s="2"/>
      <c r="B17" s="79" t="s">
        <v>16</v>
      </c>
      <c r="C17" s="79"/>
      <c r="D17" s="79"/>
      <c r="F17" s="12"/>
    </row>
    <row r="18" spans="1:8" s="9" customFormat="1" ht="6" customHeight="1" x14ac:dyDescent="0.5">
      <c r="A18" s="8"/>
      <c r="B18" s="24"/>
      <c r="C18" s="24"/>
      <c r="D18" s="24"/>
      <c r="F18" s="25"/>
    </row>
    <row r="19" spans="1:8" s="9" customFormat="1" ht="23.25" x14ac:dyDescent="0.5">
      <c r="A19" s="8" t="s">
        <v>6</v>
      </c>
      <c r="B19" s="24">
        <f>B7/$B$7*100</f>
        <v>100</v>
      </c>
      <c r="C19" s="24">
        <f>C7/$C$7*100</f>
        <v>100</v>
      </c>
      <c r="D19" s="24">
        <f>D7/$D$7*100</f>
        <v>100</v>
      </c>
      <c r="F19" s="25">
        <f>F20+F25</f>
        <v>100</v>
      </c>
      <c r="G19" s="25">
        <f>G20+G25</f>
        <v>99.7</v>
      </c>
      <c r="H19" s="25">
        <f>H20+H25</f>
        <v>100.1</v>
      </c>
    </row>
    <row r="20" spans="1:8" s="9" customFormat="1" ht="23.25" x14ac:dyDescent="0.5">
      <c r="A20" s="9" t="s">
        <v>7</v>
      </c>
      <c r="B20" s="24">
        <f>B8/$B$7*100</f>
        <v>68.820759011155332</v>
      </c>
      <c r="C20" s="24">
        <v>76.3</v>
      </c>
      <c r="D20" s="24">
        <v>63.4</v>
      </c>
      <c r="F20" s="25">
        <f>F21+F24</f>
        <v>68.8</v>
      </c>
      <c r="G20" s="25">
        <f>G21+G24</f>
        <v>75.400000000000006</v>
      </c>
      <c r="H20" s="25">
        <f>H21+H24</f>
        <v>62.4</v>
      </c>
    </row>
    <row r="21" spans="1:8" s="9" customFormat="1" ht="23.25" x14ac:dyDescent="0.5">
      <c r="A21" s="16" t="s">
        <v>8</v>
      </c>
      <c r="B21" s="26">
        <v>69.599999999999994</v>
      </c>
      <c r="C21" s="26">
        <f t="shared" ref="C21:C24" si="0">C9/$C$7*100</f>
        <v>75.42914234273556</v>
      </c>
      <c r="D21" s="26">
        <f t="shared" ref="D21:D28" si="1">D9/$D$7*100</f>
        <v>62.390103837152196</v>
      </c>
      <c r="F21" s="25">
        <f>F22+F23</f>
        <v>68.8</v>
      </c>
      <c r="G21" s="25">
        <f>G22+G23</f>
        <v>75.400000000000006</v>
      </c>
      <c r="H21" s="25">
        <f>H22+H23</f>
        <v>62.4</v>
      </c>
    </row>
    <row r="22" spans="1:8" s="16" customFormat="1" ht="23.25" x14ac:dyDescent="0.5">
      <c r="A22" s="16" t="s">
        <v>9</v>
      </c>
      <c r="B22" s="26">
        <f t="shared" ref="B22:B25" si="2">B10/$B$7*100</f>
        <v>68.61632378496553</v>
      </c>
      <c r="C22" s="26">
        <f t="shared" si="0"/>
        <v>75.42914234273556</v>
      </c>
      <c r="D22" s="26">
        <f t="shared" si="1"/>
        <v>61.986736097899808</v>
      </c>
      <c r="F22" s="25">
        <f t="shared" ref="F22:H28" si="3">ROUND(B22,1)</f>
        <v>68.599999999999994</v>
      </c>
      <c r="G22" s="25">
        <f t="shared" si="3"/>
        <v>75.400000000000006</v>
      </c>
      <c r="H22" s="25">
        <f t="shared" si="3"/>
        <v>62</v>
      </c>
    </row>
    <row r="23" spans="1:8" s="16" customFormat="1" ht="23.25" x14ac:dyDescent="0.5">
      <c r="A23" s="16" t="s">
        <v>10</v>
      </c>
      <c r="B23" s="27">
        <v>0.2</v>
      </c>
      <c r="C23" s="28">
        <f t="shared" si="0"/>
        <v>0</v>
      </c>
      <c r="D23" s="27">
        <f t="shared" si="1"/>
        <v>0.40336773925239028</v>
      </c>
      <c r="F23" s="25">
        <f t="shared" si="3"/>
        <v>0.2</v>
      </c>
      <c r="G23" s="25">
        <f t="shared" si="3"/>
        <v>0</v>
      </c>
      <c r="H23" s="25">
        <f t="shared" si="3"/>
        <v>0.4</v>
      </c>
    </row>
    <row r="24" spans="1:8" s="16" customFormat="1" ht="23.25" x14ac:dyDescent="0.5">
      <c r="A24" s="16" t="s">
        <v>11</v>
      </c>
      <c r="B24" s="27">
        <f>B12/$B$7*100</f>
        <v>0</v>
      </c>
      <c r="C24" s="27">
        <f t="shared" si="0"/>
        <v>0</v>
      </c>
      <c r="D24" s="27">
        <f t="shared" si="1"/>
        <v>0</v>
      </c>
      <c r="F24" s="25">
        <f>ROUND(B24,1)</f>
        <v>0</v>
      </c>
      <c r="G24" s="25">
        <f t="shared" si="3"/>
        <v>0</v>
      </c>
      <c r="H24" s="25">
        <f t="shared" si="3"/>
        <v>0</v>
      </c>
    </row>
    <row r="25" spans="1:8" s="9" customFormat="1" ht="23.25" x14ac:dyDescent="0.5">
      <c r="A25" s="9" t="s">
        <v>12</v>
      </c>
      <c r="B25" s="24">
        <f t="shared" si="2"/>
        <v>31.179240988844665</v>
      </c>
      <c r="C25" s="24">
        <v>23.7</v>
      </c>
      <c r="D25" s="24">
        <v>36.6</v>
      </c>
      <c r="F25" s="25">
        <f>F26+F27+F28</f>
        <v>31.200000000000003</v>
      </c>
      <c r="G25" s="25">
        <f>G26+G27+G28</f>
        <v>24.3</v>
      </c>
      <c r="H25" s="25">
        <f>H26+H27+H28</f>
        <v>37.700000000000003</v>
      </c>
    </row>
    <row r="26" spans="1:8" s="16" customFormat="1" ht="23.25" x14ac:dyDescent="0.5">
      <c r="A26" s="16" t="s">
        <v>13</v>
      </c>
      <c r="B26" s="26">
        <f>B14/$B$7*100</f>
        <v>6.0666898368742634</v>
      </c>
      <c r="C26" s="26">
        <f>C14/$C$7*100</f>
        <v>0.2083401531271028</v>
      </c>
      <c r="D26" s="26">
        <f t="shared" si="1"/>
        <v>11.767479106478431</v>
      </c>
      <c r="F26" s="25">
        <f>ROUND(B26,1)</f>
        <v>6.1</v>
      </c>
      <c r="G26" s="25">
        <f t="shared" si="3"/>
        <v>0.2</v>
      </c>
      <c r="H26" s="25">
        <f t="shared" si="3"/>
        <v>11.8</v>
      </c>
    </row>
    <row r="27" spans="1:8" s="16" customFormat="1" ht="23.25" x14ac:dyDescent="0.5">
      <c r="A27" s="16" t="s">
        <v>14</v>
      </c>
      <c r="B27" s="26">
        <f>B15/$B$7*100</f>
        <v>6.98035764336566</v>
      </c>
      <c r="C27" s="26">
        <f>C15/$C$7*100</f>
        <v>7.0717715096295484</v>
      </c>
      <c r="D27" s="26">
        <f t="shared" si="1"/>
        <v>6.8914023545859573</v>
      </c>
      <c r="F27" s="25">
        <f t="shared" si="3"/>
        <v>7</v>
      </c>
      <c r="G27" s="25">
        <f t="shared" si="3"/>
        <v>7.1</v>
      </c>
      <c r="H27" s="25">
        <f t="shared" si="3"/>
        <v>6.9</v>
      </c>
    </row>
    <row r="28" spans="1:8" s="16" customFormat="1" ht="23.25" x14ac:dyDescent="0.5">
      <c r="A28" s="23" t="s">
        <v>15</v>
      </c>
      <c r="B28" s="26">
        <f>B16/$B$7*100</f>
        <v>18.132182297213969</v>
      </c>
      <c r="C28" s="26">
        <v>17</v>
      </c>
      <c r="D28" s="26">
        <f t="shared" si="1"/>
        <v>18.950833307525208</v>
      </c>
      <c r="F28" s="25">
        <f t="shared" si="3"/>
        <v>18.100000000000001</v>
      </c>
      <c r="G28" s="25">
        <f>ROUND(C28,1)</f>
        <v>17</v>
      </c>
      <c r="H28" s="25">
        <f t="shared" si="3"/>
        <v>19</v>
      </c>
    </row>
    <row r="29" spans="1:8" ht="6.75" customHeight="1" x14ac:dyDescent="0.35">
      <c r="A29" s="29"/>
      <c r="B29" s="29"/>
      <c r="C29" s="29"/>
      <c r="D29" s="29"/>
    </row>
    <row r="30" spans="1:8" s="32" customFormat="1" ht="23.25" x14ac:dyDescent="0.35">
      <c r="A30" s="30" t="s">
        <v>17</v>
      </c>
      <c r="B30" s="31"/>
      <c r="C30" s="31"/>
      <c r="D30" s="31"/>
    </row>
    <row r="31" spans="1:8" ht="24" customHeight="1" x14ac:dyDescent="0.35">
      <c r="A31" s="2" t="s">
        <v>18</v>
      </c>
      <c r="B31" s="33">
        <f>B11/B8*Q18100</f>
        <v>0</v>
      </c>
      <c r="C31" s="33">
        <v>0</v>
      </c>
      <c r="D31" s="33">
        <f>D11/D8*100</f>
        <v>0.64652519301016431</v>
      </c>
    </row>
  </sheetData>
  <mergeCells count="2">
    <mergeCell ref="B5:D5"/>
    <mergeCell ref="B17:D17"/>
  </mergeCells>
  <pageMargins left="0.98425196850393704" right="0.78740157480314965" top="0.70866141732283472" bottom="0.59055118110236227" header="0.31496062992125984" footer="0.62992125984251968"/>
  <pageSetup paperSize="9" scale="85" firstPageNumber="6" orientation="portrait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rgb="FF00B050"/>
  </sheetPr>
  <dimension ref="A1:H42"/>
  <sheetViews>
    <sheetView showGridLines="0" tabSelected="1" view="pageBreakPreview" zoomScale="80" zoomScaleNormal="90" zoomScaleSheetLayoutView="80" workbookViewId="0">
      <selection activeCell="A32" sqref="A32"/>
    </sheetView>
  </sheetViews>
  <sheetFormatPr defaultRowHeight="24" customHeight="1" x14ac:dyDescent="0.35"/>
  <cols>
    <col min="1" max="1" width="31.5703125" style="2" customWidth="1"/>
    <col min="2" max="3" width="22.7109375" style="2" customWidth="1"/>
    <col min="4" max="4" width="23.42578125" style="2" customWidth="1"/>
    <col min="5" max="16384" width="9.140625" style="2"/>
  </cols>
  <sheetData>
    <row r="1" spans="1:7" ht="23.25" x14ac:dyDescent="0.35">
      <c r="A1" s="56" t="s">
        <v>20</v>
      </c>
      <c r="B1" s="7"/>
      <c r="C1" s="7"/>
      <c r="D1" s="7"/>
    </row>
    <row r="2" spans="1:7" ht="23.25" x14ac:dyDescent="0.35">
      <c r="A2" s="57" t="s">
        <v>25</v>
      </c>
      <c r="B2" s="7"/>
      <c r="C2" s="7"/>
      <c r="D2" s="7"/>
    </row>
    <row r="3" spans="1:7" ht="8.1" customHeight="1" x14ac:dyDescent="0.35">
      <c r="A3" s="70"/>
      <c r="B3" s="70"/>
      <c r="C3" s="70"/>
      <c r="D3" s="70"/>
    </row>
    <row r="4" spans="1:7" s="3" customFormat="1" ht="30" customHeight="1" x14ac:dyDescent="0.35">
      <c r="A4" s="5" t="s">
        <v>1</v>
      </c>
      <c r="B4" s="6" t="s">
        <v>2</v>
      </c>
      <c r="C4" s="6" t="s">
        <v>3</v>
      </c>
      <c r="D4" s="6" t="s">
        <v>4</v>
      </c>
    </row>
    <row r="5" spans="1:7" s="3" customFormat="1" ht="23.25" x14ac:dyDescent="0.35">
      <c r="A5" s="7"/>
      <c r="B5" s="80" t="s">
        <v>5</v>
      </c>
      <c r="C5" s="80"/>
      <c r="D5" s="80"/>
      <c r="E5" s="2"/>
    </row>
    <row r="6" spans="1:7" s="9" customFormat="1" ht="6" customHeight="1" x14ac:dyDescent="0.35">
      <c r="A6" s="58"/>
      <c r="B6" s="59"/>
      <c r="C6" s="60"/>
      <c r="D6" s="60"/>
      <c r="E6" s="19"/>
    </row>
    <row r="7" spans="1:7" s="9" customFormat="1" ht="23.25" x14ac:dyDescent="0.35">
      <c r="A7" s="58" t="s">
        <v>6</v>
      </c>
      <c r="B7" s="60">
        <f>C7+D7</f>
        <v>446109.23249999998</v>
      </c>
      <c r="C7" s="14">
        <f>C8+C13</f>
        <v>220008.33499999996</v>
      </c>
      <c r="D7" s="14">
        <f>D8+D13</f>
        <v>226100.89750000002</v>
      </c>
      <c r="E7" s="15"/>
      <c r="F7" s="15"/>
      <c r="G7" s="15"/>
    </row>
    <row r="8" spans="1:7" s="9" customFormat="1" ht="23.25" x14ac:dyDescent="0.35">
      <c r="A8" s="59" t="s">
        <v>7</v>
      </c>
      <c r="B8" s="14">
        <f>B9+B12</f>
        <v>305057.64499999996</v>
      </c>
      <c r="C8" s="14">
        <f t="shared" ref="C8:D8" si="0">C9+C12</f>
        <v>164740.76499999998</v>
      </c>
      <c r="D8" s="14">
        <f t="shared" si="0"/>
        <v>140316.88</v>
      </c>
      <c r="E8" s="15"/>
      <c r="F8" s="15"/>
      <c r="G8" s="15"/>
    </row>
    <row r="9" spans="1:7" s="16" customFormat="1" ht="23.25" x14ac:dyDescent="0.35">
      <c r="A9" s="23" t="s">
        <v>8</v>
      </c>
      <c r="B9" s="61">
        <f>B10+B11</f>
        <v>305057.64499999996</v>
      </c>
      <c r="C9" s="61">
        <f>C10+C11</f>
        <v>164740.76499999998</v>
      </c>
      <c r="D9" s="61">
        <f>D10+D11</f>
        <v>140316.88</v>
      </c>
      <c r="E9" s="19"/>
      <c r="F9" s="19"/>
      <c r="G9" s="19"/>
    </row>
    <row r="10" spans="1:7" s="16" customFormat="1" ht="23.25" x14ac:dyDescent="0.35">
      <c r="A10" s="23" t="s">
        <v>9</v>
      </c>
      <c r="B10" s="62">
        <f t="shared" ref="B10:B16" si="1">C10+D10</f>
        <v>303501.78249999997</v>
      </c>
      <c r="C10" s="61">
        <f>('T1-1'!C10+'T2-1'!C10+'T3-1'!C10+'T4-1'!C10)/4</f>
        <v>164253.73749999999</v>
      </c>
      <c r="D10" s="61">
        <f>('T1-1'!D10+'T2-1'!D10+'T3-1'!D10+'T4-1'!D10)/4</f>
        <v>139248.04500000001</v>
      </c>
      <c r="E10" s="19"/>
    </row>
    <row r="11" spans="1:7" s="16" customFormat="1" ht="23.25" x14ac:dyDescent="0.35">
      <c r="A11" s="23" t="s">
        <v>10</v>
      </c>
      <c r="B11" s="63">
        <f t="shared" si="1"/>
        <v>1555.8625000000002</v>
      </c>
      <c r="C11" s="64">
        <f>('T1-1'!C11+'T2-1'!C11+'T3-1'!C11+'T4-1'!C11)/4</f>
        <v>487.02750000000003</v>
      </c>
      <c r="D11" s="64">
        <f>('T1-1'!D11+'T2-1'!D11+'T3-1'!D11+'T4-1'!D11)/4</f>
        <v>1068.835</v>
      </c>
      <c r="E11" s="19"/>
    </row>
    <row r="12" spans="1:7" s="16" customFormat="1" ht="23.25" x14ac:dyDescent="0.35">
      <c r="A12" s="23" t="s">
        <v>11</v>
      </c>
      <c r="B12" s="63">
        <f t="shared" si="1"/>
        <v>0</v>
      </c>
      <c r="C12" s="64">
        <f>('T1-1'!C12+'T2-1'!C12+'T3-1'!C12+'T4-1'!C12)/4</f>
        <v>0</v>
      </c>
      <c r="D12" s="64">
        <f>('T1-1'!D12+'T2-1'!D12+'T3-1'!D12+'T4-1'!D12)/4</f>
        <v>0</v>
      </c>
      <c r="E12" s="48"/>
    </row>
    <row r="13" spans="1:7" s="9" customFormat="1" ht="23.25" x14ac:dyDescent="0.35">
      <c r="A13" s="59" t="s">
        <v>23</v>
      </c>
      <c r="B13" s="65">
        <f t="shared" si="1"/>
        <v>141051.58749999999</v>
      </c>
      <c r="C13" s="14">
        <f>SUM(C14:C16)</f>
        <v>55267.569999999992</v>
      </c>
      <c r="D13" s="66">
        <f>SUM(D14:D16)</f>
        <v>85784.017500000002</v>
      </c>
      <c r="E13" s="15"/>
    </row>
    <row r="14" spans="1:7" s="16" customFormat="1" ht="23.25" x14ac:dyDescent="0.35">
      <c r="A14" s="23" t="s">
        <v>13</v>
      </c>
      <c r="B14" s="62">
        <f t="shared" si="1"/>
        <v>26914.600000000002</v>
      </c>
      <c r="C14" s="61">
        <f>('T1-1'!C14+'T2-1'!C14+'T3-1'!C14+'T4-1'!C14)/4</f>
        <v>1294.1125</v>
      </c>
      <c r="D14" s="61">
        <f>('T1-1'!D14+'T2-1'!D14+'T3-1'!D14+'T4-1'!D14)/4</f>
        <v>25620.487500000003</v>
      </c>
      <c r="E14" s="19"/>
    </row>
    <row r="15" spans="1:7" s="16" customFormat="1" ht="23.25" x14ac:dyDescent="0.35">
      <c r="A15" s="23" t="s">
        <v>14</v>
      </c>
      <c r="B15" s="62">
        <f t="shared" si="1"/>
        <v>33338.122499999998</v>
      </c>
      <c r="C15" s="61">
        <f>('T1-1'!C15+'T2-1'!C15+'T3-1'!C15+'T4-1'!C15)/4</f>
        <v>15938.0075</v>
      </c>
      <c r="D15" s="61">
        <f>('T1-1'!D15+'T2-1'!D15+'T3-1'!D15+'T4-1'!D15)/4</f>
        <v>17400.114999999998</v>
      </c>
      <c r="E15" s="19"/>
    </row>
    <row r="16" spans="1:7" s="16" customFormat="1" ht="23.25" x14ac:dyDescent="0.35">
      <c r="A16" s="23" t="s">
        <v>15</v>
      </c>
      <c r="B16" s="62">
        <f t="shared" si="1"/>
        <v>80798.864999999991</v>
      </c>
      <c r="C16" s="62">
        <f>('T1-1'!C16+'T2-1'!C16+'T3-1'!C16+'T4-1'!C16)/4</f>
        <v>38035.449999999997</v>
      </c>
      <c r="D16" s="61">
        <f>('T1-1'!D16+'T2-1'!D16+'T3-1'!D16+'T4-1'!D16)/4</f>
        <v>42763.415000000001</v>
      </c>
    </row>
    <row r="17" spans="1:8" s="16" customFormat="1" ht="23.25" x14ac:dyDescent="0.35">
      <c r="A17" s="7"/>
      <c r="B17" s="81" t="s">
        <v>16</v>
      </c>
      <c r="C17" s="81"/>
      <c r="D17" s="81"/>
    </row>
    <row r="18" spans="1:8" s="9" customFormat="1" ht="6" customHeight="1" x14ac:dyDescent="0.5">
      <c r="A18" s="58"/>
      <c r="B18" s="36"/>
      <c r="C18" s="36"/>
      <c r="D18" s="36"/>
    </row>
    <row r="19" spans="1:8" s="9" customFormat="1" ht="23.25" x14ac:dyDescent="0.5">
      <c r="A19" s="58" t="s">
        <v>6</v>
      </c>
      <c r="B19" s="24">
        <f>B7/$B$7*100</f>
        <v>100</v>
      </c>
      <c r="C19" s="24">
        <f>C7/$C$7*100</f>
        <v>100</v>
      </c>
      <c r="D19" s="24">
        <f>D7/$D$7*100</f>
        <v>100</v>
      </c>
      <c r="F19" s="25">
        <f>F20+F25</f>
        <v>100</v>
      </c>
      <c r="G19" s="25">
        <f>G20+G25</f>
        <v>100</v>
      </c>
      <c r="H19" s="25">
        <f>H20+H25</f>
        <v>100</v>
      </c>
    </row>
    <row r="20" spans="1:8" s="9" customFormat="1" ht="23.25" x14ac:dyDescent="0.5">
      <c r="A20" s="59" t="s">
        <v>7</v>
      </c>
      <c r="B20" s="26">
        <f>B8/$B$7*100</f>
        <v>68.381827314008788</v>
      </c>
      <c r="C20" s="26">
        <f t="shared" ref="C20:C28" si="2">C8/$C$7*100</f>
        <v>74.879329003603431</v>
      </c>
      <c r="D20" s="26">
        <f t="shared" ref="D20:D28" si="3">D8/$D$7*100</f>
        <v>62.059408676164139</v>
      </c>
      <c r="F20" s="25">
        <f>F21+F24</f>
        <v>68.400000000000006</v>
      </c>
      <c r="G20" s="25">
        <f>G21+G24</f>
        <v>74.900000000000006</v>
      </c>
      <c r="H20" s="25">
        <f>H21+H24</f>
        <v>62.1</v>
      </c>
    </row>
    <row r="21" spans="1:8" s="9" customFormat="1" ht="23.25" x14ac:dyDescent="0.5">
      <c r="A21" s="23" t="s">
        <v>8</v>
      </c>
      <c r="B21" s="26">
        <f>B9/$B$7*100</f>
        <v>68.381827314008788</v>
      </c>
      <c r="C21" s="26">
        <f t="shared" si="2"/>
        <v>74.879329003603431</v>
      </c>
      <c r="D21" s="26">
        <f t="shared" si="3"/>
        <v>62.059408676164139</v>
      </c>
      <c r="F21" s="25">
        <f>F22+F23</f>
        <v>68.400000000000006</v>
      </c>
      <c r="G21" s="25">
        <f>G22+G23</f>
        <v>74.900000000000006</v>
      </c>
      <c r="H21" s="25">
        <f>H22+H23</f>
        <v>62.1</v>
      </c>
    </row>
    <row r="22" spans="1:8" s="16" customFormat="1" ht="23.25" x14ac:dyDescent="0.5">
      <c r="A22" s="23" t="s">
        <v>9</v>
      </c>
      <c r="B22" s="26">
        <f t="shared" ref="B22:B28" si="4">B10/$B$7*100</f>
        <v>68.033064637369947</v>
      </c>
      <c r="C22" s="26">
        <f t="shared" si="2"/>
        <v>74.657961254058861</v>
      </c>
      <c r="D22" s="26">
        <f t="shared" si="3"/>
        <v>61.586683883021742</v>
      </c>
      <c r="F22" s="25">
        <f>ROUND(B22,1)</f>
        <v>68</v>
      </c>
      <c r="G22" s="25">
        <f t="shared" ref="F22:H28" si="5">ROUND(C22,1)</f>
        <v>74.7</v>
      </c>
      <c r="H22" s="25">
        <f t="shared" si="5"/>
        <v>61.6</v>
      </c>
    </row>
    <row r="23" spans="1:8" s="16" customFormat="1" ht="23.25" x14ac:dyDescent="0.5">
      <c r="A23" s="23" t="s">
        <v>10</v>
      </c>
      <c r="B23" s="26">
        <v>0.4</v>
      </c>
      <c r="C23" s="26">
        <f t="shared" si="2"/>
        <v>0.2213677495445798</v>
      </c>
      <c r="D23" s="26">
        <f t="shared" si="3"/>
        <v>0.47272479314240667</v>
      </c>
      <c r="F23" s="25">
        <f t="shared" si="5"/>
        <v>0.4</v>
      </c>
      <c r="G23" s="25">
        <f t="shared" si="5"/>
        <v>0.2</v>
      </c>
      <c r="H23" s="25">
        <f t="shared" si="5"/>
        <v>0.5</v>
      </c>
    </row>
    <row r="24" spans="1:8" s="16" customFormat="1" ht="23.25" x14ac:dyDescent="0.5">
      <c r="A24" s="23" t="s">
        <v>11</v>
      </c>
      <c r="B24" s="28">
        <f t="shared" si="4"/>
        <v>0</v>
      </c>
      <c r="C24" s="28">
        <f t="shared" si="2"/>
        <v>0</v>
      </c>
      <c r="D24" s="28">
        <f t="shared" si="3"/>
        <v>0</v>
      </c>
      <c r="F24" s="25">
        <f>ROUND(B24,1)</f>
        <v>0</v>
      </c>
      <c r="G24" s="25">
        <f t="shared" si="5"/>
        <v>0</v>
      </c>
      <c r="H24" s="25">
        <f t="shared" si="5"/>
        <v>0</v>
      </c>
    </row>
    <row r="25" spans="1:8" s="9" customFormat="1" ht="23.25" x14ac:dyDescent="0.5">
      <c r="A25" s="59" t="s">
        <v>23</v>
      </c>
      <c r="B25" s="26">
        <f t="shared" si="4"/>
        <v>31.618172685991201</v>
      </c>
      <c r="C25" s="26">
        <f t="shared" si="2"/>
        <v>25.120670996396573</v>
      </c>
      <c r="D25" s="26">
        <f t="shared" si="3"/>
        <v>37.940591323835854</v>
      </c>
      <c r="F25" s="25">
        <f>F26+F27+F28</f>
        <v>31.6</v>
      </c>
      <c r="G25" s="25">
        <f>G26+G27+G28</f>
        <v>25.1</v>
      </c>
      <c r="H25" s="25">
        <f>H26+H27+H28</f>
        <v>37.9</v>
      </c>
    </row>
    <row r="26" spans="1:8" s="16" customFormat="1" ht="23.25" x14ac:dyDescent="0.5">
      <c r="A26" s="23" t="s">
        <v>13</v>
      </c>
      <c r="B26" s="26">
        <f t="shared" si="4"/>
        <v>6.0331860538214714</v>
      </c>
      <c r="C26" s="26">
        <f t="shared" si="2"/>
        <v>0.58821066938213962</v>
      </c>
      <c r="D26" s="26">
        <f t="shared" si="3"/>
        <v>11.331439982452967</v>
      </c>
      <c r="F26" s="25">
        <f>ROUND(B26,1)</f>
        <v>6</v>
      </c>
      <c r="G26" s="25">
        <f t="shared" si="5"/>
        <v>0.6</v>
      </c>
      <c r="H26" s="25">
        <f t="shared" si="5"/>
        <v>11.3</v>
      </c>
    </row>
    <row r="27" spans="1:8" s="16" customFormat="1" ht="23.25" x14ac:dyDescent="0.5">
      <c r="A27" s="23" t="s">
        <v>14</v>
      </c>
      <c r="B27" s="26">
        <f t="shared" si="4"/>
        <v>7.4730850812418455</v>
      </c>
      <c r="C27" s="26">
        <f t="shared" si="2"/>
        <v>7.244274404421998</v>
      </c>
      <c r="D27" s="26">
        <f t="shared" si="3"/>
        <v>7.6957301772762738</v>
      </c>
      <c r="F27" s="25">
        <f t="shared" si="5"/>
        <v>7.5</v>
      </c>
      <c r="G27" s="25">
        <f t="shared" si="5"/>
        <v>7.2</v>
      </c>
      <c r="H27" s="25">
        <f t="shared" si="5"/>
        <v>7.7</v>
      </c>
    </row>
    <row r="28" spans="1:8" s="16" customFormat="1" ht="23.25" x14ac:dyDescent="0.5">
      <c r="A28" s="71" t="s">
        <v>15</v>
      </c>
      <c r="B28" s="72">
        <f t="shared" si="4"/>
        <v>18.111901550927886</v>
      </c>
      <c r="C28" s="72">
        <f t="shared" si="2"/>
        <v>17.288185922592433</v>
      </c>
      <c r="D28" s="72">
        <f t="shared" si="3"/>
        <v>18.913421164106612</v>
      </c>
      <c r="F28" s="25">
        <f t="shared" si="5"/>
        <v>18.100000000000001</v>
      </c>
      <c r="G28" s="25">
        <f>ROUND(C28,1)</f>
        <v>17.3</v>
      </c>
      <c r="H28" s="25">
        <f t="shared" si="5"/>
        <v>18.899999999999999</v>
      </c>
    </row>
    <row r="29" spans="1:8" ht="6.75" customHeight="1" x14ac:dyDescent="0.35">
      <c r="A29" s="7"/>
      <c r="B29" s="67"/>
      <c r="C29" s="68"/>
      <c r="D29" s="68"/>
    </row>
    <row r="30" spans="1:8" s="47" customFormat="1" ht="27.75" customHeight="1" x14ac:dyDescent="0.5">
      <c r="A30" s="7"/>
      <c r="B30" s="69"/>
      <c r="C30" s="69"/>
      <c r="D30" s="69"/>
    </row>
    <row r="31" spans="1:8" s="47" customFormat="1" ht="24" customHeight="1" x14ac:dyDescent="0.5"/>
    <row r="32" spans="1:8" ht="24" customHeight="1" x14ac:dyDescent="0.35">
      <c r="B32" s="44"/>
      <c r="C32" s="44"/>
      <c r="D32" s="44"/>
    </row>
    <row r="33" spans="2:4" ht="24" customHeight="1" x14ac:dyDescent="0.35">
      <c r="B33" s="44"/>
      <c r="C33" s="44"/>
      <c r="D33" s="44"/>
    </row>
    <row r="34" spans="2:4" ht="24" customHeight="1" x14ac:dyDescent="0.35">
      <c r="B34" s="44"/>
      <c r="C34" s="44"/>
      <c r="D34" s="44"/>
    </row>
    <row r="35" spans="2:4" ht="24" customHeight="1" x14ac:dyDescent="0.35">
      <c r="B35" s="44"/>
      <c r="C35" s="44"/>
      <c r="D35" s="44"/>
    </row>
    <row r="36" spans="2:4" ht="24" customHeight="1" x14ac:dyDescent="0.35">
      <c r="B36" s="44"/>
      <c r="C36" s="44"/>
      <c r="D36" s="44"/>
    </row>
    <row r="37" spans="2:4" ht="24" customHeight="1" x14ac:dyDescent="0.35">
      <c r="B37" s="44"/>
      <c r="C37" s="44"/>
      <c r="D37" s="44"/>
    </row>
    <row r="38" spans="2:4" ht="24" customHeight="1" x14ac:dyDescent="0.35">
      <c r="B38" s="44"/>
      <c r="C38" s="44"/>
      <c r="D38" s="44"/>
    </row>
    <row r="39" spans="2:4" ht="24" customHeight="1" x14ac:dyDescent="0.35">
      <c r="B39" s="44"/>
      <c r="C39" s="44"/>
      <c r="D39" s="44"/>
    </row>
    <row r="40" spans="2:4" ht="24" customHeight="1" x14ac:dyDescent="0.35">
      <c r="B40" s="44"/>
      <c r="C40" s="44"/>
      <c r="D40" s="44"/>
    </row>
    <row r="41" spans="2:4" ht="24" customHeight="1" x14ac:dyDescent="0.35">
      <c r="B41" s="44"/>
      <c r="C41" s="44"/>
      <c r="D41" s="44"/>
    </row>
    <row r="42" spans="2:4" ht="24" customHeight="1" x14ac:dyDescent="0.35">
      <c r="B42" s="44"/>
      <c r="C42" s="44"/>
      <c r="D42" s="44"/>
    </row>
  </sheetData>
  <mergeCells count="2">
    <mergeCell ref="B5:D5"/>
    <mergeCell ref="B17:D17"/>
  </mergeCells>
  <pageMargins left="0.98425196850393704" right="0.78740157480314965" top="0.70866141732283472" bottom="0.59055118110236227" header="0.31496062992125984" footer="0.62992125984251968"/>
  <pageSetup paperSize="9" scale="85" firstPageNumber="6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5</vt:i4>
      </vt:variant>
      <vt:variant>
        <vt:lpstr>ช่วงที่มีชื่อ</vt:lpstr>
      </vt:variant>
      <vt:variant>
        <vt:i4>5</vt:i4>
      </vt:variant>
    </vt:vector>
  </HeadingPairs>
  <TitlesOfParts>
    <vt:vector size="10" baseType="lpstr">
      <vt:lpstr>T1-1</vt:lpstr>
      <vt:lpstr>T2-1</vt:lpstr>
      <vt:lpstr>T3-1</vt:lpstr>
      <vt:lpstr>T4-1</vt:lpstr>
      <vt:lpstr>รวม</vt:lpstr>
      <vt:lpstr>'T1-1'!Print_Area</vt:lpstr>
      <vt:lpstr>'T2-1'!Print_Area</vt:lpstr>
      <vt:lpstr>'T3-1'!Print_Area</vt:lpstr>
      <vt:lpstr>'T4-1'!Print_Area</vt:lpstr>
      <vt:lpstr>รวม!Print_Area</vt:lpstr>
    </vt:vector>
  </TitlesOfParts>
  <Company>www.easyosteam.com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Mr.KKD</dc:creator>
  <cp:lastModifiedBy>NSO</cp:lastModifiedBy>
  <cp:lastPrinted>2020-02-17T02:31:58Z</cp:lastPrinted>
  <dcterms:created xsi:type="dcterms:W3CDTF">2020-02-14T07:16:13Z</dcterms:created>
  <dcterms:modified xsi:type="dcterms:W3CDTF">2022-04-21T09:14:36Z</dcterms:modified>
</cp:coreProperties>
</file>