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งานเล็ก_sk\01_รายงานสถิติจังหวัด\2565\CD_รายงานสถิติจังหวัดสงขลา_2565\02_ตารางExcelรายงานสถิติจังหวัดสงขลา2565\"/>
    </mc:Choice>
  </mc:AlternateContent>
  <xr:revisionPtr revIDLastSave="0" documentId="13_ncr:1_{6A311F96-B8C8-461B-AE4E-4C8FB9A12C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ัวชี้วัด" sheetId="3" r:id="rId1"/>
    <sheet name="คำนวณ" sheetId="4" state="hidden" r:id="rId2"/>
  </sheets>
  <definedNames>
    <definedName name="_xlnm.Print_Area" localSheetId="0">ตัวชี้วัด!$A$1:$H$77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4" l="1"/>
  <c r="J6" i="4" l="1"/>
  <c r="I45" i="4"/>
  <c r="J43" i="4"/>
  <c r="J40" i="4"/>
  <c r="J37" i="4"/>
  <c r="I35" i="4"/>
  <c r="J32" i="4"/>
  <c r="I32" i="4"/>
  <c r="I30" i="4"/>
  <c r="I28" i="4"/>
  <c r="I26" i="4"/>
  <c r="H28" i="4"/>
  <c r="H26" i="4"/>
  <c r="J24" i="4"/>
  <c r="J23" i="4"/>
  <c r="J22" i="4"/>
  <c r="I22" i="4"/>
  <c r="I23" i="4"/>
  <c r="I24" i="4"/>
  <c r="H24" i="4"/>
  <c r="H23" i="4"/>
  <c r="H22" i="4"/>
  <c r="J4" i="4"/>
  <c r="I4" i="4"/>
  <c r="J3" i="4"/>
  <c r="I3" i="4"/>
  <c r="J7" i="4"/>
  <c r="J17" i="4"/>
  <c r="J16" i="4"/>
  <c r="J15" i="4"/>
  <c r="I15" i="4"/>
  <c r="H15" i="4"/>
  <c r="F15" i="4"/>
  <c r="G15" i="4"/>
  <c r="I10" i="4"/>
  <c r="H45" i="4"/>
  <c r="G45" i="4"/>
  <c r="F45" i="4"/>
  <c r="E45" i="4"/>
  <c r="D45" i="4"/>
  <c r="C45" i="4"/>
  <c r="I43" i="4"/>
  <c r="H43" i="4"/>
  <c r="G43" i="4"/>
  <c r="F43" i="4"/>
  <c r="E43" i="4"/>
  <c r="D43" i="4"/>
  <c r="C43" i="4"/>
  <c r="I40" i="4"/>
  <c r="H40" i="4"/>
  <c r="G40" i="4"/>
  <c r="F40" i="4"/>
  <c r="E40" i="4"/>
  <c r="D40" i="4"/>
  <c r="C40" i="4"/>
  <c r="I37" i="4"/>
  <c r="H37" i="4"/>
  <c r="G37" i="4"/>
  <c r="F37" i="4"/>
  <c r="E37" i="4"/>
  <c r="D37" i="4"/>
  <c r="C37" i="4"/>
  <c r="H35" i="4"/>
  <c r="G35" i="4"/>
  <c r="F35" i="4"/>
  <c r="E35" i="4"/>
  <c r="D35" i="4"/>
  <c r="C35" i="4"/>
  <c r="H32" i="4"/>
  <c r="G32" i="4"/>
  <c r="F32" i="4"/>
  <c r="E32" i="4"/>
  <c r="D32" i="4"/>
  <c r="C32" i="4"/>
  <c r="H30" i="4"/>
  <c r="G30" i="4"/>
  <c r="F30" i="4"/>
  <c r="E30" i="4"/>
  <c r="D30" i="4"/>
  <c r="C30" i="4"/>
  <c r="G28" i="4"/>
  <c r="F28" i="4"/>
  <c r="E28" i="4"/>
  <c r="D28" i="4"/>
  <c r="C28" i="4"/>
  <c r="G26" i="4"/>
  <c r="F26" i="4"/>
  <c r="E26" i="4"/>
  <c r="D26" i="4"/>
  <c r="C26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E15" i="4"/>
  <c r="D15" i="4"/>
  <c r="C15" i="4"/>
  <c r="H10" i="4"/>
  <c r="G10" i="4"/>
  <c r="F10" i="4"/>
  <c r="E10" i="4"/>
  <c r="D10" i="4"/>
  <c r="C10" i="4"/>
  <c r="I7" i="4"/>
  <c r="H7" i="4"/>
  <c r="G7" i="4"/>
  <c r="F7" i="4"/>
  <c r="E7" i="4"/>
  <c r="D7" i="4"/>
  <c r="C7" i="4"/>
  <c r="H4" i="4"/>
  <c r="G4" i="4"/>
  <c r="F4" i="4"/>
  <c r="E4" i="4"/>
  <c r="D4" i="4"/>
  <c r="C4" i="4"/>
  <c r="H3" i="4"/>
  <c r="G3" i="4"/>
  <c r="F3" i="4"/>
  <c r="E3" i="4"/>
  <c r="D3" i="4"/>
  <c r="C3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03-06-64</author>
    <author>lek</author>
  </authors>
  <commentList>
    <comment ref="J11" authorId="0" shapeId="0" xr:uid="{E3619D41-E4CF-4D68-8CD6-06E0750053CE}">
      <text>
        <r>
          <rPr>
            <b/>
            <sz val="9"/>
            <color indexed="81"/>
            <rFont val="Tahoma"/>
            <family val="2"/>
          </rPr>
          <t>03-06-64:</t>
        </r>
        <r>
          <rPr>
            <sz val="9"/>
            <color indexed="81"/>
            <rFont val="Tahoma"/>
            <family val="2"/>
          </rPr>
          <t xml:space="preserve">
หน่วย พัน</t>
        </r>
      </text>
    </comment>
    <comment ref="I14" authorId="0" shapeId="0" xr:uid="{B9ACD980-D546-426F-9CB8-391EE86602DE}">
      <text>
        <r>
          <rPr>
            <b/>
            <sz val="9"/>
            <color indexed="81"/>
            <rFont val="Tahoma"/>
            <family val="2"/>
          </rPr>
          <t>03-06-64:</t>
        </r>
        <r>
          <rPr>
            <sz val="9"/>
            <color indexed="81"/>
            <rFont val="Tahoma"/>
            <family val="2"/>
          </rPr>
          <t xml:space="preserve">
โทรศัพท์พื้นฐาน</t>
        </r>
      </text>
    </comment>
    <comment ref="J14" authorId="0" shapeId="0" xr:uid="{B26D83BC-A984-4451-8B40-A3F56A1E1A8E}">
      <text>
        <r>
          <rPr>
            <b/>
            <sz val="9"/>
            <color indexed="81"/>
            <rFont val="Tahoma"/>
            <family val="2"/>
          </rPr>
          <t>03-06-64:</t>
        </r>
        <r>
          <rPr>
            <sz val="9"/>
            <color indexed="81"/>
            <rFont val="Tahoma"/>
            <family val="2"/>
          </rPr>
          <t xml:space="preserve">
โทรศัพท์มือถือ</t>
        </r>
      </text>
    </comment>
    <comment ref="J18" authorId="0" shapeId="0" xr:uid="{6A07AE1A-AC06-4D70-9076-C408613E9695}">
      <text>
        <r>
          <rPr>
            <b/>
            <sz val="9"/>
            <color indexed="81"/>
            <rFont val="Tahoma"/>
            <family val="2"/>
          </rPr>
          <t>03-06-64:</t>
        </r>
        <r>
          <rPr>
            <sz val="9"/>
            <color indexed="81"/>
            <rFont val="Tahoma"/>
            <family val="2"/>
          </rPr>
          <t xml:space="preserve">
หน่วย พัน</t>
        </r>
      </text>
    </comment>
    <comment ref="F38" authorId="1" shapeId="0" xr:uid="{2706B0C4-04FF-431F-BD49-399D27222758}">
      <text>
        <r>
          <rPr>
            <b/>
            <sz val="9"/>
            <color indexed="81"/>
            <rFont val="Tahoma"/>
            <family val="2"/>
          </rPr>
          <t>lek:</t>
        </r>
        <r>
          <rPr>
            <sz val="9"/>
            <color indexed="81"/>
            <rFont val="Tahoma"/>
            <family val="2"/>
          </rPr>
          <t xml:space="preserve">
ดูจากในเว็บ เพราะตัวเลขที่ได้มาไม่ครบ</t>
        </r>
      </text>
    </comment>
  </commentList>
</comments>
</file>

<file path=xl/sharedStrings.xml><?xml version="1.0" encoding="utf-8"?>
<sst xmlns="http://schemas.openxmlformats.org/spreadsheetml/2006/main" count="213" uniqueCount="169">
  <si>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</si>
  <si>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</si>
  <si>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</si>
  <si>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</si>
  <si>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</si>
  <si>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</si>
  <si>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</si>
  <si>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</si>
  <si>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</si>
  <si>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</si>
  <si>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</si>
  <si>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</si>
  <si>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</si>
  <si>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</si>
  <si>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</si>
  <si>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</si>
  <si>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</si>
  <si>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</si>
  <si>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</si>
  <si>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</si>
  <si>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</si>
  <si>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</si>
  <si>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</si>
  <si>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</si>
  <si>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</si>
  <si>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</si>
  <si>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</si>
  <si>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</si>
  <si>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</si>
  <si>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</si>
  <si>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</si>
  <si>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</si>
  <si>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</si>
  <si>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</si>
  <si>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</si>
  <si>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</si>
  <si>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</si>
  <si>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</si>
  <si>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</si>
  <si>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</si>
  <si>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</si>
  <si>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</si>
  <si>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</si>
  <si>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</si>
  <si>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</si>
  <si>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</si>
  <si>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</si>
  <si>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</si>
  <si>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</si>
  <si>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</si>
  <si>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</si>
  <si>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</si>
  <si>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</si>
  <si>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</si>
  <si>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</si>
  <si>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</si>
  <si>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</si>
  <si>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</si>
  <si>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</si>
  <si>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</si>
  <si>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</si>
  <si>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</si>
  <si>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</si>
  <si>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</si>
  <si>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</si>
  <si>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</si>
  <si>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</si>
  <si>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</si>
  <si>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</si>
  <si>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</si>
  <si>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</si>
  <si>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</si>
  <si>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</si>
  <si>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</si>
  <si>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</si>
  <si>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</si>
  <si>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</si>
  <si>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</si>
  <si>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</si>
  <si>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</si>
  <si>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</si>
  <si>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</si>
  <si>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</si>
  <si>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</si>
  <si>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</si>
  <si>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</si>
  <si>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</si>
  <si>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</si>
  <si>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</si>
  <si>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</si>
  <si>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</si>
  <si>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</si>
  <si>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</si>
  <si>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</si>
  <si>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</si>
  <si>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</si>
  <si>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</si>
  <si>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</si>
  <si>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</si>
  <si>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</si>
  <si>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</si>
  <si>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</si>
  <si>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</si>
  <si>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</si>
  <si>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</si>
  <si>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</si>
  <si>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</si>
  <si>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</si>
  <si>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</si>
  <si>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>(2021)</t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</si>
  <si>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</si>
  <si>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t xml:space="preserve">     (2)   สำนักงานสาธารณสุขจังหวัดสงขลา</t>
  </si>
  <si>
    <t xml:space="preserve">     (4)   สำนักงานสวัสดิการและคุ้มครองแรงงานจังหวัดสงขลา</t>
  </si>
  <si>
    <t xml:space="preserve">     (6)   สำรวจภาวะเศรษฐกิจและสังคมของครัวเรือนจังหวัดสงขลา สำนักงานสถิติแห่งชาติ</t>
  </si>
  <si>
    <t xml:space="preserve">     (9)   สำนักงานขนส่งจังหวัดสงขลา</t>
  </si>
  <si>
    <t xml:space="preserve">     (12)   สำนักงานพาณิชย์จังหวัดสงขลา</t>
  </si>
  <si>
    <t xml:space="preserve">     (12)   Songkhla Provincial Commercial Office</t>
  </si>
  <si>
    <t>x</t>
  </si>
  <si>
    <t>-</t>
  </si>
  <si>
    <t>...</t>
  </si>
  <si>
    <t xml:space="preserve">      1.1.1  ผู้มีงานทำ Q3</t>
  </si>
  <si>
    <t>อัตราการมีงานทำ</t>
  </si>
  <si>
    <t>อัตราเพิ่มของผู้มีงานทำ</t>
  </si>
  <si>
    <t>กำลังแรงงานรวม Q3</t>
  </si>
  <si>
    <t>อายุ 15 ปีขึ้นไป  Q3</t>
  </si>
  <si>
    <t>อัตราการมีส่วนร่วมในกำลังแรงงาน</t>
  </si>
  <si>
    <t>เนื้อที่ถือครองทางการเกษตร</t>
  </si>
  <si>
    <t>เนื้อที่ทั้งหมด</t>
  </si>
  <si>
    <t>สัดส่วนของเนื้อที่ถือครองทางการเกษตรต่อเนื้อที่ทั้งหมด</t>
  </si>
  <si>
    <t>จำนวนครัวเรือนทั้งสิ้น</t>
  </si>
  <si>
    <t>จำนวนครัวเรือนที่มีคอมพิวเตอร์</t>
  </si>
  <si>
    <t>จำนวนครัวเรือนที่เชื่อมต่ออินเทอร์เน็ต</t>
  </si>
  <si>
    <t>จำนวนครัวเรือนที่มีโทรศัพท์</t>
  </si>
  <si>
    <t>สัดส่วนของครัวเรือนที่มีคอมพิวเตอร์</t>
  </si>
  <si>
    <t>สัดส่วนของครัวเรือนที่เชื่อมต่ออินเทอร์เน็ต</t>
  </si>
  <si>
    <t>สัดส่วนของครัวเรือนที่มีโทรศัพท์</t>
  </si>
  <si>
    <t>จำนวนประชากร 6 ปีขึ้นไปทั้งหมด</t>
  </si>
  <si>
    <t>จำนวนประชากรอายุ 6 ปีขึ้นไปที่ใช้คอมพิวเตอร์</t>
  </si>
  <si>
    <t>จำนวนประชากรอายุ 6 ปีขึ้นไปที่ใช้อินเทอร์เน็ต</t>
  </si>
  <si>
    <t>จำนวนประชากรอายุ 6 ปีขึ้นไปที่มีโทรศัพท์มือถือ</t>
  </si>
  <si>
    <t>ร้อยละของประชากรอายุ 6 ปีขึ้นไปที่ใช้คอมพิวเตอร์ต่อประชากร 100 คน</t>
  </si>
  <si>
    <t>ร้อยละของประชากรอายุ 6 ปีขึ้นไปที่ใช้อินเทอร์เน็ตต่อประชากร 100 คน</t>
  </si>
  <si>
    <t>รายได้จากการท่องเที่ยว</t>
  </si>
  <si>
    <t>อัตราการเปลี่ยนแปลงของรายได้จากการท่องเที่ยว</t>
  </si>
  <si>
    <t>จำนวนนักท่องเที่ยวไทย</t>
  </si>
  <si>
    <t>อัตราการเปลี่ยนแปลงของนักท่องเที่ยวไทยที่เดินทางมายังจังหวัด</t>
  </si>
  <si>
    <t>จำนวนนักท่องเที่ยวต่างประเทศ</t>
  </si>
  <si>
    <t>อัตราการเปลี่ยนแปลงของนักท่องเที่ยวต่างประเทศที่เดินทางมายังจังหวัด</t>
  </si>
  <si>
    <t>จำนวนทะเบียนนิติบุคคลที่คงอยู่</t>
  </si>
  <si>
    <t>อัตราการเปลี่ยนแปลงของผู้จดทะเบียนนิติบุคคลที่คงอยู่</t>
  </si>
  <si>
    <t>เนื้อที่ทั้งหมดของจังหวัด (ไร่)</t>
  </si>
  <si>
    <t xml:space="preserve">เนื้อที่ป่าไม้ของจังหวัด (ไร่) </t>
  </si>
  <si>
    <t>สัดส่วนเนื้อที่ป่าไม้ต่อเนื้อที่จังหวัด</t>
  </si>
  <si>
    <t xml:space="preserve">จำนวนรถจดทะเบียน (สะสม) </t>
  </si>
  <si>
    <t>อัตราการเปลี่ยนแปลงของรถจดทะเบียน (สะสม) ตาม พรบ.รถยนต์ พ.ศ. 2522</t>
  </si>
  <si>
    <t>จำนวนนักเรียนในระบบโรงเรียน</t>
  </si>
  <si>
    <t>จำนวนประชากรในวัยเรียนที่ทราบอายุ 3-21 ปี ของกรมการปกครอง</t>
  </si>
  <si>
    <t>อัตราส่วนของนักเรียนต่อประชากรในวัยเรียน</t>
  </si>
  <si>
    <t>จำนวนประชากรอายุ 0-14 และ 60 ปีขึ้นไปของกรมการปกครอง</t>
  </si>
  <si>
    <t>จำนวนประชากร 15-59 ปีของกรมการปกครอง</t>
  </si>
  <si>
    <t>อัตราส่วนพึ่งพิงรวม</t>
  </si>
  <si>
    <t>ผลิตภัณฑ์มวลรวมจังหวัด</t>
  </si>
  <si>
    <t>อัตราการขยายตัวของผลิตภัณฑ์มวลรวมจังหวัด ณ ราคาประจำปี</t>
  </si>
  <si>
    <t xml:space="preserve">     (6)   The 2017-2021 Household Socio-Economic Survey, Songkhla Province, </t>
  </si>
  <si>
    <t xml:space="preserve">     (2)   Songkhla Provincial Health Office</t>
  </si>
  <si>
    <t xml:space="preserve">     (4)   Songkhla Provincial Labour Protection and Welfare Office</t>
  </si>
  <si>
    <t xml:space="preserve">     (9)   Songkhla Provincial Transport Office</t>
  </si>
  <si>
    <t xml:space="preserve">     (10)   The 2017-2021 Information and Communication Technology Survey </t>
  </si>
  <si>
    <t>ถามส่วนกลางแล้ว ปีนี้ให้ - ปีหน้าจะตัดออก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</si>
</sst>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0.000"/>
    <numFmt numFmtId="189" formatCode="_(* #,##0.00_);_(* \(#,##0.00\);_(* &quot;-&quot;??_);_(@_)"/>
    <numFmt numFmtId="190" formatCode="_(* #,##0_);_(* \(#,##0\);_(* &quot;-&quot;??_);_(@_)"/>
    <numFmt numFmtId="191" formatCode="_(* #,##0.0000_);_(* \(#,##0.0000\);_(* &quot;-&quot;??_);_(@_)"/>
  </numFmts>
  <fonts count="1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sz val="14"/>
      <color rgb="FFFF0000"/>
      <name val="Cordia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9" tint="-0.499984740745262"/>
      <name val="Cordia New"/>
      <family val="2"/>
    </font>
    <font>
      <sz val="8"/>
      <name val="Cordia New"/>
      <family val="2"/>
    </font>
    <font>
      <sz val="14"/>
      <color rgb="FF0070C0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4" xfId="0" applyFont="1" applyBorder="1"/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2" xfId="0" applyFont="1" applyBorder="1"/>
    <xf numFmtId="0" fontId="2" fillId="0" borderId="14" xfId="0" applyFont="1" applyBorder="1"/>
    <xf numFmtId="0" fontId="7" fillId="0" borderId="0" xfId="0" applyFont="1"/>
    <xf numFmtId="0" fontId="6" fillId="0" borderId="0" xfId="0" applyFont="1"/>
    <xf numFmtId="190" fontId="0" fillId="0" borderId="0" xfId="2" applyNumberFormat="1" applyFont="1"/>
    <xf numFmtId="3" fontId="0" fillId="0" borderId="0" xfId="0" applyNumberFormat="1"/>
    <xf numFmtId="0" fontId="6" fillId="2" borderId="0" xfId="0" applyFont="1" applyFill="1"/>
    <xf numFmtId="2" fontId="0" fillId="2" borderId="0" xfId="0" applyNumberFormat="1" applyFill="1"/>
    <xf numFmtId="0" fontId="0" fillId="2" borderId="0" xfId="0" applyFill="1"/>
    <xf numFmtId="191" fontId="0" fillId="0" borderId="0" xfId="0" applyNumberFormat="1"/>
    <xf numFmtId="3" fontId="2" fillId="0" borderId="0" xfId="0" applyNumberFormat="1" applyFont="1"/>
    <xf numFmtId="2" fontId="2" fillId="2" borderId="0" xfId="0" applyNumberFormat="1" applyFont="1" applyFill="1"/>
    <xf numFmtId="3" fontId="6" fillId="0" borderId="0" xfId="0" applyNumberFormat="1" applyFont="1"/>
    <xf numFmtId="188" fontId="0" fillId="2" borderId="0" xfId="0" applyNumberFormat="1" applyFill="1"/>
    <xf numFmtId="187" fontId="8" fillId="0" borderId="0" xfId="3" applyNumberFormat="1" applyFont="1"/>
    <xf numFmtId="187" fontId="0" fillId="0" borderId="0" xfId="3" applyNumberFormat="1" applyFont="1"/>
    <xf numFmtId="4" fontId="0" fillId="0" borderId="0" xfId="0" applyNumberFormat="1"/>
    <xf numFmtId="0" fontId="11" fillId="2" borderId="0" xfId="0" applyFont="1" applyFill="1"/>
    <xf numFmtId="2" fontId="11" fillId="2" borderId="0" xfId="0" applyNumberFormat="1" applyFont="1" applyFill="1"/>
    <xf numFmtId="0" fontId="11" fillId="0" borderId="0" xfId="0" applyFont="1"/>
    <xf numFmtId="0" fontId="0" fillId="3" borderId="0" xfId="0" applyFill="1"/>
    <xf numFmtId="190" fontId="13" fillId="0" borderId="0" xfId="2" applyNumberFormat="1" applyFont="1"/>
    <xf numFmtId="3" fontId="13" fillId="0" borderId="0" xfId="0" applyNumberFormat="1" applyFont="1"/>
    <xf numFmtId="0" fontId="2" fillId="4" borderId="0" xfId="0" applyFont="1" applyFill="1"/>
    <xf numFmtId="0" fontId="2" fillId="0" borderId="3" xfId="0" applyFont="1" applyBorder="1" applyAlignment="1">
      <alignment vertical="center"/>
    </xf>
    <xf numFmtId="43" fontId="2" fillId="0" borderId="3" xfId="1" applyFont="1" applyBorder="1" applyAlignment="1">
      <alignment horizontal="right"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4" xfId="1" applyFont="1" applyBorder="1" applyAlignment="1">
      <alignment horizontal="right" vertical="center"/>
    </xf>
    <xf numFmtId="43" fontId="2" fillId="0" borderId="4" xfId="1" applyFont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43" fontId="2" fillId="4" borderId="4" xfId="1" applyFont="1" applyFill="1" applyBorder="1" applyAlignment="1">
      <alignment horizontal="right" vertical="center"/>
    </xf>
    <xf numFmtId="43" fontId="2" fillId="4" borderId="4" xfId="1" applyFont="1" applyFill="1" applyBorder="1" applyAlignment="1">
      <alignment vertical="center"/>
    </xf>
    <xf numFmtId="187" fontId="2" fillId="0" borderId="4" xfId="1" applyNumberFormat="1" applyFont="1" applyBorder="1" applyAlignment="1">
      <alignment horizontal="right" vertical="center"/>
    </xf>
    <xf numFmtId="187" fontId="2" fillId="0" borderId="4" xfId="1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43" fontId="2" fillId="0" borderId="4" xfId="1" applyFont="1" applyFill="1" applyBorder="1" applyAlignment="1">
      <alignment horizontal="right" vertical="center"/>
    </xf>
    <xf numFmtId="43" fontId="2" fillId="0" borderId="4" xfId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43" fontId="2" fillId="0" borderId="16" xfId="1" applyFont="1" applyBorder="1" applyAlignment="1">
      <alignment horizontal="right" vertical="center"/>
    </xf>
    <xf numFmtId="0" fontId="2" fillId="0" borderId="16" xfId="0" applyFont="1" applyBorder="1" applyAlignment="1">
      <alignment vertical="center" shrinkToFit="1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0" borderId="15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1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4">
    <cellStyle name="Comma 2" xfId="2" xr:uid="{86F0A12C-F7A5-418A-B955-54000762FDC4}"/>
    <cellStyle name="จุลภาค" xfId="1" builtinId="3"/>
    <cellStyle name="จุลภาค 2" xfId="3" xr:uid="{156C56A7-CBC9-4738-897D-345F550D5CE2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25</xdr:row>
      <xdr:rowOff>76200</xdr:rowOff>
    </xdr:from>
    <xdr:to>
      <xdr:col>7</xdr:col>
      <xdr:colOff>475034</xdr:colOff>
      <xdr:row>26</xdr:row>
      <xdr:rowOff>266686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1948E6F5-928F-42D5-A049-4E63B05E8857}"/>
            </a:ext>
          </a:extLst>
        </xdr:cNvPr>
        <xdr:cNvGrpSpPr/>
      </xdr:nvGrpSpPr>
      <xdr:grpSpPr>
        <a:xfrm>
          <a:off x="13806577" y="6402238"/>
          <a:ext cx="398834" cy="460061"/>
          <a:chOff x="9744075" y="219089"/>
          <a:chExt cx="398834" cy="457186"/>
        </a:xfrm>
      </xdr:grpSpPr>
      <xdr:sp macro="" textlink="">
        <xdr:nvSpPr>
          <xdr:cNvPr id="31" name="Circle: Hollow 30">
            <a:extLst>
              <a:ext uri="{FF2B5EF4-FFF2-40B4-BE49-F238E27FC236}">
                <a16:creationId xmlns:a16="http://schemas.microsoft.com/office/drawing/2014/main" id="{1C23EB3C-D4A5-475F-8B93-B769A2EF15E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CA96D9A2-D0B2-4465-A5D5-4D8C646E85B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66675</xdr:colOff>
      <xdr:row>27</xdr:row>
      <xdr:rowOff>28575</xdr:rowOff>
    </xdr:from>
    <xdr:to>
      <xdr:col>7</xdr:col>
      <xdr:colOff>465509</xdr:colOff>
      <xdr:row>28</xdr:row>
      <xdr:rowOff>180961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F06AFD5E-CC29-4F9F-9DCE-169D283D2CE7}"/>
            </a:ext>
          </a:extLst>
        </xdr:cNvPr>
        <xdr:cNvGrpSpPr/>
      </xdr:nvGrpSpPr>
      <xdr:grpSpPr>
        <a:xfrm>
          <a:off x="13797052" y="6893764"/>
          <a:ext cx="398834" cy="457905"/>
          <a:chOff x="9744075" y="219089"/>
          <a:chExt cx="398834" cy="457186"/>
        </a:xfrm>
      </xdr:grpSpPr>
      <xdr:sp macro="" textlink="">
        <xdr:nvSpPr>
          <xdr:cNvPr id="42" name="Circle: Hollow 41">
            <a:extLst>
              <a:ext uri="{FF2B5EF4-FFF2-40B4-BE49-F238E27FC236}">
                <a16:creationId xmlns:a16="http://schemas.microsoft.com/office/drawing/2014/main" id="{61FABCF2-6E4B-440F-892C-DA5C084434A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2E623F29-A393-47E8-8A57-CE3B3F58E57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95250</xdr:colOff>
      <xdr:row>74</xdr:row>
      <xdr:rowOff>190856</xdr:rowOff>
    </xdr:from>
    <xdr:to>
      <xdr:col>7</xdr:col>
      <xdr:colOff>494084</xdr:colOff>
      <xdr:row>76</xdr:row>
      <xdr:rowOff>171792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5B914638-E581-4F40-BE3F-F5B77BB51312}"/>
            </a:ext>
          </a:extLst>
        </xdr:cNvPr>
        <xdr:cNvGrpSpPr/>
      </xdr:nvGrpSpPr>
      <xdr:grpSpPr>
        <a:xfrm>
          <a:off x="13825627" y="19995667"/>
          <a:ext cx="398834" cy="538059"/>
          <a:chOff x="9744075" y="219089"/>
          <a:chExt cx="398834" cy="457186"/>
        </a:xfrm>
      </xdr:grpSpPr>
      <xdr:sp macro="" textlink="">
        <xdr:nvSpPr>
          <xdr:cNvPr id="45" name="Circle: Hollow 44">
            <a:extLst>
              <a:ext uri="{FF2B5EF4-FFF2-40B4-BE49-F238E27FC236}">
                <a16:creationId xmlns:a16="http://schemas.microsoft.com/office/drawing/2014/main" id="{28BD83FF-7B4E-4BC7-8E7D-1B16FF3CEF3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42F1ABBE-9C82-4941-91CB-01F1ECF2DC3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BreakPreview" zoomScale="106" zoomScaleNormal="100" zoomScaleSheetLayoutView="106" workbookViewId="0">
      <selection activeCell="A60" sqref="A60:XFD60"/>
    </sheetView>
  </sheetViews>
  <sheetFormatPr defaultColWidth="9.09765625" defaultRowHeight="21.75" x14ac:dyDescent="0.5"/>
  <cols>
    <col min="1" max="1" width="49.59765625" style="1" customWidth="1"/>
    <col min="2" max="6" width="9" style="1" customWidth="1"/>
    <col min="7" max="7" width="49.69921875" style="1" customWidth="1"/>
    <col min="8" max="8" width="8" style="1" customWidth="1"/>
    <col min="9" max="16384" width="9.09765625" style="1"/>
  </cols>
  <sheetData>
    <row r="1" spans="1:7" ht="24" customHeight="1" x14ac:dyDescent="0.55000000000000004">
      <c r="A1" s="74" t="s">
        <v>0</v>
      </c>
      <c r="B1" s="74"/>
      <c r="C1" s="74"/>
      <c r="D1" s="74"/>
      <c r="E1" s="74"/>
      <c r="F1" s="74"/>
      <c r="G1" s="74"/>
    </row>
    <row r="2" spans="1:7" ht="24" customHeight="1" x14ac:dyDescent="0.55000000000000004">
      <c r="A2" s="74" t="s">
        <v>6</v>
      </c>
      <c r="B2" s="74"/>
      <c r="C2" s="74"/>
      <c r="D2" s="74"/>
      <c r="E2" s="74"/>
      <c r="F2" s="74"/>
      <c r="G2" s="74"/>
    </row>
    <row r="3" spans="1:7" ht="4.5" customHeight="1" x14ac:dyDescent="0.5"/>
    <row r="4" spans="1:7" ht="21" customHeight="1" x14ac:dyDescent="0.5">
      <c r="A4" s="75" t="s">
        <v>1</v>
      </c>
      <c r="B4" s="2">
        <v>2560</v>
      </c>
      <c r="C4" s="2">
        <v>2561</v>
      </c>
      <c r="D4" s="2">
        <v>2562</v>
      </c>
      <c r="E4" s="2">
        <v>2563</v>
      </c>
      <c r="F4" s="2">
        <v>2564</v>
      </c>
      <c r="G4" s="75" t="s">
        <v>58</v>
      </c>
    </row>
    <row r="5" spans="1:7" ht="21" customHeight="1" x14ac:dyDescent="0.5">
      <c r="A5" s="75"/>
      <c r="B5" s="3" t="s">
        <v>69</v>
      </c>
      <c r="C5" s="3" t="s">
        <v>70</v>
      </c>
      <c r="D5" s="3" t="s">
        <v>89</v>
      </c>
      <c r="E5" s="3" t="s">
        <v>96</v>
      </c>
      <c r="F5" s="3" t="s">
        <v>109</v>
      </c>
      <c r="G5" s="75"/>
    </row>
    <row r="6" spans="1:7" ht="21" customHeight="1" x14ac:dyDescent="0.5">
      <c r="A6" s="32" t="s">
        <v>2</v>
      </c>
      <c r="B6" s="33">
        <v>0.48</v>
      </c>
      <c r="C6" s="33">
        <v>0.59</v>
      </c>
      <c r="D6" s="33">
        <v>0.23</v>
      </c>
      <c r="E6" s="33">
        <v>-0.51</v>
      </c>
      <c r="F6" s="34">
        <v>0.2</v>
      </c>
      <c r="G6" s="32" t="s">
        <v>3</v>
      </c>
    </row>
    <row r="7" spans="1:7" ht="21" customHeight="1" x14ac:dyDescent="0.5">
      <c r="A7" s="35" t="s">
        <v>8</v>
      </c>
      <c r="B7" s="36">
        <v>192.62255727364081</v>
      </c>
      <c r="C7" s="36">
        <v>193.76</v>
      </c>
      <c r="D7" s="36">
        <v>194.21</v>
      </c>
      <c r="E7" s="36">
        <v>193.21</v>
      </c>
      <c r="F7" s="37">
        <v>194.53</v>
      </c>
      <c r="G7" s="35" t="s">
        <v>26</v>
      </c>
    </row>
    <row r="8" spans="1:7" ht="21" customHeight="1" x14ac:dyDescent="0.5">
      <c r="A8" s="35" t="s">
        <v>84</v>
      </c>
      <c r="B8" s="36">
        <v>95.253260435931224</v>
      </c>
      <c r="C8" s="36">
        <v>95.254612435483139</v>
      </c>
      <c r="D8" s="36">
        <v>95.2298148130524</v>
      </c>
      <c r="E8" s="36">
        <v>95.095867588015182</v>
      </c>
      <c r="F8" s="37">
        <v>94.96</v>
      </c>
      <c r="G8" s="35" t="s">
        <v>85</v>
      </c>
    </row>
    <row r="9" spans="1:7" ht="21" customHeight="1" x14ac:dyDescent="0.5">
      <c r="A9" s="35" t="s">
        <v>79</v>
      </c>
      <c r="B9" s="36">
        <v>53.589487552264217</v>
      </c>
      <c r="C9" s="36">
        <v>53.974686598593948</v>
      </c>
      <c r="D9" s="36">
        <v>54.356835551734243</v>
      </c>
      <c r="E9" s="36">
        <v>54.923625126066</v>
      </c>
      <c r="F9" s="37">
        <v>52.900087155223339</v>
      </c>
      <c r="G9" s="35" t="s">
        <v>27</v>
      </c>
    </row>
    <row r="10" spans="1:7" s="31" customFormat="1" ht="21" hidden="1" customHeight="1" x14ac:dyDescent="0.5">
      <c r="A10" s="38" t="s">
        <v>104</v>
      </c>
      <c r="B10" s="39"/>
      <c r="C10" s="39"/>
      <c r="D10" s="39"/>
      <c r="E10" s="39"/>
      <c r="F10" s="40"/>
      <c r="G10" s="38" t="s">
        <v>110</v>
      </c>
    </row>
    <row r="11" spans="1:7" ht="21" customHeight="1" x14ac:dyDescent="0.5">
      <c r="A11" s="35" t="s">
        <v>105</v>
      </c>
      <c r="B11" s="36">
        <v>14.21</v>
      </c>
      <c r="C11" s="36">
        <v>13.86</v>
      </c>
      <c r="D11" s="36">
        <v>12.04</v>
      </c>
      <c r="E11" s="36">
        <v>11.5</v>
      </c>
      <c r="F11" s="37">
        <v>10.58</v>
      </c>
      <c r="G11" s="35" t="s">
        <v>97</v>
      </c>
    </row>
    <row r="12" spans="1:7" ht="21" customHeight="1" x14ac:dyDescent="0.5">
      <c r="A12" s="35" t="s">
        <v>106</v>
      </c>
      <c r="B12" s="36">
        <v>6.74</v>
      </c>
      <c r="C12" s="36">
        <v>6.65</v>
      </c>
      <c r="D12" s="36">
        <v>6.69</v>
      </c>
      <c r="E12" s="36">
        <v>6.56</v>
      </c>
      <c r="F12" s="37">
        <v>7.05</v>
      </c>
      <c r="G12" s="35" t="s">
        <v>98</v>
      </c>
    </row>
    <row r="13" spans="1:7" ht="21" customHeight="1" x14ac:dyDescent="0.5">
      <c r="A13" s="35" t="s">
        <v>107</v>
      </c>
      <c r="B13" s="36">
        <v>3.89</v>
      </c>
      <c r="C13" s="36">
        <v>3.41</v>
      </c>
      <c r="D13" s="36">
        <v>2.39</v>
      </c>
      <c r="E13" s="36">
        <v>1.35</v>
      </c>
      <c r="F13" s="37">
        <v>1.73</v>
      </c>
      <c r="G13" s="35" t="s">
        <v>99</v>
      </c>
    </row>
    <row r="14" spans="1:7" ht="21" customHeight="1" x14ac:dyDescent="0.5">
      <c r="A14" s="35" t="s">
        <v>108</v>
      </c>
      <c r="B14" s="36">
        <v>24.92</v>
      </c>
      <c r="C14" s="36">
        <v>20.34</v>
      </c>
      <c r="D14" s="36">
        <v>5.83</v>
      </c>
      <c r="E14" s="36">
        <v>18.350000000000001</v>
      </c>
      <c r="F14" s="37">
        <v>26.63</v>
      </c>
      <c r="G14" s="35" t="s">
        <v>100</v>
      </c>
    </row>
    <row r="15" spans="1:7" ht="21" customHeight="1" x14ac:dyDescent="0.5">
      <c r="A15" s="35" t="s">
        <v>20</v>
      </c>
      <c r="B15" s="41">
        <v>1332.18</v>
      </c>
      <c r="C15" s="41">
        <v>2303.2337662337663</v>
      </c>
      <c r="D15" s="41">
        <v>3091.1594827586205</v>
      </c>
      <c r="E15" s="41">
        <v>2508</v>
      </c>
      <c r="F15" s="42">
        <v>1822</v>
      </c>
      <c r="G15" s="35" t="s">
        <v>88</v>
      </c>
    </row>
    <row r="16" spans="1:7" ht="21" customHeight="1" x14ac:dyDescent="0.5">
      <c r="A16" s="35" t="s">
        <v>11</v>
      </c>
      <c r="B16" s="36">
        <v>2.3832996348585458</v>
      </c>
      <c r="C16" s="36">
        <v>1.1307633156161072</v>
      </c>
      <c r="D16" s="36">
        <v>2.31</v>
      </c>
      <c r="E16" s="36">
        <v>3.67</v>
      </c>
      <c r="F16" s="37">
        <v>3.38</v>
      </c>
      <c r="G16" s="35" t="s">
        <v>28</v>
      </c>
    </row>
    <row r="17" spans="1:7" ht="21" customHeight="1" x14ac:dyDescent="0.5">
      <c r="A17" s="35" t="s">
        <v>12</v>
      </c>
      <c r="B17" s="36">
        <v>69.405244211883428</v>
      </c>
      <c r="C17" s="36">
        <v>69.861584433878647</v>
      </c>
      <c r="D17" s="36">
        <v>67.225280846754856</v>
      </c>
      <c r="E17" s="36">
        <v>66.432780214969782</v>
      </c>
      <c r="F17" s="37">
        <v>65.260973495905958</v>
      </c>
      <c r="G17" s="35" t="s">
        <v>29</v>
      </c>
    </row>
    <row r="18" spans="1:7" ht="21" customHeight="1" x14ac:dyDescent="0.5">
      <c r="A18" s="35" t="s">
        <v>13</v>
      </c>
      <c r="B18" s="36">
        <v>-0.66724024962433648</v>
      </c>
      <c r="C18" s="36">
        <v>1.4407507007619782</v>
      </c>
      <c r="D18" s="36">
        <v>-3.0944006592785001</v>
      </c>
      <c r="E18" s="36">
        <v>-0.4708791001396595</v>
      </c>
      <c r="F18" s="37">
        <v>-1.1210214936524039</v>
      </c>
      <c r="G18" s="35" t="s">
        <v>30</v>
      </c>
    </row>
    <row r="19" spans="1:7" ht="21" customHeight="1" x14ac:dyDescent="0.5">
      <c r="A19" s="35" t="s">
        <v>14</v>
      </c>
      <c r="B19" s="36">
        <v>71.157423733833141</v>
      </c>
      <c r="C19" s="36">
        <v>70.855279023971093</v>
      </c>
      <c r="D19" s="36">
        <v>68.877731054788015</v>
      </c>
      <c r="E19" s="36">
        <v>68.962281085745417</v>
      </c>
      <c r="F19" s="37">
        <v>67.544687135298858</v>
      </c>
      <c r="G19" s="35" t="s">
        <v>31</v>
      </c>
    </row>
    <row r="20" spans="1:7" ht="21" customHeight="1" x14ac:dyDescent="0.5">
      <c r="A20" s="35" t="s">
        <v>15</v>
      </c>
      <c r="B20" s="41">
        <v>308</v>
      </c>
      <c r="C20" s="41">
        <v>320</v>
      </c>
      <c r="D20" s="41">
        <v>320</v>
      </c>
      <c r="E20" s="41">
        <v>325</v>
      </c>
      <c r="F20" s="36" t="s">
        <v>119</v>
      </c>
      <c r="G20" s="35" t="s">
        <v>32</v>
      </c>
    </row>
    <row r="21" spans="1:7" ht="21" customHeight="1" x14ac:dyDescent="0.5">
      <c r="A21" s="35" t="s">
        <v>16</v>
      </c>
      <c r="B21" s="36" t="s">
        <v>117</v>
      </c>
      <c r="C21" s="36" t="s">
        <v>117</v>
      </c>
      <c r="D21" s="36" t="s">
        <v>117</v>
      </c>
      <c r="E21" s="36" t="s">
        <v>117</v>
      </c>
      <c r="F21" s="36" t="s">
        <v>117</v>
      </c>
      <c r="G21" s="35" t="s">
        <v>33</v>
      </c>
    </row>
    <row r="22" spans="1:7" ht="21" customHeight="1" x14ac:dyDescent="0.5">
      <c r="A22" s="35" t="s">
        <v>86</v>
      </c>
      <c r="B22" s="36"/>
      <c r="C22" s="36"/>
      <c r="D22" s="36"/>
      <c r="E22" s="36"/>
      <c r="F22" s="37"/>
      <c r="G22" s="35" t="s">
        <v>87</v>
      </c>
    </row>
    <row r="23" spans="1:7" ht="21" customHeight="1" x14ac:dyDescent="0.5">
      <c r="A23" s="35" t="s">
        <v>17</v>
      </c>
      <c r="B23" s="36">
        <v>15.7</v>
      </c>
      <c r="C23" s="36" t="s">
        <v>117</v>
      </c>
      <c r="D23" s="36" t="s">
        <v>117</v>
      </c>
      <c r="E23" s="36" t="s">
        <v>117</v>
      </c>
      <c r="F23" s="36" t="s">
        <v>117</v>
      </c>
      <c r="G23" s="35" t="s">
        <v>34</v>
      </c>
    </row>
    <row r="24" spans="1:7" ht="21" customHeight="1" x14ac:dyDescent="0.5">
      <c r="A24" s="35" t="s">
        <v>18</v>
      </c>
      <c r="B24" s="36">
        <v>17.399999999999999</v>
      </c>
      <c r="C24" s="36" t="s">
        <v>117</v>
      </c>
      <c r="D24" s="36" t="s">
        <v>117</v>
      </c>
      <c r="E24" s="36" t="s">
        <v>117</v>
      </c>
      <c r="F24" s="36" t="s">
        <v>117</v>
      </c>
      <c r="G24" s="35" t="s">
        <v>35</v>
      </c>
    </row>
    <row r="25" spans="1:7" ht="21" customHeight="1" x14ac:dyDescent="0.5">
      <c r="A25" s="35" t="s">
        <v>19</v>
      </c>
      <c r="B25" s="36">
        <v>66.259898671662114</v>
      </c>
      <c r="C25" s="36">
        <v>67.403846670860688</v>
      </c>
      <c r="D25" s="36">
        <v>67.624201411667357</v>
      </c>
      <c r="E25" s="36">
        <v>67.972117336329802</v>
      </c>
      <c r="F25" s="37">
        <v>68.297571294744245</v>
      </c>
      <c r="G25" s="35" t="s">
        <v>36</v>
      </c>
    </row>
    <row r="26" spans="1:7" ht="21" customHeight="1" x14ac:dyDescent="0.5">
      <c r="A26" s="4"/>
      <c r="B26" s="4"/>
      <c r="C26" s="4"/>
      <c r="D26" s="4"/>
      <c r="E26" s="4"/>
      <c r="F26" s="4"/>
      <c r="G26" s="4"/>
    </row>
    <row r="27" spans="1:7" ht="21" customHeight="1" x14ac:dyDescent="0.5">
      <c r="A27" s="4"/>
      <c r="B27" s="4"/>
      <c r="C27" s="4"/>
      <c r="D27" s="4"/>
      <c r="E27" s="4"/>
      <c r="F27" s="4"/>
      <c r="G27" s="4"/>
    </row>
    <row r="28" spans="1:7" ht="24" customHeight="1" x14ac:dyDescent="0.55000000000000004">
      <c r="A28" s="74" t="s">
        <v>5</v>
      </c>
      <c r="B28" s="74"/>
      <c r="C28" s="74"/>
      <c r="D28" s="74"/>
      <c r="E28" s="74"/>
      <c r="F28" s="74"/>
      <c r="G28" s="74"/>
    </row>
    <row r="29" spans="1:7" ht="24" customHeight="1" x14ac:dyDescent="0.55000000000000004">
      <c r="A29" s="74" t="s">
        <v>7</v>
      </c>
      <c r="B29" s="74"/>
      <c r="C29" s="74"/>
      <c r="D29" s="74"/>
      <c r="E29" s="74"/>
      <c r="F29" s="74"/>
      <c r="G29" s="74"/>
    </row>
    <row r="30" spans="1:7" ht="4.5" customHeight="1" x14ac:dyDescent="0.5"/>
    <row r="31" spans="1:7" ht="21" customHeight="1" x14ac:dyDescent="0.5">
      <c r="A31" s="75" t="s">
        <v>1</v>
      </c>
      <c r="B31" s="2">
        <v>2560</v>
      </c>
      <c r="C31" s="2">
        <v>2561</v>
      </c>
      <c r="D31" s="2">
        <v>2562</v>
      </c>
      <c r="E31" s="2">
        <v>2563</v>
      </c>
      <c r="F31" s="2">
        <v>2564</v>
      </c>
      <c r="G31" s="75" t="s">
        <v>4</v>
      </c>
    </row>
    <row r="32" spans="1:7" ht="21" customHeight="1" x14ac:dyDescent="0.5">
      <c r="A32" s="75"/>
      <c r="B32" s="3" t="s">
        <v>69</v>
      </c>
      <c r="C32" s="3" t="s">
        <v>70</v>
      </c>
      <c r="D32" s="3" t="s">
        <v>89</v>
      </c>
      <c r="E32" s="3" t="s">
        <v>96</v>
      </c>
      <c r="F32" s="3" t="s">
        <v>109</v>
      </c>
      <c r="G32" s="75"/>
    </row>
    <row r="33" spans="1:7" ht="21" customHeight="1" x14ac:dyDescent="0.5">
      <c r="A33" s="35" t="s">
        <v>25</v>
      </c>
      <c r="B33" s="41">
        <v>9417.5296273926124</v>
      </c>
      <c r="C33" s="41" t="s">
        <v>118</v>
      </c>
      <c r="D33" s="41">
        <v>8181.4960629921261</v>
      </c>
      <c r="E33" s="41" t="s">
        <v>118</v>
      </c>
      <c r="F33" s="42">
        <v>9614.8305084745771</v>
      </c>
      <c r="G33" s="35" t="s">
        <v>37</v>
      </c>
    </row>
    <row r="34" spans="1:7" ht="21" customHeight="1" x14ac:dyDescent="0.5">
      <c r="A34" s="35" t="s">
        <v>24</v>
      </c>
      <c r="B34" s="41">
        <v>8356.1110406027383</v>
      </c>
      <c r="C34" s="41">
        <v>7961.2927333796406</v>
      </c>
      <c r="D34" s="41">
        <v>7093.3070866141734</v>
      </c>
      <c r="E34" s="41">
        <v>7002.3166023166023</v>
      </c>
      <c r="F34" s="42">
        <v>8328.8135593220341</v>
      </c>
      <c r="G34" s="35" t="s">
        <v>38</v>
      </c>
    </row>
    <row r="35" spans="1:7" ht="21" customHeight="1" x14ac:dyDescent="0.5">
      <c r="A35" s="43" t="s">
        <v>92</v>
      </c>
      <c r="B35" s="36">
        <v>6.2602449732704013E-2</v>
      </c>
      <c r="C35" s="36">
        <v>2.7342624529746371</v>
      </c>
      <c r="D35" s="36">
        <v>-2.3894517962956288</v>
      </c>
      <c r="E35" s="36">
        <v>-4.0634889362278512</v>
      </c>
      <c r="F35" s="36" t="s">
        <v>119</v>
      </c>
      <c r="G35" s="43" t="s">
        <v>57</v>
      </c>
    </row>
    <row r="36" spans="1:7" ht="21" customHeight="1" x14ac:dyDescent="0.5">
      <c r="A36" s="43" t="s">
        <v>93</v>
      </c>
      <c r="B36" s="41">
        <v>149937</v>
      </c>
      <c r="C36" s="41">
        <v>152652</v>
      </c>
      <c r="D36" s="41">
        <v>149027</v>
      </c>
      <c r="E36" s="41">
        <v>140562</v>
      </c>
      <c r="F36" s="41" t="s">
        <v>119</v>
      </c>
      <c r="G36" s="43" t="s">
        <v>59</v>
      </c>
    </row>
    <row r="37" spans="1:7" ht="21" customHeight="1" x14ac:dyDescent="0.5">
      <c r="A37" s="35" t="s">
        <v>23</v>
      </c>
      <c r="B37" s="36">
        <v>49.094722755936196</v>
      </c>
      <c r="C37" s="36">
        <v>49.07957511294191</v>
      </c>
      <c r="D37" s="36">
        <v>49.08589384401953</v>
      </c>
      <c r="E37" s="36">
        <v>50.654562113018301</v>
      </c>
      <c r="F37" s="36" t="s">
        <v>119</v>
      </c>
      <c r="G37" s="43" t="s">
        <v>39</v>
      </c>
    </row>
    <row r="38" spans="1:7" ht="21" customHeight="1" x14ac:dyDescent="0.5">
      <c r="A38" s="35" t="s">
        <v>82</v>
      </c>
      <c r="B38" s="36"/>
      <c r="C38" s="36"/>
      <c r="D38" s="36"/>
      <c r="E38" s="36"/>
      <c r="F38" s="37"/>
      <c r="G38" s="35" t="s">
        <v>80</v>
      </c>
    </row>
    <row r="39" spans="1:7" ht="21" customHeight="1" x14ac:dyDescent="0.5">
      <c r="A39" s="35" t="s">
        <v>83</v>
      </c>
      <c r="B39" s="36">
        <v>7.0736104569508811</v>
      </c>
      <c r="C39" s="36">
        <v>6.806710628084808</v>
      </c>
      <c r="D39" s="36">
        <v>1.1155945586458578</v>
      </c>
      <c r="E39" s="36">
        <v>4.8072817391710956</v>
      </c>
      <c r="F39" s="37">
        <v>4.6828220210630125</v>
      </c>
      <c r="G39" s="35" t="s">
        <v>81</v>
      </c>
    </row>
    <row r="40" spans="1:7" ht="21" customHeight="1" x14ac:dyDescent="0.5">
      <c r="A40" s="35" t="s">
        <v>22</v>
      </c>
      <c r="B40" s="36">
        <v>24.958713440111421</v>
      </c>
      <c r="C40" s="36">
        <v>21.759028865858401</v>
      </c>
      <c r="D40" s="36" t="s">
        <v>118</v>
      </c>
      <c r="E40" s="36">
        <v>16.556851451285471</v>
      </c>
      <c r="F40" s="37">
        <v>26.737914100551464</v>
      </c>
      <c r="G40" s="35" t="s">
        <v>40</v>
      </c>
    </row>
    <row r="41" spans="1:7" ht="21" customHeight="1" x14ac:dyDescent="0.5">
      <c r="A41" s="35" t="s">
        <v>60</v>
      </c>
      <c r="B41" s="36">
        <v>73.688048398328689</v>
      </c>
      <c r="C41" s="36">
        <v>74.673322279279304</v>
      </c>
      <c r="D41" s="36" t="s">
        <v>118</v>
      </c>
      <c r="E41" s="36">
        <v>88.490284937757522</v>
      </c>
      <c r="F41" s="37">
        <v>90.584873002455424</v>
      </c>
      <c r="G41" s="35" t="s">
        <v>41</v>
      </c>
    </row>
    <row r="42" spans="1:7" ht="21" customHeight="1" x14ac:dyDescent="0.5">
      <c r="A42" s="35" t="s">
        <v>21</v>
      </c>
      <c r="B42" s="36">
        <v>6.4288192026462392</v>
      </c>
      <c r="C42" s="36">
        <v>4.4147399943063652</v>
      </c>
      <c r="D42" s="36" t="s">
        <v>118</v>
      </c>
      <c r="E42" s="36">
        <v>3.7281070848995248</v>
      </c>
      <c r="F42" s="44" t="s">
        <v>118</v>
      </c>
      <c r="G42" s="35" t="s">
        <v>42</v>
      </c>
    </row>
    <row r="43" spans="1:7" ht="21" customHeight="1" x14ac:dyDescent="0.5">
      <c r="A43" s="35" t="s">
        <v>63</v>
      </c>
      <c r="B43" s="36"/>
      <c r="C43" s="36"/>
      <c r="D43" s="36"/>
      <c r="E43" s="36"/>
      <c r="F43" s="45"/>
      <c r="G43" s="35" t="s">
        <v>66</v>
      </c>
    </row>
    <row r="44" spans="1:7" ht="21" customHeight="1" x14ac:dyDescent="0.5">
      <c r="A44" s="35" t="s">
        <v>62</v>
      </c>
      <c r="B44" s="36">
        <v>36.560733698716653</v>
      </c>
      <c r="C44" s="36">
        <v>28.543767653866464</v>
      </c>
      <c r="D44" s="36">
        <v>26.691379945541222</v>
      </c>
      <c r="E44" s="36">
        <v>30.269605313672631</v>
      </c>
      <c r="F44" s="44" t="s">
        <v>118</v>
      </c>
      <c r="G44" s="35" t="s">
        <v>65</v>
      </c>
    </row>
    <row r="45" spans="1:7" ht="21" customHeight="1" x14ac:dyDescent="0.5">
      <c r="A45" s="35" t="s">
        <v>61</v>
      </c>
      <c r="B45" s="36"/>
      <c r="C45" s="36"/>
      <c r="D45" s="36"/>
      <c r="E45" s="36"/>
      <c r="F45" s="37"/>
      <c r="G45" s="35" t="s">
        <v>67</v>
      </c>
    </row>
    <row r="46" spans="1:7" ht="24.75" x14ac:dyDescent="0.5">
      <c r="A46" s="35" t="s">
        <v>62</v>
      </c>
      <c r="B46" s="36">
        <v>63.893753383178833</v>
      </c>
      <c r="C46" s="36">
        <v>66.637380002480427</v>
      </c>
      <c r="D46" s="36">
        <v>69.522682385660119</v>
      </c>
      <c r="E46" s="36">
        <v>82.395844943575938</v>
      </c>
      <c r="F46" s="37">
        <v>87.775074529691935</v>
      </c>
      <c r="G46" s="35" t="s">
        <v>65</v>
      </c>
    </row>
    <row r="47" spans="1:7" x14ac:dyDescent="0.5">
      <c r="A47" s="35" t="s">
        <v>68</v>
      </c>
      <c r="B47" s="36"/>
      <c r="C47" s="36"/>
      <c r="D47" s="36"/>
      <c r="E47" s="36"/>
      <c r="F47" s="37"/>
      <c r="G47" s="35" t="s">
        <v>64</v>
      </c>
    </row>
    <row r="48" spans="1:7" ht="24.75" x14ac:dyDescent="0.5">
      <c r="A48" s="35" t="s">
        <v>62</v>
      </c>
      <c r="B48" s="36">
        <v>89.177800849177885</v>
      </c>
      <c r="C48" s="36" t="s">
        <v>118</v>
      </c>
      <c r="D48" s="36" t="s">
        <v>118</v>
      </c>
      <c r="E48" s="36">
        <v>96.683495498321932</v>
      </c>
      <c r="F48" s="37">
        <v>85.400404344995366</v>
      </c>
      <c r="G48" s="35" t="s">
        <v>48</v>
      </c>
    </row>
    <row r="49" spans="1:7" ht="24.75" x14ac:dyDescent="0.5">
      <c r="A49" s="35" t="s">
        <v>77</v>
      </c>
      <c r="B49" s="36">
        <v>10.111377961812739</v>
      </c>
      <c r="C49" s="36">
        <v>14.074245171085535</v>
      </c>
      <c r="D49" s="36">
        <v>-2.7649040388767312</v>
      </c>
      <c r="E49" s="36">
        <v>-65.680461781961483</v>
      </c>
      <c r="F49" s="36" t="s">
        <v>119</v>
      </c>
      <c r="G49" s="35" t="s">
        <v>78</v>
      </c>
    </row>
    <row r="50" spans="1:7" ht="24.75" x14ac:dyDescent="0.5">
      <c r="A50" s="35" t="s">
        <v>74</v>
      </c>
      <c r="B50" s="36">
        <v>5.1317409305711319</v>
      </c>
      <c r="C50" s="36">
        <v>4.3966266043604669</v>
      </c>
      <c r="D50" s="36">
        <v>-3.9990457051626098</v>
      </c>
      <c r="E50" s="36">
        <v>-36.99436637614523</v>
      </c>
      <c r="F50" s="36" t="s">
        <v>119</v>
      </c>
      <c r="G50" s="35" t="s">
        <v>49</v>
      </c>
    </row>
    <row r="51" spans="1:7" x14ac:dyDescent="0.5">
      <c r="A51" s="35" t="s">
        <v>75</v>
      </c>
      <c r="B51" s="36"/>
      <c r="C51" s="36"/>
      <c r="D51" s="36"/>
      <c r="E51" s="36"/>
      <c r="F51" s="37"/>
      <c r="G51" s="35" t="s">
        <v>44</v>
      </c>
    </row>
    <row r="52" spans="1:7" ht="24.75" x14ac:dyDescent="0.5">
      <c r="A52" s="35" t="s">
        <v>47</v>
      </c>
      <c r="B52" s="36">
        <v>4.3518215653009635</v>
      </c>
      <c r="C52" s="36">
        <v>14.394037375555547</v>
      </c>
      <c r="D52" s="36">
        <v>2.4205985279667241</v>
      </c>
      <c r="E52" s="36">
        <v>-84.135831136382734</v>
      </c>
      <c r="F52" s="36" t="s">
        <v>119</v>
      </c>
      <c r="G52" s="35" t="s">
        <v>50</v>
      </c>
    </row>
    <row r="53" spans="1:7" ht="24" customHeight="1" x14ac:dyDescent="0.55000000000000004">
      <c r="A53" s="74" t="s">
        <v>5</v>
      </c>
      <c r="B53" s="74"/>
      <c r="C53" s="74"/>
      <c r="D53" s="74"/>
      <c r="E53" s="74"/>
      <c r="F53" s="74"/>
      <c r="G53" s="74"/>
    </row>
    <row r="54" spans="1:7" ht="24" customHeight="1" x14ac:dyDescent="0.55000000000000004">
      <c r="A54" s="74" t="s">
        <v>7</v>
      </c>
      <c r="B54" s="74"/>
      <c r="C54" s="74"/>
      <c r="D54" s="74"/>
      <c r="E54" s="74"/>
      <c r="F54" s="74"/>
      <c r="G54" s="74"/>
    </row>
    <row r="55" spans="1:7" ht="4.5" customHeight="1" x14ac:dyDescent="0.5"/>
    <row r="56" spans="1:7" ht="21" customHeight="1" x14ac:dyDescent="0.5">
      <c r="A56" s="68" t="s">
        <v>1</v>
      </c>
      <c r="B56" s="69"/>
      <c r="C56" s="69"/>
      <c r="D56" s="5"/>
      <c r="E56" s="69" t="s">
        <v>58</v>
      </c>
      <c r="F56" s="69"/>
      <c r="G56" s="72"/>
    </row>
    <row r="57" spans="1:7" ht="21" customHeight="1" x14ac:dyDescent="0.5">
      <c r="A57" s="70"/>
      <c r="B57" s="71"/>
      <c r="C57" s="71"/>
      <c r="D57" s="6"/>
      <c r="E57" s="71"/>
      <c r="F57" s="71"/>
      <c r="G57" s="73"/>
    </row>
    <row r="58" spans="1:7" ht="21" customHeight="1" x14ac:dyDescent="0.5">
      <c r="A58" s="35" t="s">
        <v>76</v>
      </c>
      <c r="B58" s="36">
        <v>21.08050847457627</v>
      </c>
      <c r="C58" s="36">
        <v>-16.535433070866144</v>
      </c>
      <c r="D58" s="36">
        <v>3.459119496855346</v>
      </c>
      <c r="E58" s="36">
        <v>-7.2948328267477196</v>
      </c>
      <c r="F58" s="37">
        <v>22.404371584699454</v>
      </c>
      <c r="G58" s="43" t="s">
        <v>51</v>
      </c>
    </row>
    <row r="59" spans="1:7" ht="21" customHeight="1" x14ac:dyDescent="0.5">
      <c r="A59" s="46" t="s">
        <v>94</v>
      </c>
      <c r="B59" s="47">
        <v>11.44932431774475</v>
      </c>
      <c r="C59" s="47">
        <v>11.541119034290153</v>
      </c>
      <c r="D59" s="47">
        <v>11.715966113424251</v>
      </c>
      <c r="E59" s="47">
        <v>11.707526712327434</v>
      </c>
      <c r="F59" s="47" t="s">
        <v>119</v>
      </c>
      <c r="G59" s="48" t="s">
        <v>95</v>
      </c>
    </row>
    <row r="60" spans="1:7" ht="36" customHeight="1" x14ac:dyDescent="0.5">
      <c r="A60" s="65" t="s">
        <v>71</v>
      </c>
      <c r="B60" s="66"/>
      <c r="C60" s="66"/>
      <c r="D60" s="57"/>
      <c r="E60" s="61" t="s">
        <v>73</v>
      </c>
      <c r="F60" s="61"/>
      <c r="G60" s="62"/>
    </row>
    <row r="61" spans="1:7" ht="21.75" customHeight="1" x14ac:dyDescent="0.5">
      <c r="A61" s="49"/>
      <c r="B61" s="50"/>
      <c r="C61" s="50"/>
      <c r="D61" s="51"/>
      <c r="E61" s="63" t="s">
        <v>72</v>
      </c>
      <c r="F61" s="63"/>
      <c r="G61" s="64"/>
    </row>
    <row r="62" spans="1:7" ht="21.75" customHeight="1" x14ac:dyDescent="0.5">
      <c r="A62" s="67" t="s">
        <v>9</v>
      </c>
      <c r="B62" s="63"/>
      <c r="C62" s="63"/>
      <c r="D62" s="51"/>
      <c r="E62" s="63" t="s">
        <v>10</v>
      </c>
      <c r="F62" s="63"/>
      <c r="G62" s="64"/>
    </row>
    <row r="63" spans="1:7" ht="21.75" customHeight="1" x14ac:dyDescent="0.5">
      <c r="A63" s="54" t="s">
        <v>111</v>
      </c>
      <c r="B63" s="52"/>
      <c r="C63" s="52"/>
      <c r="D63" s="51"/>
      <c r="E63" s="52" t="s">
        <v>164</v>
      </c>
      <c r="F63" s="52"/>
      <c r="G63" s="53"/>
    </row>
    <row r="64" spans="1:7" ht="21.75" customHeight="1" x14ac:dyDescent="0.5">
      <c r="A64" s="54" t="s">
        <v>43</v>
      </c>
      <c r="B64" s="52"/>
      <c r="C64" s="52"/>
      <c r="D64" s="51"/>
      <c r="E64" s="52" t="s">
        <v>55</v>
      </c>
      <c r="F64" s="52"/>
      <c r="G64" s="53"/>
    </row>
    <row r="65" spans="1:7" ht="21.75" customHeight="1" x14ac:dyDescent="0.5">
      <c r="A65" s="54" t="s">
        <v>112</v>
      </c>
      <c r="B65" s="52"/>
      <c r="C65" s="52"/>
      <c r="D65" s="51"/>
      <c r="E65" s="52" t="s">
        <v>165</v>
      </c>
      <c r="F65" s="52"/>
      <c r="G65" s="53"/>
    </row>
    <row r="66" spans="1:7" ht="21.75" customHeight="1" x14ac:dyDescent="0.5">
      <c r="A66" s="54" t="s">
        <v>90</v>
      </c>
      <c r="B66" s="52"/>
      <c r="C66" s="52"/>
      <c r="D66" s="51"/>
      <c r="E66" s="52" t="s">
        <v>91</v>
      </c>
      <c r="F66" s="52"/>
      <c r="G66" s="53"/>
    </row>
    <row r="67" spans="1:7" ht="21.75" customHeight="1" x14ac:dyDescent="0.5">
      <c r="A67" s="55" t="s">
        <v>113</v>
      </c>
      <c r="B67" s="52"/>
      <c r="C67" s="52"/>
      <c r="D67" s="51"/>
      <c r="E67" s="51" t="s">
        <v>163</v>
      </c>
      <c r="F67" s="51"/>
      <c r="G67" s="56"/>
    </row>
    <row r="68" spans="1:7" ht="21.75" customHeight="1" x14ac:dyDescent="0.5">
      <c r="A68" s="49"/>
      <c r="B68" s="51"/>
      <c r="C68" s="51"/>
      <c r="D68" s="51"/>
      <c r="E68" s="51" t="s">
        <v>56</v>
      </c>
      <c r="F68" s="51"/>
      <c r="G68" s="56"/>
    </row>
    <row r="69" spans="1:7" ht="21.75" customHeight="1" x14ac:dyDescent="0.5">
      <c r="A69" s="55" t="s">
        <v>101</v>
      </c>
      <c r="B69" s="51"/>
      <c r="C69" s="51"/>
      <c r="D69" s="51"/>
      <c r="E69" s="51" t="s">
        <v>102</v>
      </c>
      <c r="F69" s="51"/>
      <c r="G69" s="56"/>
    </row>
    <row r="70" spans="1:7" ht="21.75" customHeight="1" x14ac:dyDescent="0.5">
      <c r="A70" s="55" t="s">
        <v>45</v>
      </c>
      <c r="B70" s="51"/>
      <c r="C70" s="51"/>
      <c r="D70" s="51"/>
      <c r="E70" s="51" t="s">
        <v>46</v>
      </c>
      <c r="F70" s="51"/>
      <c r="G70" s="56"/>
    </row>
    <row r="71" spans="1:7" ht="21.75" customHeight="1" x14ac:dyDescent="0.5">
      <c r="A71" s="55" t="s">
        <v>114</v>
      </c>
      <c r="B71" s="51"/>
      <c r="C71" s="51"/>
      <c r="D71" s="51"/>
      <c r="E71" s="51" t="s">
        <v>166</v>
      </c>
      <c r="F71" s="51"/>
      <c r="G71" s="56"/>
    </row>
    <row r="72" spans="1:7" ht="21.75" customHeight="1" x14ac:dyDescent="0.5">
      <c r="A72" s="55" t="s">
        <v>52</v>
      </c>
      <c r="B72" s="51"/>
      <c r="C72" s="51"/>
      <c r="D72" s="51"/>
      <c r="E72" s="51" t="s">
        <v>167</v>
      </c>
      <c r="F72" s="51"/>
      <c r="G72" s="56"/>
    </row>
    <row r="73" spans="1:7" ht="21.75" customHeight="1" x14ac:dyDescent="0.5">
      <c r="A73" s="49"/>
      <c r="B73" s="51"/>
      <c r="C73" s="51"/>
      <c r="D73" s="51"/>
      <c r="E73" s="51" t="s">
        <v>103</v>
      </c>
      <c r="F73" s="51"/>
      <c r="G73" s="56"/>
    </row>
    <row r="74" spans="1:7" ht="21.75" customHeight="1" x14ac:dyDescent="0.5">
      <c r="A74" s="55" t="s">
        <v>53</v>
      </c>
      <c r="B74" s="51"/>
      <c r="C74" s="51"/>
      <c r="D74" s="51"/>
      <c r="E74" s="51" t="s">
        <v>54</v>
      </c>
      <c r="F74" s="51"/>
      <c r="G74" s="56"/>
    </row>
    <row r="75" spans="1:7" ht="21.75" customHeight="1" x14ac:dyDescent="0.5">
      <c r="A75" s="55" t="s">
        <v>115</v>
      </c>
      <c r="B75" s="51"/>
      <c r="C75" s="51"/>
      <c r="D75" s="51"/>
      <c r="E75" s="51" t="s">
        <v>116</v>
      </c>
      <c r="F75" s="51"/>
      <c r="G75" s="56"/>
    </row>
    <row r="76" spans="1:7" x14ac:dyDescent="0.5">
      <c r="A76" s="8"/>
      <c r="B76" s="7"/>
      <c r="C76" s="7"/>
      <c r="D76" s="7"/>
      <c r="E76" s="7"/>
      <c r="F76" s="7"/>
      <c r="G76" s="9"/>
    </row>
    <row r="77" spans="1:7" x14ac:dyDescent="0.5">
      <c r="A77" s="60"/>
      <c r="B77" s="58"/>
      <c r="C77" s="58"/>
      <c r="D77" s="7"/>
      <c r="E77" s="58"/>
      <c r="F77" s="58"/>
      <c r="G77" s="59"/>
    </row>
  </sheetData>
  <mergeCells count="19">
    <mergeCell ref="A56:C57"/>
    <mergeCell ref="E56:G57"/>
    <mergeCell ref="A1:G1"/>
    <mergeCell ref="A2:G2"/>
    <mergeCell ref="A53:G53"/>
    <mergeCell ref="A54:G54"/>
    <mergeCell ref="A4:A5"/>
    <mergeCell ref="G4:G5"/>
    <mergeCell ref="A28:G28"/>
    <mergeCell ref="A29:G29"/>
    <mergeCell ref="A31:A32"/>
    <mergeCell ref="G31:G32"/>
    <mergeCell ref="E77:G77"/>
    <mergeCell ref="A77:C77"/>
    <mergeCell ref="E60:G60"/>
    <mergeCell ref="E61:G61"/>
    <mergeCell ref="A60:C60"/>
    <mergeCell ref="A62:C62"/>
    <mergeCell ref="E62:G62"/>
  </mergeCells>
  <phoneticPr fontId="0" type="noConversion"/>
  <printOptions horizontalCentered="1"/>
  <pageMargins left="0.35433070866141736" right="0.35433070866141736" top="0.39370078740157483" bottom="0.19685039370078741" header="0.51181102362204722" footer="0.4724409448818898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D8F46-593A-4C09-979E-FCF1D2C07DF0}">
  <dimension ref="A1:Q45"/>
  <sheetViews>
    <sheetView topLeftCell="A10" zoomScale="80" zoomScaleNormal="80" workbookViewId="0">
      <selection activeCell="K19" sqref="K19"/>
    </sheetView>
  </sheetViews>
  <sheetFormatPr defaultRowHeight="20.25" x14ac:dyDescent="0.35"/>
  <cols>
    <col min="1" max="1" width="42.8984375" bestFit="1" customWidth="1"/>
    <col min="2" max="2" width="10" customWidth="1"/>
    <col min="3" max="6" width="11.296875" customWidth="1"/>
    <col min="7" max="7" width="12.3984375" customWidth="1"/>
    <col min="8" max="8" width="12.3984375" bestFit="1" customWidth="1"/>
    <col min="9" max="9" width="13.09765625" bestFit="1" customWidth="1"/>
    <col min="10" max="10" width="11.296875" bestFit="1" customWidth="1"/>
    <col min="11" max="11" width="14.59765625" bestFit="1" customWidth="1"/>
  </cols>
  <sheetData>
    <row r="1" spans="1:17" x14ac:dyDescent="0.35">
      <c r="B1" s="10">
        <v>2556</v>
      </c>
      <c r="C1" s="10">
        <v>2557</v>
      </c>
      <c r="D1" s="10">
        <v>2558</v>
      </c>
      <c r="E1" s="10">
        <v>2559</v>
      </c>
      <c r="F1" s="10">
        <v>2560</v>
      </c>
      <c r="G1" s="10">
        <v>2561</v>
      </c>
      <c r="H1" s="10">
        <v>2562</v>
      </c>
      <c r="I1" s="10">
        <v>2563</v>
      </c>
      <c r="J1" s="10">
        <v>2564</v>
      </c>
    </row>
    <row r="2" spans="1:17" x14ac:dyDescent="0.35">
      <c r="A2" s="11" t="s">
        <v>120</v>
      </c>
      <c r="B2" s="12">
        <v>856474.67</v>
      </c>
      <c r="C2" s="12">
        <v>844469.94</v>
      </c>
      <c r="D2" s="12">
        <v>836816.42</v>
      </c>
      <c r="E2" s="12">
        <v>868215.01</v>
      </c>
      <c r="F2" s="12">
        <v>862421.93</v>
      </c>
      <c r="G2" s="12">
        <v>874847.28</v>
      </c>
      <c r="H2" s="13">
        <v>847776</v>
      </c>
      <c r="I2" s="13">
        <v>843784</v>
      </c>
      <c r="J2" s="13">
        <v>834325</v>
      </c>
    </row>
    <row r="3" spans="1:17" x14ac:dyDescent="0.35">
      <c r="A3" s="14" t="s">
        <v>121</v>
      </c>
      <c r="B3" s="15">
        <f>B2/B6*100</f>
        <v>73.684557961307789</v>
      </c>
      <c r="C3" s="15">
        <f t="shared" ref="C3:G3" si="0">C2/C6*100</f>
        <v>69.708176081939115</v>
      </c>
      <c r="D3" s="15">
        <f t="shared" si="0"/>
        <v>68.481994777204662</v>
      </c>
      <c r="E3" s="15">
        <f t="shared" si="0"/>
        <v>70.448381346188327</v>
      </c>
      <c r="F3" s="15">
        <f t="shared" si="0"/>
        <v>69.405244211883428</v>
      </c>
      <c r="G3" s="15">
        <f t="shared" si="0"/>
        <v>69.861584433878647</v>
      </c>
      <c r="H3" s="15">
        <f>H2/H6*100</f>
        <v>67.225280846754856</v>
      </c>
      <c r="I3" s="15">
        <f>I2/I6*100</f>
        <v>66.432780214969782</v>
      </c>
      <c r="J3" s="15">
        <f>J2/J6*100</f>
        <v>65.260973495905958</v>
      </c>
    </row>
    <row r="4" spans="1:17" x14ac:dyDescent="0.35">
      <c r="A4" s="14" t="s">
        <v>122</v>
      </c>
      <c r="B4" s="16"/>
      <c r="C4" s="15">
        <f t="shared" ref="C4:H4" si="1">(C2-B2)/B2*100</f>
        <v>-1.4016444876297507</v>
      </c>
      <c r="D4" s="15">
        <f t="shared" si="1"/>
        <v>-0.90631053131386796</v>
      </c>
      <c r="E4" s="15">
        <f t="shared" si="1"/>
        <v>3.7521479322788585</v>
      </c>
      <c r="F4" s="15">
        <f t="shared" si="1"/>
        <v>-0.66724024962433648</v>
      </c>
      <c r="G4" s="15">
        <f t="shared" si="1"/>
        <v>1.4407507007619782</v>
      </c>
      <c r="H4" s="15">
        <f t="shared" si="1"/>
        <v>-3.0944006592785001</v>
      </c>
      <c r="I4" s="15">
        <f>(I2-H2)/H2*100</f>
        <v>-0.4708791001396595</v>
      </c>
      <c r="J4" s="15">
        <f>(J2-I2)/I2*100</f>
        <v>-1.1210214936524039</v>
      </c>
    </row>
    <row r="5" spans="1:17" x14ac:dyDescent="0.35">
      <c r="A5" s="11" t="s">
        <v>123</v>
      </c>
      <c r="B5" s="12">
        <v>863053.93</v>
      </c>
      <c r="C5" s="12">
        <v>859926.62</v>
      </c>
      <c r="D5" s="12">
        <v>848509</v>
      </c>
      <c r="E5" s="12">
        <v>888493.32</v>
      </c>
      <c r="F5" s="12">
        <v>884194.32</v>
      </c>
      <c r="G5" s="12">
        <v>887290.9</v>
      </c>
      <c r="H5" s="13">
        <v>868615</v>
      </c>
      <c r="I5" s="13">
        <v>875912</v>
      </c>
      <c r="J5" s="13">
        <v>863521</v>
      </c>
      <c r="K5" s="17"/>
    </row>
    <row r="6" spans="1:17" x14ac:dyDescent="0.35">
      <c r="A6" s="11" t="s">
        <v>124</v>
      </c>
      <c r="B6" s="12">
        <v>1162353</v>
      </c>
      <c r="C6" s="12">
        <v>1211436</v>
      </c>
      <c r="D6" s="12">
        <v>1221951</v>
      </c>
      <c r="E6" s="12">
        <v>1232413</v>
      </c>
      <c r="F6" s="12">
        <v>1242589</v>
      </c>
      <c r="G6" s="12">
        <v>1252258</v>
      </c>
      <c r="H6" s="13">
        <v>1261097</v>
      </c>
      <c r="I6" s="13">
        <v>1270132</v>
      </c>
      <c r="J6" s="13">
        <f>863521+414923</f>
        <v>1278444</v>
      </c>
      <c r="K6" s="13"/>
      <c r="L6" s="13"/>
    </row>
    <row r="7" spans="1:17" x14ac:dyDescent="0.35">
      <c r="A7" s="14" t="s">
        <v>125</v>
      </c>
      <c r="B7" s="16"/>
      <c r="C7" s="15">
        <f>C5/C6*100</f>
        <v>70.984073446719435</v>
      </c>
      <c r="D7" s="15">
        <f t="shared" ref="D7:F7" si="2">D5/D6*100</f>
        <v>69.438872753490116</v>
      </c>
      <c r="E7" s="15">
        <f t="shared" si="2"/>
        <v>72.093796478940092</v>
      </c>
      <c r="F7" s="15">
        <f t="shared" si="2"/>
        <v>71.157423733833141</v>
      </c>
      <c r="G7" s="15">
        <f>G5/G6*100</f>
        <v>70.855279023971093</v>
      </c>
      <c r="H7" s="15">
        <f>H5/H6*100</f>
        <v>68.877731054788015</v>
      </c>
      <c r="I7" s="15">
        <f>I5/I6*100</f>
        <v>68.962281085745417</v>
      </c>
      <c r="J7" s="15">
        <f>J5/J6*100</f>
        <v>67.544687135298858</v>
      </c>
    </row>
    <row r="8" spans="1:17" ht="22.5" x14ac:dyDescent="0.5">
      <c r="A8" s="11" t="s">
        <v>126</v>
      </c>
      <c r="C8" s="18">
        <v>2287297</v>
      </c>
      <c r="D8" s="18">
        <v>2269010</v>
      </c>
      <c r="E8" s="18">
        <v>2269282</v>
      </c>
      <c r="F8" s="18">
        <v>2268756</v>
      </c>
      <c r="G8" s="13">
        <v>2268056</v>
      </c>
      <c r="H8" s="13">
        <v>2268348</v>
      </c>
      <c r="I8" s="13">
        <v>2340839</v>
      </c>
    </row>
    <row r="9" spans="1:17" ht="22.5" x14ac:dyDescent="0.5">
      <c r="A9" s="11" t="s">
        <v>127</v>
      </c>
      <c r="C9" s="18">
        <v>4621181</v>
      </c>
      <c r="D9" s="18">
        <v>4621181</v>
      </c>
      <c r="E9" s="18">
        <v>4621181</v>
      </c>
      <c r="F9" s="18">
        <v>4621181</v>
      </c>
      <c r="G9" s="13">
        <v>4621181</v>
      </c>
      <c r="H9" s="13">
        <v>4621181</v>
      </c>
      <c r="I9" s="13">
        <v>4621181</v>
      </c>
    </row>
    <row r="10" spans="1:17" ht="22.5" x14ac:dyDescent="0.5">
      <c r="A10" s="14" t="s">
        <v>128</v>
      </c>
      <c r="B10" s="16"/>
      <c r="C10" s="19">
        <f t="shared" ref="C10:I10" si="3">C8/C9*100</f>
        <v>49.495940539874979</v>
      </c>
      <c r="D10" s="19">
        <f t="shared" si="3"/>
        <v>49.100219186394128</v>
      </c>
      <c r="E10" s="19">
        <f t="shared" si="3"/>
        <v>49.10610512767191</v>
      </c>
      <c r="F10" s="19">
        <f t="shared" si="3"/>
        <v>49.094722755936196</v>
      </c>
      <c r="G10" s="19">
        <f t="shared" si="3"/>
        <v>49.07957511294191</v>
      </c>
      <c r="H10" s="19">
        <f t="shared" si="3"/>
        <v>49.08589384401953</v>
      </c>
      <c r="I10" s="19">
        <f t="shared" si="3"/>
        <v>50.654562113018301</v>
      </c>
      <c r="K10" s="13"/>
      <c r="L10" s="13"/>
      <c r="N10" s="13"/>
      <c r="O10" s="13"/>
      <c r="P10" s="13"/>
      <c r="Q10" s="13"/>
    </row>
    <row r="11" spans="1:17" x14ac:dyDescent="0.35">
      <c r="A11" t="s">
        <v>129</v>
      </c>
      <c r="B11" s="12"/>
      <c r="C11" s="12">
        <v>462141</v>
      </c>
      <c r="D11" s="12">
        <v>465027</v>
      </c>
      <c r="E11" s="12">
        <v>498321</v>
      </c>
      <c r="F11" s="12">
        <v>459520</v>
      </c>
      <c r="G11" s="12">
        <v>460163</v>
      </c>
      <c r="H11" s="13">
        <v>0</v>
      </c>
      <c r="I11" s="12">
        <v>481263</v>
      </c>
      <c r="J11">
        <v>496.85999999999996</v>
      </c>
    </row>
    <row r="12" spans="1:17" x14ac:dyDescent="0.35">
      <c r="A12" t="s">
        <v>130</v>
      </c>
      <c r="C12" s="12">
        <v>211288</v>
      </c>
      <c r="D12" s="12">
        <v>177336</v>
      </c>
      <c r="E12" s="12">
        <v>174699.32</v>
      </c>
      <c r="F12" s="12">
        <v>114690.28</v>
      </c>
      <c r="G12" s="12">
        <v>100127</v>
      </c>
      <c r="H12" s="13">
        <v>0</v>
      </c>
      <c r="I12" s="13">
        <v>79682</v>
      </c>
      <c r="J12">
        <v>132.85</v>
      </c>
    </row>
    <row r="13" spans="1:17" x14ac:dyDescent="0.35">
      <c r="A13" t="s">
        <v>131</v>
      </c>
      <c r="C13" s="12">
        <v>195448</v>
      </c>
      <c r="D13" s="12">
        <v>289047</v>
      </c>
      <c r="E13" s="12">
        <v>340806.38</v>
      </c>
      <c r="F13" s="12">
        <v>338611.32</v>
      </c>
      <c r="G13" s="12">
        <v>343619</v>
      </c>
      <c r="H13" s="13">
        <v>0</v>
      </c>
      <c r="I13" s="20">
        <v>425871</v>
      </c>
      <c r="J13">
        <v>450.08</v>
      </c>
    </row>
    <row r="14" spans="1:17" x14ac:dyDescent="0.35">
      <c r="A14" t="s">
        <v>132</v>
      </c>
      <c r="C14" s="12">
        <v>59217</v>
      </c>
      <c r="D14" s="12">
        <v>57006</v>
      </c>
      <c r="E14" s="12">
        <v>49480.6</v>
      </c>
      <c r="F14" s="12">
        <v>29541.71</v>
      </c>
      <c r="G14" s="12">
        <v>20315</v>
      </c>
      <c r="H14" s="13">
        <v>0</v>
      </c>
      <c r="I14" s="13">
        <v>17942</v>
      </c>
      <c r="J14">
        <v>486.53</v>
      </c>
    </row>
    <row r="15" spans="1:17" x14ac:dyDescent="0.35">
      <c r="A15" s="16" t="s">
        <v>133</v>
      </c>
      <c r="B15" s="16"/>
      <c r="C15" s="21">
        <f>C12*100/$C$11</f>
        <v>45.719380016055709</v>
      </c>
      <c r="D15" s="15">
        <f>D12*100/$D$11</f>
        <v>38.13455992877833</v>
      </c>
      <c r="E15" s="15">
        <f>E12*100/$E$11</f>
        <v>35.05758737841672</v>
      </c>
      <c r="F15" s="15">
        <f>F12*100/$F$11</f>
        <v>24.958713440111421</v>
      </c>
      <c r="G15" s="21">
        <f>G12*100/$G$11</f>
        <v>21.759028865858401</v>
      </c>
      <c r="H15" s="21" t="e">
        <f>H12*100/$H$11</f>
        <v>#DIV/0!</v>
      </c>
      <c r="I15" s="21">
        <f>I12*100/$I$11</f>
        <v>16.556851451285471</v>
      </c>
      <c r="J15" s="21">
        <f>J12*100/$J$11</f>
        <v>26.737914100551464</v>
      </c>
    </row>
    <row r="16" spans="1:17" x14ac:dyDescent="0.35">
      <c r="A16" s="16" t="s">
        <v>134</v>
      </c>
      <c r="B16" s="16"/>
      <c r="C16" s="21">
        <f t="shared" ref="C16:C17" si="4">C13*100/$C$11</f>
        <v>42.291854650420539</v>
      </c>
      <c r="D16" s="15">
        <f t="shared" ref="D16:D17" si="5">D13*100/$D$11</f>
        <v>62.157036043068466</v>
      </c>
      <c r="E16" s="15">
        <f t="shared" ref="E16:E17" si="6">E13*100/$E$11</f>
        <v>68.390932752181826</v>
      </c>
      <c r="F16" s="15">
        <f t="shared" ref="F16:F17" si="7">F13*100/$F$11</f>
        <v>73.688048398328689</v>
      </c>
      <c r="G16" s="21">
        <f t="shared" ref="G16:G17" si="8">G13*100/$G$11</f>
        <v>74.673322279279304</v>
      </c>
      <c r="H16" s="21" t="e">
        <f>H13*100/$H$11</f>
        <v>#DIV/0!</v>
      </c>
      <c r="I16" s="21">
        <f>I13*100/$I$11</f>
        <v>88.490284937757522</v>
      </c>
      <c r="J16" s="21">
        <f t="shared" ref="J16:J17" si="9">J13*100/$J$11</f>
        <v>90.584873002455424</v>
      </c>
    </row>
    <row r="17" spans="1:11" x14ac:dyDescent="0.35">
      <c r="A17" s="16" t="s">
        <v>135</v>
      </c>
      <c r="B17" s="16"/>
      <c r="C17" s="21">
        <f t="shared" si="4"/>
        <v>12.813621816718275</v>
      </c>
      <c r="D17" s="15">
        <f t="shared" si="5"/>
        <v>12.258643046532782</v>
      </c>
      <c r="E17" s="15">
        <f t="shared" si="6"/>
        <v>9.9294631372147677</v>
      </c>
      <c r="F17" s="15">
        <f t="shared" si="7"/>
        <v>6.4288192026462392</v>
      </c>
      <c r="G17" s="21">
        <f t="shared" si="8"/>
        <v>4.4147399943063652</v>
      </c>
      <c r="H17" s="21" t="e">
        <f>H14*100/$H$11</f>
        <v>#DIV/0!</v>
      </c>
      <c r="I17" s="21">
        <f>I14*100/$I$11</f>
        <v>3.7281070848995248</v>
      </c>
      <c r="J17" s="21">
        <f t="shared" si="9"/>
        <v>97.92094352533914</v>
      </c>
      <c r="K17" s="28" t="s">
        <v>168</v>
      </c>
    </row>
    <row r="18" spans="1:11" x14ac:dyDescent="0.35">
      <c r="A18" s="11" t="s">
        <v>136</v>
      </c>
      <c r="C18" s="12">
        <v>1392905</v>
      </c>
      <c r="D18" s="12">
        <v>1400589</v>
      </c>
      <c r="E18" s="12">
        <v>1409154</v>
      </c>
      <c r="F18" s="12">
        <v>1418784</v>
      </c>
      <c r="G18" s="22">
        <v>1435238</v>
      </c>
      <c r="H18" s="23">
        <v>1444028</v>
      </c>
      <c r="I18" s="23">
        <v>1453458</v>
      </c>
      <c r="J18" s="24">
        <v>1459.15</v>
      </c>
    </row>
    <row r="19" spans="1:11" x14ac:dyDescent="0.35">
      <c r="A19" s="11" t="s">
        <v>137</v>
      </c>
      <c r="C19" s="12">
        <v>671000</v>
      </c>
      <c r="D19" s="12">
        <v>588917</v>
      </c>
      <c r="E19" s="12">
        <v>524867.51</v>
      </c>
      <c r="F19" s="12">
        <v>518717.84</v>
      </c>
      <c r="G19" s="22">
        <v>409671</v>
      </c>
      <c r="H19" s="23">
        <v>385431</v>
      </c>
      <c r="I19" s="23">
        <v>439956</v>
      </c>
    </row>
    <row r="20" spans="1:11" x14ac:dyDescent="0.35">
      <c r="A20" s="11" t="s">
        <v>138</v>
      </c>
      <c r="C20" s="12">
        <v>607857</v>
      </c>
      <c r="D20" s="12">
        <v>669312</v>
      </c>
      <c r="E20" s="12">
        <v>778363.03</v>
      </c>
      <c r="F20" s="12">
        <v>906514.35</v>
      </c>
      <c r="G20" s="22">
        <v>956405</v>
      </c>
      <c r="H20" s="23">
        <v>1003927</v>
      </c>
      <c r="I20" s="23">
        <v>1197589</v>
      </c>
      <c r="J20" s="24">
        <v>1280.77</v>
      </c>
    </row>
    <row r="21" spans="1:11" x14ac:dyDescent="0.35">
      <c r="A21" s="11" t="s">
        <v>139</v>
      </c>
      <c r="C21" s="12">
        <v>1101398</v>
      </c>
      <c r="D21" s="12">
        <v>1120096</v>
      </c>
      <c r="E21" s="12">
        <v>1169737.96</v>
      </c>
      <c r="F21" s="12">
        <v>1265240.3700000001</v>
      </c>
      <c r="G21" s="22" t="s">
        <v>118</v>
      </c>
      <c r="H21" s="23" t="s">
        <v>118</v>
      </c>
      <c r="I21" s="23">
        <v>1405254</v>
      </c>
      <c r="J21" s="24">
        <v>1246.1199999999999</v>
      </c>
    </row>
    <row r="22" spans="1:11" x14ac:dyDescent="0.35">
      <c r="A22" s="14" t="s">
        <v>140</v>
      </c>
      <c r="B22" s="16"/>
      <c r="C22" s="21">
        <f>C19/$C$18*100</f>
        <v>48.172703809663972</v>
      </c>
      <c r="D22" s="15">
        <f>D19/$D$18*100</f>
        <v>42.047809885698086</v>
      </c>
      <c r="E22" s="15">
        <f>E19/$E$18*100</f>
        <v>37.246994295868305</v>
      </c>
      <c r="F22" s="15">
        <f>F19/$F$18*100</f>
        <v>36.560733698716653</v>
      </c>
      <c r="G22" s="21">
        <f>G19/$G$18*100</f>
        <v>28.543767653866464</v>
      </c>
      <c r="H22" s="21">
        <f>H19/$H$18*100</f>
        <v>26.691379945541222</v>
      </c>
      <c r="I22" s="21">
        <f>I19/$I$18*100</f>
        <v>30.269605313672631</v>
      </c>
      <c r="J22" s="21">
        <f>J19/$J$18*100</f>
        <v>0</v>
      </c>
      <c r="K22" s="28" t="s">
        <v>168</v>
      </c>
    </row>
    <row r="23" spans="1:11" x14ac:dyDescent="0.35">
      <c r="A23" s="14" t="s">
        <v>141</v>
      </c>
      <c r="B23" s="16"/>
      <c r="C23" s="21">
        <f t="shared" ref="C23:C24" si="10">C20/$C$18*100</f>
        <v>43.639515975604944</v>
      </c>
      <c r="D23" s="15">
        <f t="shared" ref="D23:D24" si="11">D20/$D$18*100</f>
        <v>47.78789494991036</v>
      </c>
      <c r="E23" s="15">
        <f t="shared" ref="E23:E24" si="12">E20/$E$18*100</f>
        <v>55.23619348914314</v>
      </c>
      <c r="F23" s="15">
        <f t="shared" ref="F23:F24" si="13">F20/$F$18*100</f>
        <v>63.893753383178833</v>
      </c>
      <c r="G23" s="21">
        <f t="shared" ref="G23" si="14">G20/$G$18*100</f>
        <v>66.637380002480427</v>
      </c>
      <c r="H23" s="21">
        <f>H20/$H$18*100</f>
        <v>69.522682385660119</v>
      </c>
      <c r="I23" s="21">
        <f>I20/$I$18*100</f>
        <v>82.395844943575938</v>
      </c>
      <c r="J23" s="21">
        <f>J20/$J$18*100</f>
        <v>87.775074529691935</v>
      </c>
    </row>
    <row r="24" spans="1:11" x14ac:dyDescent="0.35">
      <c r="A24" s="14" t="s">
        <v>68</v>
      </c>
      <c r="B24" s="16"/>
      <c r="C24" s="21">
        <f t="shared" si="10"/>
        <v>79.072011371916958</v>
      </c>
      <c r="D24" s="15">
        <f t="shared" si="11"/>
        <v>79.973211270401237</v>
      </c>
      <c r="E24" s="15">
        <f t="shared" si="12"/>
        <v>83.009944974076646</v>
      </c>
      <c r="F24" s="15">
        <f t="shared" si="13"/>
        <v>89.177800849177885</v>
      </c>
      <c r="G24" s="21" t="str">
        <f>IF(G21="-","-",G21/$G$18*100)</f>
        <v>-</v>
      </c>
      <c r="H24" s="21" t="str">
        <f>IF(H21="-","-",H21/$H$18*100)</f>
        <v>-</v>
      </c>
      <c r="I24" s="21">
        <f>I21/$I$18*100</f>
        <v>96.683495498321932</v>
      </c>
      <c r="J24" s="21">
        <f>J21/$J$18*100</f>
        <v>85.400404344995366</v>
      </c>
    </row>
    <row r="25" spans="1:11" x14ac:dyDescent="0.35">
      <c r="A25" s="11" t="s">
        <v>142</v>
      </c>
      <c r="B25">
        <v>26702.29</v>
      </c>
      <c r="C25" s="24">
        <v>42825.47</v>
      </c>
      <c r="D25" s="24">
        <v>48885.4</v>
      </c>
      <c r="E25" s="24">
        <v>54337.5</v>
      </c>
      <c r="F25" s="24">
        <v>59831.77</v>
      </c>
      <c r="G25" s="24">
        <v>68252.639999999999</v>
      </c>
      <c r="H25" s="24">
        <v>66365.52</v>
      </c>
      <c r="I25" s="24">
        <v>22776.34</v>
      </c>
    </row>
    <row r="26" spans="1:11" x14ac:dyDescent="0.35">
      <c r="A26" s="16" t="s">
        <v>143</v>
      </c>
      <c r="B26" s="16"/>
      <c r="C26" s="15">
        <f>(C25-B25)/B25*100</f>
        <v>60.381263180049352</v>
      </c>
      <c r="D26" s="15">
        <f>(D25-C25)/C25*100</f>
        <v>14.150294205761199</v>
      </c>
      <c r="E26" s="15">
        <f t="shared" ref="E26:G26" si="15">(E25-D25)/D25*100</f>
        <v>11.152818632966078</v>
      </c>
      <c r="F26" s="15">
        <f t="shared" si="15"/>
        <v>10.111377961812739</v>
      </c>
      <c r="G26" s="15">
        <f t="shared" si="15"/>
        <v>14.074245171085535</v>
      </c>
      <c r="H26" s="15">
        <f>(H25-G25)/G25*100</f>
        <v>-2.7649040388767312</v>
      </c>
      <c r="I26" s="15">
        <f>(I25-H25)/H25*100</f>
        <v>-65.680461781961483</v>
      </c>
      <c r="J26" s="24"/>
      <c r="K26" s="24"/>
    </row>
    <row r="27" spans="1:11" x14ac:dyDescent="0.35">
      <c r="A27" s="11" t="s">
        <v>144</v>
      </c>
      <c r="B27" s="13">
        <v>2753763</v>
      </c>
      <c r="C27" s="24">
        <v>2975335</v>
      </c>
      <c r="D27" s="24">
        <v>3127541</v>
      </c>
      <c r="E27" s="24">
        <v>3211834</v>
      </c>
      <c r="F27" s="24">
        <v>3376657</v>
      </c>
      <c r="G27" s="24">
        <v>3525116</v>
      </c>
      <c r="H27" s="13">
        <v>3384145</v>
      </c>
      <c r="I27" s="13">
        <v>2132202</v>
      </c>
      <c r="J27" s="24"/>
      <c r="K27" s="24"/>
    </row>
    <row r="28" spans="1:11" x14ac:dyDescent="0.35">
      <c r="A28" s="14" t="s">
        <v>145</v>
      </c>
      <c r="B28" s="16"/>
      <c r="C28" s="15">
        <f>(C27-B27)/B27*100</f>
        <v>8.046153572402563</v>
      </c>
      <c r="D28" s="15">
        <f>(D27-C27)/C27*100</f>
        <v>5.1155920257718881</v>
      </c>
      <c r="E28" s="15">
        <f t="shared" ref="E28:G28" si="16">(E27-D27)/D27*100</f>
        <v>2.6951844915862013</v>
      </c>
      <c r="F28" s="15">
        <f t="shared" si="16"/>
        <v>5.1317409305711319</v>
      </c>
      <c r="G28" s="15">
        <f t="shared" si="16"/>
        <v>4.3966266043604669</v>
      </c>
      <c r="H28" s="15">
        <f>(H27-G27)/G27*100</f>
        <v>-3.9990457051626098</v>
      </c>
      <c r="I28" s="15">
        <f>(I27-H27)/H27*100</f>
        <v>-36.99436637614523</v>
      </c>
    </row>
    <row r="29" spans="1:11" x14ac:dyDescent="0.35">
      <c r="A29" s="11" t="s">
        <v>146</v>
      </c>
      <c r="B29" s="13">
        <v>2048811</v>
      </c>
      <c r="C29" s="24">
        <v>2122359</v>
      </c>
      <c r="D29" s="24">
        <v>2300127</v>
      </c>
      <c r="E29" s="24">
        <v>2326543</v>
      </c>
      <c r="F29" s="24">
        <v>2427790</v>
      </c>
      <c r="G29" s="24">
        <v>2777247</v>
      </c>
      <c r="H29" s="13">
        <v>2844473</v>
      </c>
      <c r="I29" s="13">
        <v>451252</v>
      </c>
      <c r="J29" s="13"/>
      <c r="K29" s="13"/>
    </row>
    <row r="30" spans="1:11" x14ac:dyDescent="0.35">
      <c r="A30" s="14" t="s">
        <v>147</v>
      </c>
      <c r="B30" s="16"/>
      <c r="C30" s="15">
        <f>(C29-B29)/B29*100</f>
        <v>3.5897893949222257</v>
      </c>
      <c r="D30" s="15">
        <f>(D29-C29)/C29*100</f>
        <v>8.3759627848069069</v>
      </c>
      <c r="E30" s="15">
        <f t="shared" ref="E30:H30" si="17">(E29-D29)/D29*100</f>
        <v>1.1484583242577475</v>
      </c>
      <c r="F30" s="15">
        <f t="shared" si="17"/>
        <v>4.3518215653009635</v>
      </c>
      <c r="G30" s="15">
        <f t="shared" si="17"/>
        <v>14.394037375555547</v>
      </c>
      <c r="H30" s="15">
        <f t="shared" si="17"/>
        <v>2.4205985279667241</v>
      </c>
      <c r="I30" s="15">
        <f>(I29-H29)/H29*100</f>
        <v>-84.135831136382734</v>
      </c>
      <c r="J30" s="24"/>
      <c r="K30" s="24"/>
    </row>
    <row r="31" spans="1:11" x14ac:dyDescent="0.35">
      <c r="A31" t="s">
        <v>148</v>
      </c>
      <c r="B31">
        <v>847</v>
      </c>
      <c r="C31">
        <v>757</v>
      </c>
      <c r="D31">
        <v>828</v>
      </c>
      <c r="E31">
        <v>944</v>
      </c>
      <c r="F31" s="13">
        <v>1143</v>
      </c>
      <c r="G31">
        <v>954</v>
      </c>
      <c r="H31">
        <v>987</v>
      </c>
      <c r="I31">
        <v>915</v>
      </c>
      <c r="J31" s="13">
        <v>1120</v>
      </c>
    </row>
    <row r="32" spans="1:11" x14ac:dyDescent="0.35">
      <c r="A32" s="16" t="s">
        <v>149</v>
      </c>
      <c r="B32" s="16"/>
      <c r="C32" s="15">
        <f>(C31-B31)/B31*100</f>
        <v>-10.625737898465172</v>
      </c>
      <c r="D32" s="15">
        <f>(D31-C31)/C31*100</f>
        <v>9.3791281373844129</v>
      </c>
      <c r="E32" s="15">
        <f t="shared" ref="E32:H32" si="18">(E31-D31)/D31*100</f>
        <v>14.009661835748794</v>
      </c>
      <c r="F32" s="15">
        <f t="shared" si="18"/>
        <v>21.08050847457627</v>
      </c>
      <c r="G32" s="15">
        <f t="shared" si="18"/>
        <v>-16.535433070866144</v>
      </c>
      <c r="H32" s="15">
        <f t="shared" si="18"/>
        <v>3.459119496855346</v>
      </c>
      <c r="I32" s="15">
        <f>(I31-H31)/H31*100</f>
        <v>-7.2948328267477196</v>
      </c>
      <c r="J32" s="15">
        <f>(J31-I31)/I31*100</f>
        <v>22.404371584699454</v>
      </c>
    </row>
    <row r="33" spans="1:10" x14ac:dyDescent="0.35">
      <c r="A33" s="11" t="s">
        <v>150</v>
      </c>
      <c r="C33" s="20">
        <v>4621181</v>
      </c>
      <c r="D33" s="20">
        <v>4621181</v>
      </c>
      <c r="E33" s="20">
        <v>4621181</v>
      </c>
      <c r="F33" s="20">
        <v>4621181</v>
      </c>
      <c r="G33" s="20">
        <v>4621181</v>
      </c>
      <c r="H33" s="13">
        <v>4621181</v>
      </c>
      <c r="I33" s="13">
        <v>4621181</v>
      </c>
    </row>
    <row r="34" spans="1:10" x14ac:dyDescent="0.35">
      <c r="A34" t="s">
        <v>151</v>
      </c>
      <c r="C34" s="20">
        <v>536840</v>
      </c>
      <c r="D34" s="20">
        <v>534566</v>
      </c>
      <c r="E34" s="20">
        <v>528477</v>
      </c>
      <c r="F34" s="20">
        <v>529094</v>
      </c>
      <c r="G34" s="20">
        <v>533336</v>
      </c>
      <c r="H34" s="13">
        <v>541416</v>
      </c>
      <c r="I34" s="13">
        <v>541026</v>
      </c>
    </row>
    <row r="35" spans="1:10" x14ac:dyDescent="0.35">
      <c r="A35" s="16" t="s">
        <v>152</v>
      </c>
      <c r="B35" s="16"/>
      <c r="C35" s="15">
        <f>C34/C33*100</f>
        <v>11.616943807221574</v>
      </c>
      <c r="D35" s="15">
        <f t="shared" ref="D35:I35" si="19">D34/D33*100</f>
        <v>11.56773560698012</v>
      </c>
      <c r="E35" s="15">
        <f t="shared" si="19"/>
        <v>11.435972752419781</v>
      </c>
      <c r="F35" s="15">
        <f t="shared" si="19"/>
        <v>11.44932431774475</v>
      </c>
      <c r="G35" s="15">
        <f t="shared" si="19"/>
        <v>11.541119034290153</v>
      </c>
      <c r="H35" s="15">
        <f t="shared" si="19"/>
        <v>11.715966113424251</v>
      </c>
      <c r="I35" s="15">
        <f t="shared" si="19"/>
        <v>11.707526712327434</v>
      </c>
    </row>
    <row r="36" spans="1:10" x14ac:dyDescent="0.35">
      <c r="A36" t="s">
        <v>153</v>
      </c>
      <c r="C36" s="13">
        <v>607046</v>
      </c>
      <c r="D36" s="13">
        <v>654512</v>
      </c>
      <c r="E36" s="13">
        <v>702767</v>
      </c>
      <c r="F36" s="13">
        <v>752478</v>
      </c>
      <c r="G36" s="13">
        <v>803697</v>
      </c>
      <c r="H36" s="13">
        <v>812663</v>
      </c>
      <c r="I36" s="13">
        <v>851730</v>
      </c>
      <c r="J36" s="13">
        <v>891615</v>
      </c>
    </row>
    <row r="37" spans="1:10" x14ac:dyDescent="0.35">
      <c r="A37" s="14" t="s">
        <v>154</v>
      </c>
      <c r="B37" s="16"/>
      <c r="C37" s="16" t="e">
        <f>(C36-B36)/B36*100</f>
        <v>#DIV/0!</v>
      </c>
      <c r="D37" s="15">
        <f>(D36-C36)/C36*100</f>
        <v>7.8191768004401645</v>
      </c>
      <c r="E37" s="15">
        <f t="shared" ref="E37:J37" si="20">(E36-D36)/D36*100</f>
        <v>7.3726684919451433</v>
      </c>
      <c r="F37" s="15">
        <f t="shared" si="20"/>
        <v>7.0736104569508811</v>
      </c>
      <c r="G37" s="15">
        <f t="shared" si="20"/>
        <v>6.806710628084808</v>
      </c>
      <c r="H37" s="15">
        <f t="shared" si="20"/>
        <v>1.1155945586458578</v>
      </c>
      <c r="I37" s="15">
        <f t="shared" si="20"/>
        <v>4.8072817391710956</v>
      </c>
      <c r="J37" s="15">
        <f t="shared" si="20"/>
        <v>4.6828220210630125</v>
      </c>
    </row>
    <row r="38" spans="1:10" x14ac:dyDescent="0.35">
      <c r="A38" t="s">
        <v>155</v>
      </c>
      <c r="C38" s="13">
        <v>234695</v>
      </c>
      <c r="D38" s="13">
        <v>214636</v>
      </c>
      <c r="E38" s="13">
        <v>212299</v>
      </c>
      <c r="F38" s="13">
        <v>249010</v>
      </c>
      <c r="G38" s="13">
        <v>250714</v>
      </c>
      <c r="H38" s="13">
        <v>248429</v>
      </c>
      <c r="I38" s="23">
        <v>246802</v>
      </c>
      <c r="J38" s="13">
        <v>245693</v>
      </c>
    </row>
    <row r="39" spans="1:10" x14ac:dyDescent="0.35">
      <c r="A39" t="s">
        <v>156</v>
      </c>
      <c r="C39" s="12">
        <v>383050</v>
      </c>
      <c r="D39" s="12">
        <v>381682</v>
      </c>
      <c r="E39" s="12">
        <v>379646</v>
      </c>
      <c r="F39" s="12">
        <v>375808</v>
      </c>
      <c r="G39" s="12">
        <v>371958</v>
      </c>
      <c r="H39" s="23">
        <v>367367</v>
      </c>
      <c r="I39" s="23">
        <v>363093</v>
      </c>
      <c r="J39" s="12">
        <v>359739</v>
      </c>
    </row>
    <row r="40" spans="1:10" x14ac:dyDescent="0.35">
      <c r="A40" s="16" t="s">
        <v>157</v>
      </c>
      <c r="B40" s="16"/>
      <c r="C40" s="15">
        <f>C38/C39*100</f>
        <v>61.270069181568985</v>
      </c>
      <c r="D40" s="15">
        <f t="shared" ref="D40:F40" si="21">D38/D39*100</f>
        <v>56.234247357748067</v>
      </c>
      <c r="E40" s="15">
        <f t="shared" si="21"/>
        <v>55.920252024254168</v>
      </c>
      <c r="F40" s="15">
        <f t="shared" si="21"/>
        <v>66.259898671662114</v>
      </c>
      <c r="G40" s="15">
        <f>G38/G39*100</f>
        <v>67.403846670860688</v>
      </c>
      <c r="H40" s="15">
        <f>H38/H39*100</f>
        <v>67.624201411667357</v>
      </c>
      <c r="I40" s="15">
        <f>I38/I39*100</f>
        <v>67.972117336329802</v>
      </c>
      <c r="J40" s="15">
        <f>J38/J39*100</f>
        <v>68.297571294744245</v>
      </c>
    </row>
    <row r="41" spans="1:10" x14ac:dyDescent="0.35">
      <c r="A41" t="s">
        <v>158</v>
      </c>
      <c r="C41" s="12">
        <v>476810</v>
      </c>
      <c r="D41" s="12">
        <v>480365</v>
      </c>
      <c r="E41" s="12">
        <v>483068</v>
      </c>
      <c r="F41" s="12">
        <v>487301</v>
      </c>
      <c r="G41" s="12">
        <v>492125</v>
      </c>
      <c r="H41" s="23">
        <v>495649</v>
      </c>
      <c r="I41" s="23">
        <v>500480</v>
      </c>
      <c r="J41">
        <f>218294+237536</f>
        <v>455830</v>
      </c>
    </row>
    <row r="42" spans="1:10" x14ac:dyDescent="0.35">
      <c r="A42" t="s">
        <v>159</v>
      </c>
      <c r="C42" s="12">
        <v>899099</v>
      </c>
      <c r="D42" s="12">
        <v>903436</v>
      </c>
      <c r="E42" s="12">
        <v>907647</v>
      </c>
      <c r="F42" s="12">
        <v>909322</v>
      </c>
      <c r="G42" s="12">
        <v>911770</v>
      </c>
      <c r="H42" s="23">
        <v>911843</v>
      </c>
      <c r="I42" s="23">
        <v>911229</v>
      </c>
      <c r="J42" s="12">
        <v>861681</v>
      </c>
    </row>
    <row r="43" spans="1:10" x14ac:dyDescent="0.35">
      <c r="A43" s="16" t="s">
        <v>160</v>
      </c>
      <c r="B43" s="16"/>
      <c r="C43" s="15">
        <f>C41/C42*100</f>
        <v>53.031979793103986</v>
      </c>
      <c r="D43" s="15">
        <f t="shared" ref="D43:F43" si="22">D41/D42*100</f>
        <v>53.17089423047122</v>
      </c>
      <c r="E43" s="15">
        <f t="shared" si="22"/>
        <v>53.222012522489472</v>
      </c>
      <c r="F43" s="15">
        <f t="shared" si="22"/>
        <v>53.589487552264217</v>
      </c>
      <c r="G43" s="15">
        <f>G41/G42*100</f>
        <v>53.974686598593948</v>
      </c>
      <c r="H43" s="15">
        <f>H41/H42*100</f>
        <v>54.356835551734243</v>
      </c>
      <c r="I43" s="15">
        <f>I41/I42*100</f>
        <v>54.923625126066</v>
      </c>
      <c r="J43" s="15">
        <f>J41/J42*100</f>
        <v>52.900087155223339</v>
      </c>
    </row>
    <row r="44" spans="1:10" x14ac:dyDescent="0.35">
      <c r="A44" t="s">
        <v>161</v>
      </c>
      <c r="B44" s="12">
        <v>234214</v>
      </c>
      <c r="C44" s="12">
        <v>224620</v>
      </c>
      <c r="D44" s="12">
        <v>234246</v>
      </c>
      <c r="E44" s="12">
        <v>242802</v>
      </c>
      <c r="F44" s="29">
        <v>242954</v>
      </c>
      <c r="G44" s="30">
        <v>249597</v>
      </c>
      <c r="H44" s="30">
        <v>243633</v>
      </c>
      <c r="I44" s="13">
        <v>233733</v>
      </c>
    </row>
    <row r="45" spans="1:10" s="27" customFormat="1" ht="18" x14ac:dyDescent="0.25">
      <c r="A45" s="25" t="s">
        <v>162</v>
      </c>
      <c r="B45" s="25"/>
      <c r="C45" s="26">
        <f>(C44-B44)*100/B44</f>
        <v>-4.0962538533136366</v>
      </c>
      <c r="D45" s="26">
        <f t="shared" ref="D45:I45" si="23">(D44-C44)*100/C44</f>
        <v>4.2854598878105241</v>
      </c>
      <c r="E45" s="26">
        <f t="shared" si="23"/>
        <v>3.6525703747342537</v>
      </c>
      <c r="F45" s="26">
        <f t="shared" si="23"/>
        <v>6.2602449732704013E-2</v>
      </c>
      <c r="G45" s="26">
        <f t="shared" si="23"/>
        <v>2.7342624529746371</v>
      </c>
      <c r="H45" s="26">
        <f t="shared" si="23"/>
        <v>-2.3894517962956288</v>
      </c>
      <c r="I45" s="26">
        <f t="shared" si="23"/>
        <v>-4.0634889362278512</v>
      </c>
    </row>
  </sheetData>
  <phoneticPr fontId="1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คำนวณ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03-06-64</cp:lastModifiedBy>
  <cp:lastPrinted>2022-11-22T06:03:11Z</cp:lastPrinted>
  <dcterms:created xsi:type="dcterms:W3CDTF">2006-02-23T04:03:34Z</dcterms:created>
  <dcterms:modified xsi:type="dcterms:W3CDTF">2022-12-14T02:47:58Z</dcterms:modified>
</cp:coreProperties>
</file>