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คำนวณสรง64\"/>
    </mc:Choice>
  </mc:AlternateContent>
  <xr:revisionPtr revIDLastSave="0" documentId="13_ncr:1_{CF0A532B-5AAD-4283-8F73-DDB884E6A2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ร1" sheetId="1" r:id="rId1"/>
    <sheet name="Sheet1" sheetId="2" r:id="rId2"/>
  </sheets>
  <definedNames>
    <definedName name="_xlnm.Print_Area" localSheetId="0">ตร1!$A$1:$D$27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" i="2" l="1"/>
  <c r="O24" i="2" s="1"/>
  <c r="P25" i="2"/>
  <c r="P24" i="2" s="1"/>
  <c r="Q24" i="2"/>
  <c r="Q25" i="2"/>
  <c r="O29" i="2"/>
  <c r="P29" i="2"/>
  <c r="Q29" i="2"/>
  <c r="K20" i="2"/>
  <c r="K21" i="2"/>
  <c r="K19" i="2"/>
  <c r="K16" i="2"/>
  <c r="K17" i="2"/>
  <c r="K15" i="2"/>
  <c r="M28" i="2"/>
  <c r="M27" i="2"/>
  <c r="M26" i="2"/>
  <c r="M25" i="2"/>
  <c r="M24" i="2"/>
  <c r="M32" i="2"/>
  <c r="M31" i="2"/>
  <c r="M30" i="2"/>
  <c r="M29" i="2"/>
  <c r="L14" i="2"/>
  <c r="L13" i="2" s="1"/>
  <c r="M14" i="2"/>
  <c r="M13" i="2" s="1"/>
  <c r="L18" i="2"/>
  <c r="M18" i="2"/>
  <c r="B15" i="2"/>
  <c r="C15" i="2"/>
  <c r="D15" i="2"/>
  <c r="B16" i="2"/>
  <c r="C16" i="2"/>
  <c r="D16" i="2"/>
  <c r="B17" i="2"/>
  <c r="C17" i="2"/>
  <c r="D17" i="2"/>
  <c r="B19" i="2"/>
  <c r="C19" i="2"/>
  <c r="D19" i="2"/>
  <c r="B20" i="2"/>
  <c r="C20" i="2"/>
  <c r="D20" i="2"/>
  <c r="B21" i="2"/>
  <c r="C21" i="2"/>
  <c r="D21" i="2"/>
  <c r="Q23" i="2" l="1"/>
  <c r="P23" i="2"/>
  <c r="O23" i="2"/>
  <c r="K18" i="2"/>
  <c r="K14" i="2"/>
  <c r="K13" i="2" s="1"/>
  <c r="M12" i="2"/>
  <c r="L12" i="2"/>
  <c r="L24" i="2"/>
  <c r="L25" i="2"/>
  <c r="K12" i="2" l="1"/>
  <c r="K25" i="2" s="1"/>
  <c r="M23" i="2"/>
  <c r="L27" i="2"/>
  <c r="L28" i="2"/>
  <c r="L29" i="2"/>
  <c r="L23" i="2" s="1"/>
  <c r="L31" i="2"/>
  <c r="L32" i="2"/>
  <c r="L30" i="2"/>
  <c r="L26" i="2"/>
  <c r="K24" i="2" l="1"/>
  <c r="K28" i="2"/>
  <c r="K29" i="2"/>
  <c r="K23" i="2" s="1"/>
  <c r="K32" i="2"/>
  <c r="K31" i="2"/>
  <c r="K27" i="2"/>
  <c r="K26" i="2"/>
  <c r="K30" i="2"/>
  <c r="E10" i="1"/>
</calcChain>
</file>

<file path=xl/sharedStrings.xml><?xml version="1.0" encoding="utf-8"?>
<sst xmlns="http://schemas.openxmlformats.org/spreadsheetml/2006/main" count="66" uniqueCount="20">
  <si>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</si>
  <si>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</si>
  <si>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</si>
  <si>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</si>
  <si>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</si>
  <si>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</si>
  <si>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</si>
  <si>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</si>
  <si>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</si>
  <si>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</si>
  <si>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</si>
  <si>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</si>
  <si>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</si>
  <si>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</si>
  <si>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</si>
  <si>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</si>
  <si>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จำนวน</t>
  </si>
  <si>
    <r>
      <rPr>
        <b/>
        <sz val="14"/>
        <rFont val="TH SarabunPSK"/>
        <family val="2"/>
      </rPr>
      <t>หมายเหตุ : อื่นๆ</t>
    </r>
    <r>
      <rPr>
        <sz val="14"/>
        <rFont val="TH SarabunPSK"/>
        <family val="2"/>
      </rPr>
      <t xml:space="preserve"> หมายถึง ยังเด็กหรือชรา ป่วย พิการฯลฯ จนไม่สามารถทำงานได้ พักผ่อน และเกษียณการทำงาน</t>
    </r>
  </si>
  <si>
    <t>-</t>
  </si>
  <si>
    <t>การสำรวจภาวะการทำงานของประชากร จังหวัดเพชรบุรี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</si>
</sst>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0.0_ ;\-0.0\ "/>
  </numFmts>
  <fonts count="13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3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/>
    </xf>
    <xf numFmtId="164" fontId="8" fillId="0" borderId="0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 vertical="center"/>
    </xf>
    <xf numFmtId="0" fontId="11" fillId="0" borderId="0" xfId="0" applyFont="1" applyFill="1"/>
    <xf numFmtId="0" fontId="8" fillId="0" borderId="0" xfId="0" applyFont="1" applyFill="1"/>
    <xf numFmtId="165" fontId="11" fillId="0" borderId="0" xfId="0" applyNumberFormat="1" applyFont="1" applyFill="1" applyAlignment="1">
      <alignment vertical="center"/>
    </xf>
    <xf numFmtId="165" fontId="12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3" fontId="12" fillId="0" borderId="0" xfId="0" applyNumberFormat="1" applyFont="1" applyFill="1" applyBorder="1" applyAlignment="1">
      <alignment vertical="center"/>
    </xf>
    <xf numFmtId="164" fontId="12" fillId="0" borderId="0" xfId="1" applyNumberFormat="1" applyFont="1" applyFill="1" applyAlignment="1">
      <alignment vertical="center"/>
    </xf>
    <xf numFmtId="165" fontId="11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3" fillId="0" borderId="0" xfId="0" applyFont="1"/>
    <xf numFmtId="3" fontId="8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166" fontId="8" fillId="0" borderId="0" xfId="1" applyNumberFormat="1" applyFont="1" applyFill="1" applyBorder="1" applyAlignment="1">
      <alignment horizontal="right" wrapText="1"/>
    </xf>
    <xf numFmtId="166" fontId="9" fillId="0" borderId="0" xfId="1" applyNumberFormat="1" applyFont="1" applyFill="1" applyBorder="1" applyAlignment="1">
      <alignment horizontal="right" wrapText="1"/>
    </xf>
    <xf numFmtId="166" fontId="10" fillId="0" borderId="0" xfId="1" applyNumberFormat="1" applyFont="1" applyFill="1" applyBorder="1" applyAlignment="1">
      <alignment horizontal="right" wrapText="1"/>
    </xf>
    <xf numFmtId="166" fontId="9" fillId="0" borderId="0" xfId="1" quotePrefix="1" applyNumberFormat="1" applyFont="1" applyFill="1" applyBorder="1" applyAlignment="1">
      <alignment horizontal="right" wrapText="1"/>
    </xf>
    <xf numFmtId="166" fontId="10" fillId="0" borderId="1" xfId="1" applyNumberFormat="1" applyFont="1" applyFill="1" applyBorder="1" applyAlignment="1">
      <alignment horizontal="right" wrapText="1"/>
    </xf>
    <xf numFmtId="166" fontId="9" fillId="0" borderId="1" xfId="1" applyNumberFormat="1" applyFont="1" applyFill="1" applyBorder="1" applyAlignment="1">
      <alignment horizontal="right" wrapText="1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0" fillId="0" borderId="0" xfId="0" applyNumberForma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6" fontId="0" fillId="0" borderId="0" xfId="0" applyNumberFormat="1"/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3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34"/>
  <sheetViews>
    <sheetView tabSelected="1" view="pageLayout" topLeftCell="A10" zoomScaleNormal="100" workbookViewId="0">
      <selection activeCell="D19" sqref="D19"/>
    </sheetView>
  </sheetViews>
  <sheetFormatPr defaultRowHeight="24" customHeight="1"/>
  <cols>
    <col min="1" max="1" width="30.7109375" style="1" customWidth="1"/>
    <col min="2" max="2" width="19.28515625" style="1" customWidth="1"/>
    <col min="3" max="3" width="19.42578125" style="1" customWidth="1"/>
    <col min="4" max="4" width="19" style="1" customWidth="1"/>
    <col min="5" max="5" width="9.28515625" style="2" bestFit="1" customWidth="1"/>
    <col min="6" max="16384" width="9.140625" style="1"/>
  </cols>
  <sheetData>
    <row r="1" spans="1:5" ht="26.25" customHeight="1">
      <c r="A1" s="8" t="s">
        <v>15</v>
      </c>
    </row>
    <row r="2" spans="1:5" ht="15" customHeight="1">
      <c r="A2" s="7"/>
      <c r="B2" s="7"/>
      <c r="C2" s="7"/>
      <c r="D2" s="7"/>
    </row>
    <row r="3" spans="1:5" s="19" customFormat="1" ht="32.25" customHeight="1">
      <c r="A3" s="17" t="s">
        <v>14</v>
      </c>
      <c r="B3" s="9" t="s">
        <v>13</v>
      </c>
      <c r="C3" s="9" t="s">
        <v>12</v>
      </c>
      <c r="D3" s="9" t="s">
        <v>11</v>
      </c>
      <c r="E3" s="18"/>
    </row>
    <row r="4" spans="1:5" s="19" customFormat="1" ht="28.5" customHeight="1">
      <c r="A4" s="17"/>
      <c r="B4" s="46" t="s">
        <v>16</v>
      </c>
      <c r="C4" s="46"/>
      <c r="D4" s="46"/>
      <c r="E4" s="18"/>
    </row>
    <row r="5" spans="1:5" s="8" customFormat="1" ht="26.1" customHeight="1">
      <c r="A5" s="11" t="s">
        <v>9</v>
      </c>
      <c r="B5" s="29">
        <v>403696.71499999997</v>
      </c>
      <c r="C5" s="29">
        <v>195636.11749999999</v>
      </c>
      <c r="D5" s="29">
        <v>208060.5975</v>
      </c>
      <c r="E5" s="20"/>
    </row>
    <row r="6" spans="1:5" s="22" customFormat="1" ht="26.1" customHeight="1">
      <c r="A6" s="14" t="s">
        <v>8</v>
      </c>
      <c r="B6" s="29">
        <v>285290.44999999995</v>
      </c>
      <c r="C6" s="29">
        <v>150986.69749999998</v>
      </c>
      <c r="D6" s="29">
        <v>134303.7525</v>
      </c>
      <c r="E6" s="21"/>
    </row>
    <row r="7" spans="1:5" s="22" customFormat="1" ht="26.1" customHeight="1">
      <c r="A7" s="15" t="s">
        <v>7</v>
      </c>
      <c r="B7" s="30">
        <v>284884.77499999997</v>
      </c>
      <c r="C7" s="30">
        <v>150793.02249999999</v>
      </c>
      <c r="D7" s="30">
        <v>134091.7525</v>
      </c>
      <c r="E7" s="21"/>
    </row>
    <row r="8" spans="1:5" s="22" customFormat="1" ht="26.1" customHeight="1">
      <c r="A8" s="15" t="s">
        <v>6</v>
      </c>
      <c r="B8" s="30">
        <v>280524.65249999997</v>
      </c>
      <c r="C8" s="30">
        <v>148240.1525</v>
      </c>
      <c r="D8" s="30">
        <v>132284.5</v>
      </c>
      <c r="E8" s="21"/>
    </row>
    <row r="9" spans="1:5" s="22" customFormat="1" ht="26.1" customHeight="1">
      <c r="A9" s="15" t="s">
        <v>5</v>
      </c>
      <c r="B9" s="30">
        <v>4360.1224999999995</v>
      </c>
      <c r="C9" s="30">
        <v>2552.87</v>
      </c>
      <c r="D9" s="30">
        <v>1807.2525000000001</v>
      </c>
      <c r="E9" s="23"/>
    </row>
    <row r="10" spans="1:5" s="22" customFormat="1" ht="26.1" customHeight="1">
      <c r="A10" s="15" t="s">
        <v>4</v>
      </c>
      <c r="B10" s="30">
        <v>405.67500000000001</v>
      </c>
      <c r="C10" s="30">
        <v>193.67500000000001</v>
      </c>
      <c r="D10" s="30">
        <v>212</v>
      </c>
      <c r="E10" s="24">
        <f>C9*100/C6</f>
        <v>1.690791336104295</v>
      </c>
    </row>
    <row r="11" spans="1:5" s="22" customFormat="1" ht="26.1" customHeight="1">
      <c r="A11" s="14" t="s">
        <v>3</v>
      </c>
      <c r="B11" s="29">
        <v>118406.265</v>
      </c>
      <c r="C11" s="29">
        <v>44649.42</v>
      </c>
      <c r="D11" s="29">
        <v>73756.845000000001</v>
      </c>
      <c r="E11" s="23"/>
    </row>
    <row r="12" spans="1:5" s="8" customFormat="1" ht="26.1" customHeight="1">
      <c r="A12" s="15" t="s">
        <v>2</v>
      </c>
      <c r="B12" s="30">
        <v>27002.98</v>
      </c>
      <c r="C12" s="30">
        <v>3717.6224999999999</v>
      </c>
      <c r="D12" s="30">
        <v>23285.357499999998</v>
      </c>
      <c r="E12" s="25"/>
    </row>
    <row r="13" spans="1:5" s="22" customFormat="1" ht="26.1" customHeight="1">
      <c r="A13" s="15" t="s">
        <v>1</v>
      </c>
      <c r="B13" s="30">
        <v>32013.502500000002</v>
      </c>
      <c r="C13" s="30">
        <v>15208.275</v>
      </c>
      <c r="D13" s="30">
        <v>16805.227500000001</v>
      </c>
      <c r="E13" s="23"/>
    </row>
    <row r="14" spans="1:5" s="22" customFormat="1" ht="26.1" customHeight="1">
      <c r="A14" s="15" t="s">
        <v>0</v>
      </c>
      <c r="B14" s="30">
        <v>59389.782500000001</v>
      </c>
      <c r="C14" s="30">
        <v>25723.522499999999</v>
      </c>
      <c r="D14" s="30">
        <v>33666.26</v>
      </c>
      <c r="E14" s="23"/>
    </row>
    <row r="15" spans="1:5" s="22" customFormat="1" ht="26.1" customHeight="1">
      <c r="A15" s="10"/>
      <c r="B15" s="45" t="s">
        <v>10</v>
      </c>
      <c r="C15" s="45"/>
      <c r="D15" s="45"/>
      <c r="E15" s="23"/>
    </row>
    <row r="16" spans="1:5" s="22" customFormat="1" ht="26.1" customHeight="1">
      <c r="A16" s="11" t="s">
        <v>9</v>
      </c>
      <c r="B16" s="31">
        <v>100</v>
      </c>
      <c r="C16" s="31">
        <v>100</v>
      </c>
      <c r="D16" s="31">
        <v>100</v>
      </c>
      <c r="E16" s="21"/>
    </row>
    <row r="17" spans="1:5" s="22" customFormat="1" ht="26.1" customHeight="1">
      <c r="A17" s="14" t="s">
        <v>8</v>
      </c>
      <c r="B17" s="31">
        <v>70.699999999999989</v>
      </c>
      <c r="C17" s="31">
        <v>77.199999999999989</v>
      </c>
      <c r="D17" s="31">
        <v>64.599999999999994</v>
      </c>
      <c r="E17" s="26"/>
    </row>
    <row r="18" spans="1:5" s="8" customFormat="1" ht="26.1" customHeight="1">
      <c r="A18" s="15" t="s">
        <v>7</v>
      </c>
      <c r="B18" s="32">
        <v>70.599999999999994</v>
      </c>
      <c r="C18" s="33">
        <v>77.099999999999994</v>
      </c>
      <c r="D18" s="32">
        <v>64.5</v>
      </c>
      <c r="E18" s="27"/>
    </row>
    <row r="19" spans="1:5" s="8" customFormat="1" ht="26.1" customHeight="1">
      <c r="A19" s="15" t="s">
        <v>6</v>
      </c>
      <c r="B19" s="32">
        <v>69.5</v>
      </c>
      <c r="C19" s="33">
        <v>75.8</v>
      </c>
      <c r="D19" s="32">
        <v>63.6</v>
      </c>
      <c r="E19" s="27"/>
    </row>
    <row r="20" spans="1:5" s="8" customFormat="1" ht="26.1" customHeight="1">
      <c r="A20" s="15" t="s">
        <v>5</v>
      </c>
      <c r="B20" s="32">
        <v>1.1000000000000001</v>
      </c>
      <c r="C20" s="32">
        <v>1.3</v>
      </c>
      <c r="D20" s="32">
        <v>0.9</v>
      </c>
      <c r="E20" s="27"/>
    </row>
    <row r="21" spans="1:5" s="8" customFormat="1" ht="26.1" customHeight="1">
      <c r="A21" s="15" t="s">
        <v>4</v>
      </c>
      <c r="B21" s="32">
        <v>0.1</v>
      </c>
      <c r="C21" s="34">
        <v>0.1</v>
      </c>
      <c r="D21" s="32">
        <v>0.1</v>
      </c>
      <c r="E21" s="27"/>
    </row>
    <row r="22" spans="1:5" s="22" customFormat="1" ht="26.1" customHeight="1">
      <c r="A22" s="14" t="s">
        <v>3</v>
      </c>
      <c r="B22" s="31">
        <v>29.3</v>
      </c>
      <c r="C22" s="31">
        <v>22.799999999999997</v>
      </c>
      <c r="D22" s="31">
        <v>35.4</v>
      </c>
      <c r="E22" s="26"/>
    </row>
    <row r="23" spans="1:5" s="22" customFormat="1" ht="26.1" customHeight="1">
      <c r="A23" s="15" t="s">
        <v>2</v>
      </c>
      <c r="B23" s="33">
        <v>6.7</v>
      </c>
      <c r="C23" s="32">
        <v>1.9</v>
      </c>
      <c r="D23" s="32">
        <v>11.2</v>
      </c>
      <c r="E23" s="26"/>
    </row>
    <row r="24" spans="1:5" s="22" customFormat="1" ht="26.1" customHeight="1">
      <c r="A24" s="15" t="s">
        <v>1</v>
      </c>
      <c r="B24" s="33">
        <v>7.9</v>
      </c>
      <c r="C24" s="32">
        <v>7.8</v>
      </c>
      <c r="D24" s="32">
        <v>8</v>
      </c>
      <c r="E24" s="26"/>
    </row>
    <row r="25" spans="1:5" s="22" customFormat="1" ht="26.1" customHeight="1">
      <c r="A25" s="16" t="s">
        <v>0</v>
      </c>
      <c r="B25" s="35">
        <v>14.7</v>
      </c>
      <c r="C25" s="36">
        <v>13.1</v>
      </c>
      <c r="D25" s="36">
        <v>16.2</v>
      </c>
      <c r="E25" s="26"/>
    </row>
    <row r="26" spans="1:5" s="3" customFormat="1" ht="26.1" customHeight="1">
      <c r="A26" s="12" t="s">
        <v>19</v>
      </c>
      <c r="B26" s="13"/>
      <c r="C26" s="13"/>
      <c r="D26" s="13"/>
      <c r="E26" s="4"/>
    </row>
    <row r="27" spans="1:5" s="3" customFormat="1" ht="21.75" customHeight="1">
      <c r="A27" s="28" t="s">
        <v>17</v>
      </c>
      <c r="E27" s="6"/>
    </row>
    <row r="28" spans="1:5" s="3" customFormat="1" ht="40.5" customHeight="1">
      <c r="A28" s="5"/>
      <c r="B28" s="1"/>
      <c r="C28" s="1"/>
      <c r="D28" s="1"/>
      <c r="E28" s="4"/>
    </row>
    <row r="29" spans="1:5" ht="17.25" customHeight="1">
      <c r="E29" s="1"/>
    </row>
    <row r="30" spans="1:5" s="3" customFormat="1" ht="24" customHeight="1"/>
    <row r="31" spans="1:5" s="3" customFormat="1" ht="24" customHeight="1"/>
    <row r="32" spans="1:5" ht="24" customHeight="1">
      <c r="E32" s="1"/>
    </row>
    <row r="33" spans="5:5" ht="24" customHeight="1">
      <c r="E33" s="1"/>
    </row>
    <row r="34" spans="5:5" ht="24" customHeight="1">
      <c r="E34" s="1"/>
    </row>
  </sheetData>
  <mergeCells count="2">
    <mergeCell ref="B15:D15"/>
    <mergeCell ref="B4:D4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horizontalDpi="4294967293" verticalDpi="300" r:id="rId1"/>
  <headerFooter alignWithMargins="0">
    <oddHeader>&amp;R&amp;"TH SarabunPSK,ธรรมดา"&amp;16 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8E57-1F2F-4130-A28E-0D729185C7B3}">
  <dimension ref="A1:Q32"/>
  <sheetViews>
    <sheetView topLeftCell="A16" zoomScale="115" zoomScaleNormal="115" workbookViewId="0">
      <selection activeCell="O24" sqref="O24:Q32"/>
    </sheetView>
  </sheetViews>
  <sheetFormatPr defaultRowHeight="21.75"/>
  <cols>
    <col min="1" max="1" width="23.42578125" bestFit="1" customWidth="1"/>
    <col min="10" max="10" width="20.7109375" bestFit="1" customWidth="1"/>
  </cols>
  <sheetData>
    <row r="1" spans="1:16" ht="23.25">
      <c r="B1" s="29">
        <v>403070</v>
      </c>
      <c r="C1" s="29">
        <v>195311</v>
      </c>
      <c r="D1" s="29">
        <v>207759</v>
      </c>
      <c r="F1" s="37">
        <v>403341</v>
      </c>
      <c r="G1" s="37">
        <v>195474</v>
      </c>
      <c r="H1" s="37">
        <v>207867</v>
      </c>
      <c r="J1" s="37">
        <v>403584</v>
      </c>
      <c r="K1" s="37">
        <v>195625</v>
      </c>
      <c r="L1" s="37">
        <v>207959</v>
      </c>
      <c r="N1" s="37">
        <v>403771</v>
      </c>
      <c r="O1" s="37">
        <v>195748</v>
      </c>
      <c r="P1" s="37">
        <v>208023</v>
      </c>
    </row>
    <row r="2" spans="1:16" ht="23.25">
      <c r="B2" s="29">
        <v>289235</v>
      </c>
      <c r="C2" s="29">
        <v>150322</v>
      </c>
      <c r="D2" s="29">
        <v>138913</v>
      </c>
      <c r="F2" s="37">
        <v>281803</v>
      </c>
      <c r="G2" s="37">
        <v>150494.54999999999</v>
      </c>
      <c r="H2" s="37">
        <v>131308.01</v>
      </c>
      <c r="J2" s="38">
        <v>282219</v>
      </c>
      <c r="K2" s="38">
        <v>150213</v>
      </c>
      <c r="L2" s="38">
        <v>132006</v>
      </c>
      <c r="N2" s="38">
        <v>286882.90000000002</v>
      </c>
      <c r="O2" s="38">
        <v>152530.91</v>
      </c>
      <c r="P2" s="38">
        <v>134351.99</v>
      </c>
    </row>
    <row r="3" spans="1:16" ht="23.25">
      <c r="B3" s="30">
        <v>288907</v>
      </c>
      <c r="C3" s="30">
        <v>150206</v>
      </c>
      <c r="D3" s="30">
        <v>138701</v>
      </c>
      <c r="F3" s="38">
        <v>281802.55</v>
      </c>
      <c r="G3" s="38">
        <v>150494.54999999999</v>
      </c>
      <c r="H3" s="38">
        <v>131308.01</v>
      </c>
      <c r="J3" s="38">
        <v>282219</v>
      </c>
      <c r="K3" s="38">
        <v>150213</v>
      </c>
      <c r="L3" s="38">
        <v>132006</v>
      </c>
      <c r="N3" s="38">
        <v>286610.55</v>
      </c>
      <c r="O3" s="38">
        <v>152258.56</v>
      </c>
      <c r="P3" s="38">
        <v>134351.99</v>
      </c>
    </row>
    <row r="4" spans="1:16" ht="23.25">
      <c r="B4" s="30">
        <v>284921</v>
      </c>
      <c r="C4" s="30">
        <v>147819</v>
      </c>
      <c r="D4" s="30">
        <v>137102</v>
      </c>
      <c r="F4" s="38">
        <v>277608.40000000002</v>
      </c>
      <c r="G4" s="38">
        <v>147952.44</v>
      </c>
      <c r="H4" s="38">
        <v>129655.96</v>
      </c>
      <c r="J4" s="38">
        <v>276150</v>
      </c>
      <c r="K4" s="38">
        <v>146868</v>
      </c>
      <c r="L4" s="38">
        <v>129282</v>
      </c>
      <c r="N4" s="38">
        <v>283419.21000000002</v>
      </c>
      <c r="O4" s="38">
        <v>150321.17000000001</v>
      </c>
      <c r="P4" s="38">
        <v>133098.04</v>
      </c>
    </row>
    <row r="5" spans="1:16" ht="23.25">
      <c r="B5" s="30">
        <v>3987</v>
      </c>
      <c r="C5" s="30">
        <v>2387</v>
      </c>
      <c r="D5" s="30">
        <v>1599</v>
      </c>
      <c r="F5" s="38">
        <v>4194.1499999999996</v>
      </c>
      <c r="G5" s="38">
        <v>2542.1</v>
      </c>
      <c r="H5" s="38">
        <v>1652.05</v>
      </c>
      <c r="J5" s="38">
        <v>6069</v>
      </c>
      <c r="K5" s="38">
        <v>3345</v>
      </c>
      <c r="L5" s="38">
        <v>2724</v>
      </c>
      <c r="N5" s="38">
        <v>3191.34</v>
      </c>
      <c r="O5" s="38">
        <v>1937.38</v>
      </c>
      <c r="P5" s="38">
        <v>1253.96</v>
      </c>
    </row>
    <row r="6" spans="1:16" ht="23.25">
      <c r="B6" s="30">
        <v>328</v>
      </c>
      <c r="C6" s="30">
        <v>115</v>
      </c>
      <c r="D6" s="30">
        <v>212</v>
      </c>
      <c r="F6" s="38" t="s">
        <v>18</v>
      </c>
      <c r="G6" s="38" t="s">
        <v>18</v>
      </c>
      <c r="H6" s="38" t="s">
        <v>18</v>
      </c>
      <c r="J6" s="38" t="s">
        <v>18</v>
      </c>
      <c r="K6" s="38" t="s">
        <v>18</v>
      </c>
      <c r="L6" s="39" t="s">
        <v>18</v>
      </c>
      <c r="N6" s="38">
        <v>272.35000000000002</v>
      </c>
      <c r="O6" s="38">
        <v>272.35000000000002</v>
      </c>
      <c r="P6" s="39" t="s">
        <v>18</v>
      </c>
    </row>
    <row r="7" spans="1:16" ht="23.25">
      <c r="B7" s="29">
        <v>113835</v>
      </c>
      <c r="C7" s="29">
        <v>44989</v>
      </c>
      <c r="D7" s="29">
        <v>68846</v>
      </c>
      <c r="F7" s="37">
        <v>121538.45</v>
      </c>
      <c r="G7" s="37">
        <v>44979.46</v>
      </c>
      <c r="H7" s="37">
        <v>76558.990000000005</v>
      </c>
      <c r="J7" s="37">
        <v>121365</v>
      </c>
      <c r="K7" s="37">
        <v>45412</v>
      </c>
      <c r="L7" s="37">
        <v>75952.52</v>
      </c>
      <c r="N7" s="37">
        <v>116888.1</v>
      </c>
      <c r="O7" s="37">
        <v>43217.09</v>
      </c>
      <c r="P7" s="37">
        <v>73671.009999999995</v>
      </c>
    </row>
    <row r="8" spans="1:16" ht="23.25">
      <c r="B8" s="30">
        <v>24172</v>
      </c>
      <c r="C8" s="30">
        <v>4066</v>
      </c>
      <c r="D8" s="30">
        <v>20106</v>
      </c>
      <c r="F8" s="38">
        <v>30014.63</v>
      </c>
      <c r="G8" s="38">
        <v>3589.84</v>
      </c>
      <c r="H8" s="38">
        <v>26424.78</v>
      </c>
      <c r="J8" s="38">
        <v>28591</v>
      </c>
      <c r="K8" s="38">
        <v>2944</v>
      </c>
      <c r="L8" s="38">
        <v>25647.08</v>
      </c>
      <c r="N8" s="38">
        <v>25234.21</v>
      </c>
      <c r="O8" s="38">
        <v>4270.6499999999996</v>
      </c>
      <c r="P8" s="38">
        <v>20963.57</v>
      </c>
    </row>
    <row r="9" spans="1:16" ht="23.25">
      <c r="B9" s="30">
        <v>32003</v>
      </c>
      <c r="C9" s="30">
        <v>16220</v>
      </c>
      <c r="D9" s="30">
        <v>15782</v>
      </c>
      <c r="F9" s="38">
        <v>31156.49</v>
      </c>
      <c r="G9" s="38">
        <v>13895.53</v>
      </c>
      <c r="H9" s="38">
        <v>17260.96</v>
      </c>
      <c r="J9" s="38">
        <v>31444</v>
      </c>
      <c r="K9" s="38">
        <v>14857</v>
      </c>
      <c r="L9" s="38">
        <v>16586.650000000001</v>
      </c>
      <c r="N9" s="38">
        <v>33451.870000000003</v>
      </c>
      <c r="O9" s="38">
        <v>15860.57</v>
      </c>
      <c r="P9" s="38">
        <v>17591.3</v>
      </c>
    </row>
    <row r="10" spans="1:16" ht="23.25">
      <c r="B10" s="30">
        <v>57660</v>
      </c>
      <c r="C10" s="30">
        <v>24703</v>
      </c>
      <c r="D10" s="30">
        <v>32957</v>
      </c>
      <c r="F10" s="38">
        <v>60367.33</v>
      </c>
      <c r="G10" s="38">
        <v>27494.09</v>
      </c>
      <c r="H10" s="38">
        <v>32873.25</v>
      </c>
      <c r="J10" s="38">
        <v>61330</v>
      </c>
      <c r="K10" s="38">
        <v>27611</v>
      </c>
      <c r="L10" s="38">
        <v>33718.79</v>
      </c>
      <c r="N10">
        <v>58202</v>
      </c>
      <c r="O10">
        <v>23086</v>
      </c>
      <c r="P10">
        <v>35116</v>
      </c>
    </row>
    <row r="11" spans="1:16" ht="23.25">
      <c r="N11" s="38"/>
      <c r="O11" s="38"/>
      <c r="P11" s="38"/>
    </row>
    <row r="12" spans="1:16" ht="23.25">
      <c r="A12" s="41" t="s">
        <v>9</v>
      </c>
      <c r="B12" s="40"/>
      <c r="C12" s="40"/>
      <c r="D12" s="40"/>
      <c r="E12" s="40"/>
      <c r="F12" s="40"/>
      <c r="G12" s="40"/>
      <c r="H12" s="40"/>
      <c r="I12" s="40"/>
      <c r="J12" s="40" t="s">
        <v>9</v>
      </c>
      <c r="K12" s="40">
        <f>SUM(K13,K18)</f>
        <v>403696.71499999997</v>
      </c>
      <c r="L12" s="40">
        <f t="shared" ref="L12:M12" si="0">SUM(L13,L18)</f>
        <v>195636.11749999999</v>
      </c>
      <c r="M12" s="40">
        <f t="shared" si="0"/>
        <v>208060.5975</v>
      </c>
      <c r="N12" s="40"/>
      <c r="O12" s="40"/>
      <c r="P12" s="40"/>
    </row>
    <row r="13" spans="1:16" ht="23.25">
      <c r="A13" s="42" t="s">
        <v>8</v>
      </c>
      <c r="B13" s="40"/>
      <c r="C13" s="40"/>
      <c r="D13" s="40"/>
      <c r="E13" s="40"/>
      <c r="F13" s="40"/>
      <c r="G13" s="40"/>
      <c r="H13" s="40"/>
      <c r="I13" s="40"/>
      <c r="J13" s="40" t="s">
        <v>8</v>
      </c>
      <c r="K13" s="40">
        <f>SUM(K14,K17)</f>
        <v>285290.44999999995</v>
      </c>
      <c r="L13" s="40">
        <f t="shared" ref="L13:M13" si="1">SUM(L14,L17)</f>
        <v>150986.69749999998</v>
      </c>
      <c r="M13" s="40">
        <f t="shared" si="1"/>
        <v>134303.7525</v>
      </c>
      <c r="N13" s="40"/>
      <c r="O13" s="40"/>
      <c r="P13" s="40"/>
    </row>
    <row r="14" spans="1:16" ht="23.25">
      <c r="A14" s="43" t="s">
        <v>7</v>
      </c>
      <c r="B14" s="40"/>
      <c r="C14" s="40"/>
      <c r="D14" s="40"/>
      <c r="E14" s="40"/>
      <c r="F14" s="40"/>
      <c r="G14" s="40"/>
      <c r="H14" s="40"/>
      <c r="I14" s="40"/>
      <c r="J14" s="40" t="s">
        <v>7</v>
      </c>
      <c r="K14" s="40">
        <f>SUM(K15:K16)</f>
        <v>284884.77499999997</v>
      </c>
      <c r="L14" s="40">
        <f t="shared" ref="L14:M14" si="2">SUM(L15:L16)</f>
        <v>150793.02249999999</v>
      </c>
      <c r="M14" s="40">
        <f t="shared" si="2"/>
        <v>134091.7525</v>
      </c>
      <c r="N14" s="40"/>
      <c r="O14" s="40"/>
      <c r="P14" s="40"/>
    </row>
    <row r="15" spans="1:16" ht="23.25">
      <c r="A15" s="43" t="s">
        <v>6</v>
      </c>
      <c r="B15" s="40">
        <f t="shared" ref="B15:B21" si="3">AVERAGE(B4,F4,J4,N4)</f>
        <v>280524.65250000003</v>
      </c>
      <c r="C15" s="40">
        <f t="shared" ref="C15:C21" si="4">AVERAGE(C4,G4,K4,O4)</f>
        <v>148240.1525</v>
      </c>
      <c r="D15" s="40">
        <f t="shared" ref="D15:D21" si="5">AVERAGE(D4,H4,L4,P4)</f>
        <v>132284.5</v>
      </c>
      <c r="E15" s="40"/>
      <c r="F15" s="40"/>
      <c r="G15" s="40"/>
      <c r="H15" s="40"/>
      <c r="I15" s="40"/>
      <c r="J15" s="40" t="s">
        <v>6</v>
      </c>
      <c r="K15" s="40">
        <f>SUM(L15:M15)</f>
        <v>280524.65249999997</v>
      </c>
      <c r="L15" s="40">
        <v>148240.1525</v>
      </c>
      <c r="M15" s="40">
        <v>132284.5</v>
      </c>
      <c r="N15" s="40"/>
      <c r="O15" s="40"/>
      <c r="P15" s="40"/>
    </row>
    <row r="16" spans="1:16" ht="23.25">
      <c r="A16" s="43" t="s">
        <v>5</v>
      </c>
      <c r="B16" s="40">
        <f t="shared" si="3"/>
        <v>4360.3724999999995</v>
      </c>
      <c r="C16" s="40">
        <f t="shared" si="4"/>
        <v>2552.87</v>
      </c>
      <c r="D16" s="40">
        <f t="shared" si="5"/>
        <v>1807.2525000000001</v>
      </c>
      <c r="E16" s="40"/>
      <c r="F16" s="40"/>
      <c r="G16" s="40"/>
      <c r="H16" s="40"/>
      <c r="I16" s="40"/>
      <c r="J16" s="40" t="s">
        <v>5</v>
      </c>
      <c r="K16" s="40">
        <f t="shared" ref="K16:K21" si="6">SUM(L16:M16)</f>
        <v>4360.1224999999995</v>
      </c>
      <c r="L16" s="40">
        <v>2552.87</v>
      </c>
      <c r="M16" s="40">
        <v>1807.2525000000001</v>
      </c>
      <c r="N16" s="40"/>
      <c r="O16" s="40"/>
      <c r="P16" s="40"/>
    </row>
    <row r="17" spans="1:17" ht="23.25">
      <c r="A17" s="43" t="s">
        <v>4</v>
      </c>
      <c r="B17" s="40">
        <f t="shared" si="3"/>
        <v>300.17500000000001</v>
      </c>
      <c r="C17" s="40">
        <f t="shared" si="4"/>
        <v>193.67500000000001</v>
      </c>
      <c r="D17" s="40">
        <f t="shared" si="5"/>
        <v>212</v>
      </c>
      <c r="E17" s="40"/>
      <c r="F17" s="40"/>
      <c r="G17" s="40"/>
      <c r="H17" s="40"/>
      <c r="I17" s="40"/>
      <c r="J17" s="40" t="s">
        <v>4</v>
      </c>
      <c r="K17" s="40">
        <f t="shared" si="6"/>
        <v>405.67500000000001</v>
      </c>
      <c r="L17" s="40">
        <v>193.67500000000001</v>
      </c>
      <c r="M17" s="40">
        <v>212</v>
      </c>
      <c r="N17" s="40"/>
      <c r="O17" s="40"/>
      <c r="P17" s="40"/>
    </row>
    <row r="18" spans="1:17" ht="23.25">
      <c r="A18" s="42" t="s">
        <v>3</v>
      </c>
      <c r="B18" s="40"/>
      <c r="C18" s="40"/>
      <c r="D18" s="40"/>
      <c r="E18" s="40"/>
      <c r="F18" s="40"/>
      <c r="G18" s="40"/>
      <c r="H18" s="40"/>
      <c r="I18" s="40"/>
      <c r="J18" s="40" t="s">
        <v>3</v>
      </c>
      <c r="K18" s="40">
        <f>SUM(K19:K21)</f>
        <v>118406.265</v>
      </c>
      <c r="L18" s="40">
        <f t="shared" ref="L18:M18" si="7">SUM(L19:L21)</f>
        <v>44649.42</v>
      </c>
      <c r="M18" s="40">
        <f t="shared" si="7"/>
        <v>73756.845000000001</v>
      </c>
      <c r="N18" s="40"/>
      <c r="O18" s="40"/>
      <c r="P18" s="40"/>
    </row>
    <row r="19" spans="1:17" ht="23.25">
      <c r="A19" s="43" t="s">
        <v>2</v>
      </c>
      <c r="B19" s="40">
        <f t="shared" si="3"/>
        <v>27002.959999999999</v>
      </c>
      <c r="C19" s="40">
        <f t="shared" si="4"/>
        <v>3717.6224999999999</v>
      </c>
      <c r="D19" s="40">
        <f t="shared" si="5"/>
        <v>23285.357499999998</v>
      </c>
      <c r="E19" s="40"/>
      <c r="F19" s="40"/>
      <c r="G19" s="40"/>
      <c r="H19" s="40"/>
      <c r="I19" s="40"/>
      <c r="J19" s="40" t="s">
        <v>2</v>
      </c>
      <c r="K19" s="40">
        <f t="shared" si="6"/>
        <v>27002.98</v>
      </c>
      <c r="L19" s="40">
        <v>3717.6224999999999</v>
      </c>
      <c r="M19" s="40">
        <v>23285.357499999998</v>
      </c>
      <c r="N19" s="40"/>
      <c r="O19" s="40"/>
      <c r="P19" s="40"/>
    </row>
    <row r="20" spans="1:17" ht="23.25">
      <c r="A20" s="43" t="s">
        <v>1</v>
      </c>
      <c r="B20" s="40">
        <f t="shared" si="3"/>
        <v>32013.840000000004</v>
      </c>
      <c r="C20" s="40">
        <f t="shared" si="4"/>
        <v>15208.275</v>
      </c>
      <c r="D20" s="40">
        <f t="shared" si="5"/>
        <v>16805.227500000001</v>
      </c>
      <c r="E20" s="40"/>
      <c r="F20" s="40"/>
      <c r="G20" s="40"/>
      <c r="H20" s="40"/>
      <c r="I20" s="40"/>
      <c r="J20" s="40" t="s">
        <v>1</v>
      </c>
      <c r="K20" s="40">
        <f t="shared" si="6"/>
        <v>32013.502500000002</v>
      </c>
      <c r="L20" s="40">
        <v>15208.275</v>
      </c>
      <c r="M20" s="40">
        <v>16805.227500000001</v>
      </c>
      <c r="N20" s="40"/>
      <c r="O20" s="40"/>
      <c r="P20" s="40"/>
    </row>
    <row r="21" spans="1:17" ht="23.25">
      <c r="A21" s="43" t="s">
        <v>0</v>
      </c>
      <c r="B21" s="40">
        <f t="shared" si="3"/>
        <v>59389.832500000004</v>
      </c>
      <c r="C21" s="40">
        <f t="shared" si="4"/>
        <v>25723.522499999999</v>
      </c>
      <c r="D21" s="40">
        <f t="shared" si="5"/>
        <v>33666.26</v>
      </c>
      <c r="E21" s="40"/>
      <c r="F21" s="40"/>
      <c r="G21" s="40"/>
      <c r="H21" s="40"/>
      <c r="I21" s="40"/>
      <c r="J21" s="40" t="s">
        <v>0</v>
      </c>
      <c r="K21" s="40">
        <f t="shared" si="6"/>
        <v>59389.782500000001</v>
      </c>
      <c r="L21" s="40">
        <v>25723.522499999999</v>
      </c>
      <c r="M21" s="40">
        <v>33666.26</v>
      </c>
      <c r="N21" s="40"/>
      <c r="O21" s="40"/>
      <c r="P21" s="40"/>
    </row>
    <row r="22" spans="1:17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1:17" ht="23.25">
      <c r="J23" s="11" t="s">
        <v>9</v>
      </c>
      <c r="K23" s="31">
        <f>SUM(K24,K29)</f>
        <v>100</v>
      </c>
      <c r="L23" s="31">
        <f>SUM(L24,L29)</f>
        <v>100</v>
      </c>
      <c r="M23" s="31">
        <f>SUM(M24,M29)</f>
        <v>100</v>
      </c>
      <c r="O23" s="31">
        <f>SUM(O24,O29)</f>
        <v>99.999999999999986</v>
      </c>
      <c r="P23" s="31">
        <f>SUM(P24,P29)</f>
        <v>99.999999999999986</v>
      </c>
      <c r="Q23" s="31">
        <f>SUM(Q24,Q29)</f>
        <v>100</v>
      </c>
    </row>
    <row r="24" spans="1:17" ht="23.25">
      <c r="J24" s="14" t="s">
        <v>8</v>
      </c>
      <c r="K24" s="31">
        <f t="shared" ref="K24:K29" si="8">K13/$K$12*100</f>
        <v>70.669499998284607</v>
      </c>
      <c r="L24" s="31">
        <f>L13*100/$L$12</f>
        <v>77.177312364113945</v>
      </c>
      <c r="M24" s="31">
        <f t="shared" ref="M24:M32" si="9">M13*100/$M$12</f>
        <v>64.550306071287721</v>
      </c>
      <c r="O24">
        <f t="shared" ref="O24:P24" si="10">SUM(O25,O28)</f>
        <v>70.699999999999989</v>
      </c>
      <c r="P24">
        <f t="shared" si="10"/>
        <v>77.199999999999989</v>
      </c>
      <c r="Q24">
        <f>SUM(Q25,Q28)</f>
        <v>64.599999999999994</v>
      </c>
    </row>
    <row r="25" spans="1:17" ht="23.25">
      <c r="J25" s="15" t="s">
        <v>7</v>
      </c>
      <c r="K25" s="32">
        <f t="shared" si="8"/>
        <v>70.56900995590216</v>
      </c>
      <c r="L25" s="31">
        <f t="shared" ref="L25:L32" si="11">L14*100/$L$12</f>
        <v>77.078314795324033</v>
      </c>
      <c r="M25" s="31">
        <f t="shared" si="9"/>
        <v>64.448412679387786</v>
      </c>
      <c r="O25">
        <f t="shared" ref="O25:P25" si="12">SUM(O26:O27)</f>
        <v>70.599999999999994</v>
      </c>
      <c r="P25">
        <f t="shared" si="12"/>
        <v>77.099999999999994</v>
      </c>
      <c r="Q25">
        <f>SUM(Q26:Q27)</f>
        <v>64.5</v>
      </c>
    </row>
    <row r="26" spans="1:17" ht="23.25">
      <c r="J26" s="15" t="s">
        <v>6</v>
      </c>
      <c r="K26" s="32">
        <f t="shared" si="8"/>
        <v>69.488960914631164</v>
      </c>
      <c r="L26" s="31">
        <f t="shared" si="11"/>
        <v>75.773407484433449</v>
      </c>
      <c r="M26" s="31">
        <f t="shared" si="9"/>
        <v>63.579794343328267</v>
      </c>
      <c r="O26">
        <v>69.5</v>
      </c>
      <c r="P26">
        <v>75.8</v>
      </c>
      <c r="Q26">
        <v>63.6</v>
      </c>
    </row>
    <row r="27" spans="1:17" ht="23.25">
      <c r="J27" s="15" t="s">
        <v>5</v>
      </c>
      <c r="K27" s="32">
        <f t="shared" si="8"/>
        <v>1.0800490412709947</v>
      </c>
      <c r="L27" s="31">
        <f t="shared" si="11"/>
        <v>1.3049073108905875</v>
      </c>
      <c r="M27" s="31">
        <f t="shared" si="9"/>
        <v>0.86861833605952221</v>
      </c>
      <c r="O27">
        <v>1.1000000000000001</v>
      </c>
      <c r="P27">
        <v>1.3</v>
      </c>
      <c r="Q27">
        <v>0.9</v>
      </c>
    </row>
    <row r="28" spans="1:17" ht="23.25">
      <c r="J28" s="15" t="s">
        <v>4</v>
      </c>
      <c r="K28" s="32">
        <f t="shared" si="8"/>
        <v>0.10049004238243556</v>
      </c>
      <c r="L28" s="31">
        <f t="shared" si="11"/>
        <v>9.8997568789924495E-2</v>
      </c>
      <c r="M28" s="31">
        <f t="shared" si="9"/>
        <v>0.10189339189992473</v>
      </c>
      <c r="O28">
        <v>0.1</v>
      </c>
      <c r="P28">
        <v>0.1</v>
      </c>
      <c r="Q28">
        <v>0.1</v>
      </c>
    </row>
    <row r="29" spans="1:17" ht="23.25">
      <c r="J29" s="14" t="s">
        <v>3</v>
      </c>
      <c r="K29" s="31">
        <f t="shared" si="8"/>
        <v>29.3305000017154</v>
      </c>
      <c r="L29" s="31">
        <f t="shared" si="11"/>
        <v>22.822687635886048</v>
      </c>
      <c r="M29" s="31">
        <f t="shared" si="9"/>
        <v>35.449693928712286</v>
      </c>
      <c r="N29" s="44"/>
      <c r="O29">
        <f t="shared" ref="O29:P29" si="13">SUM(O30:O32)</f>
        <v>29.3</v>
      </c>
      <c r="P29">
        <f t="shared" si="13"/>
        <v>22.799999999999997</v>
      </c>
      <c r="Q29">
        <f>SUM(Q30:Q32)</f>
        <v>35.4</v>
      </c>
    </row>
    <row r="30" spans="1:17" ht="23.25">
      <c r="J30" s="15" t="s">
        <v>2</v>
      </c>
      <c r="K30" s="31">
        <f t="shared" ref="K30:K32" si="14">K19/$K$12*100</f>
        <v>6.6889273547841483</v>
      </c>
      <c r="L30" s="31">
        <f t="shared" si="11"/>
        <v>1.9002741147733113</v>
      </c>
      <c r="M30" s="31">
        <f t="shared" si="9"/>
        <v>11.19162291168562</v>
      </c>
      <c r="O30">
        <v>6.7</v>
      </c>
      <c r="P30">
        <v>1.9</v>
      </c>
      <c r="Q30">
        <v>11.2</v>
      </c>
    </row>
    <row r="31" spans="1:17" ht="23.25">
      <c r="J31" s="15" t="s">
        <v>1</v>
      </c>
      <c r="K31" s="31">
        <f t="shared" si="14"/>
        <v>7.9300874420045773</v>
      </c>
      <c r="L31" s="31">
        <f t="shared" si="11"/>
        <v>7.7737562952812125</v>
      </c>
      <c r="M31" s="31">
        <f t="shared" si="9"/>
        <v>8.0770831680419448</v>
      </c>
      <c r="O31">
        <v>7.9</v>
      </c>
      <c r="P31">
        <v>7.8</v>
      </c>
      <c r="Q31">
        <v>8</v>
      </c>
    </row>
    <row r="32" spans="1:17" ht="23.25">
      <c r="J32" s="16" t="s">
        <v>0</v>
      </c>
      <c r="K32" s="31">
        <f t="shared" si="14"/>
        <v>14.711485204926674</v>
      </c>
      <c r="L32" s="31">
        <f t="shared" si="11"/>
        <v>13.148657225831524</v>
      </c>
      <c r="M32" s="31">
        <f t="shared" si="9"/>
        <v>16.180987848984717</v>
      </c>
      <c r="O32">
        <v>14.7</v>
      </c>
      <c r="P32">
        <v>13.1</v>
      </c>
      <c r="Q32">
        <v>16.2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ตร1</vt:lpstr>
      <vt:lpstr>Sheet1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2021-06-02T07:26:53Z</cp:lastPrinted>
  <dcterms:created xsi:type="dcterms:W3CDTF">2017-03-06T02:14:26Z</dcterms:created>
  <dcterms:modified xsi:type="dcterms:W3CDTF">2022-11-29T07:52:36Z</dcterms:modified>
</cp:coreProperties>
</file>