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7"/>
  <c r="G5"/>
  <c r="L8"/>
  <c r="L9"/>
  <c r="L10"/>
  <c r="L11"/>
  <c r="L12"/>
  <c r="L13"/>
  <c r="L14"/>
  <c r="L15"/>
  <c r="L16"/>
  <c r="L17"/>
  <c r="L7"/>
  <c r="L5"/>
  <c r="P13"/>
  <c r="P9"/>
  <c r="P8"/>
  <c r="P7"/>
  <c r="P5"/>
  <c r="K13"/>
  <c r="K9"/>
  <c r="K8"/>
  <c r="K7"/>
  <c r="K5"/>
  <c r="O13"/>
  <c r="O9"/>
  <c r="O8"/>
  <c r="O5"/>
  <c r="J13"/>
  <c r="J9"/>
  <c r="J8"/>
  <c r="J5"/>
  <c r="I9"/>
  <c r="B11"/>
  <c r="B12"/>
  <c r="B15"/>
  <c r="B16"/>
  <c r="B17"/>
  <c r="H31"/>
  <c r="I31"/>
  <c r="J31"/>
  <c r="K31"/>
  <c r="H30"/>
  <c r="I30"/>
  <c r="J30"/>
  <c r="K30"/>
  <c r="H29"/>
  <c r="I29"/>
  <c r="J29"/>
  <c r="K29"/>
  <c r="H28"/>
  <c r="I28"/>
  <c r="J28"/>
  <c r="K28"/>
  <c r="H27"/>
  <c r="I27"/>
  <c r="J27"/>
  <c r="K27"/>
  <c r="H26"/>
  <c r="K26"/>
  <c r="H25"/>
  <c r="I25"/>
  <c r="K25"/>
  <c r="H24"/>
  <c r="I24"/>
  <c r="J24"/>
  <c r="K24"/>
  <c r="H23"/>
  <c r="I23"/>
  <c r="J23"/>
  <c r="K23"/>
  <c r="H22"/>
  <c r="I22"/>
  <c r="J22"/>
  <c r="K22"/>
  <c r="H21"/>
  <c r="I21"/>
  <c r="J21"/>
  <c r="K21"/>
  <c r="L21"/>
  <c r="H19"/>
  <c r="I19"/>
  <c r="J19"/>
  <c r="K19"/>
  <c r="C6"/>
  <c r="D6"/>
  <c r="E6"/>
  <c r="F6"/>
  <c r="C10"/>
  <c r="D10"/>
  <c r="E10"/>
  <c r="F10"/>
  <c r="C11"/>
  <c r="D11"/>
  <c r="E11"/>
  <c r="F11"/>
  <c r="C12"/>
  <c r="D12"/>
  <c r="E12"/>
  <c r="F12"/>
  <c r="C14"/>
  <c r="D14"/>
  <c r="E14"/>
  <c r="F14"/>
  <c r="C15"/>
  <c r="D15"/>
  <c r="E15"/>
  <c r="F15"/>
  <c r="C16"/>
  <c r="D16"/>
  <c r="E16"/>
  <c r="F16"/>
  <c r="C17"/>
  <c r="D17"/>
  <c r="E17"/>
  <c r="F17"/>
  <c r="M21"/>
  <c r="N21"/>
  <c r="O21"/>
  <c r="N22"/>
  <c r="M23"/>
  <c r="N23"/>
  <c r="O23"/>
  <c r="M24"/>
  <c r="N24"/>
  <c r="O24"/>
  <c r="M25"/>
  <c r="N25"/>
  <c r="N26"/>
  <c r="M27"/>
  <c r="N27"/>
  <c r="M28"/>
  <c r="N28"/>
  <c r="O28"/>
  <c r="M29"/>
  <c r="N29"/>
  <c r="M30"/>
  <c r="N30"/>
  <c r="M31"/>
  <c r="N31"/>
  <c r="O31"/>
  <c r="F9" l="1"/>
  <c r="F13"/>
  <c r="E9"/>
  <c r="E13"/>
  <c r="D9"/>
  <c r="D13"/>
  <c r="C9"/>
  <c r="C13"/>
  <c r="B13"/>
  <c r="B9"/>
  <c r="B14"/>
  <c r="B10"/>
  <c r="B8"/>
  <c r="D8"/>
  <c r="O19"/>
  <c r="N19"/>
  <c r="M19"/>
  <c r="O22"/>
  <c r="F8" l="1"/>
  <c r="E8"/>
  <c r="C8"/>
  <c r="B7"/>
  <c r="D7"/>
  <c r="P21"/>
  <c r="F7" l="1"/>
  <c r="E7"/>
  <c r="D5"/>
  <c r="D21"/>
  <c r="C7"/>
  <c r="B5"/>
  <c r="G21"/>
  <c r="P23"/>
  <c r="P24"/>
  <c r="P27"/>
  <c r="P28"/>
  <c r="P29"/>
  <c r="P30"/>
  <c r="P31"/>
  <c r="P22"/>
  <c r="P19"/>
  <c r="F5" l="1"/>
  <c r="F21"/>
  <c r="E5"/>
  <c r="E21"/>
  <c r="D31"/>
  <c r="D30"/>
  <c r="D29"/>
  <c r="D28"/>
  <c r="D26"/>
  <c r="D25"/>
  <c r="D24"/>
  <c r="D22"/>
  <c r="D27"/>
  <c r="D23"/>
  <c r="D19"/>
  <c r="C5"/>
  <c r="C21"/>
  <c r="G24"/>
  <c r="G25"/>
  <c r="G26"/>
  <c r="G28"/>
  <c r="G29"/>
  <c r="G30"/>
  <c r="G31"/>
  <c r="G27"/>
  <c r="G23"/>
  <c r="G22"/>
  <c r="B21"/>
  <c r="G19"/>
  <c r="L31"/>
  <c r="L19" s="1"/>
  <c r="L30"/>
  <c r="L29"/>
  <c r="L28"/>
  <c r="L27"/>
  <c r="L26"/>
  <c r="L25"/>
  <c r="L24"/>
  <c r="L23"/>
  <c r="L22"/>
  <c r="F31" l="1"/>
  <c r="F30"/>
  <c r="F29"/>
  <c r="F28"/>
  <c r="F26"/>
  <c r="F25"/>
  <c r="F24"/>
  <c r="F23"/>
  <c r="F27"/>
  <c r="F22"/>
  <c r="F19"/>
  <c r="E31"/>
  <c r="E30"/>
  <c r="E29"/>
  <c r="E28"/>
  <c r="E26"/>
  <c r="E25"/>
  <c r="E24"/>
  <c r="E23"/>
  <c r="E27"/>
  <c r="E22"/>
  <c r="E19"/>
  <c r="C31"/>
  <c r="C30"/>
  <c r="C29"/>
  <c r="C28"/>
  <c r="C26"/>
  <c r="C25"/>
  <c r="C24"/>
  <c r="C23"/>
  <c r="C27"/>
  <c r="C22"/>
  <c r="C19"/>
  <c r="B31"/>
  <c r="B30"/>
  <c r="B29"/>
  <c r="B28"/>
  <c r="B26"/>
  <c r="B25"/>
  <c r="B23"/>
  <c r="B27"/>
  <c r="B22"/>
  <c r="B19"/>
</calcChain>
</file>

<file path=xl/sharedStrings.xml><?xml version="1.0" encoding="utf-8"?>
<sst xmlns="http://schemas.openxmlformats.org/spreadsheetml/2006/main" count="45" uniqueCount="21">
  <si>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</si>
  <si>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</si>
  <si>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</si>
  <si>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</si>
  <si>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</si>
  <si>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- -</t>
  </si>
  <si>
    <t>-</t>
  </si>
  <si>
    <t xml:space="preserve"> 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</si>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</sst>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(&quot; &quot;* #,##0_);_(&quot; &quot;* \(#,##0\);_(&quot; &quot;* &quot;-&quot;_);_(@_)"/>
  </numFmts>
  <fonts count="7">
    <font>
      <sz val="14"/>
      <name val="Cordia New"/>
      <family val="2"/>
    </font>
    <font>
      <sz val="14"/>
      <name val="Angsana New"/>
      <family val="1"/>
    </font>
    <font>
      <sz val="12"/>
      <name val="Angsana New"/>
      <family val="1"/>
    </font>
    <font>
      <b/>
      <sz val="14"/>
      <name val="Angsana New"/>
      <family val="1"/>
    </font>
    <font>
      <b/>
      <sz val="12"/>
      <name val="Angsana New"/>
      <family val="1"/>
    </font>
    <font>
      <b/>
      <sz val="14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2" fillId="0" borderId="0" xfId="0" applyNumberFormat="1" applyFont="1"/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18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189" fontId="1" fillId="0" borderId="0" xfId="0" applyNumberFormat="1" applyFont="1" applyBorder="1" applyAlignment="1" applyProtection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showGridLines="0" tabSelected="1" zoomScaleNormal="100" workbookViewId="0">
      <selection activeCell="A4" sqref="A4"/>
    </sheetView>
  </sheetViews>
  <sheetFormatPr defaultRowHeight="24" customHeight="1"/>
  <cols>
    <col min="1" max="1" width="27.85546875" style="1" customWidth="1"/>
    <col min="2" max="2" width="15.7109375" style="47" customWidth="1"/>
    <col min="3" max="6" width="7.7109375" style="36" hidden="1" customWidth="1"/>
    <col min="7" max="7" width="15.7109375" style="36" customWidth="1"/>
    <col min="8" max="11" width="7.7109375" style="36" hidden="1" customWidth="1"/>
    <col min="12" max="12" width="15.7109375" style="36" customWidth="1"/>
    <col min="13" max="13" width="7.7109375" style="2" hidden="1" customWidth="1"/>
    <col min="14" max="14" width="7.7109375" style="3" hidden="1" customWidth="1"/>
    <col min="15" max="16" width="7.7109375" style="2" hidden="1" customWidth="1"/>
    <col min="17" max="16384" width="9.140625" style="1"/>
  </cols>
  <sheetData>
    <row r="1" spans="1:18" ht="23.25">
      <c r="A1" s="32" t="s">
        <v>20</v>
      </c>
      <c r="B1" s="46"/>
    </row>
    <row r="2" spans="1:18" ht="5.0999999999999996" customHeight="1">
      <c r="A2" s="31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0"/>
    </row>
    <row r="3" spans="1:18" s="24" customFormat="1" ht="32.25" customHeight="1">
      <c r="A3" s="29" t="s">
        <v>19</v>
      </c>
      <c r="B3" s="27" t="s">
        <v>18</v>
      </c>
      <c r="C3" s="28" t="s">
        <v>18</v>
      </c>
      <c r="D3" s="27"/>
      <c r="E3" s="28"/>
      <c r="F3" s="28"/>
      <c r="G3" s="27" t="s">
        <v>17</v>
      </c>
      <c r="H3" s="27" t="s">
        <v>17</v>
      </c>
      <c r="I3" s="27"/>
      <c r="J3" s="27"/>
      <c r="K3" s="27"/>
      <c r="L3" s="27" t="s">
        <v>16</v>
      </c>
      <c r="M3" s="28" t="s">
        <v>16</v>
      </c>
      <c r="N3" s="27"/>
      <c r="O3" s="25"/>
      <c r="P3" s="25"/>
    </row>
    <row r="4" spans="1:18" s="24" customFormat="1" ht="24" customHeight="1">
      <c r="A4" s="1"/>
      <c r="B4" s="47"/>
      <c r="C4" s="37"/>
      <c r="D4" s="38"/>
      <c r="E4" s="37"/>
      <c r="F4" s="37"/>
      <c r="G4" s="37"/>
      <c r="H4" s="39"/>
      <c r="I4" s="40"/>
      <c r="J4" s="41"/>
      <c r="K4" s="41"/>
      <c r="L4" s="41"/>
      <c r="M4" s="18"/>
      <c r="N4" s="26"/>
      <c r="O4" s="25"/>
      <c r="P4" s="25"/>
    </row>
    <row r="5" spans="1:18" s="22" customFormat="1" ht="24" customHeight="1">
      <c r="A5" s="23" t="s">
        <v>14</v>
      </c>
      <c r="B5" s="45">
        <f>SUM(L5,G5)</f>
        <v>2005349</v>
      </c>
      <c r="C5" s="21">
        <f t="shared" ref="C5:E5" si="0">SUM(C7,C17)</f>
        <v>603706</v>
      </c>
      <c r="D5" s="21">
        <f t="shared" si="0"/>
        <v>611207</v>
      </c>
      <c r="E5" s="21">
        <f t="shared" si="0"/>
        <v>394969</v>
      </c>
      <c r="F5" s="21">
        <f>SUM(F7,F17)</f>
        <v>395467</v>
      </c>
      <c r="G5" s="45">
        <f>SUM(H5:K5)</f>
        <v>1006886</v>
      </c>
      <c r="H5" s="50">
        <v>303678</v>
      </c>
      <c r="I5" s="50">
        <v>307454</v>
      </c>
      <c r="J5" s="50">
        <f>SUM(J7,J17)</f>
        <v>197763</v>
      </c>
      <c r="K5" s="50">
        <f>SUM(K7,K17)</f>
        <v>197991</v>
      </c>
      <c r="L5" s="42">
        <f>SUM(M5:P5)</f>
        <v>998463</v>
      </c>
      <c r="M5" s="50">
        <v>300028</v>
      </c>
      <c r="N5" s="50">
        <v>303753</v>
      </c>
      <c r="O5" s="50">
        <f>SUM(O7,O17)</f>
        <v>197206</v>
      </c>
      <c r="P5" s="50">
        <f>SUM(P7,P17)</f>
        <v>197476</v>
      </c>
      <c r="R5" s="33"/>
    </row>
    <row r="6" spans="1:18" s="22" customFormat="1" ht="6" customHeight="1">
      <c r="A6" s="23"/>
      <c r="B6" s="48"/>
      <c r="C6" s="21">
        <f t="shared" ref="C6:C17" si="1">SUM(H6,M6)</f>
        <v>0</v>
      </c>
      <c r="D6" s="21">
        <f t="shared" ref="D6:D17" si="2">SUM(I6,N6)</f>
        <v>0</v>
      </c>
      <c r="E6" s="21">
        <f t="shared" ref="E6:E17" si="3">SUM(J6,O6)</f>
        <v>0</v>
      </c>
      <c r="F6" s="21">
        <f t="shared" ref="F6:F17" si="4">SUM(K6,P6)</f>
        <v>0</v>
      </c>
      <c r="G6" s="48"/>
      <c r="H6" s="50"/>
      <c r="I6" s="50"/>
      <c r="J6" s="50"/>
      <c r="K6" s="50"/>
      <c r="L6" s="42"/>
      <c r="M6" s="50"/>
      <c r="N6" s="50"/>
      <c r="O6" s="50"/>
      <c r="P6" s="50"/>
      <c r="R6" s="34"/>
    </row>
    <row r="7" spans="1:18" s="12" customFormat="1" ht="24" customHeight="1">
      <c r="A7" s="12" t="s">
        <v>13</v>
      </c>
      <c r="B7" s="43">
        <f>SUM(L7,G7)</f>
        <v>1504049</v>
      </c>
      <c r="C7" s="21">
        <f t="shared" ref="C7:E7" si="5">SUM(C8,C13)</f>
        <v>446381</v>
      </c>
      <c r="D7" s="21">
        <f t="shared" si="5"/>
        <v>452873</v>
      </c>
      <c r="E7" s="21">
        <f t="shared" si="5"/>
        <v>301841</v>
      </c>
      <c r="F7" s="21">
        <f>SUM(F8,F13)</f>
        <v>302954</v>
      </c>
      <c r="G7" s="43">
        <f>SUM(H7:K7)</f>
        <v>753130</v>
      </c>
      <c r="H7" s="20">
        <v>224968</v>
      </c>
      <c r="I7" s="20">
        <v>228153</v>
      </c>
      <c r="J7" s="20">
        <v>149718</v>
      </c>
      <c r="K7" s="20">
        <f>K8+K13</f>
        <v>150291</v>
      </c>
      <c r="L7" s="21">
        <f>SUM(M7:P7)</f>
        <v>750919</v>
      </c>
      <c r="M7" s="20">
        <v>221413</v>
      </c>
      <c r="N7" s="20">
        <v>224720</v>
      </c>
      <c r="O7" s="20">
        <v>152123</v>
      </c>
      <c r="P7" s="20">
        <f>P8+P13</f>
        <v>152663</v>
      </c>
      <c r="R7" s="33"/>
    </row>
    <row r="8" spans="1:18" s="12" customFormat="1" ht="24" customHeight="1">
      <c r="A8" s="12" t="s">
        <v>12</v>
      </c>
      <c r="B8" s="43">
        <f t="shared" ref="B8:B17" si="6">SUM(L8,G8)</f>
        <v>1133788</v>
      </c>
      <c r="C8" s="21">
        <f>SUM(C9,C12)</f>
        <v>327571</v>
      </c>
      <c r="D8" s="21">
        <f t="shared" ref="D8:F8" si="7">SUM(D9,D12)</f>
        <v>340261</v>
      </c>
      <c r="E8" s="21">
        <f t="shared" si="7"/>
        <v>227062</v>
      </c>
      <c r="F8" s="21">
        <f t="shared" si="7"/>
        <v>238894</v>
      </c>
      <c r="G8" s="43">
        <f t="shared" ref="G8:G17" si="8">SUM(H8:K8)</f>
        <v>629324</v>
      </c>
      <c r="H8" s="20">
        <v>186115</v>
      </c>
      <c r="I8" s="20">
        <v>193881</v>
      </c>
      <c r="J8" s="20">
        <f>SUM(J9)</f>
        <v>123375</v>
      </c>
      <c r="K8" s="20">
        <f>K9+K12</f>
        <v>125953</v>
      </c>
      <c r="L8" s="21">
        <f t="shared" ref="L8:L17" si="9">SUM(M8:P8)</f>
        <v>504464</v>
      </c>
      <c r="M8" s="20">
        <v>141456</v>
      </c>
      <c r="N8" s="20">
        <v>146380</v>
      </c>
      <c r="O8" s="20">
        <f>SUM(O9)</f>
        <v>103687</v>
      </c>
      <c r="P8" s="20">
        <f>P9+P12</f>
        <v>112941</v>
      </c>
      <c r="R8" s="33"/>
    </row>
    <row r="9" spans="1:18" s="12" customFormat="1" ht="24" customHeight="1">
      <c r="A9" s="12" t="s">
        <v>11</v>
      </c>
      <c r="B9" s="43">
        <f t="shared" si="6"/>
        <v>1127672</v>
      </c>
      <c r="C9" s="21">
        <f>SUM(C10:C11)</f>
        <v>323351</v>
      </c>
      <c r="D9" s="21">
        <f t="shared" ref="D9:F9" si="10">SUM(D10:D11)</f>
        <v>338415</v>
      </c>
      <c r="E9" s="21">
        <f t="shared" si="10"/>
        <v>227062</v>
      </c>
      <c r="F9" s="21">
        <f t="shared" si="10"/>
        <v>238844</v>
      </c>
      <c r="G9" s="43">
        <f t="shared" si="8"/>
        <v>627639</v>
      </c>
      <c r="H9" s="20">
        <v>184430</v>
      </c>
      <c r="I9" s="20">
        <f>SUM(I10:I12)</f>
        <v>193881</v>
      </c>
      <c r="J9" s="20">
        <f>SUM(J10,)</f>
        <v>123375</v>
      </c>
      <c r="K9" s="20">
        <f>K10+K11</f>
        <v>125953</v>
      </c>
      <c r="L9" s="21">
        <f t="shared" si="9"/>
        <v>500033</v>
      </c>
      <c r="M9" s="20">
        <v>138921</v>
      </c>
      <c r="N9" s="20">
        <v>144534</v>
      </c>
      <c r="O9" s="20">
        <f>SUM(O10,)</f>
        <v>103687</v>
      </c>
      <c r="P9" s="20">
        <f>P10+P11</f>
        <v>112891</v>
      </c>
      <c r="R9" s="33"/>
    </row>
    <row r="10" spans="1:18" s="12" customFormat="1" ht="24" customHeight="1">
      <c r="A10" s="12" t="s">
        <v>10</v>
      </c>
      <c r="B10" s="43">
        <f t="shared" si="6"/>
        <v>1118434</v>
      </c>
      <c r="C10" s="21">
        <f t="shared" si="1"/>
        <v>317619</v>
      </c>
      <c r="D10" s="21">
        <f t="shared" si="2"/>
        <v>335127</v>
      </c>
      <c r="E10" s="21">
        <f t="shared" si="3"/>
        <v>227062</v>
      </c>
      <c r="F10" s="21">
        <f t="shared" si="4"/>
        <v>238626</v>
      </c>
      <c r="G10" s="43">
        <f t="shared" si="8"/>
        <v>621643</v>
      </c>
      <c r="H10" s="20">
        <v>179798</v>
      </c>
      <c r="I10" s="20">
        <v>192645</v>
      </c>
      <c r="J10" s="20">
        <v>123375</v>
      </c>
      <c r="K10" s="20">
        <v>125825</v>
      </c>
      <c r="L10" s="21">
        <f t="shared" si="9"/>
        <v>496791</v>
      </c>
      <c r="M10" s="20">
        <v>137821</v>
      </c>
      <c r="N10" s="20">
        <v>142482</v>
      </c>
      <c r="O10" s="20">
        <v>103687</v>
      </c>
      <c r="P10" s="20">
        <v>112801</v>
      </c>
      <c r="R10" s="33"/>
    </row>
    <row r="11" spans="1:18" s="12" customFormat="1" ht="24" customHeight="1">
      <c r="A11" s="12" t="s">
        <v>9</v>
      </c>
      <c r="B11" s="43">
        <f t="shared" si="6"/>
        <v>9238</v>
      </c>
      <c r="C11" s="21">
        <f t="shared" si="1"/>
        <v>5732</v>
      </c>
      <c r="D11" s="21">
        <f t="shared" si="2"/>
        <v>3288</v>
      </c>
      <c r="E11" s="21">
        <f t="shared" si="3"/>
        <v>0</v>
      </c>
      <c r="F11" s="21">
        <f t="shared" si="4"/>
        <v>218</v>
      </c>
      <c r="G11" s="43">
        <f t="shared" si="8"/>
        <v>5996</v>
      </c>
      <c r="H11" s="20">
        <v>4632</v>
      </c>
      <c r="I11" s="20">
        <v>1236</v>
      </c>
      <c r="J11" s="21" t="s">
        <v>7</v>
      </c>
      <c r="K11" s="21">
        <v>128</v>
      </c>
      <c r="L11" s="21">
        <f t="shared" si="9"/>
        <v>3242</v>
      </c>
      <c r="M11" s="20">
        <v>1100</v>
      </c>
      <c r="N11" s="20">
        <v>2052</v>
      </c>
      <c r="O11" s="21" t="s">
        <v>7</v>
      </c>
      <c r="P11" s="21">
        <v>90</v>
      </c>
      <c r="R11" s="33"/>
    </row>
    <row r="12" spans="1:18" s="12" customFormat="1" ht="24" customHeight="1">
      <c r="A12" s="12" t="s">
        <v>8</v>
      </c>
      <c r="B12" s="43">
        <f t="shared" si="6"/>
        <v>6116</v>
      </c>
      <c r="C12" s="21">
        <f t="shared" si="1"/>
        <v>4220</v>
      </c>
      <c r="D12" s="21">
        <f t="shared" si="2"/>
        <v>1846</v>
      </c>
      <c r="E12" s="21">
        <f t="shared" si="3"/>
        <v>0</v>
      </c>
      <c r="F12" s="21">
        <f t="shared" si="4"/>
        <v>50</v>
      </c>
      <c r="G12" s="43">
        <f t="shared" si="8"/>
        <v>1685</v>
      </c>
      <c r="H12" s="35">
        <v>1685</v>
      </c>
      <c r="I12" s="35" t="s">
        <v>7</v>
      </c>
      <c r="J12" s="35" t="s">
        <v>7</v>
      </c>
      <c r="K12" s="51">
        <v>0</v>
      </c>
      <c r="L12" s="21">
        <f t="shared" si="9"/>
        <v>4431</v>
      </c>
      <c r="M12" s="35">
        <v>2535</v>
      </c>
      <c r="N12" s="35">
        <v>1846</v>
      </c>
      <c r="O12" s="35" t="s">
        <v>7</v>
      </c>
      <c r="P12" s="35">
        <v>50</v>
      </c>
      <c r="R12" s="33"/>
    </row>
    <row r="13" spans="1:18" s="12" customFormat="1" ht="24" customHeight="1">
      <c r="A13" s="12" t="s">
        <v>4</v>
      </c>
      <c r="B13" s="43">
        <f t="shared" si="6"/>
        <v>370261</v>
      </c>
      <c r="C13" s="21">
        <f t="shared" ref="C13:F13" si="11">SUM(C14:C16)</f>
        <v>118810</v>
      </c>
      <c r="D13" s="21">
        <f t="shared" si="11"/>
        <v>112612</v>
      </c>
      <c r="E13" s="21">
        <f t="shared" si="11"/>
        <v>74779</v>
      </c>
      <c r="F13" s="21">
        <f t="shared" si="11"/>
        <v>64060</v>
      </c>
      <c r="G13" s="43">
        <f t="shared" si="8"/>
        <v>123806</v>
      </c>
      <c r="H13" s="20">
        <v>38853</v>
      </c>
      <c r="I13" s="20">
        <v>34272</v>
      </c>
      <c r="J13" s="20">
        <f>SUM(J14:J16)</f>
        <v>26343</v>
      </c>
      <c r="K13" s="20">
        <f>SUM(K14:K16)</f>
        <v>24338</v>
      </c>
      <c r="L13" s="21">
        <f t="shared" si="9"/>
        <v>246455</v>
      </c>
      <c r="M13" s="20">
        <v>79957</v>
      </c>
      <c r="N13" s="20">
        <v>78340</v>
      </c>
      <c r="O13" s="20">
        <f>SUM(O14:O16)</f>
        <v>48436</v>
      </c>
      <c r="P13" s="20">
        <f>SUM(P14:P16)</f>
        <v>39722</v>
      </c>
      <c r="R13" s="33"/>
    </row>
    <row r="14" spans="1:18" s="12" customFormat="1" ht="24" customHeight="1">
      <c r="A14" s="12" t="s">
        <v>3</v>
      </c>
      <c r="B14" s="43">
        <f t="shared" si="6"/>
        <v>111754</v>
      </c>
      <c r="C14" s="21">
        <f t="shared" si="1"/>
        <v>35452</v>
      </c>
      <c r="D14" s="21">
        <f t="shared" si="2"/>
        <v>39165</v>
      </c>
      <c r="E14" s="21">
        <f t="shared" si="3"/>
        <v>21407</v>
      </c>
      <c r="F14" s="21">
        <f t="shared" si="4"/>
        <v>15730</v>
      </c>
      <c r="G14" s="43">
        <f t="shared" si="8"/>
        <v>4182</v>
      </c>
      <c r="H14" s="35">
        <v>889</v>
      </c>
      <c r="I14" s="35">
        <v>1816</v>
      </c>
      <c r="J14" s="35">
        <v>759</v>
      </c>
      <c r="K14" s="35">
        <v>718</v>
      </c>
      <c r="L14" s="21">
        <f t="shared" si="9"/>
        <v>107572</v>
      </c>
      <c r="M14" s="20">
        <v>34563</v>
      </c>
      <c r="N14" s="20">
        <v>37349</v>
      </c>
      <c r="O14" s="20">
        <v>20648</v>
      </c>
      <c r="P14" s="20">
        <v>15012</v>
      </c>
      <c r="R14" s="33"/>
    </row>
    <row r="15" spans="1:18" s="12" customFormat="1" ht="24" customHeight="1">
      <c r="A15" s="12" t="s">
        <v>2</v>
      </c>
      <c r="B15" s="43">
        <f t="shared" si="6"/>
        <v>107588</v>
      </c>
      <c r="C15" s="21">
        <f t="shared" si="1"/>
        <v>34544</v>
      </c>
      <c r="D15" s="21">
        <f t="shared" si="2"/>
        <v>27409</v>
      </c>
      <c r="E15" s="21">
        <f t="shared" si="3"/>
        <v>27440</v>
      </c>
      <c r="F15" s="21">
        <f t="shared" si="4"/>
        <v>18195</v>
      </c>
      <c r="G15" s="43">
        <f t="shared" si="8"/>
        <v>49424</v>
      </c>
      <c r="H15" s="20">
        <v>15618</v>
      </c>
      <c r="I15" s="20">
        <v>10804</v>
      </c>
      <c r="J15" s="20">
        <v>13569</v>
      </c>
      <c r="K15" s="20">
        <v>9433</v>
      </c>
      <c r="L15" s="21">
        <f t="shared" si="9"/>
        <v>58164</v>
      </c>
      <c r="M15" s="20">
        <v>18926</v>
      </c>
      <c r="N15" s="20">
        <v>16605</v>
      </c>
      <c r="O15" s="20">
        <v>13871</v>
      </c>
      <c r="P15" s="20">
        <v>8762</v>
      </c>
      <c r="R15" s="33"/>
    </row>
    <row r="16" spans="1:18" s="12" customFormat="1" ht="24" customHeight="1">
      <c r="A16" s="12" t="s">
        <v>1</v>
      </c>
      <c r="B16" s="43">
        <f t="shared" si="6"/>
        <v>150919</v>
      </c>
      <c r="C16" s="21">
        <f t="shared" si="1"/>
        <v>48814</v>
      </c>
      <c r="D16" s="21">
        <f t="shared" si="2"/>
        <v>46038</v>
      </c>
      <c r="E16" s="21">
        <f t="shared" si="3"/>
        <v>25932</v>
      </c>
      <c r="F16" s="21">
        <f t="shared" si="4"/>
        <v>30135</v>
      </c>
      <c r="G16" s="43">
        <f t="shared" si="8"/>
        <v>70200</v>
      </c>
      <c r="H16" s="20">
        <v>22346</v>
      </c>
      <c r="I16" s="20">
        <v>21652</v>
      </c>
      <c r="J16" s="20">
        <v>12015</v>
      </c>
      <c r="K16" s="20">
        <v>14187</v>
      </c>
      <c r="L16" s="21">
        <f t="shared" si="9"/>
        <v>80719</v>
      </c>
      <c r="M16" s="20">
        <v>26468</v>
      </c>
      <c r="N16" s="20">
        <v>24386</v>
      </c>
      <c r="O16" s="20">
        <v>13917</v>
      </c>
      <c r="P16" s="20">
        <v>15948</v>
      </c>
      <c r="R16" s="33"/>
    </row>
    <row r="17" spans="1:18" s="12" customFormat="1" ht="24" customHeight="1">
      <c r="A17" s="12" t="s">
        <v>0</v>
      </c>
      <c r="B17" s="43">
        <f t="shared" si="6"/>
        <v>501300</v>
      </c>
      <c r="C17" s="21">
        <f t="shared" si="1"/>
        <v>157325</v>
      </c>
      <c r="D17" s="21">
        <f t="shared" si="2"/>
        <v>158334</v>
      </c>
      <c r="E17" s="21">
        <f t="shared" si="3"/>
        <v>93128</v>
      </c>
      <c r="F17" s="21">
        <f t="shared" si="4"/>
        <v>92513</v>
      </c>
      <c r="G17" s="43">
        <f t="shared" si="8"/>
        <v>253756</v>
      </c>
      <c r="H17" s="20">
        <v>78710</v>
      </c>
      <c r="I17" s="20">
        <v>79301</v>
      </c>
      <c r="J17" s="20">
        <v>48045</v>
      </c>
      <c r="K17" s="20">
        <v>47700</v>
      </c>
      <c r="L17" s="21">
        <f t="shared" si="9"/>
        <v>247544</v>
      </c>
      <c r="M17" s="20">
        <v>78615</v>
      </c>
      <c r="N17" s="20">
        <v>79033</v>
      </c>
      <c r="O17" s="20">
        <v>45083</v>
      </c>
      <c r="P17" s="20">
        <v>44813</v>
      </c>
      <c r="R17" s="33"/>
    </row>
    <row r="18" spans="1:18" s="12" customFormat="1" ht="28.5" customHeight="1">
      <c r="A18" s="19"/>
      <c r="B18" s="21"/>
      <c r="C18" s="43"/>
      <c r="D18" s="43"/>
      <c r="E18" s="43"/>
      <c r="F18" s="43"/>
      <c r="G18" s="45" t="s">
        <v>15</v>
      </c>
      <c r="H18" s="44" t="s">
        <v>15</v>
      </c>
      <c r="I18" s="44"/>
      <c r="J18" s="44"/>
      <c r="K18" s="44"/>
      <c r="L18" s="44"/>
      <c r="M18" s="18"/>
      <c r="N18" s="18"/>
      <c r="O18" s="18"/>
      <c r="P18" s="18"/>
      <c r="R18" s="17"/>
    </row>
    <row r="19" spans="1:18" s="13" customFormat="1" ht="24" customHeight="1">
      <c r="A19" s="16" t="s">
        <v>14</v>
      </c>
      <c r="B19" s="17">
        <f>SUM(B21,B31)</f>
        <v>100</v>
      </c>
      <c r="C19" s="17">
        <f t="shared" ref="C19:K19" si="12">SUM(C21,C31)</f>
        <v>100</v>
      </c>
      <c r="D19" s="17">
        <f t="shared" si="12"/>
        <v>100</v>
      </c>
      <c r="E19" s="17">
        <f t="shared" si="12"/>
        <v>100</v>
      </c>
      <c r="F19" s="17">
        <f t="shared" si="12"/>
        <v>100</v>
      </c>
      <c r="G19" s="17">
        <f>SUM(G21,G31)</f>
        <v>100</v>
      </c>
      <c r="H19" s="17">
        <f t="shared" si="12"/>
        <v>100</v>
      </c>
      <c r="I19" s="17">
        <f t="shared" si="12"/>
        <v>100</v>
      </c>
      <c r="J19" s="17">
        <f t="shared" si="12"/>
        <v>100</v>
      </c>
      <c r="K19" s="17">
        <f t="shared" si="12"/>
        <v>100</v>
      </c>
      <c r="L19" s="17">
        <f>SUM(L21,L31)</f>
        <v>100</v>
      </c>
      <c r="M19" s="15">
        <f>SUM(M21,M31)</f>
        <v>100</v>
      </c>
      <c r="N19" s="15">
        <f>SUM(N21,N31)</f>
        <v>100</v>
      </c>
      <c r="O19" s="15">
        <f>SUM(O21,O31)</f>
        <v>100</v>
      </c>
      <c r="P19" s="15">
        <f>SUM(P21,P31)</f>
        <v>100</v>
      </c>
      <c r="Q19" s="14"/>
      <c r="R19" s="17"/>
    </row>
    <row r="20" spans="1:18" s="13" customFormat="1" ht="6" customHeigh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5"/>
      <c r="N20" s="15"/>
      <c r="O20" s="15"/>
      <c r="P20" s="15"/>
      <c r="Q20" s="14"/>
      <c r="R20" s="10"/>
    </row>
    <row r="21" spans="1:18" s="6" customFormat="1" ht="24" customHeight="1">
      <c r="A21" s="6" t="s">
        <v>13</v>
      </c>
      <c r="B21" s="10">
        <f t="shared" ref="B21:K21" si="13">(B7*100)/B5</f>
        <v>75.001857532030584</v>
      </c>
      <c r="C21" s="10">
        <f t="shared" si="13"/>
        <v>73.940129798279301</v>
      </c>
      <c r="D21" s="10">
        <f t="shared" si="13"/>
        <v>74.094864751221763</v>
      </c>
      <c r="E21" s="10">
        <f t="shared" si="13"/>
        <v>76.421440670027266</v>
      </c>
      <c r="F21" s="10">
        <f t="shared" si="13"/>
        <v>76.606644802221169</v>
      </c>
      <c r="G21" s="10">
        <f t="shared" si="13"/>
        <v>74.797941375687017</v>
      </c>
      <c r="H21" s="10">
        <f t="shared" si="13"/>
        <v>74.081099058871573</v>
      </c>
      <c r="I21" s="10">
        <f t="shared" si="13"/>
        <v>74.207198475219059</v>
      </c>
      <c r="J21" s="10">
        <f t="shared" si="13"/>
        <v>75.705769026562095</v>
      </c>
      <c r="K21" s="10">
        <f t="shared" si="13"/>
        <v>75.907995817991733</v>
      </c>
      <c r="L21" s="10">
        <f>(L7*100)/L5</f>
        <v>75.207493918152196</v>
      </c>
      <c r="M21" s="11">
        <f>SUM(M7*100)/M5</f>
        <v>73.797445571746636</v>
      </c>
      <c r="N21" s="11">
        <f>SUM(N7*100)/N5</f>
        <v>73.981162325968796</v>
      </c>
      <c r="O21" s="11">
        <f>SUM(O7*100/O5)</f>
        <v>77.139133697757671</v>
      </c>
      <c r="P21" s="11">
        <f>SUM(P7*100/P5)</f>
        <v>77.307115801413843</v>
      </c>
      <c r="Q21" s="7"/>
      <c r="R21" s="10"/>
    </row>
    <row r="22" spans="1:18" s="6" customFormat="1" ht="24" customHeight="1">
      <c r="A22" s="6" t="s">
        <v>12</v>
      </c>
      <c r="B22" s="10">
        <f t="shared" ref="B22:K22" si="14">(B8*100)/B5</f>
        <v>56.538188614550386</v>
      </c>
      <c r="C22" s="10">
        <f t="shared" si="14"/>
        <v>54.260020606056592</v>
      </c>
      <c r="D22" s="10">
        <f t="shared" si="14"/>
        <v>55.670337545217905</v>
      </c>
      <c r="E22" s="10">
        <f t="shared" si="14"/>
        <v>57.488562393504303</v>
      </c>
      <c r="F22" s="10">
        <f t="shared" si="14"/>
        <v>60.408074504320211</v>
      </c>
      <c r="G22" s="10">
        <f t="shared" si="14"/>
        <v>62.502011151212749</v>
      </c>
      <c r="H22" s="10">
        <f t="shared" si="14"/>
        <v>61.28695526182338</v>
      </c>
      <c r="I22" s="10">
        <f t="shared" si="14"/>
        <v>63.0601650978683</v>
      </c>
      <c r="J22" s="10">
        <f t="shared" si="14"/>
        <v>62.385279349524431</v>
      </c>
      <c r="K22" s="10">
        <f t="shared" si="14"/>
        <v>63.61551787707522</v>
      </c>
      <c r="L22" s="10">
        <f>(L8*100)/L5</f>
        <v>50.524055473262408</v>
      </c>
      <c r="M22" s="11">
        <v>47.2</v>
      </c>
      <c r="N22" s="11">
        <f>SUM(N8*100)/N5</f>
        <v>48.190470546792952</v>
      </c>
      <c r="O22" s="11">
        <f>SUM(O8*100/O5)</f>
        <v>52.578014867701796</v>
      </c>
      <c r="P22" s="11">
        <f>SUM(P8*100/P5)</f>
        <v>57.192266401993152</v>
      </c>
      <c r="Q22" s="7"/>
      <c r="R22" s="10"/>
    </row>
    <row r="23" spans="1:18" s="6" customFormat="1" ht="24" customHeight="1">
      <c r="A23" s="6" t="s">
        <v>11</v>
      </c>
      <c r="B23" s="10">
        <f t="shared" ref="B23:K23" si="15">(B9*100)/B5</f>
        <v>56.233204295112721</v>
      </c>
      <c r="C23" s="10">
        <f t="shared" si="15"/>
        <v>53.561004859981516</v>
      </c>
      <c r="D23" s="10">
        <f t="shared" si="15"/>
        <v>55.3683122084662</v>
      </c>
      <c r="E23" s="10">
        <f t="shared" si="15"/>
        <v>57.488562393504303</v>
      </c>
      <c r="F23" s="10">
        <f t="shared" si="15"/>
        <v>60.395431224349949</v>
      </c>
      <c r="G23" s="10">
        <f t="shared" si="15"/>
        <v>62.334663507090177</v>
      </c>
      <c r="H23" s="10">
        <f t="shared" si="15"/>
        <v>60.732091228208823</v>
      </c>
      <c r="I23" s="10">
        <f t="shared" si="15"/>
        <v>63.0601650978683</v>
      </c>
      <c r="J23" s="10">
        <f t="shared" si="15"/>
        <v>62.385279349524431</v>
      </c>
      <c r="K23" s="10">
        <f t="shared" si="15"/>
        <v>63.61551787707522</v>
      </c>
      <c r="L23" s="10">
        <f>(L9*100)/L5</f>
        <v>50.080273380185346</v>
      </c>
      <c r="M23" s="11">
        <f>SUM(M9*100)/M5</f>
        <v>46.302678416681111</v>
      </c>
      <c r="N23" s="11">
        <f>SUM(N9*100)/N5</f>
        <v>47.582739923556311</v>
      </c>
      <c r="O23" s="11">
        <f>SUM(O9*100/O5)</f>
        <v>52.578014867701796</v>
      </c>
      <c r="P23" s="11">
        <f>SUM(P9*100/P5)</f>
        <v>57.166946869493003</v>
      </c>
      <c r="Q23" s="7"/>
      <c r="R23" s="10"/>
    </row>
    <row r="24" spans="1:18" s="6" customFormat="1" ht="24" customHeight="1">
      <c r="A24" s="6" t="s">
        <v>10</v>
      </c>
      <c r="B24" s="10">
        <v>55.7</v>
      </c>
      <c r="C24" s="10">
        <f t="shared" ref="B24:K24" si="16">(C10*100)/C5</f>
        <v>52.611536078819825</v>
      </c>
      <c r="D24" s="10">
        <f t="shared" si="16"/>
        <v>54.830360254381901</v>
      </c>
      <c r="E24" s="10">
        <f t="shared" si="16"/>
        <v>57.488562393504303</v>
      </c>
      <c r="F24" s="10">
        <f t="shared" si="16"/>
        <v>60.340306523679601</v>
      </c>
      <c r="G24" s="10">
        <f t="shared" si="16"/>
        <v>61.739164115897928</v>
      </c>
      <c r="H24" s="10">
        <f t="shared" si="16"/>
        <v>59.206791404052979</v>
      </c>
      <c r="I24" s="10">
        <f t="shared" si="16"/>
        <v>62.658153740071683</v>
      </c>
      <c r="J24" s="10">
        <f t="shared" si="16"/>
        <v>62.385279349524431</v>
      </c>
      <c r="K24" s="10">
        <f t="shared" si="16"/>
        <v>63.55086847381952</v>
      </c>
      <c r="L24" s="10">
        <f>(L10*100)/L5</f>
        <v>49.755574317726342</v>
      </c>
      <c r="M24" s="11">
        <f>SUM(M10*100)/M5</f>
        <v>45.936045969042887</v>
      </c>
      <c r="N24" s="11">
        <f>SUM(N10*100)/N5</f>
        <v>46.907191040088492</v>
      </c>
      <c r="O24" s="11">
        <f>SUM(O10*100/O5)</f>
        <v>52.578014867701796</v>
      </c>
      <c r="P24" s="11">
        <f>SUM(P10*100/P5)</f>
        <v>57.121371710992726</v>
      </c>
      <c r="Q24" s="7"/>
      <c r="R24" s="10"/>
    </row>
    <row r="25" spans="1:18" s="6" customFormat="1" ht="24" customHeight="1">
      <c r="A25" s="6" t="s">
        <v>9</v>
      </c>
      <c r="B25" s="10">
        <f t="shared" ref="B25:K25" si="17">(B11*100)/B5</f>
        <v>0.46066794358488222</v>
      </c>
      <c r="C25" s="10">
        <f t="shared" si="17"/>
        <v>0.94946878116169131</v>
      </c>
      <c r="D25" s="10">
        <f t="shared" si="17"/>
        <v>0.53795195408429552</v>
      </c>
      <c r="E25" s="10">
        <f t="shared" si="17"/>
        <v>0</v>
      </c>
      <c r="F25" s="10">
        <f t="shared" si="17"/>
        <v>5.5124700670346707E-2</v>
      </c>
      <c r="G25" s="10">
        <f t="shared" si="17"/>
        <v>0.59549939119225015</v>
      </c>
      <c r="H25" s="10">
        <f t="shared" si="17"/>
        <v>1.5252998241558493</v>
      </c>
      <c r="I25" s="10">
        <f t="shared" si="17"/>
        <v>0.40201135779661346</v>
      </c>
      <c r="J25" s="10" t="s">
        <v>7</v>
      </c>
      <c r="K25" s="10">
        <f t="shared" si="17"/>
        <v>6.4649403255703536E-2</v>
      </c>
      <c r="L25" s="10">
        <f>(L11*100)/L5</f>
        <v>0.32469906245899949</v>
      </c>
      <c r="M25" s="11">
        <f>SUM(M11*100)/M5</f>
        <v>0.36663244763822045</v>
      </c>
      <c r="N25" s="11">
        <f>SUM(N11*100)/N5</f>
        <v>0.67554888346781761</v>
      </c>
      <c r="O25" s="11" t="s">
        <v>6</v>
      </c>
      <c r="P25" s="11">
        <v>0.1</v>
      </c>
      <c r="Q25" s="7"/>
      <c r="R25" s="10"/>
    </row>
    <row r="26" spans="1:18" s="6" customFormat="1" ht="24" customHeight="1">
      <c r="A26" s="6" t="s">
        <v>8</v>
      </c>
      <c r="B26" s="10">
        <f t="shared" ref="B26:K26" si="18">(B12*100)/B5</f>
        <v>0.30498431943766396</v>
      </c>
      <c r="C26" s="10">
        <f t="shared" si="18"/>
        <v>0.69901574607507633</v>
      </c>
      <c r="D26" s="10">
        <f t="shared" si="18"/>
        <v>0.30202533675170606</v>
      </c>
      <c r="E26" s="10">
        <f t="shared" si="18"/>
        <v>0</v>
      </c>
      <c r="F26" s="10">
        <f t="shared" si="18"/>
        <v>1.2643279970263006E-2</v>
      </c>
      <c r="G26" s="10">
        <f t="shared" si="18"/>
        <v>0.16734764412257197</v>
      </c>
      <c r="H26" s="10">
        <f t="shared" si="18"/>
        <v>0.55486403361455228</v>
      </c>
      <c r="I26" s="10" t="s">
        <v>7</v>
      </c>
      <c r="J26" s="10" t="s">
        <v>7</v>
      </c>
      <c r="K26" s="10">
        <f t="shared" si="18"/>
        <v>0</v>
      </c>
      <c r="L26" s="10">
        <f>(L12*100)/L5</f>
        <v>0.44378209307705946</v>
      </c>
      <c r="M26" s="11">
        <v>0.9</v>
      </c>
      <c r="N26" s="11">
        <f>SUM(N12*100)/N5</f>
        <v>0.60773062323664295</v>
      </c>
      <c r="O26" s="11" t="s">
        <v>6</v>
      </c>
      <c r="P26" s="11" t="s">
        <v>5</v>
      </c>
      <c r="Q26" s="7"/>
      <c r="R26" s="10"/>
    </row>
    <row r="27" spans="1:18" s="6" customFormat="1" ht="24" customHeight="1">
      <c r="A27" s="6" t="s">
        <v>4</v>
      </c>
      <c r="B27" s="10">
        <f t="shared" ref="B27:K27" si="19">(B13*100)/B5</f>
        <v>18.463668917480199</v>
      </c>
      <c r="C27" s="10">
        <f t="shared" si="19"/>
        <v>19.680109192222705</v>
      </c>
      <c r="D27" s="10">
        <f t="shared" si="19"/>
        <v>18.424527206003859</v>
      </c>
      <c r="E27" s="10">
        <f t="shared" si="19"/>
        <v>18.932878276522967</v>
      </c>
      <c r="F27" s="10">
        <f t="shared" si="19"/>
        <v>16.198570297900961</v>
      </c>
      <c r="G27" s="10">
        <f t="shared" si="19"/>
        <v>12.295930224474271</v>
      </c>
      <c r="H27" s="10">
        <f t="shared" si="19"/>
        <v>12.794143797048189</v>
      </c>
      <c r="I27" s="10">
        <f t="shared" si="19"/>
        <v>11.147033377350757</v>
      </c>
      <c r="J27" s="10">
        <f t="shared" si="19"/>
        <v>13.320489677037667</v>
      </c>
      <c r="K27" s="10">
        <f t="shared" si="19"/>
        <v>12.292477940916505</v>
      </c>
      <c r="L27" s="10">
        <f>(L13*100)/L5</f>
        <v>24.683438444889795</v>
      </c>
      <c r="M27" s="11">
        <f>SUM(M13*100)/M5</f>
        <v>26.649846014371992</v>
      </c>
      <c r="N27" s="11">
        <f>SUM(N13*100)/N5</f>
        <v>25.790691779175845</v>
      </c>
      <c r="O27" s="11">
        <v>24.5</v>
      </c>
      <c r="P27" s="11">
        <f>SUM(P13*100/P5)</f>
        <v>20.114849399420688</v>
      </c>
      <c r="Q27" s="7"/>
      <c r="R27" s="10"/>
    </row>
    <row r="28" spans="1:18" s="6" customFormat="1" ht="24" customHeight="1">
      <c r="A28" s="6" t="s">
        <v>3</v>
      </c>
      <c r="B28" s="10">
        <f t="shared" ref="B28:K28" si="20">(B14*100)/B5</f>
        <v>5.572795558279382</v>
      </c>
      <c r="C28" s="10">
        <f t="shared" si="20"/>
        <v>5.8723948411975364</v>
      </c>
      <c r="D28" s="10">
        <f t="shared" si="20"/>
        <v>6.4078127377467862</v>
      </c>
      <c r="E28" s="10">
        <f t="shared" si="20"/>
        <v>5.4199190316202035</v>
      </c>
      <c r="F28" s="10">
        <f t="shared" si="20"/>
        <v>3.9775758786447417</v>
      </c>
      <c r="G28" s="10">
        <f t="shared" si="20"/>
        <v>0.41533996897364744</v>
      </c>
      <c r="H28" s="10">
        <f t="shared" si="20"/>
        <v>0.29274428835806349</v>
      </c>
      <c r="I28" s="10">
        <f t="shared" si="20"/>
        <v>0.5906574642060276</v>
      </c>
      <c r="J28" s="10">
        <f t="shared" si="20"/>
        <v>0.38379272159099526</v>
      </c>
      <c r="K28" s="10">
        <f t="shared" si="20"/>
        <v>0.36264274638746208</v>
      </c>
      <c r="L28" s="10">
        <f>(L14*100)/L5</f>
        <v>10.773759267994908</v>
      </c>
      <c r="M28" s="11">
        <f>SUM(M14*100)/M5</f>
        <v>11.519924807018011</v>
      </c>
      <c r="N28" s="11">
        <f>SUM(N14*100)/N5</f>
        <v>12.295845637738557</v>
      </c>
      <c r="O28" s="11">
        <f>SUM(O14*100/O5)</f>
        <v>10.470269667251504</v>
      </c>
      <c r="P28" s="11">
        <f>SUM(P14*100/P5)</f>
        <v>7.6019364378456116</v>
      </c>
      <c r="Q28" s="7"/>
      <c r="R28" s="10"/>
    </row>
    <row r="29" spans="1:18" s="6" customFormat="1" ht="24" customHeight="1">
      <c r="A29" s="6" t="s">
        <v>2</v>
      </c>
      <c r="B29" s="10">
        <f t="shared" ref="B29:K29" si="21">(B15*100)/B5</f>
        <v>5.3650511706441124</v>
      </c>
      <c r="C29" s="10">
        <f t="shared" si="21"/>
        <v>5.7219905053121884</v>
      </c>
      <c r="D29" s="10">
        <f t="shared" si="21"/>
        <v>4.4844054469271457</v>
      </c>
      <c r="E29" s="10">
        <f t="shared" si="21"/>
        <v>6.9473806805091032</v>
      </c>
      <c r="F29" s="10">
        <f t="shared" si="21"/>
        <v>4.6008895811787074</v>
      </c>
      <c r="G29" s="10">
        <f t="shared" si="21"/>
        <v>4.9085993846373865</v>
      </c>
      <c r="H29" s="10">
        <f t="shared" si="21"/>
        <v>5.1429474640902537</v>
      </c>
      <c r="I29" s="10">
        <f t="shared" si="21"/>
        <v>3.5140216097367412</v>
      </c>
      <c r="J29" s="10">
        <f t="shared" si="21"/>
        <v>6.8612430029884255</v>
      </c>
      <c r="K29" s="10">
        <f t="shared" si="21"/>
        <v>4.7643579758675898</v>
      </c>
      <c r="L29" s="10">
        <f>(L15*100)/L5</f>
        <v>5.825353568434684</v>
      </c>
      <c r="M29" s="11">
        <f>SUM(M15*100)/M5</f>
        <v>6.3080779127281454</v>
      </c>
      <c r="N29" s="11">
        <f>SUM(N15*100)/N5</f>
        <v>5.4666126754303663</v>
      </c>
      <c r="O29" s="11">
        <v>7</v>
      </c>
      <c r="P29" s="11">
        <f>SUM(P15*100/P5)</f>
        <v>4.4369948753266222</v>
      </c>
      <c r="Q29" s="7"/>
      <c r="R29" s="10"/>
    </row>
    <row r="30" spans="1:18" s="6" customFormat="1" ht="24" customHeight="1">
      <c r="A30" s="12" t="s">
        <v>1</v>
      </c>
      <c r="B30" s="10">
        <f t="shared" ref="B30:K30" si="22">(B16*100)/B5</f>
        <v>7.5258221885567052</v>
      </c>
      <c r="C30" s="10">
        <f t="shared" si="22"/>
        <v>8.0857238457129803</v>
      </c>
      <c r="D30" s="10">
        <f t="shared" si="22"/>
        <v>7.532309021329926</v>
      </c>
      <c r="E30" s="10">
        <f t="shared" si="22"/>
        <v>6.5655785643936611</v>
      </c>
      <c r="F30" s="10">
        <f t="shared" si="22"/>
        <v>7.6201048380775136</v>
      </c>
      <c r="G30" s="10">
        <f t="shared" si="22"/>
        <v>6.9719908708632357</v>
      </c>
      <c r="H30" s="10">
        <f t="shared" si="22"/>
        <v>7.358452044599872</v>
      </c>
      <c r="I30" s="10">
        <f t="shared" si="22"/>
        <v>7.0423543034079898</v>
      </c>
      <c r="J30" s="10">
        <f t="shared" si="22"/>
        <v>6.0754539524582452</v>
      </c>
      <c r="K30" s="10">
        <f t="shared" si="22"/>
        <v>7.1654772186614544</v>
      </c>
      <c r="L30" s="10">
        <f>(L16*100)/L5</f>
        <v>8.0843256084602029</v>
      </c>
      <c r="M30" s="11">
        <f>SUM(M16*100)/M5</f>
        <v>8.8218432946258343</v>
      </c>
      <c r="N30" s="11">
        <f>SUM(N16*100)/N5</f>
        <v>8.0282334660069203</v>
      </c>
      <c r="O30" s="11">
        <v>7</v>
      </c>
      <c r="P30" s="11">
        <f>SUM(P16*100/P5)</f>
        <v>8.0759180862484552</v>
      </c>
      <c r="Q30" s="7"/>
      <c r="R30" s="10"/>
    </row>
    <row r="31" spans="1:18" s="6" customFormat="1" ht="24" customHeight="1">
      <c r="A31" s="9" t="s">
        <v>0</v>
      </c>
      <c r="B31" s="49">
        <f t="shared" ref="B31:K31" si="23">(B17*100)/B5</f>
        <v>24.998142467969416</v>
      </c>
      <c r="C31" s="49">
        <f t="shared" si="23"/>
        <v>26.059870201720706</v>
      </c>
      <c r="D31" s="49">
        <f t="shared" si="23"/>
        <v>25.905135248778237</v>
      </c>
      <c r="E31" s="49">
        <f t="shared" si="23"/>
        <v>23.57855932997273</v>
      </c>
      <c r="F31" s="49">
        <f t="shared" si="23"/>
        <v>23.393355197778828</v>
      </c>
      <c r="G31" s="49">
        <f t="shared" si="23"/>
        <v>25.202058624312979</v>
      </c>
      <c r="H31" s="49">
        <f t="shared" si="23"/>
        <v>25.918900941128431</v>
      </c>
      <c r="I31" s="49">
        <f t="shared" si="23"/>
        <v>25.792801524780941</v>
      </c>
      <c r="J31" s="49">
        <f t="shared" si="23"/>
        <v>24.294230973437902</v>
      </c>
      <c r="K31" s="49">
        <f t="shared" si="23"/>
        <v>24.092004182008274</v>
      </c>
      <c r="L31" s="49">
        <f>(L17*100)/L5</f>
        <v>24.792506081847801</v>
      </c>
      <c r="M31" s="8">
        <f>SUM(M17*100)/M5</f>
        <v>26.202554428253364</v>
      </c>
      <c r="N31" s="8">
        <f>SUM(N17*100)/N5</f>
        <v>26.018837674031204</v>
      </c>
      <c r="O31" s="8">
        <f>SUM(O17*100/O5)</f>
        <v>22.860866302242325</v>
      </c>
      <c r="P31" s="8">
        <f>SUM(P17*100/P5)</f>
        <v>22.692884198586157</v>
      </c>
      <c r="Q31" s="7"/>
    </row>
    <row r="32" spans="1:18" ht="24" customHeight="1">
      <c r="O32" s="5"/>
      <c r="P32" s="4"/>
    </row>
  </sheetData>
  <pageMargins left="1.4173228346456694" right="0.70866141732283472" top="0.78740157480314965" bottom="0.98425196850393704" header="0.39370078740157483" footer="0.51181102362204722"/>
  <pageSetup paperSize="9" firstPageNumber="7" orientation="portrait" useFirstPageNumber="1" horizontalDpi="4294967292" verticalDpi="300" r:id="rId1"/>
  <headerFooter alignWithMargins="0">
    <oddHeader>&amp;C&amp;"Angsana New,ธรรมดา"&amp;16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2009-06-11T05:16:49Z</dcterms:created>
  <dcterms:modified xsi:type="dcterms:W3CDTF">2009-06-12T02:38:37Z</dcterms:modified>
</cp:coreProperties>
</file>