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1" sheetId="13" r:id="rId1"/>
  </sheets>
  <definedNames>
    <definedName name="_xlnm.Print_Area" localSheetId="0">'T-1.1'!$A$1:$R$22</definedName>
  </definedNames>
  <calcPr calcId="145621"/>
</workbook>
</file>

<file path=xl/calcChain.xml><?xml version="1.0" encoding="utf-8"?>
<calcChain xmlns="http://schemas.openxmlformats.org/spreadsheetml/2006/main">
  <c r="H9" i="13" l="1"/>
  <c r="I9" i="13"/>
  <c r="G9" i="13"/>
  <c r="M16" i="13"/>
  <c r="M17" i="13"/>
  <c r="L17" i="13"/>
  <c r="K17" i="13"/>
  <c r="J17" i="13"/>
  <c r="L16" i="13"/>
  <c r="K16" i="13"/>
  <c r="J16" i="13"/>
  <c r="M15" i="13"/>
  <c r="L15" i="13"/>
  <c r="K15" i="13"/>
  <c r="M14" i="13"/>
  <c r="L14" i="13"/>
  <c r="K14" i="13"/>
  <c r="J14" i="13"/>
  <c r="M13" i="13"/>
  <c r="L13" i="13"/>
  <c r="K13" i="13"/>
  <c r="J13" i="13"/>
  <c r="M12" i="13"/>
  <c r="L12" i="13"/>
  <c r="K12" i="13"/>
  <c r="J12" i="13"/>
  <c r="M11" i="13"/>
  <c r="L11" i="13"/>
  <c r="K11" i="13"/>
  <c r="J11" i="13"/>
  <c r="M10" i="13"/>
  <c r="L10" i="13"/>
  <c r="K10" i="13"/>
  <c r="J10" i="13"/>
  <c r="M9" i="13"/>
  <c r="L9" i="13"/>
  <c r="N17" i="13"/>
  <c r="N16" i="13"/>
  <c r="N15" i="13"/>
  <c r="N12" i="13"/>
  <c r="N10" i="13"/>
  <c r="N9" i="13"/>
  <c r="F9" i="13"/>
  <c r="K9" i="13" s="1"/>
  <c r="E9" i="13"/>
  <c r="N11" i="13"/>
  <c r="N13" i="13"/>
  <c r="N14" i="13"/>
  <c r="J9" i="13"/>
</calcChain>
</file>

<file path=xl/sharedStrings.xml><?xml version="1.0" encoding="utf-8"?>
<sst xmlns="http://schemas.openxmlformats.org/spreadsheetml/2006/main" count="45" uniqueCount="41">
  <si>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</si>
  <si>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</si>
  <si>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</si>
  <si>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</si>
  <si>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</si>
  <si>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</si>
  <si>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</si>
  <si>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</si>
  <si>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อำเภอ</t>
  </si>
  <si>
    <t>Table</t>
  </si>
  <si>
    <t>ประชากร</t>
  </si>
  <si>
    <t>Population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</si>
  <si>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</si>
  <si>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</si>
  <si>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</si>
  <si>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</si>
  <si>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</si>
  <si>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</si>
  <si>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</si>
  <si>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Bangsapan District</t>
  </si>
  <si>
    <t>อำเภอบางสะพานน้อย</t>
  </si>
  <si>
    <t>Bangsapannoi District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</si>
  <si>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</si>
  <si>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</si>
  <si>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</si>
  <si>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</si>
  <si>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</si>
  <si>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</si>
  <si>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อัตราการเปลี่ยนแปลง (%)</t>
  </si>
  <si>
    <t>Percent  change</t>
  </si>
  <si>
    <t>(2010)</t>
  </si>
  <si>
    <t>(2011)</t>
  </si>
  <si>
    <t>(2012)</t>
  </si>
  <si>
    <t>(2013)</t>
  </si>
  <si>
    <t>(Per sq. km.)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</si>
  <si>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2553 - 2557</t>
  </si>
  <si>
    <t>(2014)</t>
  </si>
  <si>
    <t xml:space="preserve">           ที่มา : กรมการปกครอง  กระทรวงมหาดไทย</t>
  </si>
  <si>
    <t xml:space="preserve">    Source : Department of Provincial Administration,  Ministry of Interior</t>
  </si>
  <si>
    <t>-1.1</t>
  </si>
  <si>
    <t>Population from Registration Record, Percent Change and Density by District : 2010 - 2014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</si>
</sst>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188" fontId="5" fillId="0" borderId="2" xfId="1" applyNumberFormat="1" applyFont="1" applyBorder="1" applyAlignment="1">
      <alignment horizontal="right"/>
    </xf>
    <xf numFmtId="188" fontId="5" fillId="0" borderId="12" xfId="1" applyNumberFormat="1" applyFont="1" applyFill="1" applyBorder="1"/>
    <xf numFmtId="188" fontId="5" fillId="0" borderId="2" xfId="1" applyNumberFormat="1" applyFont="1" applyBorder="1"/>
    <xf numFmtId="189" fontId="5" fillId="0" borderId="1" xfId="1" applyNumberFormat="1" applyFont="1" applyBorder="1" applyAlignment="1">
      <alignment horizontal="right"/>
    </xf>
    <xf numFmtId="189" fontId="5" fillId="0" borderId="3" xfId="1" applyNumberFormat="1" applyFont="1" applyBorder="1"/>
    <xf numFmtId="189" fontId="5" fillId="0" borderId="1" xfId="1" quotePrefix="1" applyNumberFormat="1" applyFont="1" applyBorder="1" applyAlignment="1">
      <alignment horizontal="right"/>
    </xf>
    <xf numFmtId="188" fontId="3" fillId="0" borderId="1" xfId="1" applyNumberFormat="1" applyFont="1" applyBorder="1" applyAlignment="1">
      <alignment horizontal="right"/>
    </xf>
    <xf numFmtId="189" fontId="3" fillId="0" borderId="8" xfId="1" applyNumberFormat="1" applyFont="1" applyBorder="1" applyAlignment="1">
      <alignment horizontal="right"/>
    </xf>
    <xf numFmtId="189" fontId="3" fillId="0" borderId="9" xfId="1" applyNumberFormat="1" applyFont="1" applyBorder="1"/>
    <xf numFmtId="0" fontId="4" fillId="0" borderId="0" xfId="2" applyFont="1"/>
    <xf numFmtId="0" fontId="5" fillId="0" borderId="0" xfId="2" applyFont="1"/>
    <xf numFmtId="0" fontId="5" fillId="0" borderId="4" xfId="2" applyFont="1" applyBorder="1"/>
    <xf numFmtId="0" fontId="5" fillId="0" borderId="7" xfId="2" applyFont="1" applyBorder="1"/>
    <xf numFmtId="0" fontId="5" fillId="0" borderId="5" xfId="2" applyFont="1" applyBorder="1"/>
    <xf numFmtId="0" fontId="5" fillId="0" borderId="10" xfId="2" applyFont="1" applyBorder="1"/>
    <xf numFmtId="0" fontId="5" fillId="0" borderId="0" xfId="2" applyFont="1" applyBorder="1"/>
    <xf numFmtId="0" fontId="5" fillId="0" borderId="0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3" fillId="0" borderId="0" xfId="2" applyFont="1"/>
    <xf numFmtId="0" fontId="3" fillId="0" borderId="0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5" xfId="2" quotePrefix="1" applyFont="1" applyBorder="1" applyAlignment="1">
      <alignment horizontal="center"/>
    </xf>
    <xf numFmtId="0" fontId="3" fillId="0" borderId="4" xfId="2" quotePrefix="1" applyFont="1" applyBorder="1" applyAlignment="1">
      <alignment horizontal="center"/>
    </xf>
    <xf numFmtId="0" fontId="3" fillId="0" borderId="10" xfId="2" quotePrefix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8" xfId="2" applyFont="1" applyBorder="1"/>
    <xf numFmtId="0" fontId="3" fillId="0" borderId="9" xfId="2" applyFont="1" applyBorder="1"/>
    <xf numFmtId="0" fontId="2" fillId="0" borderId="0" xfId="2" applyFont="1"/>
    <xf numFmtId="0" fontId="2" fillId="0" borderId="0" xfId="2" applyFont="1" applyBorder="1"/>
    <xf numFmtId="0" fontId="2" fillId="0" borderId="0" xfId="2" applyFont="1" applyAlignment="1">
      <alignment horizontal="center"/>
    </xf>
    <xf numFmtId="0" fontId="3" fillId="0" borderId="11" xfId="2" applyFont="1" applyBorder="1"/>
    <xf numFmtId="0" fontId="3" fillId="0" borderId="6" xfId="2" applyFont="1" applyBorder="1"/>
    <xf numFmtId="0" fontId="3" fillId="0" borderId="2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6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1400179</xdr:colOff>
      <xdr:row>0</xdr:row>
      <xdr:rowOff>1</xdr:rowOff>
    </xdr:from>
    <xdr:to>
      <xdr:col>18</xdr:col>
      <xdr:colOff>289020</xdr:colOff>
      <xdr:row>22</xdr:row>
      <xdr:rowOff>76200</xdr:rowOff>
    </xdr:to>
    <xdr:grpSp>
      <xdr:nvGrpSpPr>
        <xdr:cNvPr id="12817" name="Group 203"/>
        <xdr:cNvGrpSpPr>
          <a:grpSpLocks/>
        </xdr:cNvGrpSpPr>
      </xdr:nvGrpSpPr>
      <xdr:grpSpPr bwMode="auto">
        <a:xfrm>
          <a:off x="8953504" y="1"/>
          <a:ext cx="1089116" cy="6810374"/>
          <a:chOff x="988" y="0"/>
          <a:chExt cx="69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8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5" y="672"/>
            <a:ext cx="6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1282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2"/>
  <sheetViews>
    <sheetView showGridLines="0" tabSelected="1" zoomScaleSheetLayoutView="100" workbookViewId="0">
      <selection activeCell="N10" sqref="N10"/>
    </sheetView>
  </sheetViews>
  <sheetFormatPr defaultRowHeight="18.75" x14ac:dyDescent="0.3"/>
  <cols>
    <col min="1" max="1" width="1.5703125" style="10" customWidth="1"/>
    <col min="2" max="2" width="5.85546875" style="10" customWidth="1"/>
    <col min="3" max="3" width="4.28515625" style="10" customWidth="1"/>
    <col min="4" max="4" width="6.5703125" style="10" customWidth="1"/>
    <col min="5" max="7" width="9.42578125" style="10" customWidth="1"/>
    <col min="8" max="9" width="8.28515625" style="10" customWidth="1"/>
    <col min="10" max="12" width="8.42578125" style="10" customWidth="1"/>
    <col min="13" max="13" width="7.42578125" style="10" customWidth="1"/>
    <col min="14" max="14" width="15.7109375" style="10" customWidth="1"/>
    <col min="15" max="15" width="1.7109375" style="10" customWidth="1"/>
    <col min="16" max="16" width="26.5703125" style="10" customWidth="1"/>
    <col min="17" max="17" width="2.28515625" style="10" customWidth="1"/>
    <col min="18" max="18" width="4.140625" style="10" customWidth="1"/>
    <col min="19" max="16384" width="9.140625" style="10"/>
  </cols>
  <sheetData>
    <row r="1" spans="1:16" s="29" customFormat="1" x14ac:dyDescent="0.3">
      <c r="B1" s="29" t="s">
        <v>0</v>
      </c>
      <c r="C1" s="31">
        <v>1.1000000000000001</v>
      </c>
      <c r="D1" s="29" t="s">
        <v>35</v>
      </c>
    </row>
    <row r="2" spans="1:16" s="19" customFormat="1" x14ac:dyDescent="0.3">
      <c r="B2" s="29" t="s">
        <v>9</v>
      </c>
      <c r="C2" s="31">
        <v>1.1000000000000001</v>
      </c>
      <c r="D2" s="29" t="s">
        <v>40</v>
      </c>
    </row>
    <row r="3" spans="1:16" s="29" customFormat="1" ht="6" customHeigh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19" customFormat="1" ht="20.100000000000001" customHeight="1" x14ac:dyDescent="0.3">
      <c r="A4" s="37" t="s">
        <v>8</v>
      </c>
      <c r="B4" s="37"/>
      <c r="C4" s="37"/>
      <c r="D4" s="38"/>
      <c r="E4" s="35" t="s">
        <v>10</v>
      </c>
      <c r="F4" s="35"/>
      <c r="G4" s="35"/>
      <c r="H4" s="35"/>
      <c r="I4" s="36"/>
      <c r="J4" s="35" t="s">
        <v>28</v>
      </c>
      <c r="K4" s="35"/>
      <c r="L4" s="35"/>
      <c r="M4" s="36"/>
      <c r="N4" s="21" t="s">
        <v>4</v>
      </c>
      <c r="O4" s="43" t="s">
        <v>7</v>
      </c>
      <c r="P4" s="44"/>
    </row>
    <row r="5" spans="1:16" s="19" customFormat="1" ht="20.100000000000001" customHeight="1" x14ac:dyDescent="0.3">
      <c r="A5" s="39"/>
      <c r="B5" s="39"/>
      <c r="C5" s="39"/>
      <c r="D5" s="40"/>
      <c r="E5" s="49" t="s">
        <v>11</v>
      </c>
      <c r="F5" s="49"/>
      <c r="G5" s="49"/>
      <c r="H5" s="49"/>
      <c r="I5" s="50"/>
      <c r="J5" s="49" t="s">
        <v>29</v>
      </c>
      <c r="K5" s="49"/>
      <c r="L5" s="49"/>
      <c r="M5" s="50"/>
      <c r="N5" s="22" t="s">
        <v>5</v>
      </c>
      <c r="O5" s="45"/>
      <c r="P5" s="46"/>
    </row>
    <row r="6" spans="1:16" s="19" customFormat="1" ht="20.100000000000001" customHeight="1" x14ac:dyDescent="0.3">
      <c r="A6" s="39"/>
      <c r="B6" s="39"/>
      <c r="C6" s="39"/>
      <c r="D6" s="40"/>
      <c r="F6" s="27"/>
      <c r="G6" s="28"/>
      <c r="H6" s="27"/>
      <c r="I6" s="33"/>
      <c r="J6" s="27"/>
      <c r="K6" s="27"/>
      <c r="L6" s="32"/>
      <c r="M6" s="27"/>
      <c r="N6" s="26" t="s">
        <v>3</v>
      </c>
      <c r="O6" s="45"/>
      <c r="P6" s="46"/>
    </row>
    <row r="7" spans="1:16" s="19" customFormat="1" ht="20.100000000000001" customHeight="1" x14ac:dyDescent="0.3">
      <c r="A7" s="39"/>
      <c r="B7" s="39"/>
      <c r="C7" s="39"/>
      <c r="D7" s="40"/>
      <c r="E7" s="26">
        <v>2553</v>
      </c>
      <c r="F7" s="20">
        <v>2554</v>
      </c>
      <c r="G7" s="26">
        <v>2555</v>
      </c>
      <c r="H7" s="26">
        <v>2556</v>
      </c>
      <c r="I7" s="20">
        <v>2557</v>
      </c>
      <c r="J7" s="34">
        <v>2554</v>
      </c>
      <c r="K7" s="26">
        <v>2555</v>
      </c>
      <c r="L7" s="20">
        <v>2556</v>
      </c>
      <c r="M7" s="26">
        <v>2557</v>
      </c>
      <c r="N7" s="26" t="s">
        <v>2</v>
      </c>
      <c r="O7" s="45"/>
      <c r="P7" s="46"/>
    </row>
    <row r="8" spans="1:16" s="19" customFormat="1" ht="20.100000000000001" customHeight="1" x14ac:dyDescent="0.3">
      <c r="A8" s="41"/>
      <c r="B8" s="41"/>
      <c r="C8" s="41"/>
      <c r="D8" s="42"/>
      <c r="E8" s="23" t="s">
        <v>30</v>
      </c>
      <c r="F8" s="24" t="s">
        <v>31</v>
      </c>
      <c r="G8" s="23" t="s">
        <v>32</v>
      </c>
      <c r="H8" s="23" t="s">
        <v>33</v>
      </c>
      <c r="I8" s="24" t="s">
        <v>36</v>
      </c>
      <c r="J8" s="25" t="s">
        <v>31</v>
      </c>
      <c r="K8" s="23" t="s">
        <v>32</v>
      </c>
      <c r="L8" s="25" t="s">
        <v>33</v>
      </c>
      <c r="M8" s="23" t="s">
        <v>36</v>
      </c>
      <c r="N8" s="22" t="s">
        <v>34</v>
      </c>
      <c r="O8" s="47"/>
      <c r="P8" s="48"/>
    </row>
    <row r="9" spans="1:16" s="19" customFormat="1" ht="30" customHeight="1" x14ac:dyDescent="0.3">
      <c r="A9" s="35" t="s">
        <v>6</v>
      </c>
      <c r="B9" s="35"/>
      <c r="C9" s="35"/>
      <c r="D9" s="36"/>
      <c r="E9" s="7">
        <f>SUM(E10:E17)</f>
        <v>509134</v>
      </c>
      <c r="F9" s="7">
        <f>SUM(F10:F17)</f>
        <v>512568</v>
      </c>
      <c r="G9" s="7">
        <f>SUM(G10:G17)</f>
        <v>517050</v>
      </c>
      <c r="H9" s="7">
        <f>SUM(H10:H17)</f>
        <v>520271</v>
      </c>
      <c r="I9" s="7">
        <f>SUM(I10:I17)</f>
        <v>525107</v>
      </c>
      <c r="J9" s="8">
        <f>(F9-E9)*100/E9</f>
        <v>0.67447862448785589</v>
      </c>
      <c r="K9" s="8">
        <f t="shared" ref="K9:K17" si="0">(G9-F9)*100/F9</f>
        <v>0.87442056468605145</v>
      </c>
      <c r="L9" s="8">
        <f t="shared" ref="L9:L17" si="1">(H9-G9)*100/G9</f>
        <v>0.6229571608161687</v>
      </c>
      <c r="M9" s="8">
        <f t="shared" ref="M9:M17" si="2">(I9-H9)*100/H9</f>
        <v>0.9295155793807458</v>
      </c>
      <c r="N9" s="9">
        <f>I9/6090</f>
        <v>86.224466338259447</v>
      </c>
      <c r="O9" s="20"/>
      <c r="P9" s="20" t="s">
        <v>1</v>
      </c>
    </row>
    <row r="10" spans="1:16" s="11" customFormat="1" ht="30" customHeight="1" x14ac:dyDescent="0.3">
      <c r="A10" s="11" t="s">
        <v>12</v>
      </c>
      <c r="B10" s="18"/>
      <c r="C10" s="18"/>
      <c r="D10" s="17"/>
      <c r="E10" s="1">
        <v>87950</v>
      </c>
      <c r="F10" s="2">
        <v>88109</v>
      </c>
      <c r="G10" s="3">
        <v>88378</v>
      </c>
      <c r="H10" s="3">
        <v>88750</v>
      </c>
      <c r="I10" s="3">
        <v>89465</v>
      </c>
      <c r="J10" s="4">
        <f t="shared" ref="J10:J17" si="3">(F10-E10)*100/E10</f>
        <v>0.18078453666856167</v>
      </c>
      <c r="K10" s="4">
        <f t="shared" si="0"/>
        <v>0.30530365796910647</v>
      </c>
      <c r="L10" s="4">
        <f t="shared" si="1"/>
        <v>0.42091923329335357</v>
      </c>
      <c r="M10" s="4">
        <f t="shared" si="2"/>
        <v>0.80563380281690145</v>
      </c>
      <c r="N10" s="5">
        <f>I10/844</f>
        <v>106.00118483412322</v>
      </c>
      <c r="O10" s="16"/>
      <c r="P10" s="16" t="s">
        <v>13</v>
      </c>
    </row>
    <row r="11" spans="1:16" s="11" customFormat="1" ht="30" customHeight="1" x14ac:dyDescent="0.3">
      <c r="A11" s="11" t="s">
        <v>14</v>
      </c>
      <c r="E11" s="1">
        <v>41943</v>
      </c>
      <c r="F11" s="2">
        <v>42186</v>
      </c>
      <c r="G11" s="3">
        <v>42493</v>
      </c>
      <c r="H11" s="3">
        <v>42624</v>
      </c>
      <c r="I11" s="3">
        <v>42865</v>
      </c>
      <c r="J11" s="4">
        <f t="shared" si="3"/>
        <v>0.57935769973535511</v>
      </c>
      <c r="K11" s="4">
        <f t="shared" si="0"/>
        <v>0.72772957853316267</v>
      </c>
      <c r="L11" s="4">
        <f t="shared" si="1"/>
        <v>0.30828607064693009</v>
      </c>
      <c r="M11" s="4">
        <f t="shared" si="2"/>
        <v>0.56540915915915912</v>
      </c>
      <c r="N11" s="5">
        <f>I11/575</f>
        <v>74.547826086956519</v>
      </c>
      <c r="O11" s="16"/>
      <c r="P11" s="16" t="s">
        <v>15</v>
      </c>
    </row>
    <row r="12" spans="1:16" s="11" customFormat="1" ht="30" customHeight="1" x14ac:dyDescent="0.3">
      <c r="A12" s="11" t="s">
        <v>16</v>
      </c>
      <c r="E12" s="1">
        <v>47733</v>
      </c>
      <c r="F12" s="2">
        <v>47875</v>
      </c>
      <c r="G12" s="3">
        <v>47955</v>
      </c>
      <c r="H12" s="3">
        <v>48043</v>
      </c>
      <c r="I12" s="3">
        <v>48373</v>
      </c>
      <c r="J12" s="4">
        <f t="shared" si="3"/>
        <v>0.29748811095049549</v>
      </c>
      <c r="K12" s="4">
        <f t="shared" si="0"/>
        <v>0.16710182767624021</v>
      </c>
      <c r="L12" s="4">
        <f t="shared" si="1"/>
        <v>0.18350536961734959</v>
      </c>
      <c r="M12" s="4">
        <f t="shared" si="2"/>
        <v>0.68688466582020269</v>
      </c>
      <c r="N12" s="5">
        <f>I12/518</f>
        <v>93.384169884169879</v>
      </c>
      <c r="O12" s="16"/>
      <c r="P12" s="16" t="s">
        <v>17</v>
      </c>
    </row>
    <row r="13" spans="1:16" s="11" customFormat="1" ht="30" customHeight="1" x14ac:dyDescent="0.3">
      <c r="A13" s="11" t="s">
        <v>18</v>
      </c>
      <c r="E13" s="1">
        <v>72480</v>
      </c>
      <c r="F13" s="2">
        <v>72917</v>
      </c>
      <c r="G13" s="3">
        <v>73584</v>
      </c>
      <c r="H13" s="3">
        <v>74002</v>
      </c>
      <c r="I13" s="3">
        <v>74269</v>
      </c>
      <c r="J13" s="4">
        <f t="shared" si="3"/>
        <v>0.60292494481236203</v>
      </c>
      <c r="K13" s="4">
        <f t="shared" si="0"/>
        <v>0.91473867548034071</v>
      </c>
      <c r="L13" s="4">
        <f t="shared" si="1"/>
        <v>0.56805827353772564</v>
      </c>
      <c r="M13" s="4">
        <f t="shared" si="2"/>
        <v>0.36080105943082619</v>
      </c>
      <c r="N13" s="5">
        <f>I13/868</f>
        <v>85.563364055299544</v>
      </c>
      <c r="O13" s="16"/>
      <c r="P13" s="16" t="s">
        <v>19</v>
      </c>
    </row>
    <row r="14" spans="1:16" s="11" customFormat="1" ht="30" customHeight="1" x14ac:dyDescent="0.3">
      <c r="A14" s="11" t="s">
        <v>20</v>
      </c>
      <c r="E14" s="1">
        <v>36377</v>
      </c>
      <c r="F14" s="1">
        <v>36679</v>
      </c>
      <c r="G14" s="3">
        <v>37088</v>
      </c>
      <c r="H14" s="3">
        <v>37366</v>
      </c>
      <c r="I14" s="3">
        <v>37806</v>
      </c>
      <c r="J14" s="4">
        <f t="shared" si="3"/>
        <v>0.83019490337301038</v>
      </c>
      <c r="K14" s="4">
        <f t="shared" si="0"/>
        <v>1.1150794732680827</v>
      </c>
      <c r="L14" s="4">
        <f t="shared" si="1"/>
        <v>0.74956859361518546</v>
      </c>
      <c r="M14" s="4">
        <f t="shared" si="2"/>
        <v>1.177541080126318</v>
      </c>
      <c r="N14" s="5">
        <f>I14/720</f>
        <v>52.508333333333333</v>
      </c>
      <c r="O14" s="16"/>
      <c r="P14" s="16" t="s">
        <v>21</v>
      </c>
    </row>
    <row r="15" spans="1:16" s="11" customFormat="1" ht="30" customHeight="1" x14ac:dyDescent="0.3">
      <c r="A15" s="11" t="s">
        <v>22</v>
      </c>
      <c r="E15" s="1">
        <v>76232</v>
      </c>
      <c r="F15" s="1">
        <v>75417</v>
      </c>
      <c r="G15" s="3">
        <v>75910</v>
      </c>
      <c r="H15" s="3">
        <v>76294</v>
      </c>
      <c r="I15" s="3">
        <v>76448</v>
      </c>
      <c r="J15" s="6" t="s">
        <v>39</v>
      </c>
      <c r="K15" s="4">
        <f t="shared" si="0"/>
        <v>0.65369876818224004</v>
      </c>
      <c r="L15" s="4">
        <f t="shared" si="1"/>
        <v>0.50586220524305103</v>
      </c>
      <c r="M15" s="4">
        <f t="shared" si="2"/>
        <v>0.20185073531339293</v>
      </c>
      <c r="N15" s="5">
        <f>I15/765</f>
        <v>99.93202614379085</v>
      </c>
      <c r="O15" s="16"/>
      <c r="P15" s="16" t="s">
        <v>23</v>
      </c>
    </row>
    <row r="16" spans="1:16" s="11" customFormat="1" ht="30" customHeight="1" x14ac:dyDescent="0.3">
      <c r="A16" s="11" t="s">
        <v>24</v>
      </c>
      <c r="E16" s="1">
        <v>97787</v>
      </c>
      <c r="F16" s="1">
        <v>100548</v>
      </c>
      <c r="G16" s="3">
        <v>102728</v>
      </c>
      <c r="H16" s="3">
        <v>103905</v>
      </c>
      <c r="I16" s="3">
        <v>106261</v>
      </c>
      <c r="J16" s="4">
        <f t="shared" si="3"/>
        <v>2.8234836941515744</v>
      </c>
      <c r="K16" s="4">
        <f t="shared" si="0"/>
        <v>2.1681187094720928</v>
      </c>
      <c r="L16" s="4">
        <f t="shared" si="1"/>
        <v>1.1457441009267191</v>
      </c>
      <c r="M16" s="4">
        <f>(I16-H16)*100/H16</f>
        <v>2.2674558490929213</v>
      </c>
      <c r="N16" s="5">
        <f>I16/911</f>
        <v>116.64215148188804</v>
      </c>
      <c r="O16" s="16"/>
      <c r="P16" s="16" t="s">
        <v>25</v>
      </c>
    </row>
    <row r="17" spans="1:16" s="11" customFormat="1" ht="30" customHeight="1" x14ac:dyDescent="0.3">
      <c r="A17" s="11" t="s">
        <v>26</v>
      </c>
      <c r="E17" s="1">
        <v>48632</v>
      </c>
      <c r="F17" s="1">
        <v>48837</v>
      </c>
      <c r="G17" s="3">
        <v>48914</v>
      </c>
      <c r="H17" s="3">
        <v>49287</v>
      </c>
      <c r="I17" s="3">
        <v>49620</v>
      </c>
      <c r="J17" s="4">
        <f t="shared" si="3"/>
        <v>0.42153314689916105</v>
      </c>
      <c r="K17" s="4">
        <f t="shared" si="0"/>
        <v>0.1576673423838483</v>
      </c>
      <c r="L17" s="4">
        <f t="shared" si="1"/>
        <v>0.76256286543729812</v>
      </c>
      <c r="M17" s="4">
        <f t="shared" si="2"/>
        <v>0.6756345486639479</v>
      </c>
      <c r="N17" s="5">
        <f>I17/889</f>
        <v>55.815523059617547</v>
      </c>
      <c r="O17" s="16"/>
      <c r="P17" s="16" t="s">
        <v>27</v>
      </c>
    </row>
    <row r="18" spans="1:16" s="11" customFormat="1" ht="9" customHeight="1" x14ac:dyDescent="0.3">
      <c r="A18" s="12"/>
      <c r="B18" s="12"/>
      <c r="C18" s="12"/>
      <c r="D18" s="12"/>
      <c r="E18" s="14"/>
      <c r="F18" s="14"/>
      <c r="G18" s="13"/>
      <c r="H18" s="15"/>
      <c r="I18" s="15"/>
      <c r="J18" s="15"/>
      <c r="K18" s="15"/>
      <c r="L18" s="14"/>
      <c r="M18" s="13"/>
      <c r="N18" s="13"/>
      <c r="O18" s="12"/>
      <c r="P18" s="12"/>
    </row>
    <row r="19" spans="1:16" s="11" customFormat="1" ht="9" customHeight="1" x14ac:dyDescent="0.3"/>
    <row r="20" spans="1:16" s="11" customFormat="1" ht="20.100000000000001" customHeight="1" x14ac:dyDescent="0.3">
      <c r="A20" s="11" t="s">
        <v>37</v>
      </c>
    </row>
    <row r="21" spans="1:16" s="11" customFormat="1" ht="17.25" x14ac:dyDescent="0.3">
      <c r="B21" s="11" t="s">
        <v>38</v>
      </c>
    </row>
    <row r="22" spans="1:16" ht="64.5" customHeight="1" x14ac:dyDescent="0.3"/>
  </sheetData>
  <mergeCells count="7">
    <mergeCell ref="A9:D9"/>
    <mergeCell ref="A4:D8"/>
    <mergeCell ref="O4:P8"/>
    <mergeCell ref="E4:I4"/>
    <mergeCell ref="E5:I5"/>
    <mergeCell ref="J4:M4"/>
    <mergeCell ref="J5:M5"/>
  </mergeCells>
  <pageMargins left="0.5" right="0.6" top="0.8" bottom="0.5" header="0.511811024" footer="0.51181102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2015-09-16T04:51:45Z</dcterms:modified>
</cp:coreProperties>
</file>