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8_{904F02DA-1AB1-43B7-A2D6-0130DBAD5E74}" xr6:coauthVersionLast="47" xr6:coauthVersionMax="47" xr10:uidLastSave="{00000000-0000-0000-0000-000000000000}"/>
  <bookViews>
    <workbookView xWindow="-120" yWindow="-120" windowWidth="20730" windowHeight="11160" xr2:uid="{6E0C591E-460E-428C-8137-EC9C9035B5D9}"/>
  </bookViews>
  <sheets>
    <sheet name="ตารางที่1" sheetId="1" r:id="rId1"/>
  </sheets>
  <definedNames>
    <definedName name="_xlnm.Print_Area" localSheetId="0">ตารางที่1!$A$1:$D$33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D30" i="1"/>
  <c r="C30" i="1"/>
  <c r="B30" i="1"/>
  <c r="H29" i="1"/>
  <c r="G29" i="1"/>
  <c r="F29" i="1"/>
  <c r="D29" i="1"/>
  <c r="C29" i="1"/>
  <c r="B29" i="1"/>
  <c r="H28" i="1"/>
  <c r="G28" i="1"/>
  <c r="F28" i="1"/>
  <c r="D28" i="1"/>
  <c r="C28" i="1"/>
  <c r="B28" i="1"/>
  <c r="H27" i="1"/>
  <c r="G27" i="1"/>
  <c r="F27" i="1"/>
  <c r="D27" i="1"/>
  <c r="C27" i="1"/>
  <c r="H26" i="1"/>
  <c r="G26" i="1"/>
  <c r="F26" i="1"/>
  <c r="D26" i="1"/>
  <c r="C26" i="1"/>
  <c r="L25" i="1"/>
  <c r="K25" i="1"/>
  <c r="J25" i="1"/>
  <c r="H25" i="1"/>
  <c r="G25" i="1"/>
  <c r="F25" i="1"/>
  <c r="D25" i="1"/>
  <c r="C25" i="1"/>
  <c r="B25" i="1"/>
  <c r="H24" i="1"/>
  <c r="G24" i="1"/>
  <c r="F24" i="1"/>
  <c r="C24" i="1"/>
  <c r="B24" i="1"/>
  <c r="H23" i="1"/>
  <c r="G23" i="1"/>
  <c r="F23" i="1"/>
  <c r="D23" i="1"/>
  <c r="L21" i="1" s="1"/>
  <c r="C23" i="1"/>
  <c r="B23" i="1"/>
  <c r="H22" i="1"/>
  <c r="G22" i="1"/>
  <c r="F22" i="1"/>
  <c r="D22" i="1"/>
  <c r="C22" i="1"/>
  <c r="K21" i="1" s="1"/>
  <c r="B22" i="1"/>
  <c r="J21" i="1" s="1"/>
  <c r="H21" i="1"/>
  <c r="G21" i="1"/>
  <c r="F21" i="1"/>
  <c r="D21" i="1"/>
  <c r="C21" i="1"/>
  <c r="K20" i="1" s="1"/>
  <c r="B21" i="1"/>
  <c r="J20" i="1" s="1"/>
  <c r="L20" i="1"/>
  <c r="H20" i="1"/>
  <c r="G20" i="1"/>
  <c r="F20" i="1"/>
  <c r="D20" i="1"/>
  <c r="L19" i="1" s="1"/>
  <c r="C20" i="1"/>
  <c r="K19" i="1" s="1"/>
  <c r="B20" i="1"/>
  <c r="J19" i="1" s="1"/>
  <c r="F19" i="1"/>
  <c r="D19" i="1"/>
  <c r="C19" i="1"/>
  <c r="B19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H19" i="1" s="1"/>
  <c r="G6" i="1"/>
  <c r="G19" i="1" s="1"/>
  <c r="F6" i="1"/>
</calcChain>
</file>

<file path=xl/sharedStrings.xml><?xml version="1.0" encoding="utf-8"?>
<sst xmlns="http://schemas.openxmlformats.org/spreadsheetml/2006/main" count="54" uniqueCount="26">
  <si>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</si>
  <si>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             ไตรมาสที่ 3/2568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</si>
  <si>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</si>
  <si>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</si>
  <si>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</si>
  <si>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</si>
  <si>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</si>
  <si>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จำนวน</t>
  </si>
  <si>
    <t>ประชากรอายุ  15  ปีขึ้นไป</t>
  </si>
  <si>
    <t>1. กำลังแรงงานรวม</t>
  </si>
  <si>
    <t xml:space="preserve">    1.1  กำลังแรงงานปัจจุบัน</t>
  </si>
  <si>
    <t xml:space="preserve">          1.1.1  ผู้มีงานทำ</t>
  </si>
  <si>
    <t xml:space="preserve">          1.1.2  ผู้ว่างงาน</t>
  </si>
  <si>
    <t xml:space="preserve">    1.2 กำลังแรงงานที่รอฤดูกาล</t>
  </si>
  <si>
    <t xml:space="preserve"> 2. ผู้อยู่นอกกำลังแรงงาน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</si>
  <si>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</si>
  <si>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</si>
  <si>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เด็ก/ชรา/ป่วย/พิการจนไม่สามารถทำงานได้</t>
  </si>
  <si>
    <t xml:space="preserve">    2.4  ผู้ดูแลเด็ก/ผู้สูงอายุ/ผู้ป่วย/ผู้พิการ</t>
  </si>
  <si>
    <t xml:space="preserve">    2.5  อื่น ๆ</t>
  </si>
  <si>
    <t xml:space="preserve">                      ร้อยละ</t>
  </si>
  <si>
    <t xml:space="preserve">                                  </t>
  </si>
  <si>
    <t xml:space="preserve">                                                                              </t>
  </si>
  <si>
    <t>หมายเหตุ :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</si>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</sst>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vertical="center"/>
    </xf>
    <xf numFmtId="164" fontId="6" fillId="0" borderId="0" xfId="0" quotePrefix="1" applyNumberFormat="1" applyFont="1" applyAlignment="1">
      <alignment horizontal="right" vertical="center"/>
    </xf>
    <xf numFmtId="164" fontId="6" fillId="3" borderId="0" xfId="0" quotePrefix="1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horizontal="right" vertical="center"/>
    </xf>
    <xf numFmtId="165" fontId="4" fillId="4" borderId="0" xfId="0" applyNumberFormat="1" applyFont="1" applyFill="1" applyAlignment="1">
      <alignment horizontal="right" vertical="center"/>
    </xf>
    <xf numFmtId="0" fontId="6" fillId="0" borderId="3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164" fontId="3" fillId="0" borderId="0" xfId="0" applyNumberFormat="1" applyFon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719C-44B7-43CD-9D47-A81EA96ED820}">
  <sheetPr>
    <tabColor rgb="FF99CC00"/>
  </sheetPr>
  <dimension ref="A1:X1002"/>
  <sheetViews>
    <sheetView showGridLines="0" tabSelected="1" view="pageBreakPreview" zoomScale="160" zoomScaleNormal="130" zoomScaleSheetLayoutView="160" workbookViewId="0">
      <selection activeCell="A33" sqref="A33"/>
    </sheetView>
  </sheetViews>
  <sheetFormatPr defaultColWidth="10.140625" defaultRowHeight="15" customHeight="1" x14ac:dyDescent="0.35"/>
  <cols>
    <col min="1" max="1" width="47.5703125" style="3" customWidth="1"/>
    <col min="2" max="5" width="16.28515625" style="3" customWidth="1"/>
    <col min="6" max="6" width="11.85546875" style="3" customWidth="1"/>
    <col min="7" max="7" width="11.42578125" style="3" customWidth="1"/>
    <col min="8" max="8" width="12.5703125" style="3" customWidth="1"/>
    <col min="9" max="12" width="9.140625" style="3" customWidth="1"/>
    <col min="13" max="24" width="8" style="3" customWidth="1"/>
    <col min="25" max="16384" width="10.140625" style="3"/>
  </cols>
  <sheetData>
    <row r="1" spans="1:24" ht="28.5" customHeight="1" x14ac:dyDescent="0.35">
      <c r="A1" s="1" t="s">
        <v>0</v>
      </c>
      <c r="B1" s="2"/>
      <c r="C1" s="2"/>
      <c r="D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8.75" customHeight="1" x14ac:dyDescent="0.35">
      <c r="A2" s="5" t="s">
        <v>1</v>
      </c>
      <c r="B2" s="6" t="s">
        <v>2</v>
      </c>
      <c r="C2" s="7"/>
      <c r="D2" s="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6.75" customHeight="1" x14ac:dyDescent="0.35">
      <c r="A3" s="8"/>
      <c r="B3" s="6"/>
      <c r="C3" s="7"/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3" customFormat="1" ht="33" customHeight="1" x14ac:dyDescent="0.3">
      <c r="A4" s="9" t="s">
        <v>3</v>
      </c>
      <c r="B4" s="10" t="s">
        <v>4</v>
      </c>
      <c r="C4" s="10" t="s">
        <v>5</v>
      </c>
      <c r="D4" s="10" t="s">
        <v>6</v>
      </c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s="13" customFormat="1" ht="27" customHeight="1" x14ac:dyDescent="0.3">
      <c r="A5" s="14"/>
      <c r="B5" s="12"/>
      <c r="C5" s="15" t="s">
        <v>7</v>
      </c>
      <c r="D5" s="16"/>
      <c r="E5" s="17"/>
      <c r="F5" s="18"/>
      <c r="G5" s="18"/>
      <c r="H5" s="18"/>
      <c r="I5" s="18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13" customFormat="1" ht="24" customHeight="1" x14ac:dyDescent="0.3">
      <c r="A6" s="19" t="s">
        <v>8</v>
      </c>
      <c r="B6" s="18">
        <v>758908</v>
      </c>
      <c r="C6" s="18">
        <v>358656</v>
      </c>
      <c r="D6" s="18">
        <v>400252</v>
      </c>
      <c r="E6" s="18"/>
      <c r="F6" s="18">
        <f t="shared" ref="F6:H17" si="0">ROUND(B6,0)</f>
        <v>758908</v>
      </c>
      <c r="G6" s="18">
        <f t="shared" si="0"/>
        <v>358656</v>
      </c>
      <c r="H6" s="18">
        <f t="shared" si="0"/>
        <v>400252</v>
      </c>
      <c r="I6" s="18"/>
      <c r="J6" s="18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s="13" customFormat="1" ht="24" customHeight="1" x14ac:dyDescent="0.3">
      <c r="A7" s="17" t="s">
        <v>9</v>
      </c>
      <c r="B7" s="20">
        <v>474284</v>
      </c>
      <c r="C7" s="20">
        <v>255373</v>
      </c>
      <c r="D7" s="20">
        <v>218911</v>
      </c>
      <c r="E7" s="20"/>
      <c r="F7" s="20">
        <f t="shared" si="0"/>
        <v>474284</v>
      </c>
      <c r="G7" s="20">
        <f>ROUND(C7,0)</f>
        <v>255373</v>
      </c>
      <c r="H7" s="20">
        <f>ROUND(D7,0)</f>
        <v>218911</v>
      </c>
      <c r="I7" s="20"/>
      <c r="J7" s="20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13" customFormat="1" ht="24" customHeight="1" x14ac:dyDescent="0.3">
      <c r="A8" s="17" t="s">
        <v>10</v>
      </c>
      <c r="B8" s="20">
        <v>470851</v>
      </c>
      <c r="C8" s="20">
        <v>252129</v>
      </c>
      <c r="D8" s="20">
        <v>218722</v>
      </c>
      <c r="E8" s="20"/>
      <c r="F8" s="20">
        <f t="shared" si="0"/>
        <v>470851</v>
      </c>
      <c r="G8" s="20">
        <f>ROUND(C8,0)</f>
        <v>252129</v>
      </c>
      <c r="H8" s="20">
        <f>ROUND(D8,0)</f>
        <v>218722</v>
      </c>
      <c r="I8" s="20"/>
      <c r="J8" s="20" t="s">
        <v>2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s="13" customFormat="1" ht="24" customHeight="1" x14ac:dyDescent="0.3">
      <c r="A9" s="17" t="s">
        <v>11</v>
      </c>
      <c r="B9" s="20">
        <v>462243</v>
      </c>
      <c r="C9" s="20">
        <v>248015</v>
      </c>
      <c r="D9" s="20">
        <v>214229</v>
      </c>
      <c r="E9" s="20"/>
      <c r="F9" s="20">
        <f t="shared" si="0"/>
        <v>462243</v>
      </c>
      <c r="G9" s="20">
        <f t="shared" si="0"/>
        <v>248015</v>
      </c>
      <c r="H9" s="20">
        <f t="shared" si="0"/>
        <v>214229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s="13" customFormat="1" ht="24" customHeight="1" x14ac:dyDescent="0.3">
      <c r="A10" s="17" t="s">
        <v>12</v>
      </c>
      <c r="B10" s="20">
        <v>8608</v>
      </c>
      <c r="C10" s="20">
        <v>4114</v>
      </c>
      <c r="D10" s="20">
        <v>4494</v>
      </c>
      <c r="E10" s="20"/>
      <c r="F10" s="20">
        <f t="shared" si="0"/>
        <v>8608</v>
      </c>
      <c r="G10" s="20">
        <f t="shared" si="0"/>
        <v>4114</v>
      </c>
      <c r="H10" s="20">
        <f t="shared" si="0"/>
        <v>4494</v>
      </c>
      <c r="I10" s="17"/>
      <c r="J10" s="17"/>
      <c r="K10" s="17" t="s">
        <v>2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s="13" customFormat="1" ht="24" customHeight="1" x14ac:dyDescent="0.3">
      <c r="A11" s="17" t="s">
        <v>13</v>
      </c>
      <c r="B11" s="20">
        <v>3433</v>
      </c>
      <c r="C11" s="20">
        <v>3245</v>
      </c>
      <c r="D11" s="20">
        <v>188</v>
      </c>
      <c r="E11" s="20" t="s">
        <v>2</v>
      </c>
      <c r="F11" s="20">
        <f t="shared" si="0"/>
        <v>3433</v>
      </c>
      <c r="G11" s="20">
        <f t="shared" si="0"/>
        <v>3245</v>
      </c>
      <c r="H11" s="20">
        <f t="shared" si="0"/>
        <v>188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s="13" customFormat="1" ht="24" customHeight="1" x14ac:dyDescent="0.3">
      <c r="A12" s="17" t="s">
        <v>14</v>
      </c>
      <c r="B12" s="20">
        <v>284624</v>
      </c>
      <c r="C12" s="20">
        <v>103283</v>
      </c>
      <c r="D12" s="20">
        <v>181341</v>
      </c>
      <c r="E12" s="20"/>
      <c r="F12" s="20">
        <f t="shared" si="0"/>
        <v>284624</v>
      </c>
      <c r="G12" s="20">
        <f t="shared" si="0"/>
        <v>103283</v>
      </c>
      <c r="H12" s="20">
        <f t="shared" si="0"/>
        <v>181341</v>
      </c>
      <c r="I12" s="17"/>
      <c r="J12" s="17" t="s">
        <v>2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s="13" customFormat="1" ht="24" customHeight="1" x14ac:dyDescent="0.3">
      <c r="A13" s="17" t="s">
        <v>15</v>
      </c>
      <c r="B13" s="20">
        <v>55206</v>
      </c>
      <c r="C13" s="20">
        <v>1150</v>
      </c>
      <c r="D13" s="20">
        <v>54055</v>
      </c>
      <c r="E13" s="20"/>
      <c r="F13" s="20">
        <f t="shared" si="0"/>
        <v>55206</v>
      </c>
      <c r="G13" s="20">
        <f t="shared" si="0"/>
        <v>1150</v>
      </c>
      <c r="H13" s="20">
        <f t="shared" si="0"/>
        <v>54055</v>
      </c>
      <c r="I13" s="17"/>
      <c r="J13" s="17" t="s">
        <v>2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3" customFormat="1" ht="24" customHeight="1" x14ac:dyDescent="0.3">
      <c r="A14" s="17" t="s">
        <v>16</v>
      </c>
      <c r="B14" s="20">
        <v>48356</v>
      </c>
      <c r="C14" s="20">
        <v>19479</v>
      </c>
      <c r="D14" s="20">
        <v>28877</v>
      </c>
      <c r="E14" s="20"/>
      <c r="F14" s="20">
        <f t="shared" si="0"/>
        <v>48356</v>
      </c>
      <c r="G14" s="20">
        <f t="shared" si="0"/>
        <v>19479</v>
      </c>
      <c r="H14" s="20">
        <f t="shared" si="0"/>
        <v>28877</v>
      </c>
      <c r="I14" s="17"/>
      <c r="J14" s="17" t="s">
        <v>2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s="13" customFormat="1" ht="24" customHeight="1" x14ac:dyDescent="0.3">
      <c r="A15" s="17" t="s">
        <v>17</v>
      </c>
      <c r="B15" s="20">
        <v>135100</v>
      </c>
      <c r="C15" s="20">
        <v>57331</v>
      </c>
      <c r="D15" s="20">
        <v>77769</v>
      </c>
      <c r="E15" s="20"/>
      <c r="F15" s="20">
        <f t="shared" si="0"/>
        <v>135100</v>
      </c>
      <c r="G15" s="20">
        <f t="shared" si="0"/>
        <v>57331</v>
      </c>
      <c r="H15" s="20">
        <f t="shared" si="0"/>
        <v>77769</v>
      </c>
      <c r="I15" s="17"/>
      <c r="J15" s="17" t="s">
        <v>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s="13" customFormat="1" ht="24" customHeight="1" x14ac:dyDescent="0.3">
      <c r="A16" s="17" t="s">
        <v>18</v>
      </c>
      <c r="B16" s="20">
        <v>13471</v>
      </c>
      <c r="C16" s="20">
        <v>2009</v>
      </c>
      <c r="D16" s="20">
        <v>11462</v>
      </c>
      <c r="E16" s="20"/>
      <c r="F16" s="20">
        <f t="shared" si="0"/>
        <v>13471</v>
      </c>
      <c r="G16" s="20">
        <f t="shared" si="0"/>
        <v>2009</v>
      </c>
      <c r="H16" s="20">
        <f t="shared" si="0"/>
        <v>11462</v>
      </c>
      <c r="I16" s="17"/>
      <c r="J16" s="17" t="s">
        <v>2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s="13" customFormat="1" ht="24" customHeight="1" x14ac:dyDescent="0.3">
      <c r="A17" s="17" t="s">
        <v>19</v>
      </c>
      <c r="B17" s="20">
        <v>32492</v>
      </c>
      <c r="C17" s="20">
        <v>23314</v>
      </c>
      <c r="D17" s="20">
        <v>9178</v>
      </c>
      <c r="E17" s="20"/>
      <c r="F17" s="20">
        <f t="shared" si="0"/>
        <v>32492</v>
      </c>
      <c r="G17" s="20">
        <f t="shared" si="0"/>
        <v>23314</v>
      </c>
      <c r="H17" s="20">
        <f t="shared" si="0"/>
        <v>9178</v>
      </c>
      <c r="I17" s="17"/>
      <c r="J17" s="17"/>
      <c r="K17" s="17" t="s">
        <v>2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s="13" customFormat="1" ht="33" customHeight="1" x14ac:dyDescent="0.3">
      <c r="A18" s="14"/>
      <c r="B18" s="17"/>
      <c r="C18" s="21" t="s">
        <v>20</v>
      </c>
      <c r="D18" s="12"/>
      <c r="E18" s="12" t="s">
        <v>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s="13" customFormat="1" ht="24" customHeight="1" x14ac:dyDescent="0.3">
      <c r="A19" s="19" t="s">
        <v>8</v>
      </c>
      <c r="B19" s="22">
        <f>ROUND(B6*100/$B$6,1)</f>
        <v>100</v>
      </c>
      <c r="C19" s="22">
        <f t="shared" ref="C19:C30" si="1">ROUND(C6*100/$C$6,1)</f>
        <v>100</v>
      </c>
      <c r="D19" s="22">
        <f t="shared" ref="D19" si="2">ROUND(D6*100/$D$6,1)</f>
        <v>100</v>
      </c>
      <c r="E19" s="22" t="s">
        <v>2</v>
      </c>
      <c r="F19" s="22">
        <f>ROUND(F6*100/$B$6,1)</f>
        <v>100</v>
      </c>
      <c r="G19" s="22">
        <f>ROUND(G6*100/$C$6,1)</f>
        <v>100</v>
      </c>
      <c r="H19" s="22">
        <f>ROUND(H6*100/$D$6,1)</f>
        <v>100</v>
      </c>
      <c r="I19" s="17"/>
      <c r="J19" s="23">
        <f>SUM(B20,B25)</f>
        <v>100</v>
      </c>
      <c r="K19" s="23">
        <f t="shared" ref="K19:L19" si="3">SUM(C20,C25)</f>
        <v>100</v>
      </c>
      <c r="L19" s="23">
        <f t="shared" si="3"/>
        <v>100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s="13" customFormat="1" ht="24" customHeight="1" x14ac:dyDescent="0.3">
      <c r="A20" s="17" t="s">
        <v>9</v>
      </c>
      <c r="B20" s="24">
        <f>ROUND(B7*100/$B$6,1)</f>
        <v>62.5</v>
      </c>
      <c r="C20" s="24">
        <f>ROUND(C7*100/$C$6,1)</f>
        <v>71.2</v>
      </c>
      <c r="D20" s="24">
        <f>ROUND(D7*100/$D$6,1)</f>
        <v>54.7</v>
      </c>
      <c r="E20" s="24"/>
      <c r="F20" s="25">
        <f>(B7*100/$B$6)</f>
        <v>62.495585762701147</v>
      </c>
      <c r="G20" s="25">
        <f>(C7*100/$C$6)</f>
        <v>71.202768112062813</v>
      </c>
      <c r="H20" s="25">
        <f>(D7*100/$D$6)</f>
        <v>54.693293225268079</v>
      </c>
      <c r="I20" s="17"/>
      <c r="J20" s="23">
        <f>SUM(B21,B24)</f>
        <v>62.5</v>
      </c>
      <c r="K20" s="23">
        <f>SUM(C21,C24)</f>
        <v>71.2</v>
      </c>
      <c r="L20" s="23">
        <f t="shared" ref="L20" si="4">SUM(D21,D24)</f>
        <v>54.7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s="13" customFormat="1" ht="24" customHeight="1" x14ac:dyDescent="0.3">
      <c r="A21" s="17" t="s">
        <v>10</v>
      </c>
      <c r="B21" s="24">
        <f t="shared" ref="B21:B23" si="5">ROUND(B8*100/$B$6,1)</f>
        <v>62</v>
      </c>
      <c r="C21" s="24">
        <f t="shared" ref="C21:C22" si="6">ROUND(C8*100/$C$6,1)</f>
        <v>70.3</v>
      </c>
      <c r="D21" s="24">
        <f>ROUND(D8*100/$D$6,1)</f>
        <v>54.6</v>
      </c>
      <c r="E21" s="24"/>
      <c r="F21" s="25">
        <f t="shared" ref="F21:F28" si="7">(B8*100/$B$6)</f>
        <v>62.043225265776613</v>
      </c>
      <c r="G21" s="25">
        <f>(C8*100/$C$6)</f>
        <v>70.298280246252673</v>
      </c>
      <c r="H21" s="25">
        <f>(D8*100/$D$6)</f>
        <v>54.64607297402636</v>
      </c>
      <c r="I21" s="22"/>
      <c r="J21" s="23">
        <f>SUM(B22:B23)</f>
        <v>62</v>
      </c>
      <c r="K21" s="23">
        <f t="shared" ref="K21:L21" si="8">SUM(C22:C23)</f>
        <v>70.3</v>
      </c>
      <c r="L21" s="26">
        <f t="shared" si="8"/>
        <v>54.6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s="13" customFormat="1" ht="24" customHeight="1" x14ac:dyDescent="0.3">
      <c r="A22" s="17" t="s">
        <v>11</v>
      </c>
      <c r="B22" s="24">
        <f>ROUND(B9*100/$B$6,1)</f>
        <v>60.9</v>
      </c>
      <c r="C22" s="24">
        <f t="shared" si="6"/>
        <v>69.2</v>
      </c>
      <c r="D22" s="24">
        <f t="shared" ref="D22" si="9">ROUND(D9*100/$D$6,1)</f>
        <v>53.5</v>
      </c>
      <c r="E22" s="24" t="s">
        <v>2</v>
      </c>
      <c r="F22" s="25">
        <f>(B9*100/$B$6)</f>
        <v>60.90896393238706</v>
      </c>
      <c r="G22" s="25">
        <f t="shared" ref="G22:G28" si="10">(C9*100/$C$6)</f>
        <v>69.151220110635265</v>
      </c>
      <c r="H22" s="25">
        <f t="shared" ref="H22:H28" si="11">(D9*100/$D$6)</f>
        <v>53.52353017598913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s="13" customFormat="1" ht="24" customHeight="1" x14ac:dyDescent="0.3">
      <c r="A23" s="17" t="s">
        <v>12</v>
      </c>
      <c r="B23" s="24">
        <f t="shared" si="5"/>
        <v>1.1000000000000001</v>
      </c>
      <c r="C23" s="24">
        <f>ROUND(C10*100/$C$6,1)</f>
        <v>1.1000000000000001</v>
      </c>
      <c r="D23" s="27">
        <f>ROUND(D10*100/$D$6,1)</f>
        <v>1.1000000000000001</v>
      </c>
      <c r="E23" s="24"/>
      <c r="F23" s="25">
        <f t="shared" si="7"/>
        <v>1.1342613333895544</v>
      </c>
      <c r="G23" s="25">
        <f t="shared" si="10"/>
        <v>1.1470601356174162</v>
      </c>
      <c r="H23" s="25">
        <f t="shared" si="11"/>
        <v>1.1227926406363991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s="13" customFormat="1" ht="24" customHeight="1" x14ac:dyDescent="0.3">
      <c r="A24" s="17" t="s">
        <v>13</v>
      </c>
      <c r="B24" s="24">
        <f>ROUND(B11*100/$B$6,1)</f>
        <v>0.5</v>
      </c>
      <c r="C24" s="24">
        <f t="shared" si="1"/>
        <v>0.9</v>
      </c>
      <c r="D24" s="28">
        <v>0.1</v>
      </c>
      <c r="E24" s="24"/>
      <c r="F24" s="25">
        <f t="shared" si="7"/>
        <v>0.4523604969245284</v>
      </c>
      <c r="G24" s="25">
        <f t="shared" si="10"/>
        <v>0.90476668451106357</v>
      </c>
      <c r="H24" s="25">
        <f t="shared" si="11"/>
        <v>4.6970408642555188E-2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s="13" customFormat="1" ht="24" customHeight="1" x14ac:dyDescent="0.3">
      <c r="A25" s="17" t="s">
        <v>14</v>
      </c>
      <c r="B25" s="24">
        <f t="shared" ref="B25:B30" si="12">ROUND(B12*100/$B$6,1)</f>
        <v>37.5</v>
      </c>
      <c r="C25" s="24">
        <f t="shared" si="1"/>
        <v>28.8</v>
      </c>
      <c r="D25" s="29">
        <f>ROUND(D12*100/$D$6,1)</f>
        <v>45.3</v>
      </c>
      <c r="E25" s="24"/>
      <c r="F25" s="25">
        <f t="shared" si="7"/>
        <v>37.504414237298853</v>
      </c>
      <c r="G25" s="25">
        <f t="shared" si="10"/>
        <v>28.797231887937187</v>
      </c>
      <c r="H25" s="25">
        <f t="shared" si="11"/>
        <v>45.306706774731921</v>
      </c>
      <c r="I25" s="17"/>
      <c r="J25" s="26">
        <f>SUM(B26:B30)</f>
        <v>37.499999999999993</v>
      </c>
      <c r="K25" s="23">
        <f>SUM(C26:C30)</f>
        <v>28.8</v>
      </c>
      <c r="L25" s="23">
        <f>SUM(D26:D30)</f>
        <v>45.29999999999999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s="13" customFormat="1" ht="24" customHeight="1" x14ac:dyDescent="0.3">
      <c r="A26" s="17" t="s">
        <v>15</v>
      </c>
      <c r="B26" s="24">
        <v>7.3</v>
      </c>
      <c r="C26" s="24">
        <f>ROUND(C13*100/$C$6,1)</f>
        <v>0.3</v>
      </c>
      <c r="D26" s="29">
        <f>ROUND(D13*100/$D$6,1)</f>
        <v>13.5</v>
      </c>
      <c r="E26" s="24" t="s">
        <v>21</v>
      </c>
      <c r="F26" s="25">
        <f t="shared" si="7"/>
        <v>7.2743995319590784</v>
      </c>
      <c r="G26" s="25">
        <f t="shared" si="10"/>
        <v>0.32064150606709491</v>
      </c>
      <c r="H26" s="25">
        <f t="shared" si="11"/>
        <v>13.50524169773043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s="13" customFormat="1" ht="24" customHeight="1" x14ac:dyDescent="0.3">
      <c r="A27" s="17" t="s">
        <v>16</v>
      </c>
      <c r="B27" s="24">
        <v>6.3</v>
      </c>
      <c r="C27" s="24">
        <f>ROUND(C14*100/$C$6,1)</f>
        <v>5.4</v>
      </c>
      <c r="D27" s="29">
        <f>ROUND(D14*100/$D$6,1)</f>
        <v>7.2</v>
      </c>
      <c r="E27" s="24"/>
      <c r="F27" s="25">
        <f t="shared" si="7"/>
        <v>6.3717868305512662</v>
      </c>
      <c r="G27" s="30">
        <f t="shared" si="10"/>
        <v>5.4311094753747327</v>
      </c>
      <c r="H27" s="30">
        <f t="shared" si="11"/>
        <v>7.2147047360163095</v>
      </c>
      <c r="I27" s="17"/>
      <c r="J27" s="17" t="s">
        <v>22</v>
      </c>
      <c r="K27" s="17" t="s">
        <v>2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s="13" customFormat="1" ht="24" customHeight="1" x14ac:dyDescent="0.3">
      <c r="A28" s="17" t="s">
        <v>17</v>
      </c>
      <c r="B28" s="24">
        <f t="shared" si="12"/>
        <v>17.8</v>
      </c>
      <c r="C28" s="24">
        <f>ROUND(C15*100/$C$6,1)</f>
        <v>16</v>
      </c>
      <c r="D28" s="29">
        <f>ROUND(D15*100/$D$6,1)</f>
        <v>19.399999999999999</v>
      </c>
      <c r="E28" s="24"/>
      <c r="F28" s="25">
        <f t="shared" si="7"/>
        <v>17.801894300758459</v>
      </c>
      <c r="G28" s="25">
        <f t="shared" si="10"/>
        <v>15.984954942897931</v>
      </c>
      <c r="H28" s="25">
        <f t="shared" si="11"/>
        <v>19.430009094270609</v>
      </c>
      <c r="I28" s="17" t="s">
        <v>2</v>
      </c>
      <c r="J28" s="17" t="s">
        <v>2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s="13" customFormat="1" ht="24" customHeight="1" x14ac:dyDescent="0.3">
      <c r="A29" s="17" t="s">
        <v>18</v>
      </c>
      <c r="B29" s="24">
        <f t="shared" si="12"/>
        <v>1.8</v>
      </c>
      <c r="C29" s="24">
        <f>ROUND(C16*100/$C$6,1)</f>
        <v>0.6</v>
      </c>
      <c r="D29" s="29">
        <f t="shared" ref="D29:D30" si="13">ROUND(D16*100/$D$6,1)</f>
        <v>2.9</v>
      </c>
      <c r="E29" s="24"/>
      <c r="F29" s="25">
        <f>(B16*100/$B$6)</f>
        <v>1.7750504672503122</v>
      </c>
      <c r="G29" s="25">
        <f>(C16*100/$C$6)</f>
        <v>0.56014677016416847</v>
      </c>
      <c r="H29" s="25">
        <f>(D16*100/$D$6)</f>
        <v>2.8636958716008913</v>
      </c>
      <c r="I29" s="17"/>
      <c r="J29" s="17" t="s">
        <v>2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s="13" customFormat="1" ht="24" customHeight="1" x14ac:dyDescent="0.3">
      <c r="A30" s="31" t="s">
        <v>19</v>
      </c>
      <c r="B30" s="32">
        <f t="shared" si="12"/>
        <v>4.3</v>
      </c>
      <c r="C30" s="33">
        <f t="shared" si="1"/>
        <v>6.5</v>
      </c>
      <c r="D30" s="34">
        <f t="shared" si="13"/>
        <v>2.2999999999999998</v>
      </c>
      <c r="E30" s="24"/>
      <c r="F30" s="25">
        <f t="shared" ref="F30" si="14">(B17*100/$B$6)</f>
        <v>4.2814148750573189</v>
      </c>
      <c r="G30" s="25">
        <f t="shared" ref="G30" si="15">(C17*100/$C$6)</f>
        <v>6.500379193433262</v>
      </c>
      <c r="H30" s="25">
        <f t="shared" ref="H30" si="16">(D17*100/$D$6)</f>
        <v>2.2930553751136782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s="37" customFormat="1" ht="19.5" customHeight="1" x14ac:dyDescent="0.25">
      <c r="A31" s="35" t="s">
        <v>23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9.899999999999999" customHeight="1" x14ac:dyDescent="0.35">
      <c r="A32" s="35" t="s">
        <v>24</v>
      </c>
      <c r="B32" s="3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4" customHeight="1" x14ac:dyDescent="0.35">
      <c r="A33" s="39" t="s">
        <v>25</v>
      </c>
      <c r="B33" s="3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4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4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4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4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4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4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4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4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4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4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4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4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4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4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4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4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4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4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4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4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4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4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4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4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4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4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4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4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4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4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4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4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4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4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4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4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4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4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4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4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4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4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4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4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4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4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4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4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4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4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4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4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4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4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4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4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4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4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4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4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4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4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4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4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4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4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4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4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4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4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4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4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4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4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4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4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4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4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4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4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4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4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4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4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4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4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4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4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4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4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4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4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4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4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4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4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4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4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4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4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4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4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4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4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4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4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4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4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4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4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24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24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24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4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4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4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4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4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4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4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24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4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4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24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24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4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4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24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4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4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4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4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4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4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4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4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4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4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4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4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4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4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4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4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4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4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4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4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4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4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4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4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4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4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4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4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4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4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4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4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4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4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4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4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4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4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4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4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4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4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4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4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4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4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4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4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4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4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4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4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4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4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4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4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4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4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4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4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4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4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4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4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4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4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4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4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4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4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4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4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4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4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4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4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4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4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4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4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4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4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4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4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4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4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4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4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4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4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4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4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4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4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4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4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4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4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4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4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4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4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4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4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4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4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4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4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4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4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4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4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4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4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4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4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4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4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4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4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4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4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4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4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4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4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4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4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4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4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4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4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4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4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4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4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4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4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4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4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4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4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4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4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4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4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4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4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4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4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4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4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4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4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4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4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4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4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4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4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4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4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4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4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4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4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4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4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4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4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4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4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4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4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4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4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4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4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4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4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4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4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4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4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4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4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4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4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4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4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4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4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4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4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4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4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4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4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4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4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4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4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24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24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24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24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24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24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24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24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24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24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24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24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24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24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24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24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24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24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24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24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24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24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24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24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24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24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24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24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24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24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24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24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24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24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24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24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24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24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24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24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24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24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24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24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24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24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24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24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24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24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24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24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24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24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24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24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24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24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24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24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24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24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24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24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24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24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24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24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24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24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24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24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24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24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24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24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24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24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24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24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24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24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24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24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24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24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24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24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24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24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24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24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24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24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24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24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24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24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24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24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24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24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24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24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24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24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24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24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24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24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24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24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24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24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24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24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24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24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24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24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24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24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24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24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24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24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24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24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24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24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24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24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24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24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24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24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24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24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24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24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24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24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24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24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24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24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24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24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24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24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24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24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24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24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24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24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24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24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24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24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24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24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24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24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24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24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24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24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24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24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24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24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24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24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24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24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24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24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24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24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24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24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24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24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24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24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24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24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24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24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24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24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24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24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24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24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24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24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24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24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24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24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24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24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24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24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24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24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24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24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24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24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24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24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24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24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24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24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24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24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24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24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24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24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24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24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24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24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24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24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24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24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24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24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24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24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24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24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24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24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24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24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24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24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24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24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24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24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24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24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24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24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24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24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24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24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24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24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24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24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24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24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24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24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24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24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24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24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24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24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24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24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24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24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24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24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24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24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24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24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24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24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24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24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24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24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24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24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24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24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24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24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24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24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24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24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24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24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24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24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24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24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24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24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24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24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24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24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24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24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24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24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24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24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24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24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24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24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24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24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24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24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24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24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24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24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24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24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24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24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24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24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24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24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24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24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24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24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24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24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24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24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24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24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24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24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24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24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24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24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24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24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24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24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24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24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24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24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24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24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24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24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24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24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24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24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24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24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24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24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24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24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24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24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24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24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24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24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24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24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24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24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24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24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24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24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24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24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24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24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24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24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24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24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24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24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24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24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24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24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24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24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24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24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24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24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24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24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24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24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24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24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24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24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24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24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24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24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24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24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24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24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24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24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24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24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24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24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24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24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24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24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24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24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24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24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24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24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24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24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24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24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24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24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24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24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24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24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24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24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24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24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24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24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24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24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24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24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24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24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24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24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24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24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24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24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24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24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24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24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24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24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24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24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24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24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24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24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24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24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24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24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24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24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24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24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24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24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24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24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24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24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24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24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24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24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24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24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24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24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24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24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24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24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24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24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24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24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24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24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24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24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24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24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24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24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24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24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24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24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24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24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24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24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24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24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24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24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24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24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24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24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24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24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24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24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24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24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24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24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24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24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24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24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24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24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24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24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24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24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24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24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24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24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24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24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24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24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24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24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24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24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24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24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24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24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24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24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24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24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24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24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24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24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24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24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24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24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24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24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24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24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24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24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24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24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24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24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24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24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24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24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24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24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24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24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24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24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24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24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24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24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24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24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24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24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24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24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24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24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24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24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24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24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24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24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24" customHeight="1" x14ac:dyDescent="0.3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24" customHeight="1" x14ac:dyDescent="0.3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</sheetData>
  <mergeCells count="1">
    <mergeCell ref="A1:D1"/>
  </mergeCells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2025-11-24T06:36:00Z</dcterms:created>
  <dcterms:modified xsi:type="dcterms:W3CDTF">2025-11-24T06:36:24Z</dcterms:modified>
</cp:coreProperties>
</file>