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Lenovo\Desktop\workwork\work_sarakham\สมุดสถิติ สารคาม\ปี 66\เล่ม 66\ส่วนหน้า\"/>
    </mc:Choice>
  </mc:AlternateContent>
  <xr:revisionPtr revIDLastSave="0" documentId="13_ncr:1_{0BDD84C9-5F32-4FDE-AE2D-669A4DD66D25}" xr6:coauthVersionLast="47" xr6:coauthVersionMax="47" xr10:uidLastSave="{00000000-0000-0000-0000-000000000000}"/>
  <bookViews>
    <workbookView xWindow="-120" yWindow="-120" windowWidth="29040" windowHeight="15720" tabRatio="800" xr2:uid="{00000000-000D-0000-FFFF-FFFF00000000}"/>
  </bookViews>
  <sheets>
    <sheet name="ตัวชี้วัด" sheetId="64" r:id="rId1"/>
    <sheet name="ประชากร64" sheetId="65" r:id="rId2"/>
    <sheet name="1 อัตราเพิ่มของประชากร" sheetId="4" r:id="rId3"/>
    <sheet name="2 ความหนาแน่นของประชากร" sheetId="5" r:id="rId4"/>
    <sheet name="3 อัตราส่วนเพศ" sheetId="6" r:id="rId5"/>
    <sheet name="4 อัตราการสมรส" sheetId="7" r:id="rId6"/>
    <sheet name="5 อัตราการหย่าร้าง" sheetId="8" r:id="rId7"/>
    <sheet name="6 อัตราส่วนพึ่งพิงรวม" sheetId="50" r:id="rId8"/>
    <sheet name="ประชากรปี 63" sheetId="52" r:id="rId9"/>
    <sheet name="ประชากรกลางปี 63" sheetId="53" r:id="rId10"/>
    <sheet name="7 อัตราเจริญพันธุ์ทั่วไป" sheetId="10" r:id="rId11"/>
    <sheet name="8 อัตราเกิดต่อประชากร 1,000 คน" sheetId="11" r:id="rId12"/>
    <sheet name="9 อัตราตายต่อประชากร 1,000 คน" sheetId="12" r:id="rId13"/>
    <sheet name="10 อัตราการตายของทารกต่อการเกิด" sheetId="13" r:id="rId14"/>
    <sheet name="11 อัตราการตายของมารดาต่อการเกิ" sheetId="14" r:id="rId15"/>
    <sheet name="12 อัตราส่วนประชากรต่อแพทย์ " sheetId="15" r:id="rId16"/>
    <sheet name="13 อัตราการว่างงาน" sheetId="16" r:id="rId17"/>
    <sheet name="14 อัตราการมีงานทำ" sheetId="17" r:id="rId18"/>
    <sheet name="15 อัตราเพิ่มของผู้มีงานทำ" sheetId="18" r:id="rId19"/>
    <sheet name="16 อัตราการมีส่วนร่วมในกำลังฯ" sheetId="19" r:id="rId20"/>
    <sheet name="17 อัตราค่าจ้างรายวัน" sheetId="20" r:id="rId21"/>
    <sheet name="18 อัตราการเข้าเรียนระดับ ม.1" sheetId="21" r:id="rId22"/>
    <sheet name="19 อัตราส่วนนักเรียนต่อครู ป." sheetId="22" r:id="rId23"/>
    <sheet name="19.1 นร.ต่อครู ก่อนป." sheetId="63" r:id="rId24"/>
    <sheet name="20 อัตราส่วนนร.ต่อครูระดับ ม." sheetId="23" r:id="rId25"/>
    <sheet name="21.1 อัตราส่วนนักเรียนต่อครู" sheetId="25" r:id="rId26"/>
    <sheet name="21 อัตราส่วน นร.ต่อประชากรในวัย" sheetId="24" r:id="rId27"/>
    <sheet name="22 รายได้เฉลี่ยต่อคนต่อเดือน" sheetId="48" r:id="rId28"/>
    <sheet name="22.1 รายได้เฉลี่ยต่อเดือน_ครัว" sheetId="26" r:id="rId29"/>
    <sheet name="23 ค่าใช้จ่ายเฉลี่ยต่อคนต่อเดือ" sheetId="49" r:id="rId30"/>
    <sheet name="23.1 ใช้จ่ายเฉลี่ยต่อเดือน_ครัว" sheetId="27" r:id="rId31"/>
    <sheet name="23.2 ใช้จ่าฉลี่ยต่อเดือน_ครัว" sheetId="54" r:id="rId32"/>
    <sheet name="24 อัตราการขยายตัวของผลิตภัณฑ์" sheetId="28" r:id="rId33"/>
    <sheet name="25 ผลิตภัณฑ์จังหวัดต่อหัว" sheetId="29" r:id="rId34"/>
    <sheet name="ประกอบ_GDP " sheetId="51" r:id="rId35"/>
    <sheet name="26 สัดส่วนของเนื้อที่ถือครองทาง" sheetId="30" r:id="rId36"/>
    <sheet name="27 อัตราการเปลี่ยนแปลงของรถจดทะ" sheetId="31" r:id="rId37"/>
    <sheet name=" 28 สัดส่วนCOM4_62" sheetId="56" r:id="rId38"/>
    <sheet name="28 สัดส่วนของครัวเรือน_COM" sheetId="32" r:id="rId39"/>
    <sheet name="29 สัดส่วน INTER_ 4_62" sheetId="57" r:id="rId40"/>
    <sheet name="29 สัดส่วนครัวเรือน_INTERNET" sheetId="33" r:id="rId41"/>
    <sheet name="30 สัดส่วน_TELEPHONE 4_62" sheetId="58" r:id="rId42"/>
    <sheet name="30 สัดส่วนของครัวเรือน_TELEPHON" sheetId="34" r:id="rId43"/>
    <sheet name="6 ปี COM 4_62" sheetId="60" r:id="rId44"/>
    <sheet name="31 ร้อยละของปชก. 6 ปี_COM" sheetId="35" r:id="rId45"/>
    <sheet name="6 ปี INTER 4_62" sheetId="61" r:id="rId46"/>
    <sheet name="32 ร้อยละของปชก. 6 ปี_INTERNET" sheetId="36" r:id="rId47"/>
    <sheet name="6 ปี TELE 4_62" sheetId="62" r:id="rId48"/>
    <sheet name="33 ร้อยละของปชก. 6 ปี_TELEPHONE" sheetId="37" r:id="rId49"/>
    <sheet name="34 อัตราการเปลี่ยนแปลงของรายได้" sheetId="38" r:id="rId50"/>
    <sheet name="35 อัตราการเปลี่ยนแปลงของนักท่อ" sheetId="39" r:id="rId51"/>
    <sheet name="36 อัตราการเปลี่ยน_ต่างประเทศ" sheetId="40" r:id="rId52"/>
    <sheet name="37 อัตราการเปลี่ยนแปลงของผู้จดท" sheetId="41" r:id="rId53"/>
    <sheet name="38 สัดส่วนเนื้อที่ป่าไม้ต่อเนื้" sheetId="42" r:id="rId54"/>
    <sheet name="39 อัตราน้ำสูญเสียทั้งหมด" sheetId="43" r:id="rId55"/>
    <sheet name="40 อัตราการใช้น้ำ" sheetId="44" r:id="rId56"/>
    <sheet name="อัตรา นร.ต่อครูก่อน ป." sheetId="45" r:id="rId57"/>
    <sheet name="ประชากรต่อเภสัช" sheetId="46" r:id="rId58"/>
    <sheet name="ประชากรต่อพยาบาล" sheetId="47" r:id="rId59"/>
  </sheets>
  <definedNames>
    <definedName name="_xlnm.Print_Area" localSheetId="0">ตัวชี้วัด!$A$1:$H$82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9" i="64" l="1"/>
  <c r="C30" i="42"/>
  <c r="E25" i="41"/>
  <c r="E45" i="40"/>
  <c r="E45" i="64"/>
  <c r="E45" i="39"/>
  <c r="D47" i="38"/>
  <c r="E44" i="64"/>
  <c r="D45" i="38"/>
  <c r="G23" i="37"/>
  <c r="G23" i="36"/>
  <c r="D40" i="33"/>
  <c r="D38" i="32"/>
  <c r="J25" i="32"/>
  <c r="G30" i="31"/>
  <c r="E24" i="30"/>
  <c r="J6" i="28"/>
  <c r="F27" i="64"/>
  <c r="P15" i="49"/>
  <c r="I32" i="24"/>
  <c r="E63" i="25"/>
  <c r="G63" i="23"/>
  <c r="G63" i="22"/>
  <c r="H76" i="21"/>
  <c r="H74" i="21"/>
  <c r="C65" i="15"/>
  <c r="C61" i="15"/>
  <c r="D54" i="15"/>
  <c r="C54" i="15"/>
  <c r="E53" i="15"/>
  <c r="E52" i="15"/>
  <c r="E51" i="15"/>
  <c r="E50" i="15"/>
  <c r="E49" i="15"/>
  <c r="E48" i="15"/>
  <c r="E47" i="15"/>
  <c r="E46" i="15"/>
  <c r="E45" i="15"/>
  <c r="E44" i="15"/>
  <c r="E43" i="15"/>
  <c r="E42" i="15"/>
  <c r="E41" i="15"/>
  <c r="E40" i="15"/>
  <c r="E39" i="15"/>
  <c r="E38" i="15"/>
  <c r="E37" i="15"/>
  <c r="E36" i="15"/>
  <c r="E35" i="15"/>
  <c r="E34" i="15"/>
  <c r="E33" i="15"/>
  <c r="E32" i="15"/>
  <c r="E54" i="15" s="1"/>
  <c r="F19" i="14"/>
  <c r="F49" i="13"/>
  <c r="C43" i="13"/>
  <c r="B43" i="13"/>
  <c r="D42" i="13"/>
  <c r="D41" i="13"/>
  <c r="D40" i="13"/>
  <c r="D39" i="13"/>
  <c r="D38" i="13"/>
  <c r="D37" i="13"/>
  <c r="D36" i="13"/>
  <c r="D35" i="13"/>
  <c r="D34" i="13"/>
  <c r="D33" i="13"/>
  <c r="D32" i="13"/>
  <c r="D31" i="13"/>
  <c r="D30" i="13"/>
  <c r="D29" i="13"/>
  <c r="D28" i="13"/>
  <c r="D27" i="13"/>
  <c r="D26" i="13"/>
  <c r="D25" i="13"/>
  <c r="D24" i="13"/>
  <c r="D23" i="13"/>
  <c r="D22" i="13"/>
  <c r="D21" i="13"/>
  <c r="D43" i="13" s="1"/>
  <c r="C43" i="12"/>
  <c r="B43" i="12"/>
  <c r="D42" i="12"/>
  <c r="D41" i="12"/>
  <c r="D40" i="12"/>
  <c r="D39" i="12"/>
  <c r="D38" i="12"/>
  <c r="D37" i="12"/>
  <c r="D36" i="12"/>
  <c r="D35" i="12"/>
  <c r="D34" i="12"/>
  <c r="D33" i="12"/>
  <c r="D32" i="12"/>
  <c r="D31" i="12"/>
  <c r="D30" i="12"/>
  <c r="D29" i="12"/>
  <c r="D28" i="12"/>
  <c r="D27" i="12"/>
  <c r="D26" i="12"/>
  <c r="D25" i="12"/>
  <c r="D24" i="12"/>
  <c r="D23" i="12"/>
  <c r="D22" i="12"/>
  <c r="D21" i="12"/>
  <c r="D43" i="12" s="1"/>
  <c r="F48" i="11"/>
  <c r="C43" i="11"/>
  <c r="B43" i="11"/>
  <c r="D42" i="11"/>
  <c r="D41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8" i="11"/>
  <c r="D27" i="11"/>
  <c r="D26" i="11"/>
  <c r="D25" i="11"/>
  <c r="D24" i="11"/>
  <c r="D23" i="11"/>
  <c r="D22" i="11"/>
  <c r="D21" i="11"/>
  <c r="D43" i="11" s="1"/>
  <c r="F27" i="10" l="1"/>
  <c r="F26" i="10"/>
  <c r="D32" i="10" l="1"/>
  <c r="F9" i="64"/>
  <c r="E7" i="50"/>
  <c r="E8" i="50"/>
  <c r="M5" i="50"/>
  <c r="C78" i="6"/>
  <c r="F6" i="64"/>
  <c r="C11" i="4"/>
  <c r="F43" i="64"/>
  <c r="F41" i="64"/>
  <c r="F22" i="64"/>
  <c r="F23" i="64"/>
  <c r="F48" i="64"/>
  <c r="E47" i="64"/>
  <c r="G23" i="60"/>
  <c r="D40" i="34"/>
  <c r="M25" i="58"/>
  <c r="K25" i="32"/>
  <c r="K6" i="56"/>
  <c r="F37" i="64"/>
  <c r="I6" i="28"/>
  <c r="O4" i="18"/>
  <c r="F18" i="64" s="1"/>
  <c r="M5" i="16"/>
  <c r="L5" i="16"/>
  <c r="K5" i="16"/>
  <c r="J5" i="16"/>
  <c r="I5" i="16"/>
  <c r="H5" i="16"/>
  <c r="F15" i="64"/>
  <c r="F20" i="14"/>
  <c r="C24" i="14"/>
  <c r="F14" i="64" s="1"/>
  <c r="F48" i="13"/>
  <c r="F25" i="13"/>
  <c r="D78" i="6"/>
  <c r="E78" i="6"/>
  <c r="F48" i="12"/>
  <c r="F47" i="12"/>
  <c r="C52" i="12" s="1"/>
  <c r="F12" i="64" s="1"/>
  <c r="F47" i="11"/>
  <c r="F25" i="11"/>
  <c r="F38" i="64" l="1"/>
  <c r="E80" i="21"/>
  <c r="F21" i="64" s="1"/>
  <c r="C52" i="11"/>
  <c r="F11" i="64" s="1"/>
  <c r="E10" i="50"/>
  <c r="F10" i="64"/>
  <c r="C127" i="8"/>
  <c r="E118" i="8"/>
  <c r="E117" i="8"/>
  <c r="E116" i="8"/>
  <c r="E115" i="8"/>
  <c r="E114" i="8"/>
  <c r="E113" i="8"/>
  <c r="E112" i="8"/>
  <c r="E111" i="8"/>
  <c r="E110" i="8"/>
  <c r="E109" i="8"/>
  <c r="E108" i="8"/>
  <c r="E107" i="8"/>
  <c r="E106" i="8"/>
  <c r="E105" i="8"/>
  <c r="E104" i="8"/>
  <c r="E103" i="8"/>
  <c r="E102" i="8"/>
  <c r="E101" i="8"/>
  <c r="E100" i="8"/>
  <c r="E99" i="8"/>
  <c r="E98" i="8"/>
  <c r="E97" i="8"/>
  <c r="E96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29" i="8" s="1"/>
  <c r="E33" i="8"/>
  <c r="E32" i="8"/>
  <c r="E31" i="8"/>
  <c r="E30" i="8"/>
  <c r="D29" i="8"/>
  <c r="C29" i="8"/>
  <c r="F8" i="64"/>
  <c r="C127" i="7"/>
  <c r="E118" i="7"/>
  <c r="E117" i="7"/>
  <c r="E116" i="7"/>
  <c r="E115" i="7"/>
  <c r="E114" i="7"/>
  <c r="E113" i="7"/>
  <c r="E112" i="7"/>
  <c r="E111" i="7"/>
  <c r="E110" i="7"/>
  <c r="E109" i="7"/>
  <c r="E108" i="7"/>
  <c r="E107" i="7"/>
  <c r="E106" i="7"/>
  <c r="E105" i="7"/>
  <c r="E104" i="7"/>
  <c r="E103" i="7"/>
  <c r="E102" i="7"/>
  <c r="E101" i="7"/>
  <c r="E100" i="7"/>
  <c r="E99" i="7"/>
  <c r="E98" i="7"/>
  <c r="E97" i="7"/>
  <c r="E96" i="7"/>
  <c r="E89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29" i="7" s="1"/>
  <c r="E34" i="7"/>
  <c r="E33" i="7"/>
  <c r="E32" i="7"/>
  <c r="E31" i="7"/>
  <c r="E30" i="7"/>
  <c r="D29" i="7"/>
  <c r="C29" i="7"/>
  <c r="E71" i="5" l="1"/>
  <c r="D71" i="5"/>
  <c r="C3" i="4"/>
  <c r="C4" i="4"/>
  <c r="C9" i="4"/>
  <c r="C8" i="4"/>
  <c r="C7" i="4"/>
  <c r="C6" i="4"/>
  <c r="C5" i="4"/>
  <c r="F24" i="64"/>
  <c r="G63" i="63"/>
  <c r="G23" i="35"/>
  <c r="G23" i="61"/>
  <c r="N25" i="57"/>
  <c r="M25" i="34"/>
  <c r="K25" i="34"/>
  <c r="J25" i="34"/>
  <c r="G6" i="28"/>
  <c r="H6" i="28"/>
  <c r="F25" i="64"/>
  <c r="U39" i="45"/>
  <c r="U8" i="45"/>
  <c r="G67" i="45" s="1"/>
  <c r="G63" i="45"/>
  <c r="V10" i="45"/>
  <c r="C53" i="13"/>
  <c r="F13" i="64" s="1"/>
  <c r="D52" i="47"/>
  <c r="C52" i="47"/>
  <c r="E51" i="47"/>
  <c r="E50" i="47"/>
  <c r="E49" i="47"/>
  <c r="E48" i="47"/>
  <c r="E47" i="47"/>
  <c r="E46" i="47"/>
  <c r="E45" i="47"/>
  <c r="E44" i="47"/>
  <c r="E43" i="47"/>
  <c r="E42" i="47"/>
  <c r="E41" i="47"/>
  <c r="E40" i="47"/>
  <c r="E39" i="47"/>
  <c r="E38" i="47"/>
  <c r="E37" i="47"/>
  <c r="E36" i="47"/>
  <c r="E35" i="47"/>
  <c r="E34" i="47"/>
  <c r="E33" i="47"/>
  <c r="E32" i="47"/>
  <c r="E31" i="47"/>
  <c r="E30" i="47"/>
  <c r="D52" i="46"/>
  <c r="C52" i="46"/>
  <c r="E51" i="46"/>
  <c r="E50" i="46"/>
  <c r="E49" i="46"/>
  <c r="E48" i="46"/>
  <c r="E47" i="46"/>
  <c r="E46" i="46"/>
  <c r="E45" i="46"/>
  <c r="E44" i="46"/>
  <c r="E43" i="46"/>
  <c r="E42" i="46"/>
  <c r="E41" i="46"/>
  <c r="E40" i="46"/>
  <c r="E39" i="46"/>
  <c r="E38" i="46"/>
  <c r="E37" i="46"/>
  <c r="E36" i="46"/>
  <c r="E35" i="46"/>
  <c r="E34" i="46"/>
  <c r="E33" i="46"/>
  <c r="E32" i="46"/>
  <c r="E31" i="46"/>
  <c r="E30" i="46"/>
  <c r="C32" i="44"/>
  <c r="C32" i="43"/>
  <c r="M25" i="33"/>
  <c r="F39" i="64" s="1"/>
  <c r="K25" i="33"/>
  <c r="J25" i="33"/>
  <c r="M25" i="32"/>
  <c r="F71" i="5" l="1"/>
  <c r="F7" i="64" s="1"/>
  <c r="E52" i="46"/>
  <c r="C59" i="46" s="1"/>
  <c r="E52" i="47"/>
  <c r="C59" i="47" s="1"/>
  <c r="BB184" i="52"/>
  <c r="F25" i="12"/>
  <c r="F8" i="53"/>
  <c r="BB182" i="52"/>
  <c r="BH179" i="52"/>
  <c r="BC179" i="52"/>
  <c r="O179" i="52"/>
  <c r="BB181" i="52"/>
  <c r="C26" i="53"/>
  <c r="B26" i="53"/>
  <c r="D25" i="53"/>
  <c r="D24" i="53"/>
  <c r="D23" i="53"/>
  <c r="D22" i="53"/>
  <c r="D21" i="53"/>
  <c r="D20" i="53"/>
  <c r="D19" i="53"/>
  <c r="D18" i="53"/>
  <c r="D17" i="53"/>
  <c r="D16" i="53"/>
  <c r="D15" i="53"/>
  <c r="D14" i="53"/>
  <c r="D13" i="53"/>
  <c r="D12" i="53"/>
  <c r="D11" i="53"/>
  <c r="D10" i="53"/>
  <c r="D9" i="53"/>
  <c r="D8" i="53"/>
  <c r="D7" i="53"/>
  <c r="D6" i="53"/>
  <c r="D5" i="53"/>
  <c r="D4" i="53"/>
  <c r="D26" i="53" l="1"/>
  <c r="GY175" i="52" l="1"/>
  <c r="GY174" i="52"/>
  <c r="GY173" i="52"/>
  <c r="GY172" i="52"/>
  <c r="GY171" i="52"/>
  <c r="GY170" i="52"/>
  <c r="GY169" i="52"/>
  <c r="GY168" i="52"/>
  <c r="GY167" i="52"/>
  <c r="GY166" i="52"/>
  <c r="GY165" i="52"/>
  <c r="GY164" i="52"/>
  <c r="GY163" i="52"/>
  <c r="GY162" i="52"/>
  <c r="GY161" i="52"/>
  <c r="GY160" i="52"/>
  <c r="GY159" i="52"/>
  <c r="GY158" i="52"/>
  <c r="GY157" i="52"/>
  <c r="GY156" i="52"/>
  <c r="GY155" i="52"/>
  <c r="GY154" i="52"/>
  <c r="GY153" i="52"/>
  <c r="GY152" i="52"/>
  <c r="GY151" i="52"/>
  <c r="GY150" i="52"/>
  <c r="GY149" i="52"/>
  <c r="GY148" i="52"/>
  <c r="GY147" i="52"/>
  <c r="GY146" i="52"/>
  <c r="GY145" i="52"/>
  <c r="GY144" i="52"/>
  <c r="GY143" i="52"/>
  <c r="GY142" i="52"/>
  <c r="GY141" i="52"/>
  <c r="GY140" i="52"/>
  <c r="GY139" i="52"/>
  <c r="GY138" i="52"/>
  <c r="GY137" i="52"/>
  <c r="GY136" i="52"/>
  <c r="GY135" i="52"/>
  <c r="GY134" i="52"/>
  <c r="GY133" i="52"/>
  <c r="GY132" i="52"/>
  <c r="GY131" i="52"/>
  <c r="GY130" i="52"/>
  <c r="GY129" i="52"/>
  <c r="GY128" i="52"/>
  <c r="GY127" i="52"/>
  <c r="GY126" i="52"/>
  <c r="GY125" i="52"/>
  <c r="GY124" i="52"/>
  <c r="GY123" i="52"/>
  <c r="GY122" i="52"/>
  <c r="GY121" i="52"/>
  <c r="GY120" i="52"/>
  <c r="GY119" i="52"/>
  <c r="GY118" i="52"/>
  <c r="GY117" i="52"/>
  <c r="GY116" i="52"/>
  <c r="GY115" i="52"/>
  <c r="GY114" i="52"/>
  <c r="GY113" i="52"/>
  <c r="GY112" i="52"/>
  <c r="GY111" i="52"/>
  <c r="GY110" i="52"/>
  <c r="GY109" i="52"/>
  <c r="GY108" i="52"/>
  <c r="GY107" i="52"/>
  <c r="GY106" i="52"/>
  <c r="GY105" i="52"/>
  <c r="GY104" i="52"/>
  <c r="GY103" i="52"/>
  <c r="GY102" i="52"/>
  <c r="GY101" i="52"/>
  <c r="GY100" i="52"/>
  <c r="GY99" i="52"/>
  <c r="GY98" i="52"/>
  <c r="GY97" i="52"/>
  <c r="GY96" i="52"/>
  <c r="GY95" i="52"/>
  <c r="GY94" i="52"/>
  <c r="GY93" i="52"/>
  <c r="GY92" i="52"/>
  <c r="GY91" i="52"/>
  <c r="GY90" i="52"/>
  <c r="GY89" i="52"/>
  <c r="GY88" i="52"/>
  <c r="GY87" i="52"/>
  <c r="GY86" i="52"/>
  <c r="GY85" i="52"/>
  <c r="GY84" i="52"/>
  <c r="GY83" i="52"/>
  <c r="GY82" i="52"/>
  <c r="GY81" i="52"/>
  <c r="GY80" i="52"/>
  <c r="GY79" i="52"/>
  <c r="GY78" i="52"/>
  <c r="GY77" i="52"/>
  <c r="GY76" i="52"/>
  <c r="GY75" i="52"/>
  <c r="GY74" i="52"/>
  <c r="GY73" i="52"/>
  <c r="GY72" i="52"/>
  <c r="GY71" i="52"/>
  <c r="GY70" i="52"/>
  <c r="GY69" i="52"/>
  <c r="GY68" i="52"/>
  <c r="GY67" i="52"/>
  <c r="GY66" i="52"/>
  <c r="GY65" i="52"/>
  <c r="GY64" i="52"/>
  <c r="GY63" i="52"/>
  <c r="GY62" i="52"/>
  <c r="GY61" i="52"/>
  <c r="GY60" i="52"/>
  <c r="GY59" i="52"/>
  <c r="GY58" i="52"/>
  <c r="GY57" i="52"/>
  <c r="GY56" i="52"/>
  <c r="GY55" i="52"/>
  <c r="GY54" i="52"/>
  <c r="GY53" i="52"/>
  <c r="GY52" i="52"/>
  <c r="GY51" i="52"/>
  <c r="GY50" i="52"/>
  <c r="GY49" i="52"/>
  <c r="GY48" i="52"/>
  <c r="GY47" i="52"/>
  <c r="GY46" i="52"/>
  <c r="GY45" i="52"/>
  <c r="GY44" i="52"/>
  <c r="GY43" i="52"/>
  <c r="GY42" i="52"/>
  <c r="GY41" i="52"/>
  <c r="GY40" i="52"/>
  <c r="GY39" i="52"/>
  <c r="GY38" i="52"/>
  <c r="GY37" i="52"/>
  <c r="GY36" i="52"/>
  <c r="GY35" i="52"/>
  <c r="GY34" i="52"/>
  <c r="GY33" i="52"/>
  <c r="GY32" i="52"/>
  <c r="GY31" i="52"/>
  <c r="GY30" i="52"/>
  <c r="GY29" i="52"/>
  <c r="GY28" i="52"/>
  <c r="GY27" i="52"/>
  <c r="GY26" i="52"/>
  <c r="GY25" i="52"/>
  <c r="GY24" i="52"/>
  <c r="GY23" i="52"/>
  <c r="GY22" i="52"/>
  <c r="GY21" i="52"/>
  <c r="GY20" i="52"/>
  <c r="GY19" i="52"/>
  <c r="GY18" i="52"/>
  <c r="GY17" i="52"/>
  <c r="GY16" i="52"/>
  <c r="GY15" i="52"/>
  <c r="GY14" i="52"/>
  <c r="GY13" i="52"/>
  <c r="GY12" i="52"/>
  <c r="GY11" i="52"/>
  <c r="GY10" i="52"/>
  <c r="GY9" i="52"/>
  <c r="GY8" i="52"/>
  <c r="GY7" i="52"/>
  <c r="GY6" i="52"/>
  <c r="GY5" i="52"/>
  <c r="GY4" i="52"/>
  <c r="HR3" i="52"/>
  <c r="HQ3" i="52"/>
  <c r="GY3" i="52"/>
  <c r="N5" i="19" l="1"/>
  <c r="F19" i="64" s="1"/>
  <c r="N4" i="17"/>
  <c r="F17" i="64" s="1"/>
  <c r="N5" i="16"/>
  <c r="F16" i="64" s="1"/>
  <c r="C10" i="4" l="1"/>
  <c r="F6" i="28" l="1"/>
  <c r="E6" i="28"/>
  <c r="D6" i="28"/>
  <c r="C6" i="28"/>
</calcChain>
</file>

<file path=xl/sharedStrings.xml><?xml version="1.0" encoding="utf-8"?>
<sst xmlns="http://schemas.openxmlformats.org/spreadsheetml/2006/main" count="9038" uniqueCount="2374">
  <si>
    <t>ตัวชี้วัดที่สำคัญของจังหวัด</t>
  </si>
  <si>
    <t>ตัวชี้วัด</t>
  </si>
  <si>
    <r>
      <t>อัตราเพิ่มของประชากร</t>
    </r>
    <r>
      <rPr>
        <vertAlign val="superscript"/>
        <sz val="14"/>
        <rFont val="TH SarabunPSK"/>
        <family val="2"/>
      </rPr>
      <t xml:space="preserve"> (1)</t>
    </r>
  </si>
  <si>
    <r>
      <t>Population growth rate</t>
    </r>
    <r>
      <rPr>
        <vertAlign val="superscript"/>
        <sz val="14"/>
        <rFont val="TH SarabunPSK"/>
        <family val="2"/>
      </rPr>
      <t xml:space="preserve"> (1)</t>
    </r>
  </si>
  <si>
    <t>Indicator</t>
  </si>
  <si>
    <t>ตัวชี้วัดที่สำคัญของจังหวัด (ต่อ)</t>
  </si>
  <si>
    <t>Provincial Key Indicators</t>
  </si>
  <si>
    <t>Provincial Key Indicators (Cont.)</t>
  </si>
  <si>
    <r>
      <t>ความหนาแน่นของประชากรต่อ ตร.กม.</t>
    </r>
    <r>
      <rPr>
        <vertAlign val="superscript"/>
        <sz val="14"/>
        <rFont val="TH SarabunPSK"/>
        <family val="2"/>
      </rPr>
      <t>(1)</t>
    </r>
  </si>
  <si>
    <t xml:space="preserve">     (1)   กรมการปกครอง</t>
  </si>
  <si>
    <t xml:space="preserve">     (1)   Department of Provincial Administration</t>
  </si>
  <si>
    <r>
      <t xml:space="preserve">อัตราเกิดต่อประชากร 1,000 คน </t>
    </r>
    <r>
      <rPr>
        <vertAlign val="superscript"/>
        <sz val="14"/>
        <rFont val="TH SarabunPSK"/>
        <family val="2"/>
      </rPr>
      <t>(2)</t>
    </r>
  </si>
  <si>
    <r>
      <t>อัตราตายต่อประชากร 1,000 คน</t>
    </r>
    <r>
      <rPr>
        <vertAlign val="superscript"/>
        <sz val="14"/>
        <rFont val="TH SarabunPSK"/>
        <family val="2"/>
      </rPr>
      <t xml:space="preserve"> (2)</t>
    </r>
  </si>
  <si>
    <r>
      <t xml:space="preserve">อัตราการตายของทารกต่อการเกิดมีชีพ 1,000 คน </t>
    </r>
    <r>
      <rPr>
        <vertAlign val="superscript"/>
        <sz val="14"/>
        <rFont val="TH SarabunPSK"/>
        <family val="2"/>
      </rPr>
      <t>(2)</t>
    </r>
  </si>
  <si>
    <r>
      <t xml:space="preserve">อัตราการตายของมารดาต่อการเกิดมีชีพ 100,000 คน </t>
    </r>
    <r>
      <rPr>
        <vertAlign val="superscript"/>
        <sz val="14"/>
        <rFont val="TH SarabunPSK"/>
        <family val="2"/>
      </rPr>
      <t>(2)</t>
    </r>
  </si>
  <si>
    <r>
      <t xml:space="preserve">อัตราการว่างงาน </t>
    </r>
    <r>
      <rPr>
        <vertAlign val="superscript"/>
        <sz val="14"/>
        <rFont val="TH SarabunPSK"/>
        <family val="2"/>
      </rPr>
      <t>(3)</t>
    </r>
  </si>
  <si>
    <r>
      <t xml:space="preserve">อัตราการมีงานทำ </t>
    </r>
    <r>
      <rPr>
        <vertAlign val="superscript"/>
        <sz val="14"/>
        <rFont val="TH SarabunPSK"/>
        <family val="2"/>
      </rPr>
      <t>(3)</t>
    </r>
  </si>
  <si>
    <r>
      <t xml:space="preserve">อัตราเพิ่มของผู้มีงานทำ </t>
    </r>
    <r>
      <rPr>
        <vertAlign val="superscript"/>
        <sz val="14"/>
        <rFont val="TH SarabunPSK"/>
        <family val="2"/>
      </rPr>
      <t>(3)</t>
    </r>
  </si>
  <si>
    <r>
      <t xml:space="preserve">อัตราการมีส่วนร่วมในกำลังแรงงาน </t>
    </r>
    <r>
      <rPr>
        <vertAlign val="superscript"/>
        <sz val="14"/>
        <rFont val="TH SarabunPSK"/>
        <family val="2"/>
      </rPr>
      <t>(3)</t>
    </r>
  </si>
  <si>
    <r>
      <t xml:space="preserve">อัตราค่าจ้างรายวัน </t>
    </r>
    <r>
      <rPr>
        <vertAlign val="superscript"/>
        <sz val="14"/>
        <rFont val="TH SarabunPSK"/>
        <family val="2"/>
      </rPr>
      <t>(4)</t>
    </r>
  </si>
  <si>
    <r>
      <t xml:space="preserve">อัตราการเข้าเรียนระดับมัธยมศึกษาปีที่ 1 </t>
    </r>
    <r>
      <rPr>
        <vertAlign val="superscript"/>
        <sz val="14"/>
        <rFont val="TH SarabunPSK"/>
        <family val="2"/>
      </rPr>
      <t>(5)</t>
    </r>
  </si>
  <si>
    <r>
      <t xml:space="preserve">   - ระดับประถมศึกษา </t>
    </r>
    <r>
      <rPr>
        <vertAlign val="superscript"/>
        <sz val="14"/>
        <rFont val="TH SarabunPSK"/>
        <family val="2"/>
      </rPr>
      <t>(5)</t>
    </r>
  </si>
  <si>
    <r>
      <t xml:space="preserve">   - ระดับมัธยมศึกษา </t>
    </r>
    <r>
      <rPr>
        <vertAlign val="superscript"/>
        <sz val="14"/>
        <rFont val="TH SarabunPSK"/>
        <family val="2"/>
      </rPr>
      <t>(5)</t>
    </r>
  </si>
  <si>
    <r>
      <t>อัตราส่วนของนักเรียนต่อประชากรในวัยเรียน</t>
    </r>
    <r>
      <rPr>
        <vertAlign val="superscript"/>
        <sz val="14"/>
        <rFont val="TH SarabunPSK"/>
        <family val="2"/>
      </rPr>
      <t xml:space="preserve"> (5)</t>
    </r>
  </si>
  <si>
    <r>
      <t xml:space="preserve">อัตราส่วนประชากรต่อแพทย์ 1 คน </t>
    </r>
    <r>
      <rPr>
        <vertAlign val="superscript"/>
        <sz val="14"/>
        <rFont val="TH SarabunPSK"/>
        <family val="2"/>
      </rPr>
      <t>(2)</t>
    </r>
  </si>
  <si>
    <r>
      <t xml:space="preserve">สัดส่วนของครัวเรือนที่มีคอมพิวเตอร์ </t>
    </r>
    <r>
      <rPr>
        <vertAlign val="superscript"/>
        <sz val="14"/>
        <rFont val="TH SarabunPSK"/>
        <family val="2"/>
      </rPr>
      <t>(10)</t>
    </r>
  </si>
  <si>
    <r>
      <t xml:space="preserve">สัดส่วนของเนื้อที่ถือครองทำการเกษตรต่อเนื้อที่ทั้งหมด </t>
    </r>
    <r>
      <rPr>
        <vertAlign val="superscript"/>
        <sz val="14"/>
        <rFont val="TH SarabunPSK"/>
        <family val="2"/>
      </rPr>
      <t>(8)</t>
    </r>
  </si>
  <si>
    <r>
      <t xml:space="preserve">ค่าใช้จ่ายเฉลี่ยต่อคนต่อเดือน </t>
    </r>
    <r>
      <rPr>
        <vertAlign val="superscript"/>
        <sz val="14"/>
        <rFont val="TH SarabunPSK"/>
        <family val="2"/>
      </rPr>
      <t>(6)</t>
    </r>
  </si>
  <si>
    <r>
      <t xml:space="preserve">รายได้เฉลี่ยต่อคนต่อเดือน </t>
    </r>
    <r>
      <rPr>
        <vertAlign val="superscript"/>
        <sz val="14"/>
        <rFont val="TH SarabunPSK"/>
        <family val="2"/>
      </rPr>
      <t>(6)</t>
    </r>
  </si>
  <si>
    <r>
      <t>Population density per Sq.Km.</t>
    </r>
    <r>
      <rPr>
        <vertAlign val="superscript"/>
        <sz val="14"/>
        <rFont val="TH SarabunPSK"/>
        <family val="2"/>
      </rPr>
      <t xml:space="preserve"> (1)</t>
    </r>
  </si>
  <si>
    <r>
      <t>Dependency ratio</t>
    </r>
    <r>
      <rPr>
        <vertAlign val="superscript"/>
        <sz val="14"/>
        <rFont val="TH SarabunPSK"/>
        <family val="2"/>
      </rPr>
      <t xml:space="preserve"> (1)</t>
    </r>
  </si>
  <si>
    <r>
      <t xml:space="preserve">Unemployment rate </t>
    </r>
    <r>
      <rPr>
        <vertAlign val="superscript"/>
        <sz val="14"/>
        <rFont val="TH SarabunPSK"/>
        <family val="2"/>
      </rPr>
      <t>(3)</t>
    </r>
  </si>
  <si>
    <r>
      <t xml:space="preserve">Employment rate </t>
    </r>
    <r>
      <rPr>
        <vertAlign val="superscript"/>
        <sz val="14"/>
        <rFont val="TH SarabunPSK"/>
        <family val="2"/>
      </rPr>
      <t>(3)</t>
    </r>
  </si>
  <si>
    <r>
      <t xml:space="preserve">Growth rate of employed person </t>
    </r>
    <r>
      <rPr>
        <vertAlign val="superscript"/>
        <sz val="14"/>
        <rFont val="TH SarabunPSK"/>
        <family val="2"/>
      </rPr>
      <t>(3)</t>
    </r>
  </si>
  <si>
    <r>
      <t xml:space="preserve">Labour force participation rate </t>
    </r>
    <r>
      <rPr>
        <vertAlign val="superscript"/>
        <sz val="14"/>
        <rFont val="TH SarabunPSK"/>
        <family val="2"/>
      </rPr>
      <t>(3)</t>
    </r>
  </si>
  <si>
    <r>
      <t xml:space="preserve">Wage rate per day </t>
    </r>
    <r>
      <rPr>
        <vertAlign val="superscript"/>
        <sz val="14"/>
        <rFont val="TH SarabunPSK"/>
        <family val="2"/>
      </rPr>
      <t>(4)</t>
    </r>
  </si>
  <si>
    <r>
      <t xml:space="preserve">Transition rate of grade 7 </t>
    </r>
    <r>
      <rPr>
        <vertAlign val="superscript"/>
        <sz val="14"/>
        <rFont val="TH SarabunPSK"/>
        <family val="2"/>
      </rPr>
      <t>(5)</t>
    </r>
  </si>
  <si>
    <r>
      <t xml:space="preserve">   - Elementary level </t>
    </r>
    <r>
      <rPr>
        <vertAlign val="superscript"/>
        <sz val="14"/>
        <rFont val="TH SarabunPSK"/>
        <family val="2"/>
      </rPr>
      <t>(5)</t>
    </r>
  </si>
  <si>
    <r>
      <t xml:space="preserve">   - Secondary level </t>
    </r>
    <r>
      <rPr>
        <vertAlign val="superscript"/>
        <sz val="14"/>
        <rFont val="TH SarabunPSK"/>
        <family val="2"/>
      </rPr>
      <t>(5)</t>
    </r>
  </si>
  <si>
    <r>
      <t>Ratio of student to school - age population</t>
    </r>
    <r>
      <rPr>
        <vertAlign val="superscript"/>
        <sz val="14"/>
        <rFont val="TH SarabunPSK"/>
        <family val="2"/>
      </rPr>
      <t xml:space="preserve"> (5)</t>
    </r>
  </si>
  <si>
    <r>
      <t xml:space="preserve">Average monthly income per capita </t>
    </r>
    <r>
      <rPr>
        <vertAlign val="superscript"/>
        <sz val="14"/>
        <rFont val="TH SarabunPSK"/>
        <family val="2"/>
      </rPr>
      <t>(6)</t>
    </r>
  </si>
  <si>
    <r>
      <t>Average monthly expenditures per capita</t>
    </r>
    <r>
      <rPr>
        <vertAlign val="superscript"/>
        <sz val="14"/>
        <rFont val="TH SarabunPSK"/>
        <family val="2"/>
      </rPr>
      <t xml:space="preserve"> (6)</t>
    </r>
  </si>
  <si>
    <r>
      <t>Proportion of farm holding land per total land</t>
    </r>
    <r>
      <rPr>
        <vertAlign val="superscript"/>
        <sz val="14"/>
        <rFont val="TH SarabunPSK"/>
        <family val="2"/>
      </rPr>
      <t xml:space="preserve"> (8)</t>
    </r>
  </si>
  <si>
    <r>
      <t xml:space="preserve">Proportion of household accessing to computer </t>
    </r>
    <r>
      <rPr>
        <vertAlign val="superscript"/>
        <sz val="14"/>
        <rFont val="TH SarabunPSK"/>
        <family val="2"/>
      </rPr>
      <t>(10)</t>
    </r>
  </si>
  <si>
    <r>
      <t xml:space="preserve">Proportion of household accessing to internet </t>
    </r>
    <r>
      <rPr>
        <vertAlign val="superscript"/>
        <sz val="14"/>
        <rFont val="TH SarabunPSK"/>
        <family val="2"/>
      </rPr>
      <t>(10)</t>
    </r>
  </si>
  <si>
    <t xml:space="preserve">     (3)   สำรวจภาวะการทำงานชองประชากร สำนักงานสถิติแห่งชาติ</t>
  </si>
  <si>
    <t>Growth rate of international tourist arrivals</t>
  </si>
  <si>
    <t xml:space="preserve">     (8)   สำนักงานเศรษฐกิจการเกษตร</t>
  </si>
  <si>
    <t xml:space="preserve">     (8)   Office of Agricultural Economics</t>
  </si>
  <si>
    <r>
      <t xml:space="preserve">   ที่เดินทางมายังจังหวัด </t>
    </r>
    <r>
      <rPr>
        <vertAlign val="superscript"/>
        <sz val="14"/>
        <rFont val="TH SarabunPSK"/>
        <family val="2"/>
      </rPr>
      <t>(11)</t>
    </r>
  </si>
  <si>
    <r>
      <t xml:space="preserve">   to mobile phone</t>
    </r>
    <r>
      <rPr>
        <vertAlign val="superscript"/>
        <sz val="14"/>
        <rFont val="TH SarabunPSK"/>
        <family val="2"/>
      </rPr>
      <t xml:space="preserve"> (10)</t>
    </r>
  </si>
  <si>
    <r>
      <t>Growth rate of domestic tourist arrivals in province</t>
    </r>
    <r>
      <rPr>
        <vertAlign val="superscript"/>
        <sz val="14"/>
        <rFont val="TH SarabunPSK"/>
        <family val="2"/>
      </rPr>
      <t xml:space="preserve"> (11)</t>
    </r>
  </si>
  <si>
    <r>
      <t xml:space="preserve">   in province </t>
    </r>
    <r>
      <rPr>
        <vertAlign val="superscript"/>
        <sz val="14"/>
        <rFont val="TH SarabunPSK"/>
        <family val="2"/>
      </rPr>
      <t>(11)</t>
    </r>
  </si>
  <si>
    <r>
      <t>Growth rate of registered of juristic person</t>
    </r>
    <r>
      <rPr>
        <vertAlign val="superscript"/>
        <sz val="14"/>
        <rFont val="TH SarabunPSK"/>
        <family val="2"/>
      </rPr>
      <t xml:space="preserve"> (12)</t>
    </r>
  </si>
  <si>
    <t xml:space="preserve">     (10)   สำรวจการมีการใช้เทคโนโลยีสารสนเทศและการสื่อสารในครัวเรือน สำนักงานสถิติแห่งชาติ</t>
  </si>
  <si>
    <t xml:space="preserve">     (11)   กรมการท่องเที่ยว</t>
  </si>
  <si>
    <t xml:space="preserve">     (11)   Department of Tourism</t>
  </si>
  <si>
    <t xml:space="preserve">     (3)   The Labour Force Survey, Provincial level, National Statistics Office</t>
  </si>
  <si>
    <t xml:space="preserve">            National Statistics Office</t>
  </si>
  <si>
    <r>
      <t xml:space="preserve">Growth rate of GPP at current market prices </t>
    </r>
    <r>
      <rPr>
        <vertAlign val="superscript"/>
        <sz val="14"/>
        <rFont val="TH SarabunPSK"/>
        <family val="2"/>
      </rPr>
      <t>(7)</t>
    </r>
  </si>
  <si>
    <t>Indicators</t>
  </si>
  <si>
    <r>
      <t xml:space="preserve">GPP per capita (at current market prices) </t>
    </r>
    <r>
      <rPr>
        <vertAlign val="superscript"/>
        <sz val="14"/>
        <rFont val="TH SarabunPSK"/>
        <family val="2"/>
      </rPr>
      <t>(7)</t>
    </r>
  </si>
  <si>
    <r>
      <t xml:space="preserve">สัดส่วนของครัวเรือนที่เข้าถึงอินเทอร์เน็ต </t>
    </r>
    <r>
      <rPr>
        <vertAlign val="superscript"/>
        <sz val="14"/>
        <rFont val="TH SarabunPSK"/>
        <family val="2"/>
      </rPr>
      <t>(10)</t>
    </r>
  </si>
  <si>
    <t>ร้อยละของประชากรอายุ 6 ปีขึ้นไปที่ใช้อินเทอร์เน็ต</t>
  </si>
  <si>
    <r>
      <t xml:space="preserve">   ต่อประชากร 100 คน </t>
    </r>
    <r>
      <rPr>
        <vertAlign val="superscript"/>
        <sz val="14"/>
        <rFont val="TH SarabunPSK"/>
        <family val="2"/>
      </rPr>
      <t>(10)</t>
    </r>
  </si>
  <si>
    <t xml:space="preserve">Percentage of population 6 years and over accessing </t>
  </si>
  <si>
    <r>
      <t xml:space="preserve">   per 100 population</t>
    </r>
    <r>
      <rPr>
        <vertAlign val="superscript"/>
        <sz val="14"/>
        <rFont val="TH SarabunPSK"/>
        <family val="2"/>
      </rPr>
      <t xml:space="preserve"> (10)</t>
    </r>
  </si>
  <si>
    <t>Percentage of population 6 years of internet user</t>
  </si>
  <si>
    <t>ร้อยละของประชากรอายุ 6 ปีขึ้นไปที่มีโทรศัพท์มือถือ</t>
  </si>
  <si>
    <t>(2017)</t>
  </si>
  <si>
    <t>(2018)</t>
  </si>
  <si>
    <r>
      <t xml:space="preserve">ที่มา: </t>
    </r>
    <r>
      <rPr>
        <sz val="14"/>
        <rFont val="TH SarabunPSK"/>
        <family val="2"/>
      </rPr>
      <t>คำนวณโดยสำนักงานสถิติแห่งชาติจากแหล่งที่มาต่าง ๆ ดังนี้</t>
    </r>
  </si>
  <si>
    <t xml:space="preserve">            related agencies as follows:</t>
  </si>
  <si>
    <r>
      <t xml:space="preserve">Source: </t>
    </r>
    <r>
      <rPr>
        <sz val="14"/>
        <rFont val="TH SarabunPSK"/>
        <family val="2"/>
      </rPr>
      <t xml:space="preserve">Calculated by The National Statistical Office from </t>
    </r>
  </si>
  <si>
    <r>
      <t xml:space="preserve">อัตราการเปลี่ยนแปลงของนักท่องเที่ยวไทยที่เดินทางมายังจังหวัด </t>
    </r>
    <r>
      <rPr>
        <vertAlign val="superscript"/>
        <sz val="14"/>
        <rFont val="TH SarabunPSK"/>
        <family val="2"/>
      </rPr>
      <t>(11)</t>
    </r>
  </si>
  <si>
    <t>อัตราการเปลี่ยนแปลงของนักท่องเที่ยวต่างประเทศ</t>
  </si>
  <si>
    <r>
      <t xml:space="preserve">อัตราการเปลี่ยนแปลงของผู้จดทะเบียนนิติบุคคลที่คงอยู่ </t>
    </r>
    <r>
      <rPr>
        <vertAlign val="superscript"/>
        <sz val="14"/>
        <rFont val="TH SarabunPSK"/>
        <family val="2"/>
      </rPr>
      <t>(12)</t>
    </r>
  </si>
  <si>
    <r>
      <t xml:space="preserve">อัตราการขยายตัวของรายได้จากการท่องเที่ยว </t>
    </r>
    <r>
      <rPr>
        <vertAlign val="superscript"/>
        <sz val="14"/>
        <rFont val="TH SarabunPSK"/>
        <family val="2"/>
      </rPr>
      <t>(11)</t>
    </r>
  </si>
  <si>
    <r>
      <t>Growth rate of tourism receipt</t>
    </r>
    <r>
      <rPr>
        <vertAlign val="superscript"/>
        <sz val="14"/>
        <rFont val="TH SarabunPSK"/>
        <family val="2"/>
      </rPr>
      <t xml:space="preserve"> (11)</t>
    </r>
  </si>
  <si>
    <r>
      <t xml:space="preserve">อัตราส่วนพึ่งพิงรวม </t>
    </r>
    <r>
      <rPr>
        <vertAlign val="superscript"/>
        <sz val="14"/>
        <rFont val="TH SarabunPSK"/>
        <family val="2"/>
      </rPr>
      <t>(1)</t>
    </r>
  </si>
  <si>
    <t xml:space="preserve">Growth rate of vehicle registered </t>
  </si>
  <si>
    <r>
      <t xml:space="preserve">  under Motor vehicle act B.E. 1979 </t>
    </r>
    <r>
      <rPr>
        <vertAlign val="superscript"/>
        <sz val="14"/>
        <rFont val="TH SarabunPSK"/>
        <family val="2"/>
      </rPr>
      <t>(9)</t>
    </r>
  </si>
  <si>
    <t>อัตราการเปลี่ยนแปลงของรถจดทะเบียน (สะสม)</t>
  </si>
  <si>
    <r>
      <t xml:space="preserve">  ตาม พรบ.รถยนต์ พ.ศ. 2522 </t>
    </r>
    <r>
      <rPr>
        <vertAlign val="superscript"/>
        <sz val="14"/>
        <rFont val="TH SarabunPSK"/>
        <family val="2"/>
      </rPr>
      <t>(9)</t>
    </r>
  </si>
  <si>
    <r>
      <t>อัตราส่วนเพศ (ชายต่อหญิง 100 คน)</t>
    </r>
    <r>
      <rPr>
        <vertAlign val="superscript"/>
        <sz val="14"/>
        <rFont val="TH SarabunPSK"/>
        <family val="2"/>
      </rPr>
      <t>(1)</t>
    </r>
  </si>
  <si>
    <r>
      <t xml:space="preserve">Sex ratio (Male per female 100 persons) </t>
    </r>
    <r>
      <rPr>
        <vertAlign val="superscript"/>
        <sz val="14"/>
        <rFont val="TH SarabunPSK"/>
        <family val="2"/>
      </rPr>
      <t>(1)</t>
    </r>
  </si>
  <si>
    <t>อัตราส่วนนักเรียนต่อครู 1 คน</t>
  </si>
  <si>
    <t>Ratio of student per 1 teacher</t>
  </si>
  <si>
    <r>
      <t>Ratio of population per 1 physician</t>
    </r>
    <r>
      <rPr>
        <vertAlign val="superscript"/>
        <sz val="14"/>
        <rFont val="TH SarabunPSK"/>
        <family val="2"/>
      </rPr>
      <t xml:space="preserve"> (2)</t>
    </r>
  </si>
  <si>
    <t>(2019)</t>
  </si>
  <si>
    <t xml:space="preserve">     (5)   สถาบันการศึกษาภายในจังหวัด</t>
  </si>
  <si>
    <t xml:space="preserve">     (5)   Provincial Educational Institutions</t>
  </si>
  <si>
    <r>
      <t xml:space="preserve">อัตราการขยายตัวของผลิตภัณฑ์จังหวัด ณ ราคาประจำปี </t>
    </r>
    <r>
      <rPr>
        <vertAlign val="superscript"/>
        <sz val="14"/>
        <rFont val="TH SarabunPSK"/>
        <family val="2"/>
      </rPr>
      <t>(7)</t>
    </r>
  </si>
  <si>
    <r>
      <t xml:space="preserve">ผลิตภัณฑ์จังหวัดต่อหัว (ณ ราคาประจำปี) </t>
    </r>
    <r>
      <rPr>
        <vertAlign val="superscript"/>
        <sz val="14"/>
        <rFont val="TH SarabunPSK"/>
        <family val="2"/>
      </rPr>
      <t>(7)</t>
    </r>
  </si>
  <si>
    <r>
      <t xml:space="preserve">สัดส่วนพื้นที่ป่าไม้ต่อพื้นที่จังหวัด </t>
    </r>
    <r>
      <rPr>
        <vertAlign val="superscript"/>
        <sz val="14"/>
        <rFont val="TH SarabunPSK"/>
        <family val="2"/>
      </rPr>
      <t>(8)</t>
    </r>
  </si>
  <si>
    <r>
      <t xml:space="preserve">Proportion area of forest land per area province </t>
    </r>
    <r>
      <rPr>
        <vertAlign val="superscript"/>
        <sz val="14"/>
        <rFont val="TH SarabunPSK"/>
        <family val="2"/>
      </rPr>
      <t>(8)</t>
    </r>
  </si>
  <si>
    <t>-</t>
  </si>
  <si>
    <t>…</t>
  </si>
  <si>
    <t>ปีของข้อมูล</t>
  </si>
  <si>
    <t>จำนวน</t>
  </si>
  <si>
    <t>อัตราเพิ่ม</t>
  </si>
  <si>
    <t>อัตราการเพิ่มของประชากร</t>
  </si>
  <si>
    <t>=</t>
  </si>
  <si>
    <r>
      <rPr>
        <b/>
        <sz val="16"/>
        <rFont val="Calibri"/>
        <family val="2"/>
      </rPr>
      <t>[</t>
    </r>
    <r>
      <rPr>
        <b/>
        <sz val="16"/>
        <rFont val="TH SarabunPSK"/>
        <family val="2"/>
      </rPr>
      <t>Ln (</t>
    </r>
    <r>
      <rPr>
        <b/>
        <i/>
        <sz val="16"/>
        <rFont val="TH SarabunPSK"/>
        <family val="2"/>
      </rPr>
      <t>Pn/Po</t>
    </r>
    <r>
      <rPr>
        <b/>
        <sz val="16"/>
        <rFont val="TH SarabunPSK"/>
        <family val="2"/>
      </rPr>
      <t>)/</t>
    </r>
    <r>
      <rPr>
        <b/>
        <i/>
        <sz val="16"/>
        <rFont val="TH SarabunPSK"/>
        <family val="2"/>
      </rPr>
      <t>t</t>
    </r>
    <r>
      <rPr>
        <b/>
        <sz val="16"/>
        <rFont val="Calibri"/>
        <family val="2"/>
      </rPr>
      <t>]</t>
    </r>
    <r>
      <rPr>
        <b/>
        <sz val="16"/>
        <rFont val="TH SarabunPSK"/>
        <family val="2"/>
      </rPr>
      <t xml:space="preserve"> x 100</t>
    </r>
  </si>
  <si>
    <t>อำเภอ</t>
  </si>
  <si>
    <t>ประชากร</t>
  </si>
  <si>
    <t>อัตราเพิ่มของประชากร</t>
  </si>
  <si>
    <t>ความหนาแน่น</t>
  </si>
  <si>
    <t>District</t>
  </si>
  <si>
    <t>Population</t>
  </si>
  <si>
    <t>Population growth rate (%)</t>
  </si>
  <si>
    <t>ของประชากร</t>
  </si>
  <si>
    <t>(ต่อ ตร. กม.)</t>
  </si>
  <si>
    <t>Population density</t>
  </si>
  <si>
    <t>(per sq. km.)</t>
  </si>
  <si>
    <t>รวมยอด</t>
  </si>
  <si>
    <t>Total</t>
  </si>
  <si>
    <t>อำเภอเมืองมหาสารคาม</t>
  </si>
  <si>
    <t>Mueang Maha Sarakham District</t>
  </si>
  <si>
    <t>อำเภอแกดำ</t>
  </si>
  <si>
    <t>Kae Dam District</t>
  </si>
  <si>
    <t>อำเภอโกสุมพิสัย</t>
  </si>
  <si>
    <t>Kosum Phisai District</t>
  </si>
  <si>
    <t>อำเภอกันทรวิชัย</t>
  </si>
  <si>
    <t>Kantharawichai District</t>
  </si>
  <si>
    <t>อำเภอเชียงยืน</t>
  </si>
  <si>
    <t>Chiang Yuen District</t>
  </si>
  <si>
    <t>อำเภอบรบือ</t>
  </si>
  <si>
    <t>Borabue District</t>
  </si>
  <si>
    <t>อำเภอนาเชือก</t>
  </si>
  <si>
    <t>Na Chueak District</t>
  </si>
  <si>
    <t>อำเภอพยัคฆภูมิพิสัย</t>
  </si>
  <si>
    <t>Phayakkhaphum Phisai District</t>
  </si>
  <si>
    <t>อำเภอวาปีปทุม</t>
  </si>
  <si>
    <t>Wapi Pathum District</t>
  </si>
  <si>
    <t>อำเภอนาดูน</t>
  </si>
  <si>
    <t>Na Dun District</t>
  </si>
  <si>
    <t>อำเภอยางสีสุราช</t>
  </si>
  <si>
    <t>Yang Sisurat District</t>
  </si>
  <si>
    <t>อำเภอกุดรัง</t>
  </si>
  <si>
    <t>Kut Rang District</t>
  </si>
  <si>
    <t>อำเภอชื่นชม</t>
  </si>
  <si>
    <t>Chuen Chom District</t>
  </si>
  <si>
    <t>ที่มา:  </t>
  </si>
  <si>
    <t>กรมการปกครอง กระทรวงมหาดไทย</t>
  </si>
  <si>
    <t>Source:  </t>
  </si>
  <si>
    <t>Department of Provincial Administration, Ministry of Interior</t>
  </si>
  <si>
    <t>เนื้อที่</t>
  </si>
  <si>
    <t>ระยะทางจาก</t>
  </si>
  <si>
    <t>(ตร.กม.)</t>
  </si>
  <si>
    <t>อำเภอถึงจังหวัด</t>
  </si>
  <si>
    <t>Area</t>
  </si>
  <si>
    <t>(กม.)</t>
  </si>
  <si>
    <t>(Sq.km.)</t>
  </si>
  <si>
    <t>Distance</t>
  </si>
  <si>
    <t>from district</t>
  </si>
  <si>
    <t>to province</t>
  </si>
  <si>
    <t>(Km.)</t>
  </si>
  <si>
    <t>เทศบาลนคร</t>
  </si>
  <si>
    <t>เทศบาลเมือง</t>
  </si>
  <si>
    <t>เทศบาลตำบล</t>
  </si>
  <si>
    <t>องค์การบริหาร</t>
  </si>
  <si>
    <t>ตำบล</t>
  </si>
  <si>
    <t>หมู่บ้าน</t>
  </si>
  <si>
    <t>City</t>
  </si>
  <si>
    <t>Town</t>
  </si>
  <si>
    <t>Subdistrict</t>
  </si>
  <si>
    <t>ส่วนตำบล</t>
  </si>
  <si>
    <t>Village</t>
  </si>
  <si>
    <t>ที่ทำการปกครองจังหวัดมหาสารคาม</t>
  </si>
  <si>
    <t>Maha Sarakham Provincial Administration Office</t>
  </si>
  <si>
    <t>ความหนาแน่นของประชากรต่อ ตร.กม. =</t>
  </si>
  <si>
    <t xml:space="preserve">จำนวนประชากรของกรมการปกครองในปีนั้น ๆ </t>
  </si>
  <si>
    <t>พื้นที่ของจังหวัด (ตร.กม.)</t>
  </si>
  <si>
    <t>ปี พ.ศ.</t>
  </si>
  <si>
    <t>จำนวนประชากร</t>
  </si>
  <si>
    <t>พื้นที่ของจังหวัด</t>
  </si>
  <si>
    <t>ความหนาแน่นของประชากรต่อ ตร.กม.</t>
  </si>
  <si>
    <t>อำเภอ และ</t>
  </si>
  <si>
    <t>District and Administration Zone</t>
  </si>
  <si>
    <t>เขตการปกครอง</t>
  </si>
  <si>
    <t>รวม</t>
  </si>
  <si>
    <t>ชาย</t>
  </si>
  <si>
    <t>หญิง</t>
  </si>
  <si>
    <t>Male</t>
  </si>
  <si>
    <t>Female</t>
  </si>
  <si>
    <t>เทศบาลเมืองมหาสารคาม</t>
  </si>
  <si>
    <t>Maha Sarakham Town Municipality</t>
  </si>
  <si>
    <t>เทศบาลตำบลแวงน่าง</t>
  </si>
  <si>
    <t>Waeng Nang Subdistrict Municipality</t>
  </si>
  <si>
    <t>เทศบาลตำบลแกดำ</t>
  </si>
  <si>
    <t>Kae Dam Subdistrict Municipality</t>
  </si>
  <si>
    <t>เทศบาลตำบลโกสุมพิสัย</t>
  </si>
  <si>
    <t>Kosum Phisai Subdistrict Municipality</t>
  </si>
  <si>
    <t>เทศบาลตำบลโคกพระ</t>
  </si>
  <si>
    <t>Khok Phra Subdistrict Municipality</t>
  </si>
  <si>
    <t>เทศบาลตำบลท่าขอนยาง</t>
  </si>
  <si>
    <t>Tha Khon Yang Subdistrict Municipality</t>
  </si>
  <si>
    <t>เทศบาลตำบลขามเรียง</t>
  </si>
  <si>
    <t>Kham Raing Subdistrict Municipality</t>
  </si>
  <si>
    <t>เทศบาลตำบลเชียงยืน</t>
  </si>
  <si>
    <t>Chiang Yuen Subdistrict Municipality</t>
  </si>
  <si>
    <t>เทศบาลตำบลบรบือ</t>
  </si>
  <si>
    <t>Borabue Subdistrict Municipality</t>
  </si>
  <si>
    <t>เทศบาลตำบลนาเชือก</t>
  </si>
  <si>
    <t>Na Chueak Subdistrict Municipality</t>
  </si>
  <si>
    <t>เทศบาลตำบลพยัคฆภูมิพิสัย</t>
  </si>
  <si>
    <t>Phayakkhaphum Phisai Subdistrict Municipality</t>
  </si>
  <si>
    <t>เทศบาลตำบลนาดูน</t>
  </si>
  <si>
    <t>Na Dun Subdistrict Municipality</t>
  </si>
  <si>
    <t>Department of Provinical Administration, Ministry of Interior</t>
  </si>
  <si>
    <t>อัตราส่วนเพศ   =</t>
  </si>
  <si>
    <r>
      <t xml:space="preserve">จำนวนประชากรเพศชายของกรมการปกครองในปีนั้น ๆ </t>
    </r>
    <r>
      <rPr>
        <sz val="11"/>
        <color theme="1"/>
        <rFont val="Calibri"/>
        <family val="2"/>
      </rPr>
      <t>×</t>
    </r>
    <r>
      <rPr>
        <sz val="11"/>
        <color theme="1"/>
        <rFont val="Tahoma"/>
        <family val="2"/>
        <charset val="222"/>
      </rPr>
      <t xml:space="preserve"> 100</t>
    </r>
  </si>
  <si>
    <r>
      <t xml:space="preserve">จำนวนประชากรเพศหญิงของกรมการปกครองในปีนั้น ๆ </t>
    </r>
    <r>
      <rPr>
        <sz val="11"/>
        <color theme="1"/>
        <rFont val="Calibri"/>
        <family val="2"/>
        <charset val="222"/>
        <scheme val="minor"/>
      </rPr>
      <t/>
    </r>
  </si>
  <si>
    <t>จำนวนประชากรเพศชาย</t>
  </si>
  <si>
    <t>จำนวนประชากรเพศหญิง</t>
  </si>
  <si>
    <t>อัตราส่วนเพศ</t>
  </si>
  <si>
    <t>สมรส Marriage</t>
  </si>
  <si>
    <t>หย่า Divorce</t>
  </si>
  <si>
    <t>ลำดับที่</t>
  </si>
  <si>
    <t>จังหวัด</t>
  </si>
  <si>
    <t>จังหวัดบึงกาฬ</t>
  </si>
  <si>
    <t>จังหวัดบุรีรัมย์</t>
  </si>
  <si>
    <t>จังหวัดปทุมธานี</t>
  </si>
  <si>
    <t>จังหวัดประจวบคีรีขันธ์</t>
  </si>
  <si>
    <t>จังหวัดปราจีนบุรี</t>
  </si>
  <si>
    <t>จังหวัดปัตตานี</t>
  </si>
  <si>
    <t>จังหวัดพระนครศรีอยุธยา</t>
  </si>
  <si>
    <t>จังหวัดพะเยา</t>
  </si>
  <si>
    <t>จังหวัดพังงา</t>
  </si>
  <si>
    <t>จังหวัดพัทลุง</t>
  </si>
  <si>
    <t>จังหวัดพิจิตร</t>
  </si>
  <si>
    <t>จังหวัดพิษณุโลก</t>
  </si>
  <si>
    <t>จังหวัดเพชรบุรี</t>
  </si>
  <si>
    <t>จังหวัดเพชรบูรณ์</t>
  </si>
  <si>
    <t>จังหวัดแพร่</t>
  </si>
  <si>
    <t>จังหวัดภูเก็ต</t>
  </si>
  <si>
    <t>จังหวัดมหาสารคาม</t>
  </si>
  <si>
    <t>จังหวัดมุกดาหาร</t>
  </si>
  <si>
    <t>จังหวัดแม่ฮ่องสอน</t>
  </si>
  <si>
    <t>จังหวัดยโสธร</t>
  </si>
  <si>
    <t>จังหวัดยะลา</t>
  </si>
  <si>
    <t>จังหวัดร้อยเอ็ด</t>
  </si>
  <si>
    <t>จังหวัดระนอง</t>
  </si>
  <si>
    <t>จังหวัดระยอง</t>
  </si>
  <si>
    <t>จังหวัดราชบุรี</t>
  </si>
  <si>
    <t>จังหวัดลพบุรี</t>
  </si>
  <si>
    <t>จังหวัดลำปาง</t>
  </si>
  <si>
    <t>จังหวัดลำพูน</t>
  </si>
  <si>
    <t>รวบรวมและวิเคราะห์โดย : กลุ่มข้อมูลข่าวสารสุขภาพ   กองยุทธศาสตร์และแผนงาน</t>
  </si>
  <si>
    <t>อัตราการสมรส       =</t>
  </si>
  <si>
    <r>
      <t xml:space="preserve">จำนวนคู่สมรสของกรมการปกครองในปีนั้น ๆ </t>
    </r>
    <r>
      <rPr>
        <b/>
        <sz val="14"/>
        <rFont val="Cordia New"/>
        <family val="2"/>
      </rPr>
      <t>x 1,000</t>
    </r>
  </si>
  <si>
    <t>จำนวนประชากรกลางปีของกรมการปกครองในปีนั้น ๆ</t>
  </si>
  <si>
    <t xml:space="preserve"> =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</si>
  <si>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</si>
  <si>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</si>
  <si>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</si>
  <si>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</si>
  <si>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</si>
  <si>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</si>
  <si>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</si>
  <si>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</si>
  <si>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</si>
  <si>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</si>
  <si>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</si>
  <si>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</si>
  <si>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</si>
  <si>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หมายเหตุ:  </t>
  </si>
  <si>
    <t>Note:  </t>
  </si>
  <si>
    <t xml:space="preserve"> 0 - 14 ปี</t>
  </si>
  <si>
    <t>ปี</t>
  </si>
  <si>
    <t>จำนวน Number</t>
  </si>
  <si>
    <t>อัตรา Rate</t>
  </si>
  <si>
    <t>Year</t>
  </si>
  <si>
    <t>เกิดมีชีพ</t>
  </si>
  <si>
    <t>ตาย</t>
  </si>
  <si>
    <t>ทารกตาย</t>
  </si>
  <si>
    <t>มารดาตาย</t>
  </si>
  <si>
    <r>
      <t xml:space="preserve">เกิด </t>
    </r>
    <r>
      <rPr>
        <b/>
        <vertAlign val="superscript"/>
        <sz val="14"/>
        <color theme="1"/>
        <rFont val="TH SarabunPSK"/>
        <family val="2"/>
      </rPr>
      <t>1/</t>
    </r>
  </si>
  <si>
    <r>
      <t xml:space="preserve">ตาย </t>
    </r>
    <r>
      <rPr>
        <b/>
        <vertAlign val="superscript"/>
        <sz val="14"/>
        <color theme="1"/>
        <rFont val="TH SarabunPSK"/>
        <family val="2"/>
      </rPr>
      <t>1/</t>
    </r>
  </si>
  <si>
    <r>
      <t xml:space="preserve">ทารกตาย </t>
    </r>
    <r>
      <rPr>
        <b/>
        <vertAlign val="superscript"/>
        <sz val="14"/>
        <color theme="1"/>
        <rFont val="TH SarabunPSK"/>
        <family val="2"/>
      </rPr>
      <t>2/</t>
    </r>
  </si>
  <si>
    <r>
      <t xml:space="preserve">มารดาตาย </t>
    </r>
    <r>
      <rPr>
        <b/>
        <vertAlign val="superscript"/>
        <sz val="14"/>
        <color theme="1"/>
        <rFont val="TH SarabunPSK"/>
        <family val="2"/>
      </rPr>
      <t>3/</t>
    </r>
  </si>
  <si>
    <t>Live births</t>
  </si>
  <si>
    <t>Maternal mortality</t>
  </si>
  <si>
    <t>Crude birth</t>
  </si>
  <si>
    <t>Crude death</t>
  </si>
  <si>
    <t>  </t>
  </si>
  <si>
    <t>สำนักงานสาธารณสุขจังหวัดมหาสารคาม</t>
  </si>
  <si>
    <t>Maha Sarakham Provincial Health Office</t>
  </si>
  <si>
    <t>มหาสารคาม</t>
  </si>
  <si>
    <t>กลุ่มอายุ</t>
  </si>
  <si>
    <t>1-4</t>
  </si>
  <si>
    <t>5-9</t>
  </si>
  <si>
    <t>10-14</t>
  </si>
  <si>
    <t>80-84</t>
  </si>
  <si>
    <t>85-89</t>
  </si>
  <si>
    <t>90-94</t>
  </si>
  <si>
    <t>95-99</t>
  </si>
  <si>
    <t>100+</t>
  </si>
  <si>
    <t>TOTAL</t>
  </si>
  <si>
    <t>รวบรวมและวิเคราะห์โดย : กลุ่มข้อมูลข่าวสารสุขภาพ  กองยุทธศาสตร์และแผนงาน</t>
  </si>
  <si>
    <r>
      <t xml:space="preserve">  + </t>
    </r>
    <r>
      <rPr>
        <u/>
        <sz val="11"/>
        <color theme="1"/>
        <rFont val="Calibri"/>
        <family val="2"/>
        <scheme val="minor"/>
      </rPr>
      <t>จำนวนเด็กเกิดมีชีพระหว่างปีนั้น ๆ ที่เกิดจากแม่อายุ 20 - 24 ปี</t>
    </r>
  </si>
  <si>
    <r>
      <t xml:space="preserve">  + </t>
    </r>
    <r>
      <rPr>
        <u/>
        <sz val="11"/>
        <color theme="1"/>
        <rFont val="Calibri"/>
        <family val="2"/>
        <scheme val="minor"/>
      </rPr>
      <t>จำนวนเด็กเกิดมีชีพระหว่างปีนั้น ๆ ที่เกิดจากแม่อายุ 25 - 29 ปี</t>
    </r>
  </si>
  <si>
    <r>
      <t xml:space="preserve">  + </t>
    </r>
    <r>
      <rPr>
        <u/>
        <sz val="11"/>
        <color theme="1"/>
        <rFont val="Calibri"/>
        <family val="2"/>
        <scheme val="minor"/>
      </rPr>
      <t>จำนวนเด็กเกิดมีชีพระหว่างปีนั้น ๆ ที่เกิดจากแม่อายุ 30 - 34 ปี</t>
    </r>
  </si>
  <si>
    <r>
      <t xml:space="preserve">  +</t>
    </r>
    <r>
      <rPr>
        <u/>
        <sz val="11"/>
        <color theme="1"/>
        <rFont val="Calibri"/>
        <family val="2"/>
        <scheme val="minor"/>
      </rPr>
      <t xml:space="preserve"> จำนวนเด็กเกิดมีชีพระหว่างปีนั้น ๆ ที่เกิดจากแม่อายุ 35 - 39 ปี</t>
    </r>
  </si>
  <si>
    <r>
      <t xml:space="preserve">  + </t>
    </r>
    <r>
      <rPr>
        <u/>
        <sz val="11"/>
        <color theme="1"/>
        <rFont val="Calibri"/>
        <family val="2"/>
        <scheme val="minor"/>
      </rPr>
      <t>จำนวนเด็กเกิดมีชีพระหว่างปีนั้น ๆ ที่เกิดจากแม่อายุ 40 - 44 ปี</t>
    </r>
  </si>
  <si>
    <r>
      <t xml:space="preserve">  +</t>
    </r>
    <r>
      <rPr>
        <u/>
        <sz val="11"/>
        <color theme="1"/>
        <rFont val="Calibri"/>
        <family val="2"/>
        <scheme val="minor"/>
      </rPr>
      <t xml:space="preserve"> จำนวนเด็กเกิดมีชีพระหว่างปีนั้น ๆ ที่เกิดจากแม่อายุ 45 - 49 ปี</t>
    </r>
    <r>
      <rPr>
        <sz val="14"/>
        <rFont val="Cordia New"/>
        <family val="2"/>
      </rPr>
      <t xml:space="preserve"> )</t>
    </r>
  </si>
  <si>
    <t>จำนวนประชากรหญิงกลางปีอายุ 15 - 19 ปีในปีนั้น ๆ</t>
  </si>
  <si>
    <t>จำนวนประชากรหญิงกลางปีอายุ 20 - 24 ปีในปีนั้น ๆ</t>
  </si>
  <si>
    <t>จำนวนประชากรหญิงกลางปีอายุ 25 - 29 ปีในปีนั้น ๆ</t>
  </si>
  <si>
    <t>จำนวนประชากรหญิงกลางปีอายุ 30 - 34 ปีในปีนั้น ๆ</t>
  </si>
  <si>
    <t>จำนวนประชากรหญิงกลางปีอายุ 35 - 39 ปีในปีนั้น ๆ</t>
  </si>
  <si>
    <t>จำนวนประชากรหญิงกลางปีอายุ 40 - 44 ปีในปีนั้น ๆ</t>
  </si>
  <si>
    <t>จำนวนประชากรหญิงกลางปีอายุ 45 - 49 ปีในปีนั้น ๆ</t>
  </si>
  <si>
    <t>จำนวนเด็กเกิดมีชีพของกระทรวงสาธารณสุขในปีนั้น ๆ</t>
  </si>
  <si>
    <t>จำนวนประชากรหญิงอายุ 15 - 49 ปีของกระทรวงสาธารณสุขในปีนั้น ๆ</t>
  </si>
  <si>
    <r>
      <rPr>
        <sz val="14"/>
        <color rgb="FFFF0000"/>
        <rFont val="Cordia New"/>
        <family val="2"/>
      </rPr>
      <t>อัตราเจริญพันธุ์รวม</t>
    </r>
    <r>
      <rPr>
        <sz val="14"/>
        <rFont val="Cordia New"/>
        <family val="2"/>
      </rPr>
      <t xml:space="preserve"> (ใช้ประชากรกลางปีของกระทรวงสาธารณสุข)  = 5*(</t>
    </r>
    <r>
      <rPr>
        <u/>
        <sz val="11"/>
        <color theme="1"/>
        <rFont val="Calibri"/>
        <family val="2"/>
        <scheme val="minor"/>
      </rPr>
      <t>จำนวนเด็กเกิดมีชีพระหว่างปีนั้น ๆ ที่เกิดจากแม่อายุ 15 - 19 ปี</t>
    </r>
    <r>
      <rPr>
        <sz val="11"/>
        <color theme="1"/>
        <rFont val="Calibri"/>
        <family val="2"/>
        <scheme val="minor"/>
      </rPr>
      <t xml:space="preserve"> </t>
    </r>
  </si>
  <si>
    <r>
      <rPr>
        <sz val="16"/>
        <color rgb="FFFF0000"/>
        <rFont val="TH SarabunPSK"/>
        <family val="2"/>
      </rPr>
      <t xml:space="preserve">อัตราเจริญพันธุ์ทั่วไป </t>
    </r>
    <r>
      <rPr>
        <sz val="16"/>
        <rFont val="TH SarabunPSK"/>
        <family val="2"/>
      </rPr>
      <t xml:space="preserve">(ใช้ประชากรกลางปีของกระทรวงสาธารณสุข)  = </t>
    </r>
    <r>
      <rPr>
        <u/>
        <sz val="16"/>
        <color theme="1"/>
        <rFont val="TH SarabunPSK"/>
        <family val="2"/>
      </rPr>
      <t xml:space="preserve">จำนวนเด็กเกิดมีชีพของกระทรวงสาธารณสุขในปีนั้น ๆ </t>
    </r>
    <r>
      <rPr>
        <sz val="16"/>
        <color theme="1"/>
        <rFont val="TH SarabunPSK"/>
        <family val="2"/>
      </rPr>
      <t>× 1,000</t>
    </r>
  </si>
  <si>
    <t>จำนวนประชากรกลางปีของกระทรวงสาธารณสุขในปีนั้น ๆ</t>
  </si>
  <si>
    <t>อัตราเกิดต่อประชากร 1,000 คน =</t>
  </si>
  <si>
    <t>x 1,000</t>
  </si>
  <si>
    <t>จำนวนคนตายของกระทรวงสาธารณสุขในปีนั้น ๆ</t>
  </si>
  <si>
    <t>อัตราตายต่อประชากร 1,000 คน =</t>
  </si>
  <si>
    <t>จำนวนเด็กอายุต่ำกว่า 1 ปีตายของกระทรวงสาธารณสุขในปีนั้นๆ</t>
  </si>
  <si>
    <t>จำนวนเด็กเกิดมีชีพในปีนั้นๆ</t>
  </si>
  <si>
    <r>
      <t xml:space="preserve">อัตราการตายของทารกต่อการเกิดมีชีพ 1,000 คน </t>
    </r>
    <r>
      <rPr>
        <b/>
        <sz val="16"/>
        <rFont val="Calibri"/>
        <family val="2"/>
      </rPr>
      <t>=</t>
    </r>
  </si>
  <si>
    <t>จำนวนมารดาตายของกระทรวงสาธารณสุขในปีนั้น ๆ</t>
  </si>
  <si>
    <r>
      <t xml:space="preserve">อัตราการตายของมารดาต่อการเกิดมีชีพ 100,000 คน </t>
    </r>
    <r>
      <rPr>
        <b/>
        <sz val="16"/>
        <rFont val="Calibri"/>
        <family val="2"/>
      </rPr>
      <t>=</t>
    </r>
  </si>
  <si>
    <t>x 100,000</t>
  </si>
  <si>
    <t>ประเภท/สังกัด</t>
  </si>
  <si>
    <t>สถานพยาบาล</t>
  </si>
  <si>
    <t>เตียง</t>
  </si>
  <si>
    <t>แพทย์</t>
  </si>
  <si>
    <t>ทันตแพทย์</t>
  </si>
  <si>
    <t>พยาบาล</t>
  </si>
  <si>
    <t>พยาบาลเทคนิค</t>
  </si>
  <si>
    <t>ผู้ป่วย</t>
  </si>
  <si>
    <t>Type/jurisdiction</t>
  </si>
  <si>
    <t>Hospital and</t>
  </si>
  <si>
    <t>Bed</t>
  </si>
  <si>
    <t>Physician</t>
  </si>
  <si>
    <t>Dentist</t>
  </si>
  <si>
    <t>Pharmacist</t>
  </si>
  <si>
    <t>Nurse</t>
  </si>
  <si>
    <t>Technical</t>
  </si>
  <si>
    <t>Patient</t>
  </si>
  <si>
    <t>Medical</t>
  </si>
  <si>
    <t>nurse</t>
  </si>
  <si>
    <t>Establishment</t>
  </si>
  <si>
    <t>ผู้ป่วยใน</t>
  </si>
  <si>
    <t>ผู้ป่วยนอก</t>
  </si>
  <si>
    <t>In-</t>
  </si>
  <si>
    <t>Out-</t>
  </si>
  <si>
    <t>patient</t>
  </si>
  <si>
    <t>ประเภทบริการทั่วไป</t>
  </si>
  <si>
    <t>General services</t>
  </si>
  <si>
    <t>รัฐบาล</t>
  </si>
  <si>
    <t>Government</t>
  </si>
  <si>
    <t>กระทรวงสาธารณสุข</t>
  </si>
  <si>
    <t>Ministry of Public Health</t>
  </si>
  <si>
    <t>กระทรวงอื่นๆ</t>
  </si>
  <si>
    <t>Other ministries</t>
  </si>
  <si>
    <t>รัฐวิสาหกิจและองค์การอิสระ</t>
  </si>
  <si>
    <t>State enterprise</t>
  </si>
  <si>
    <t>เทศบาล</t>
  </si>
  <si>
    <t>Municipality</t>
  </si>
  <si>
    <t>เอกชน</t>
  </si>
  <si>
    <t>Private</t>
  </si>
  <si>
    <t>ประเภทบริการเฉพาะทาง</t>
  </si>
  <si>
    <t>Specialized services</t>
  </si>
  <si>
    <r>
      <t xml:space="preserve">อัตราส่วนประชากรต่อแพทย์ 1 คน </t>
    </r>
    <r>
      <rPr>
        <b/>
        <sz val="16"/>
        <rFont val="Calibri"/>
        <family val="2"/>
      </rPr>
      <t xml:space="preserve">= </t>
    </r>
    <r>
      <rPr>
        <b/>
        <sz val="16"/>
        <rFont val="TH SarabunPSK"/>
        <family val="2"/>
      </rPr>
      <t>จำนวนประชากรของกลางปีของกระทรวงสาธารสุขปีนั้น</t>
    </r>
  </si>
  <si>
    <t>จำนวนแพทย์ปีนั้น ๆ</t>
  </si>
  <si>
    <r>
      <t xml:space="preserve"> </t>
    </r>
    <r>
      <rPr>
        <b/>
        <sz val="16"/>
        <rFont val="Calibri"/>
        <family val="2"/>
      </rPr>
      <t xml:space="preserve">= </t>
    </r>
  </si>
  <si>
    <t>อัตราการว่างงาน (ใหม่)</t>
  </si>
  <si>
    <t>จำนวนผู้ว่างงาน (ไตรมาส 3) ปีนั้น</t>
  </si>
  <si>
    <t>×</t>
  </si>
  <si>
    <t>รายการข้อมูล</t>
  </si>
  <si>
    <t>จำนวนกำลังแรงงานรวม (ไตรมาส 3) ในปีนั้นๆ</t>
  </si>
  <si>
    <t>อัตราการมีงานทำ (ใหม่)</t>
  </si>
  <si>
    <t>จำนวนผู้มีงานทำ (ไตรมาส 3) ปีนั้น</t>
  </si>
  <si>
    <t>อัตราเพิ่มของผู้มีงานทำ (ใหม่)</t>
  </si>
  <si>
    <t>(จำนวนผู้มีงานทำ (ไตรมาส 3) ปีล่าสุด - จำนวนผู้มีงานทำ (ไตรมาส 3) ปีก่อนหน้า)</t>
  </si>
  <si>
    <t>จำนวนผู้มีงานทำ (ไตรมาส 3) ปีก่อนหน้า</t>
  </si>
  <si>
    <t>อัตราการมีส่วนร่วมในกำลังแรงงาน (ใหม่)</t>
  </si>
  <si>
    <t xml:space="preserve">ประชากรที่อยู่ในกำลังแรงงานรวม (ไตรมาส 3) ปีนั้น </t>
  </si>
  <si>
    <t>ประชากรที่มีอายุ 15 ปีขึ้นไป (ไตรมาส 3) ในปีนั้นๆ</t>
  </si>
  <si>
    <t>ประชากรที่อยู่ในกำลังแรงงานรวม (ไตรมาส 3) ในปีนั้นๆ</t>
  </si>
  <si>
    <t>(บาท/วัน Baht/day)</t>
  </si>
  <si>
    <t>ค่าจ้าง Wage</t>
  </si>
  <si>
    <t>อัตราการเปลี่ยนแปลง Percentage change (%)</t>
  </si>
  <si>
    <t>Province</t>
  </si>
  <si>
    <t>ม.ค.</t>
  </si>
  <si>
    <t>เม.ย.</t>
  </si>
  <si>
    <t>Jan.</t>
  </si>
  <si>
    <t>Apr.</t>
  </si>
  <si>
    <t>ภาคตะวันออกเฉียงเหนือ</t>
  </si>
  <si>
    <t>Northeastern Region</t>
  </si>
  <si>
    <t>นครราชสีมา</t>
  </si>
  <si>
    <t>Nakhon Ratchasima</t>
  </si>
  <si>
    <t>บุรีรัมย์</t>
  </si>
  <si>
    <t>Buri Ram</t>
  </si>
  <si>
    <t>สุรินทร์</t>
  </si>
  <si>
    <t>Surin</t>
  </si>
  <si>
    <t>ศรีสะเกษ</t>
  </si>
  <si>
    <t>Si Sa Ket</t>
  </si>
  <si>
    <t>อุบลราชธานี</t>
  </si>
  <si>
    <t>Ubon Ratchathani</t>
  </si>
  <si>
    <t>ยโสธร</t>
  </si>
  <si>
    <t>Yasothon</t>
  </si>
  <si>
    <t>ชัยภูมิ</t>
  </si>
  <si>
    <t>Chaiyaphum</t>
  </si>
  <si>
    <t>อำนาจเจริญ</t>
  </si>
  <si>
    <t>บึงกาฬ</t>
  </si>
  <si>
    <t>หนองบัวลำภู</t>
  </si>
  <si>
    <t>Nong Bua Lam Phu</t>
  </si>
  <si>
    <t>ขอนแก่น</t>
  </si>
  <si>
    <t>Khon Kaen</t>
  </si>
  <si>
    <t>อุดรธานี</t>
  </si>
  <si>
    <t>Udon Thani</t>
  </si>
  <si>
    <t>เลย</t>
  </si>
  <si>
    <t>Loei</t>
  </si>
  <si>
    <t>หนองคาย</t>
  </si>
  <si>
    <t>Nong Khai</t>
  </si>
  <si>
    <t>Maha Sarakham</t>
  </si>
  <si>
    <t>ร้อยเอ็ด</t>
  </si>
  <si>
    <t>Roi Et</t>
  </si>
  <si>
    <t>กาฬสินธุ์</t>
  </si>
  <si>
    <t>Kalasin</t>
  </si>
  <si>
    <t>สกลนคร</t>
  </si>
  <si>
    <t>Sakon Nakhon</t>
  </si>
  <si>
    <t>นครพนม</t>
  </si>
  <si>
    <t>Nakhon Phanom</t>
  </si>
  <si>
    <t>มุกดาหาร</t>
  </si>
  <si>
    <t>Mukdahan</t>
  </si>
  <si>
    <t>ชั้นเรียน</t>
  </si>
  <si>
    <t>สังกัด Jurisdiction</t>
  </si>
  <si>
    <t>Grade</t>
  </si>
  <si>
    <t>กรมส่งเสริม</t>
  </si>
  <si>
    <t>ส่วนราชการอื่น</t>
  </si>
  <si>
    <t>การศึกษาขั้นพื้นฐาน</t>
  </si>
  <si>
    <t>ส่งเสริมการศึกษาเอกชน</t>
  </si>
  <si>
    <t>การปกครองส่วนท้องถิ่น</t>
  </si>
  <si>
    <t>Department</t>
  </si>
  <si>
    <t>ก่อนประถมศึกษา</t>
  </si>
  <si>
    <t>Pre-elementary</t>
  </si>
  <si>
    <t>อนุบาล 1</t>
  </si>
  <si>
    <t>Kindergarten 1</t>
  </si>
  <si>
    <t>อนุบาล 2</t>
  </si>
  <si>
    <t>Kindergarten 2</t>
  </si>
  <si>
    <t>อนุบาล 3</t>
  </si>
  <si>
    <t>Kindergarten 3</t>
  </si>
  <si>
    <t>เด็กเล็ก</t>
  </si>
  <si>
    <t>Pre- primary</t>
  </si>
  <si>
    <t>ประถมศึกษา</t>
  </si>
  <si>
    <t>Elementary</t>
  </si>
  <si>
    <t>ประถม 1</t>
  </si>
  <si>
    <t>Pratom 1</t>
  </si>
  <si>
    <t>ประถม 2</t>
  </si>
  <si>
    <t>Pratom 2</t>
  </si>
  <si>
    <t>ประถม 3</t>
  </si>
  <si>
    <t>Pratom 3</t>
  </si>
  <si>
    <t>ประถม 4</t>
  </si>
  <si>
    <t>Pratom 4</t>
  </si>
  <si>
    <t>ประถม 5</t>
  </si>
  <si>
    <t>Pratom 5</t>
  </si>
  <si>
    <t>ประถม 6</t>
  </si>
  <si>
    <t>Pratom 6</t>
  </si>
  <si>
    <t>มัธยมต้น</t>
  </si>
  <si>
    <t>Lower Secondary</t>
  </si>
  <si>
    <t>มัธยม 1</t>
  </si>
  <si>
    <t>Matayom 1</t>
  </si>
  <si>
    <t>มัธยม 2</t>
  </si>
  <si>
    <t>Matayom 2</t>
  </si>
  <si>
    <t>มัธยม 3</t>
  </si>
  <si>
    <t>Matayom 3</t>
  </si>
  <si>
    <t>มัธยมปลาย</t>
  </si>
  <si>
    <t>Upper Secondary</t>
  </si>
  <si>
    <t>มัธยม 4</t>
  </si>
  <si>
    <t>Matayom 4</t>
  </si>
  <si>
    <t>มัธยม 5</t>
  </si>
  <si>
    <t>Matayom 5</t>
  </si>
  <si>
    <t>มัธยม 6</t>
  </si>
  <si>
    <t>Matayom 6</t>
  </si>
  <si>
    <t>ส่วนราชการอื่น ได้แก่ </t>
  </si>
  <si>
    <t>Other government organizations; </t>
  </si>
  <si>
    <t>องค์การบริหารส่วนจังหวัดมหาสารคาม </t>
  </si>
  <si>
    <t>Mahasarakham Provincial Administrative Organization</t>
  </si>
  <si>
    <t>Mahasarakham Municipality</t>
  </si>
  <si>
    <t>สำนักงานศึกษาธิการจังหวัดมหาสารคาม</t>
  </si>
  <si>
    <t>Mahasarakham Provincial Education Office </t>
  </si>
  <si>
    <t>สถาบันการศึกษาสังกัด สนง.คณะกรรมการส่งเสริมการศึกษาเอกชนภายในจังหวัด มหาสารคาม</t>
  </si>
  <si>
    <t>Education institute of Office of the Private Education Commission in Maha Sarakham Province.</t>
  </si>
  <si>
    <t>กรมส่งเสริมการปกครองส่วนท้องถิ่น</t>
  </si>
  <si>
    <t>Department of Local Administration.</t>
  </si>
  <si>
    <t>ปีการศึกษา</t>
  </si>
  <si>
    <t>ชั้นเรียน Grade</t>
  </si>
  <si>
    <t>Academic year</t>
  </si>
  <si>
    <t>ประถมศึกษา Elementary</t>
  </si>
  <si>
    <t>ปีที่ 1</t>
  </si>
  <si>
    <t>ปี่ที่ 2</t>
  </si>
  <si>
    <t>ปีที่ 3</t>
  </si>
  <si>
    <t>ปี่ที่ 4</t>
  </si>
  <si>
    <t>ปีที่ 5</t>
  </si>
  <si>
    <t>ปี่ที่ 6</t>
  </si>
  <si>
    <t>Grade 1</t>
  </si>
  <si>
    <t>Grade 2</t>
  </si>
  <si>
    <t>Grade 3</t>
  </si>
  <si>
    <t>Grade 4</t>
  </si>
  <si>
    <t>Grade 5</t>
  </si>
  <si>
    <t>Grade 6</t>
  </si>
  <si>
    <t>Grade 7</t>
  </si>
  <si>
    <t>Grade 8</t>
  </si>
  <si>
    <t>Grade 9</t>
  </si>
  <si>
    <t>Grade 10</t>
  </si>
  <si>
    <t>Grade 11</t>
  </si>
  <si>
    <t>Grade 12</t>
  </si>
  <si>
    <t>สูตร</t>
  </si>
  <si>
    <t>อัตราการเข้าเรียนระดับมัธยมศึกษาปีที่ 1</t>
  </si>
  <si>
    <t>ข้อมูลที่ใช้</t>
  </si>
  <si>
    <t>แทนค่า</t>
  </si>
  <si>
    <t>ระดับการศึกษา Level of education</t>
  </si>
  <si>
    <t>มัธยมศึกษาตอนต้น</t>
  </si>
  <si>
    <t>มัธยมศึกษาตอนปลาย</t>
  </si>
  <si>
    <t>ระดับการสอน Level of teaching</t>
  </si>
  <si>
    <t>มัธยมศึกษาต้น</t>
  </si>
  <si>
    <t>มัธยมศึกษาปลาย</t>
  </si>
  <si>
    <r>
      <t xml:space="preserve">อัตราส่วนนักเรียนต่อครูระดับประถมศึกษา </t>
    </r>
    <r>
      <rPr>
        <b/>
        <sz val="16"/>
        <rFont val="Calibri"/>
        <family val="2"/>
      </rPr>
      <t>=</t>
    </r>
    <r>
      <rPr>
        <b/>
        <sz val="16"/>
        <rFont val="TH SarabunPSK"/>
        <family val="2"/>
      </rPr>
      <t xml:space="preserve"> จำนวนนักเรียนระดับประถมศึกษาในปีการศึกษานั้น ๆ</t>
    </r>
  </si>
  <si>
    <t>จำนวนครูระดับประถมศึกษาในปีการศึกษานั้น ๆ</t>
  </si>
  <si>
    <r>
      <t xml:space="preserve"> </t>
    </r>
    <r>
      <rPr>
        <b/>
        <sz val="14"/>
        <rFont val="Calibri"/>
        <family val="2"/>
      </rPr>
      <t>=</t>
    </r>
  </si>
  <si>
    <r>
      <t xml:space="preserve">อัตราส่วนนักเรียนต่อครูระดับมัธยมศึกษา </t>
    </r>
    <r>
      <rPr>
        <b/>
        <sz val="16"/>
        <rFont val="Calibri"/>
        <family val="2"/>
      </rPr>
      <t>=</t>
    </r>
    <r>
      <rPr>
        <b/>
        <sz val="16"/>
        <rFont val="TH SarabunPSK"/>
        <family val="2"/>
      </rPr>
      <t xml:space="preserve"> จำนวนนักเรียนระดับมัธยมศึกษาในปีการศึกษานั้น ๆ</t>
    </r>
  </si>
  <si>
    <t>จำนวนครูระดับมัธยมศึกษาในปีการศึกษานั้น ๆ</t>
  </si>
  <si>
    <t>จำนวนประชากรในวัยเรียน</t>
  </si>
  <si>
    <r>
      <t xml:space="preserve">อัตราส่วนนักเรียนต่อครู </t>
    </r>
    <r>
      <rPr>
        <b/>
        <sz val="16"/>
        <rFont val="Calibri"/>
        <family val="2"/>
      </rPr>
      <t>=</t>
    </r>
    <r>
      <rPr>
        <b/>
        <sz val="16"/>
        <rFont val="TH SarabunPSK"/>
        <family val="2"/>
      </rPr>
      <t xml:space="preserve"> จำนวนนักเรียนในปีการศึกษานั้น ๆ</t>
    </r>
  </si>
  <si>
    <t>จำนวนครูในปีการศึกษานั้น ๆ</t>
  </si>
  <si>
    <r>
      <t xml:space="preserve"> </t>
    </r>
    <r>
      <rPr>
        <b/>
        <sz val="16"/>
        <rFont val="Calibri"/>
        <family val="2"/>
      </rPr>
      <t>=</t>
    </r>
    <r>
      <rPr>
        <b/>
        <sz val="16"/>
        <rFont val="TH SarabunPSK"/>
        <family val="2"/>
      </rPr>
      <t xml:space="preserve"> </t>
    </r>
  </si>
  <si>
    <t>รายได้เฉลี่ยต่อเดือนของครัวเรือน</t>
  </si>
  <si>
    <t>หน่วย : บาท</t>
  </si>
  <si>
    <t>ภาค</t>
  </si>
  <si>
    <t>ทั่วราชอาณาจักร</t>
  </si>
  <si>
    <t>กรุงเทพมหานคร</t>
  </si>
  <si>
    <t>ภาคกลาง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</si>
  <si>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</si>
  <si>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</si>
  <si>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</si>
  <si>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</si>
  <si>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</si>
  <si>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</si>
  <si>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</si>
  <si>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</si>
  <si>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</si>
  <si>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</si>
  <si>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</si>
  <si>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</si>
  <si>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</si>
  <si>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</si>
  <si>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</si>
  <si>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</si>
  <si>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</si>
  <si>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</si>
  <si>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</si>
  <si>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</si>
  <si>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</si>
  <si>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</si>
  <si>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</si>
  <si>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</si>
  <si>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</si>
  <si>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ภาคเหนือ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</si>
  <si>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</si>
  <si>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</si>
  <si>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</si>
  <si>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</si>
  <si>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</si>
  <si>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</si>
  <si>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</si>
  <si>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</si>
  <si>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</si>
  <si>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</si>
  <si>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</si>
  <si>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</si>
  <si>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</si>
  <si>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</si>
  <si>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</si>
  <si>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</si>
  <si>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</si>
  <si>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ภาคใต้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</si>
  <si>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</si>
  <si>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</si>
  <si>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</si>
  <si>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</si>
  <si>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</si>
  <si>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</si>
  <si>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</si>
  <si>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</si>
  <si>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</si>
  <si>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</si>
  <si>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</si>
  <si>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</si>
  <si>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</si>
  <si>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</si>
  <si>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ที่มา : โครงการสำรวจภาวะเศรษฐกิจและสังคมของครัวเรือน  สำนักงานสถิติแห่งชาติ กระทรวงดิจิทัลเพื่อเศรษฐกิจและสังคม</t>
  </si>
  <si>
    <t xml:space="preserve">ที่มา : สำนักงานสถิติแห่งชาติ กระทรวงดิจิทัลเพื่อเศรษฐกิจและสังคม </t>
  </si>
  <si>
    <t>ผลิตภัณฑ์มวลรวมจังหวัด</t>
  </si>
  <si>
    <t>ผลิตภัณฑ์มวลรวมจังหวัดต่อคน (บาท)</t>
  </si>
  <si>
    <t>ภาค/จังหวัด</t>
  </si>
  <si>
    <t>Region/province</t>
  </si>
  <si>
    <t>(ล้านบาท)</t>
  </si>
  <si>
    <t>(1,000 คน)</t>
  </si>
  <si>
    <t>GPP per capita rankings</t>
  </si>
  <si>
    <t>Gross Regional Product and</t>
  </si>
  <si>
    <t>GPP per capita (Baht)</t>
  </si>
  <si>
    <t>Gross Provincial Product</t>
  </si>
  <si>
    <t>(1,000 person)</t>
  </si>
  <si>
    <t>(Million Baht)</t>
  </si>
  <si>
    <t>ประเทศ</t>
  </si>
  <si>
    <t>Region</t>
  </si>
  <si>
    <t>Country</t>
  </si>
  <si>
    <t>Whole Kingdom</t>
  </si>
  <si>
    <t>กรุงเทพมหานครและปริมณฑล</t>
  </si>
  <si>
    <t>Bangkok and Vicinities</t>
  </si>
  <si>
    <t>Bangkok</t>
  </si>
  <si>
    <t>Samut Prakan</t>
  </si>
  <si>
    <t>Nonthaburi</t>
  </si>
  <si>
    <t>Pathum Thani</t>
  </si>
  <si>
    <t>Nakhon Pathom</t>
  </si>
  <si>
    <t>Samut Sakhon</t>
  </si>
  <si>
    <t>Central Region</t>
  </si>
  <si>
    <t>Phra Nakhon Si Ayutthaya</t>
  </si>
  <si>
    <t>Ang Thong</t>
  </si>
  <si>
    <t>Lop Buri</t>
  </si>
  <si>
    <t>Sing Buri</t>
  </si>
  <si>
    <t>Chai Nat</t>
  </si>
  <si>
    <t>Saraburi</t>
  </si>
  <si>
    <t>ภาคตะวันออก</t>
  </si>
  <si>
    <t>Eastern Region</t>
  </si>
  <si>
    <t>Chon Buri</t>
  </si>
  <si>
    <t>Rayong</t>
  </si>
  <si>
    <t>Chanthaburi</t>
  </si>
  <si>
    <t>Trat</t>
  </si>
  <si>
    <t>Chachoengsao</t>
  </si>
  <si>
    <t>Prachin Buri</t>
  </si>
  <si>
    <t>Nakhon Nayok</t>
  </si>
  <si>
    <t>Sa Kaeo</t>
  </si>
  <si>
    <t>ภาคตะวันตก</t>
  </si>
  <si>
    <t>Western Region</t>
  </si>
  <si>
    <t>Ratchaburi</t>
  </si>
  <si>
    <t>Kanchanaburi</t>
  </si>
  <si>
    <t>Suphan Buri</t>
  </si>
  <si>
    <t>Samut Songkhram</t>
  </si>
  <si>
    <t>Phetchaburi</t>
  </si>
  <si>
    <t>Prachuap Khiri Khan</t>
  </si>
  <si>
    <t>Northern Region</t>
  </si>
  <si>
    <t>Chiang Mai</t>
  </si>
  <si>
    <t>Lamphun</t>
  </si>
  <si>
    <t>Lampang</t>
  </si>
  <si>
    <t>Uttaradit</t>
  </si>
  <si>
    <t>Phrae</t>
  </si>
  <si>
    <t>Nan</t>
  </si>
  <si>
    <t>Phayao</t>
  </si>
  <si>
    <t>Chiang Rai</t>
  </si>
  <si>
    <t>Mae Hong Son</t>
  </si>
  <si>
    <t>Nakhon Sawan</t>
  </si>
  <si>
    <t>Uthai Thani</t>
  </si>
  <si>
    <t>Kamphaeng Phet</t>
  </si>
  <si>
    <t>Tak</t>
  </si>
  <si>
    <t>Sukhothai</t>
  </si>
  <si>
    <t>Phitsanulok</t>
  </si>
  <si>
    <t>Phichit</t>
  </si>
  <si>
    <t>Phetchabun</t>
  </si>
  <si>
    <t>Amnat Chareon</t>
  </si>
  <si>
    <t>Bueng Kan</t>
  </si>
  <si>
    <t>Southern Region</t>
  </si>
  <si>
    <t>Nakhon Si Thammarat</t>
  </si>
  <si>
    <t>Krabi</t>
  </si>
  <si>
    <t>Phang-nga</t>
  </si>
  <si>
    <t>Phuket</t>
  </si>
  <si>
    <t>สุราษฏร์ธานี</t>
  </si>
  <si>
    <t>Surat Thani</t>
  </si>
  <si>
    <t>Ranong</t>
  </si>
  <si>
    <t>Chumphon</t>
  </si>
  <si>
    <t>Songkhla</t>
  </si>
  <si>
    <t>Satun</t>
  </si>
  <si>
    <t>Trang</t>
  </si>
  <si>
    <t>Phatthalung</t>
  </si>
  <si>
    <t>Pattani</t>
  </si>
  <si>
    <t>Yala</t>
  </si>
  <si>
    <t>Narathiwat</t>
  </si>
  <si>
    <t>ข้อมูลเบื้องต้น</t>
  </si>
  <si>
    <t>Data is preliminary.</t>
  </si>
  <si>
    <t>สำนักงานสภาพัฒนาการเศรษฐกิจและสังคมแห่งชาติ</t>
  </si>
  <si>
    <t>Office of the National Economic and Social Development Council</t>
  </si>
  <si>
    <t>(ไร่ Rai)</t>
  </si>
  <si>
    <t>เนื้อที่ทั้งหมด</t>
  </si>
  <si>
    <t>เนื้อที่ป่าไม้</t>
  </si>
  <si>
    <t>นอกการเกษตร</t>
  </si>
  <si>
    <t>Forest land</t>
  </si>
  <si>
    <t>land</t>
  </si>
  <si>
    <t>Unclassified</t>
  </si>
  <si>
    <t>Paddy land</t>
  </si>
  <si>
    <t>Upland field</t>
  </si>
  <si>
    <t>ไม้ยืนต้น</t>
  </si>
  <si>
    <t>crop</t>
  </si>
  <si>
    <t>perennial</t>
  </si>
  <si>
    <t>ornamental</t>
  </si>
  <si>
    <t>plant</t>
  </si>
  <si>
    <t>2560 (2017)</t>
  </si>
  <si>
    <t>2561 (2018)</t>
  </si>
  <si>
    <t>ประเภทรถ</t>
  </si>
  <si>
    <t>Type of vehicle</t>
  </si>
  <si>
    <t>รถยนต์นั่งส่วนบุคคลไม่เกิน 7 คน</t>
  </si>
  <si>
    <t>Sedan (not more than 7 passengers)</t>
  </si>
  <si>
    <t>รถยนต์นั่งส่วนบุคคลเกิน 7 คน</t>
  </si>
  <si>
    <t>รถยนต์บรรทุกส่วนบุคคล</t>
  </si>
  <si>
    <t>รถยนต์สามล้อส่วนบุคคล</t>
  </si>
  <si>
    <t>Motortricycle</t>
  </si>
  <si>
    <t>รถยนต์รับจ้างระหว่างจังหวัด</t>
  </si>
  <si>
    <t>Interprovincial taxi</t>
  </si>
  <si>
    <t>รถยนต์รับจ้างบรรทุกคนโดยสารไม่เกิน 7 คน</t>
  </si>
  <si>
    <t>Urban taxi</t>
  </si>
  <si>
    <t>รถยนต์สี่ล้อเล็กรับจ้าง</t>
  </si>
  <si>
    <t>Fixed route taxi</t>
  </si>
  <si>
    <t>รถยนต์รับจ้างสามล้อ</t>
  </si>
  <si>
    <t>รถยนต์บริการธุรกิจ</t>
  </si>
  <si>
    <t>Hotel taxi</t>
  </si>
  <si>
    <t>รถยนต์บริการทัศนาจร</t>
  </si>
  <si>
    <t>Tour taxi</t>
  </si>
  <si>
    <t>รถยนต์บริการให้เช่า</t>
  </si>
  <si>
    <t>Car for hire</t>
  </si>
  <si>
    <t>รถจักรยานยนต์</t>
  </si>
  <si>
    <t>Motorcycle</t>
  </si>
  <si>
    <t>รถแทรกเตอร์</t>
  </si>
  <si>
    <t>Tractor</t>
  </si>
  <si>
    <t>รถบดถนน</t>
  </si>
  <si>
    <t>Road roller</t>
  </si>
  <si>
    <t>รถใช้งานเกษตรกรรม</t>
  </si>
  <si>
    <t>Farm vehicle</t>
  </si>
  <si>
    <t>รถพ่วง</t>
  </si>
  <si>
    <t>Automobile trailer</t>
  </si>
  <si>
    <t>รถจักรยานยนต์สาธารณะ</t>
  </si>
  <si>
    <t>Public motorcycle</t>
  </si>
  <si>
    <t>สำนักงานขนส่งจังหวัดมหาสารคาม</t>
  </si>
  <si>
    <t>Maha Sarakham Provincial Transport Office</t>
  </si>
  <si>
    <t>จำนวนรถจดทะเบียน (สะสม) ปีก่อนหน้า</t>
  </si>
  <si>
    <r>
      <t xml:space="preserve"> </t>
    </r>
    <r>
      <rPr>
        <sz val="14"/>
        <rFont val="Calibri"/>
        <family val="2"/>
      </rPr>
      <t>=</t>
    </r>
  </si>
  <si>
    <t>ครัวเรือนที่มีอุปกรณ์/เทคโนโลยีสารสนเทศและการสื่อสาร</t>
  </si>
  <si>
    <t>Households with information and communication technology devices</t>
  </si>
  <si>
    <r>
      <t>คอมพิวเตอร์</t>
    </r>
    <r>
      <rPr>
        <b/>
        <vertAlign val="superscript"/>
        <sz val="14"/>
        <color theme="1"/>
        <rFont val="TH SarabunPSK"/>
        <family val="2"/>
      </rPr>
      <t>1/</t>
    </r>
  </si>
  <si>
    <t>การเชื่อมต่ออินเทอร์เน็ต</t>
  </si>
  <si>
    <t>Computer</t>
  </si>
  <si>
    <t>Connect to internet</t>
  </si>
  <si>
    <t>มี</t>
  </si>
  <si>
    <t>ไม่มี</t>
  </si>
  <si>
    <t>เชื่อมต่อ</t>
  </si>
  <si>
    <t>ไม่เชื่อมต่อ</t>
  </si>
  <si>
    <t>Have</t>
  </si>
  <si>
    <t>None</t>
  </si>
  <si>
    <t>Connect</t>
  </si>
  <si>
    <t>1/ รวมคอมพิวเตอร์แบบตั้งโต๊ะ แบบกระเป๋าหิ้ว แท็บเล็ต</t>
  </si>
  <si>
    <t>1/ Including Personal computer Notebook Tablet</t>
  </si>
  <si>
    <t>สำรวจการมีการใช้เทคโนโลยีสารสนเทศและการสื่อสารในครัวเรือน พ.ศ. 2561</t>
  </si>
  <si>
    <t>The 2018 Information and Communication Technology Survey on Household,</t>
  </si>
  <si>
    <t>สำนักงานสถิติแห่งชาติ</t>
  </si>
  <si>
    <t>National Statistical Office</t>
  </si>
  <si>
    <t>สัดส่วนของครัวเรือนที่มีคอมพิวเตอร์ = จำนวนครัวเรือนที่มีคอมพิวเตอร์ในปีนั้น ๆ x 100</t>
  </si>
  <si>
    <t>จำนวนครัวเรือนทั้งสิ้นในปีนั้น ๆ</t>
  </si>
  <si>
    <t>สัดส่วนของครัวเรือนที่เชื่อมต่ออินเตอร์เน็ต = จำนวนครัวเรือนที่เชื่อมต่ออินเตอร์เน็ตในปีนั้น ๆ x 100</t>
  </si>
  <si>
    <t>สัดส่วนของครัวเรือนที่มีโทรศัพท์ = จำนวนครัวเรือนที่มีโทรศัพท์ในปีนั้น ๆ x 100</t>
  </si>
  <si>
    <t>(คน Person)</t>
  </si>
  <si>
    <t>การใช้เทคโนโลยีสารสนเทศ</t>
  </si>
  <si>
    <t>ร้อยละ Percent</t>
  </si>
  <si>
    <t>และการสื่อสาร</t>
  </si>
  <si>
    <t>devices</t>
  </si>
  <si>
    <t>การใช้คอมพิวเตอร์</t>
  </si>
  <si>
    <t>Computer using</t>
  </si>
  <si>
    <t>ใช้</t>
  </si>
  <si>
    <t>Used</t>
  </si>
  <si>
    <t>ไม่ใช้</t>
  </si>
  <si>
    <t>Do not use</t>
  </si>
  <si>
    <t>การใช้อินเทอร์เน็ต</t>
  </si>
  <si>
    <t>Internet using</t>
  </si>
  <si>
    <t>การใช้โทรศัพท์มือถือ</t>
  </si>
  <si>
    <t>Mobile using</t>
  </si>
  <si>
    <t>สำรวจการมีการใช้เทคโนโลยีสารสนเทศและการสื่อสารในครัวเรือน พ.ศ. 2559 - 2561</t>
  </si>
  <si>
    <t>The 2016 - 2018 Information and Communication Technology Survey on Household,</t>
  </si>
  <si>
    <r>
      <t xml:space="preserve">ร้อยละของประชากรอายุ 6 ปีขึ้นไปที่ใช้คอมพิวเตอร์ต่อประชากร 100 คน </t>
    </r>
    <r>
      <rPr>
        <b/>
        <sz val="16"/>
        <rFont val="Calibri"/>
        <family val="2"/>
      </rPr>
      <t>=</t>
    </r>
    <r>
      <rPr>
        <b/>
        <sz val="16"/>
        <rFont val="TH SarabunPSK"/>
        <family val="2"/>
      </rPr>
      <t xml:space="preserve"> จำนวนประชากรอายุ 6 ปีขึ้นไปที่ใช้คอมพิวเตอร์ปีนั้นๆ x 100</t>
    </r>
  </si>
  <si>
    <t>จำนวนประชากรอายุ 6 ปีขึ้นไปทั้งหมดในปีนั้นๆ</t>
  </si>
  <si>
    <t xml:space="preserve"> = </t>
  </si>
  <si>
    <r>
      <t xml:space="preserve">ร้อยละของประชากรอายุ 6 ปีขึ้นไปที่ใช้อินเตอร์เน็ตต่อประชากร 100 คน </t>
    </r>
    <r>
      <rPr>
        <b/>
        <sz val="16"/>
        <rFont val="Calibri"/>
        <family val="2"/>
      </rPr>
      <t>=</t>
    </r>
    <r>
      <rPr>
        <b/>
        <sz val="16"/>
        <rFont val="TH SarabunPSK"/>
        <family val="2"/>
      </rPr>
      <t xml:space="preserve"> จำนวนประชากรอายุ 6 ปีขึ้นไปที่ใช้อินเตอร์เน็ตในปีนั้นๆ x 100</t>
    </r>
  </si>
  <si>
    <r>
      <t xml:space="preserve">ร้อยละของประชากรอายุ 6 ปีขึ้นไปที่ใช้โทรศัพท์มือถือต่อประชากร 100 คน </t>
    </r>
    <r>
      <rPr>
        <b/>
        <sz val="16"/>
        <rFont val="Calibri"/>
        <family val="2"/>
      </rPr>
      <t>=</t>
    </r>
    <r>
      <rPr>
        <b/>
        <sz val="16"/>
        <rFont val="TH SarabunPSK"/>
        <family val="2"/>
      </rPr>
      <t xml:space="preserve"> จำนวนประชากรอายุ 6 ปีขึ้นไปที่ใช้โทรศัพท์มือถือในปีนั้นๆ x 100</t>
    </r>
  </si>
  <si>
    <t>รายการ</t>
  </si>
  <si>
    <t>อัตราการเปลี่ยนแปลง</t>
  </si>
  <si>
    <t>Item</t>
  </si>
  <si>
    <t>Percentage change (%)</t>
  </si>
  <si>
    <t>จำนวนห้อง (ห้อง)</t>
  </si>
  <si>
    <t>Number of room in accommodation (room)</t>
  </si>
  <si>
    <t>จำนวนผู้เยี่ยมเยือน</t>
  </si>
  <si>
    <t>Number of visitor</t>
  </si>
  <si>
    <t>ชาวไทย</t>
  </si>
  <si>
    <t>Thai</t>
  </si>
  <si>
    <t>ชาวต่างประเทศ</t>
  </si>
  <si>
    <t>Foreigner</t>
  </si>
  <si>
    <r>
      <t xml:space="preserve">จำนวนนักท่องเที่ยว </t>
    </r>
    <r>
      <rPr>
        <vertAlign val="superscript"/>
        <sz val="13"/>
        <color theme="1"/>
        <rFont val="TH SarabunPSK"/>
        <family val="2"/>
      </rPr>
      <t>1/</t>
    </r>
  </si>
  <si>
    <r>
      <t xml:space="preserve">Number of tourist </t>
    </r>
    <r>
      <rPr>
        <vertAlign val="superscript"/>
        <sz val="13"/>
        <color theme="1"/>
        <rFont val="TH SarabunPSK"/>
        <family val="2"/>
      </rPr>
      <t>1/</t>
    </r>
  </si>
  <si>
    <r>
      <t xml:space="preserve">จำนวนนักทัศนาจร </t>
    </r>
    <r>
      <rPr>
        <vertAlign val="superscript"/>
        <sz val="13"/>
        <color theme="1"/>
        <rFont val="TH SarabunPSK"/>
        <family val="2"/>
      </rPr>
      <t>2/</t>
    </r>
  </si>
  <si>
    <r>
      <t xml:space="preserve">Number of excursionist </t>
    </r>
    <r>
      <rPr>
        <vertAlign val="superscript"/>
        <sz val="13"/>
        <color theme="1"/>
        <rFont val="TH SarabunPSK"/>
        <family val="2"/>
      </rPr>
      <t>2/</t>
    </r>
  </si>
  <si>
    <t>ระยะเวลาพำนักเฉลี่ยของนักท่องเที่ยว (วัน)</t>
  </si>
  <si>
    <t>Average length of stay (Day)</t>
  </si>
  <si>
    <t>ค่าใช้จ่ายเฉลี่ย (บาท/คน/วัน)</t>
  </si>
  <si>
    <t>Average expenditure (Baht/Person/Day)</t>
  </si>
  <si>
    <t>ผู้เยี่ยมเยือน</t>
  </si>
  <si>
    <t>Visitors</t>
  </si>
  <si>
    <t>นักท่องเที่ยว</t>
  </si>
  <si>
    <t>Tourist</t>
  </si>
  <si>
    <t>นักทัศนาจร</t>
  </si>
  <si>
    <t>Excursionist</t>
  </si>
  <si>
    <t>รายได้จากการท่องเที่ยว (ล้านบาท)</t>
  </si>
  <si>
    <t>Tourism receipt (Million baht)</t>
  </si>
  <si>
    <t>1/ Tourist: These who visit to province on their own any seasons excepting work,</t>
  </si>
  <si>
    <t>education and these who are not the person living</t>
  </si>
  <si>
    <t>or education in the province must stay at least one night.</t>
  </si>
  <si>
    <t>2/ นักทัศนาจร หมายถึง ผู้เยี่ยมเยือนที่ไม่พักค้างคืน</t>
  </si>
  <si>
    <t>2/ Excursionist: The visitors who do not stay overnight in the province</t>
  </si>
  <si>
    <t>Office of the Permanent Secretary, Ministry of Tourism and Sports</t>
  </si>
  <si>
    <r>
      <t xml:space="preserve">อัตราการเปลี่ยนแปลงของรายได้จากการท่องเที่ยว </t>
    </r>
    <r>
      <rPr>
        <b/>
        <sz val="16"/>
        <rFont val="Calibri"/>
        <family val="2"/>
      </rPr>
      <t>=</t>
    </r>
    <r>
      <rPr>
        <b/>
        <sz val="16"/>
        <rFont val="TH SarabunPSK"/>
        <family val="2"/>
      </rPr>
      <t xml:space="preserve"> รายได้จากการท่องเที่ยวปีล่าสุด - รายได้จากการท่องเที่ยวปีก่อนหน้า x 100</t>
    </r>
  </si>
  <si>
    <t>รายได้จากการท่องเที่ยวปีก่อนหน้า</t>
  </si>
  <si>
    <r>
      <t xml:space="preserve">อัตราการเปลี่ยนแปลงของนักท่องเที่ยวไทยที่เดินทางมายังจังหวัด </t>
    </r>
    <r>
      <rPr>
        <b/>
        <sz val="16"/>
        <rFont val="Calibri"/>
        <family val="2"/>
      </rPr>
      <t>=</t>
    </r>
    <r>
      <rPr>
        <b/>
        <sz val="16"/>
        <rFont val="TH SarabunPSK"/>
        <family val="2"/>
      </rPr>
      <t xml:space="preserve"> จำนวนนักท่องเที่ยวไทยปีล่าสุด - จำนวนนักท่องเที่ยวไทยปีก่อนหน้า x 100</t>
    </r>
  </si>
  <si>
    <t>จำนวนนักท่องเที่ยวไทยปีก่อนหน้า</t>
  </si>
  <si>
    <r>
      <t xml:space="preserve">อัตราการเปลี่ยนแปลงของนักท่องเที่ยวต่างประเทศที่เดินทางมายังจังหวัด </t>
    </r>
    <r>
      <rPr>
        <b/>
        <sz val="16"/>
        <rFont val="Calibri"/>
        <family val="2"/>
      </rPr>
      <t>=</t>
    </r>
    <r>
      <rPr>
        <b/>
        <sz val="16"/>
        <rFont val="TH SarabunPSK"/>
        <family val="2"/>
      </rPr>
      <t xml:space="preserve"> จำนวนนักท่องเที่ยวต่างประเทศปีล่าสุด - จำนวนนักท่องเที่ยวต่างประเทศปีก่อนหน้า x 100</t>
    </r>
  </si>
  <si>
    <t>จำนวนนักท่องเที่ยวต่างประเทศปีก่อนหน้า</t>
  </si>
  <si>
    <t>บริษัทจำกัด</t>
  </si>
  <si>
    <t>ห้างหุ้นส่วนจำกัด</t>
  </si>
  <si>
    <t>ห้างหุ้นส่วนสามัญนิติบุคคล</t>
  </si>
  <si>
    <t>บริษัทมหาชนจำกัด</t>
  </si>
  <si>
    <t>Company limited</t>
  </si>
  <si>
    <t>Limited partnership</t>
  </si>
  <si>
    <t>Ordinary partnership</t>
  </si>
  <si>
    <t>Public company limited</t>
  </si>
  <si>
    <t>ราย</t>
  </si>
  <si>
    <t>Case</t>
  </si>
  <si>
    <t>2556 (2013)</t>
  </si>
  <si>
    <t>2557 (2014)</t>
  </si>
  <si>
    <t>2558 (2015)</t>
  </si>
  <si>
    <t>2559 (2016)</t>
  </si>
  <si>
    <t>2560 (2017)</t>
  </si>
  <si>
    <t>2561 (2018)</t>
  </si>
  <si>
    <t>Maha Sarakham Provincial  Commercial Office</t>
  </si>
  <si>
    <t>อัตราการเปลี่ยนแปลงของผู้จดทะเบียนนิติบุคคลที่คงอยู่ = จำนวนทะเบียนนิติบุคคลที่คงอยู่ปีล่าสุด - จำนวนทะเบียนนิติบุคคลที่คงอยู่ปีก่อนหน้า x 100</t>
  </si>
  <si>
    <t>จำนวนทะเบียนนิติบุคคลที่คงอยู่ปีก่อนหน้า</t>
  </si>
  <si>
    <r>
      <t xml:space="preserve">สัดส่วนเนื้อที่ป่าไม้ต่อเนื้อที่จังหวัด </t>
    </r>
    <r>
      <rPr>
        <b/>
        <sz val="16"/>
        <rFont val="Calibri"/>
        <family val="2"/>
      </rPr>
      <t>=</t>
    </r>
    <r>
      <rPr>
        <b/>
        <sz val="16"/>
        <rFont val="TH SarabunPSK"/>
        <family val="2"/>
      </rPr>
      <t xml:space="preserve"> เนื้อที่ป่าไม้ของจังหวัด (ไร่) x 100</t>
    </r>
  </si>
  <si>
    <t>เนื้อที่ทั้งหมดของจังหวัด (ไร่)</t>
  </si>
  <si>
    <t>กำลังการผลิต</t>
  </si>
  <si>
    <t>ปริมาณน้ำ</t>
  </si>
  <si>
    <t>ปริมาณน้ำที่จ่าย</t>
  </si>
  <si>
    <t>อัตราน้ำสูญเสีย</t>
  </si>
  <si>
    <t>อัตราการใช้น้ำ</t>
  </si>
  <si>
    <t>ผู้ใช้น้ำ</t>
  </si>
  <si>
    <t>(ลบ.ม.)</t>
  </si>
  <si>
    <t>ที่ผลิตได้จริง</t>
  </si>
  <si>
    <t>ที่ผลิตจ่าย</t>
  </si>
  <si>
    <t>ที่จำหน่าย</t>
  </si>
  <si>
    <t>เพื่อสาธารณประโยชน์</t>
  </si>
  <si>
    <t>ทั้งหมด (%)</t>
  </si>
  <si>
    <t>(ลบ.ม./ราย)</t>
  </si>
  <si>
    <t>(ราย)</t>
  </si>
  <si>
    <t>Water capacity</t>
  </si>
  <si>
    <t>แก่ผู้ใช้ (ลบ.ม.)</t>
  </si>
  <si>
    <t>(จ่ายฟรี) (ลบ.ม)</t>
  </si>
  <si>
    <t>All water</t>
  </si>
  <si>
    <t>Water used rate</t>
  </si>
  <si>
    <t>Consumers</t>
  </si>
  <si>
    <t>(Cu.M.)</t>
  </si>
  <si>
    <t>Water production</t>
  </si>
  <si>
    <t>Water paid</t>
  </si>
  <si>
    <t>Water sales</t>
  </si>
  <si>
    <t>Water supplied for</t>
  </si>
  <si>
    <t>loss rate (%)</t>
  </si>
  <si>
    <t>(Cu.M. per person)</t>
  </si>
  <si>
    <t>(Persons)</t>
  </si>
  <si>
    <t>public used (free) (Cu.M.)</t>
  </si>
  <si>
    <t>อำเภอกันทรวิชัยรับน้ำจากสถานีผลิตน้ำโมบายแม่ข่ายมหาสารคาม</t>
  </si>
  <si>
    <t>อำเภอบรบือส่วนหนึ่งรับจากสถานีเพิ่มแรงดันหนองจิกแม่ข่ายมหาสารคาม</t>
  </si>
  <si>
    <t>สำนักงานการประปา สาขามหาสารคาม จังหวัดมหาสารคาม</t>
  </si>
  <si>
    <t>Mahasarakham Office of Waterworks Authority Area</t>
  </si>
  <si>
    <t>สำนักงานการประปา สาขาพยัคฆภูมิพิสัย จังหวัดมหาสารคาม</t>
  </si>
  <si>
    <t>Phayakkhaphum Phisai Office of Waterworks Authority Area</t>
  </si>
  <si>
    <r>
      <t xml:space="preserve">อัตราน้ำสูญเสียทั้งหมด </t>
    </r>
    <r>
      <rPr>
        <b/>
        <sz val="16"/>
        <rFont val="Calibri"/>
        <family val="2"/>
      </rPr>
      <t>=</t>
    </r>
    <r>
      <rPr>
        <b/>
        <sz val="16"/>
        <rFont val="TH SarabunPSK"/>
        <family val="2"/>
      </rPr>
      <t xml:space="preserve"> (ปริมาณน้ำที่ผลิตได้จริง - ปริมาณน้ำที่จำหน่าย) x 100</t>
    </r>
  </si>
  <si>
    <t>ปริมาณน้ำที่ผลิตได้จริง</t>
  </si>
  <si>
    <r>
      <t xml:space="preserve"> </t>
    </r>
    <r>
      <rPr>
        <b/>
        <sz val="16"/>
        <rFont val="Calibri"/>
        <family val="2"/>
      </rPr>
      <t>=</t>
    </r>
    <r>
      <rPr>
        <b/>
        <sz val="16"/>
        <rFont val="TH SarabunPSK"/>
        <family val="2"/>
      </rPr>
      <t xml:space="preserve"> </t>
    </r>
    <r>
      <rPr>
        <sz val="11"/>
        <color theme="1"/>
        <rFont val="Calibri"/>
        <family val="2"/>
        <charset val="222"/>
        <scheme val="minor"/>
      </rPr>
      <t/>
    </r>
  </si>
  <si>
    <r>
      <t xml:space="preserve">อัตราการใช้น้ำ        </t>
    </r>
    <r>
      <rPr>
        <b/>
        <sz val="16"/>
        <rFont val="Calibri"/>
        <family val="2"/>
      </rPr>
      <t>=</t>
    </r>
  </si>
  <si>
    <t xml:space="preserve"> ปริมาณน้ำที่จำหน่าย</t>
  </si>
  <si>
    <r>
      <t xml:space="preserve">อัตราส่วนประชากรต่อเภสัช 1 คน </t>
    </r>
    <r>
      <rPr>
        <b/>
        <sz val="16"/>
        <rFont val="Calibri"/>
        <family val="2"/>
      </rPr>
      <t xml:space="preserve">= </t>
    </r>
    <r>
      <rPr>
        <b/>
        <sz val="16"/>
        <rFont val="TH SarabunPSK"/>
        <family val="2"/>
      </rPr>
      <t>จำนวนประชากรของกลางปีของกระทรวงสาธารสุขปีนั้น</t>
    </r>
  </si>
  <si>
    <t>จำนวนเภสัชปีนั้น ๆ</t>
  </si>
  <si>
    <r>
      <t xml:space="preserve">อัตราส่วนประชากรต่อพยาบาล 1 คน </t>
    </r>
    <r>
      <rPr>
        <b/>
        <sz val="16"/>
        <rFont val="Calibri"/>
        <family val="2"/>
      </rPr>
      <t xml:space="preserve">= </t>
    </r>
    <r>
      <rPr>
        <b/>
        <sz val="16"/>
        <rFont val="TH SarabunPSK"/>
        <family val="2"/>
      </rPr>
      <t>จำนวนประชากรของกลางปีของกระทรวงสาธารสุขปีนั้น</t>
    </r>
  </si>
  <si>
    <t>จำนวนพยาบาลปีนั้น ๆ</t>
  </si>
  <si>
    <t>http://bps.moph.go.th/new_bps/%E0%B8%82%E0%B9%89%E0%B8%AD%E0%B8%A1%E0%B8%B9%E0%B8%A5%E0%B8%9B%E0%B8%A3%E0%B8%B0%E0%B8%8A%E0%B8%B2%E0%B8%81%E0%B8%A3%E0%B8%81%E0%B8%A5%E0%B8%B2%E0%B8%87%E0%B8%9B%E0%B8%B5</t>
  </si>
  <si>
    <t>ทั้งประเทศ</t>
  </si>
  <si>
    <t>จังหวัดกระบี่</t>
  </si>
  <si>
    <t>จังหวัดกาญจนบุรี</t>
  </si>
  <si>
    <t>จังหวัดกาฬสินธุ์</t>
  </si>
  <si>
    <t>จังหวัดกำแพงเพชร</t>
  </si>
  <si>
    <t>จังหวัดขอนแก่น</t>
  </si>
  <si>
    <t>จังหวัดจันทบุรี</t>
  </si>
  <si>
    <t>จังหวัดฉะเชิงเทรา</t>
  </si>
  <si>
    <t>จังหวัดชลบุรี</t>
  </si>
  <si>
    <t>จังหวัดชัยนาท</t>
  </si>
  <si>
    <t>จังหวัดชัยภูมิ</t>
  </si>
  <si>
    <t>จังหวัดชุมพร</t>
  </si>
  <si>
    <t>จังหวัดเชียงราย</t>
  </si>
  <si>
    <t>จังหวัดเชียงใหม่</t>
  </si>
  <si>
    <t>จังหวัดตรัง</t>
  </si>
  <si>
    <t>จังหวัดตราด</t>
  </si>
  <si>
    <t>จังหวัดตาก</t>
  </si>
  <si>
    <t>จังหวัดนครนายก</t>
  </si>
  <si>
    <t>จังหวัดนครปฐม</t>
  </si>
  <si>
    <t>จังหวัดนครพนม</t>
  </si>
  <si>
    <t>จังหวัดนครราชสีมา</t>
  </si>
  <si>
    <t>จังหวัดนครศรีธรรมราช</t>
  </si>
  <si>
    <t>จังหวัดนครสวรรค์</t>
  </si>
  <si>
    <t>จังหวัดนนทบุรี</t>
  </si>
  <si>
    <t>จังหวัดนราธิวาส</t>
  </si>
  <si>
    <t>จังหวัดน่าน</t>
  </si>
  <si>
    <t>รวบรวมและวิเคราะห์โดย :  กลุ่มข้อมูลข่าวสารสุขภาพ   กองยุทธศาสตร์และแผนงาน</t>
  </si>
  <si>
    <t>จังหวัดเลย</t>
  </si>
  <si>
    <t>จังหวัดศรีสะเกษ</t>
  </si>
  <si>
    <t>จังหวัดสกลนคร</t>
  </si>
  <si>
    <t>จังหวัดสงขลา</t>
  </si>
  <si>
    <t>จังหวัดสตูล</t>
  </si>
  <si>
    <t>จังหวัดสมุทรปราการ</t>
  </si>
  <si>
    <t>จังหวัดสมุทรสงคราม</t>
  </si>
  <si>
    <t>จังหวัดสมุทรสาคร</t>
  </si>
  <si>
    <t>จังหวัดสระแก้ว</t>
  </si>
  <si>
    <t>จังหวัดสระบุรี</t>
  </si>
  <si>
    <t>จังหวัดสิงห์บุรี</t>
  </si>
  <si>
    <t>จังหวัดสุโขทัย</t>
  </si>
  <si>
    <t>จังหวัดสุพรรณบุรี</t>
  </si>
  <si>
    <t>จังหวัดสุราษฎร์ธานี</t>
  </si>
  <si>
    <t>จังหวัดสุรินทร์</t>
  </si>
  <si>
    <t>จังหวัดหนองคาย</t>
  </si>
  <si>
    <t>จังหวัดหนองบัวลำภู</t>
  </si>
  <si>
    <t>จังหวัดอ่างทอง</t>
  </si>
  <si>
    <t>จังหวัดอำนาจเจริญ</t>
  </si>
  <si>
    <t>จังหวัดอุดรธานี</t>
  </si>
  <si>
    <t>จังหวัดอุตรดิตถ์</t>
  </si>
  <si>
    <t>จังหวัดอุทัยธานี</t>
  </si>
  <si>
    <t>จังหวัดอุบลราชธานี</t>
  </si>
  <si>
    <t>อัตราการหย่าร้าง       =</t>
  </si>
  <si>
    <t>กระทรวงการอุดมศึกษา วิทยาศาสตร์ วิจัยและนวัตกรรม</t>
  </si>
  <si>
    <t>Ministry of Higher Education, Science, Research and Innovation</t>
  </si>
  <si>
    <t>สำนักงานพระพุทธศาสนาจังหวัดมหาสารคาม</t>
  </si>
  <si>
    <t>Mahasarakham Office of Buddhism</t>
  </si>
  <si>
    <r>
      <t xml:space="preserve">อัตราส่วนของนักเรียนต่อประชากรในวัยเรียน </t>
    </r>
    <r>
      <rPr>
        <b/>
        <sz val="14"/>
        <rFont val="Calibri"/>
        <family val="2"/>
      </rPr>
      <t xml:space="preserve">=      </t>
    </r>
    <r>
      <rPr>
        <b/>
        <sz val="14"/>
        <rFont val="TH SarabunPSK"/>
        <family val="2"/>
      </rPr>
      <t>จำนวนนักเรียนในระบบโรงเรียน x 100</t>
    </r>
  </si>
  <si>
    <t>เกิดปีจันทรคติ</t>
  </si>
  <si>
    <t>จังหวัด : มหาสารคาม</t>
  </si>
  <si>
    <t>TABLE 8a  SELECTED  CHARACTERISTICS  OF  HOUSEHOLDS  BY  SOCIO-ECONOMIC  CLASS</t>
  </si>
  <si>
    <t>ครัวเรือนทั้งสิ้น</t>
  </si>
  <si>
    <t>สมาชิกของครัวเรือน</t>
  </si>
  <si>
    <t>อายุของ</t>
  </si>
  <si>
    <t>รายได้ทั้งสิ้น</t>
  </si>
  <si>
    <t>รายได้ประจำ</t>
  </si>
  <si>
    <t>Total households</t>
  </si>
  <si>
    <t>Household members</t>
  </si>
  <si>
    <t>ผู้ทำงาน</t>
  </si>
  <si>
    <t>หัวหน้า</t>
  </si>
  <si>
    <t>Total income</t>
  </si>
  <si>
    <t>Current income</t>
  </si>
  <si>
    <t>หารายได้</t>
  </si>
  <si>
    <t>ครัวเรือน</t>
  </si>
  <si>
    <t>เฉลี่ยต่อ</t>
  </si>
  <si>
    <t>เฉลี่ย</t>
  </si>
  <si>
    <t>สถานะ</t>
  </si>
  <si>
    <t xml:space="preserve">Average </t>
  </si>
  <si>
    <t>Socio-economic</t>
  </si>
  <si>
    <t>ทางเศรษฐสังคม</t>
  </si>
  <si>
    <t>ร้อยละ</t>
  </si>
  <si>
    <t>เฉลี่ยต่อครัวเรือน</t>
  </si>
  <si>
    <t>(ไม่รวมคนรับใช้</t>
  </si>
  <si>
    <t>age of</t>
  </si>
  <si>
    <t>เฉลี่ยต่อคน</t>
  </si>
  <si>
    <t>class</t>
  </si>
  <si>
    <t>Number</t>
  </si>
  <si>
    <t>Percent</t>
  </si>
  <si>
    <t>/ ลูกจ้าง)</t>
  </si>
  <si>
    <t>household</t>
  </si>
  <si>
    <t>(บาท)</t>
  </si>
  <si>
    <t>members</t>
  </si>
  <si>
    <t>Average</t>
  </si>
  <si>
    <t>head</t>
  </si>
  <si>
    <t>per</t>
  </si>
  <si>
    <t>earners</t>
  </si>
  <si>
    <t>income</t>
  </si>
  <si>
    <t>capita</t>
  </si>
  <si>
    <t>(exclude servants</t>
  </si>
  <si>
    <t>(baht)</t>
  </si>
  <si>
    <t>/ employee)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</si>
  <si>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</si>
  <si>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</si>
  <si>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</si>
  <si>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</si>
  <si>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</si>
  <si>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</si>
  <si>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</si>
  <si>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</si>
  <si>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</si>
  <si>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</si>
  <si>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</si>
  <si>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</si>
  <si>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</si>
  <si>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</si>
  <si>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</si>
  <si>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</si>
  <si>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</si>
  <si>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 xml:space="preserve">   ผู้ถือครองทำการเกษตรที่</t>
  </si>
  <si>
    <t xml:space="preserve"> </t>
  </si>
  <si>
    <t xml:space="preserve">   Farm operators,</t>
  </si>
  <si>
    <t xml:space="preserve">   ส่วนใหญ่เป็นเจ้าของที่ดิน</t>
  </si>
  <si>
    <t xml:space="preserve">   Mainly owning land</t>
  </si>
  <si>
    <t xml:space="preserve">      ต่ำกว่า  2  ไร่</t>
  </si>
  <si>
    <t xml:space="preserve">      Less than  2  Rai</t>
  </si>
  <si>
    <t xml:space="preserve">        2   -   4  ไร่</t>
  </si>
  <si>
    <t xml:space="preserve">        2   -   4  Rai</t>
  </si>
  <si>
    <t xml:space="preserve">        5   -   9  ไร่</t>
  </si>
  <si>
    <t xml:space="preserve">        5   -   9  Rai</t>
  </si>
  <si>
    <t xml:space="preserve">      10  -  19  ไร่</t>
  </si>
  <si>
    <t xml:space="preserve">      10  -  19  Rai</t>
  </si>
  <si>
    <t xml:space="preserve">      20  -  39  ไร่</t>
  </si>
  <si>
    <t xml:space="preserve">      20  -  39  Rai</t>
  </si>
  <si>
    <t xml:space="preserve">      40  ไร่ขึ้นไป</t>
  </si>
  <si>
    <t xml:space="preserve">      40  Rai and over</t>
  </si>
  <si>
    <t xml:space="preserve">   ส่วนใหญ่เช่าที่ดิน/ ทำฟรี</t>
  </si>
  <si>
    <t xml:space="preserve">   Mainly renting land/ free</t>
  </si>
  <si>
    <t xml:space="preserve">      ต่ำกว่า  5  ไร่</t>
  </si>
  <si>
    <t xml:space="preserve">      Less than  5  Rai</t>
  </si>
  <si>
    <t xml:space="preserve">        5   -  19  ไร่</t>
  </si>
  <si>
    <t xml:space="preserve">        5   -  19  Rai</t>
  </si>
  <si>
    <t xml:space="preserve">      20   ไร่ขึ้นไป</t>
  </si>
  <si>
    <t xml:space="preserve">      20  Rai and over</t>
  </si>
  <si>
    <t xml:space="preserve">   ผู้ทำประมง ป่าไม้ ล่าสัตว์ หาของป่า</t>
  </si>
  <si>
    <t xml:space="preserve">   Fishing, forestry, and</t>
  </si>
  <si>
    <t xml:space="preserve">      บริการทางการเกษตร</t>
  </si>
  <si>
    <t xml:space="preserve">   agricultural service</t>
  </si>
  <si>
    <t xml:space="preserve">   ผู้ประกอบธุรกิจการค้า</t>
  </si>
  <si>
    <t xml:space="preserve">   Entrepreneurs, trade</t>
  </si>
  <si>
    <t xml:space="preserve">     และอุตสาหกรรม</t>
  </si>
  <si>
    <t xml:space="preserve">   &amp; industry</t>
  </si>
  <si>
    <t xml:space="preserve">      มีลูกจ้าง</t>
  </si>
  <si>
    <t xml:space="preserve">      With paid workers</t>
  </si>
  <si>
    <t xml:space="preserve">      ไม่มีลูกจ้าง</t>
  </si>
  <si>
    <t xml:space="preserve">      Without paid workers</t>
  </si>
  <si>
    <t>ตาราง  8a   การจำแนกครัวเรือนตามลักษณะที่สำคัญและสถานะทางเศรษฐสังคมของครัวเรือน (ต่อ)</t>
  </si>
  <si>
    <t>TABLE 8a  SELECTED  CHARACTERISTICS  OF  HOUSEHOLDS  BY  SOCIO-ECONOMIC  CLASS (Contd.)</t>
  </si>
  <si>
    <t xml:space="preserve">   ผู้จัดการ นักวิชาการ </t>
  </si>
  <si>
    <t xml:space="preserve">   Professional, tech.  &amp;</t>
  </si>
  <si>
    <t xml:space="preserve">   และผู้ปฏิบัติงานวิชาชีพ</t>
  </si>
  <si>
    <t xml:space="preserve">   manager</t>
  </si>
  <si>
    <t xml:space="preserve">      ดำเนินธุรกิจของตนเอง</t>
  </si>
  <si>
    <t xml:space="preserve">      Working on own-account</t>
  </si>
  <si>
    <t xml:space="preserve">      เป็นลูกจ้าง</t>
  </si>
  <si>
    <t xml:space="preserve">      Employed by others</t>
  </si>
  <si>
    <t xml:space="preserve">   คนงานต่าง ๆ</t>
  </si>
  <si>
    <t xml:space="preserve">   Labourers</t>
  </si>
  <si>
    <t xml:space="preserve">      คนงานเกษตร ป่าไม้</t>
  </si>
  <si>
    <t xml:space="preserve">      Labourers in agriculture,</t>
  </si>
  <si>
    <t xml:space="preserve">         และประมง</t>
  </si>
  <si>
    <t xml:space="preserve">         forestry and fishery</t>
  </si>
  <si>
    <t xml:space="preserve">      คนงานด้านการขนส่ง</t>
  </si>
  <si>
    <t xml:space="preserve">      Labourers in logistics</t>
  </si>
  <si>
    <t xml:space="preserve">         และงานพื้นฐาน</t>
  </si>
  <si>
    <t xml:space="preserve">         transportation and basic work</t>
  </si>
  <si>
    <t xml:space="preserve">   ลูกจ้างอื่น ๆ</t>
  </si>
  <si>
    <t xml:space="preserve">   Other employees</t>
  </si>
  <si>
    <t xml:space="preserve">      เสมียนพนักงานขาย </t>
  </si>
  <si>
    <t xml:space="preserve">      Clerical, sales  &amp; </t>
  </si>
  <si>
    <t xml:space="preserve">         และให้บริการ</t>
  </si>
  <si>
    <t xml:space="preserve">         services workers</t>
  </si>
  <si>
    <t xml:space="preserve">      ผู้ปฏิบัติงานในกระบวนการผลิต</t>
  </si>
  <si>
    <t xml:space="preserve">      Workers related to production,</t>
  </si>
  <si>
    <t xml:space="preserve">         ก่อสร้างและเหมืองแร่</t>
  </si>
  <si>
    <t xml:space="preserve">         construction and mining</t>
  </si>
  <si>
    <t xml:space="preserve">   ผู้ไม่ได้ปฏิบัติงานในเชิงเศรษฐกิจ</t>
  </si>
  <si>
    <t xml:space="preserve">   Economically inactive</t>
  </si>
  <si>
    <t xml:space="preserve">    บำเหน็จ บำนาญ</t>
  </si>
  <si>
    <t xml:space="preserve">      Receiving assistance</t>
  </si>
  <si>
    <t xml:space="preserve">        เงินช่วยเหลือ</t>
  </si>
  <si>
    <t xml:space="preserve">         or pensions</t>
  </si>
  <si>
    <t xml:space="preserve">      Receiving property</t>
  </si>
  <si>
    <t xml:space="preserve">      รายได้จากทรัพย์สิน</t>
  </si>
  <si>
    <t xml:space="preserve">         income</t>
  </si>
  <si>
    <t xml:space="preserve">      รายได้อื่นๆ</t>
  </si>
  <si>
    <t xml:space="preserve">      Other income</t>
  </si>
  <si>
    <t>ค่าใช้จ่ายทั้งสิ้นเฉลี่ยต่อเดือนของครัวเรือน ปี พ.ศ. 2559- 2563</t>
  </si>
  <si>
    <t>อัตราการเปลี่ยนแปลงของรถจดทะเบียน (สะสม) ตาม พ.ร.บ. รถยนต์ พ.ศ. 2522 =     จำนวนรถจดทะเบียน (สะสม) ปีล่าสุด - จำนวนรถจดทะเบียน (สะสม) ปีก่อนหน้า x 100</t>
  </si>
  <si>
    <t>2562 (2019)</t>
  </si>
  <si>
    <r>
      <t>อัตราส่วนนักเรียนต่อครูระดับ</t>
    </r>
    <r>
      <rPr>
        <b/>
        <sz val="16"/>
        <color rgb="FFFF0000"/>
        <rFont val="TH SarabunPSK"/>
        <family val="2"/>
      </rPr>
      <t>ก่อนประถมศึกษา</t>
    </r>
    <r>
      <rPr>
        <b/>
        <sz val="16"/>
        <rFont val="TH SarabunPSK"/>
        <family val="2"/>
      </rPr>
      <t xml:space="preserve"> </t>
    </r>
    <r>
      <rPr>
        <b/>
        <sz val="16"/>
        <rFont val="Calibri"/>
        <family val="2"/>
      </rPr>
      <t>=</t>
    </r>
    <r>
      <rPr>
        <b/>
        <sz val="16"/>
        <rFont val="TH SarabunPSK"/>
        <family val="2"/>
      </rPr>
      <t xml:space="preserve"> จำนวนนักเรียนระดับ</t>
    </r>
    <r>
      <rPr>
        <b/>
        <sz val="16"/>
        <color rgb="FFFF0000"/>
        <rFont val="TH SarabunPSK"/>
        <family val="2"/>
      </rPr>
      <t>ก่อนประถมศึกษา</t>
    </r>
    <r>
      <rPr>
        <b/>
        <sz val="16"/>
        <rFont val="TH SarabunPSK"/>
        <family val="2"/>
      </rPr>
      <t>ในปีการศึกษานั้น ๆ</t>
    </r>
  </si>
  <si>
    <r>
      <t>จำนวนครูระดับ</t>
    </r>
    <r>
      <rPr>
        <b/>
        <sz val="16"/>
        <color rgb="FFFF0000"/>
        <rFont val="TH SarabunPSK"/>
        <family val="2"/>
      </rPr>
      <t>ก่อนประถมศึกษา</t>
    </r>
    <r>
      <rPr>
        <b/>
        <sz val="16"/>
        <rFont val="TH SarabunPSK"/>
        <family val="2"/>
      </rPr>
      <t>ในปีการศึกษานั้น ๆ</t>
    </r>
  </si>
  <si>
    <t>น้อยกว่า 1 ปี</t>
  </si>
  <si>
    <t>2 ปี</t>
  </si>
  <si>
    <t>4 ปี</t>
  </si>
  <si>
    <t>5 ปี</t>
  </si>
  <si>
    <t>6 ปี</t>
  </si>
  <si>
    <t>7 ปี</t>
  </si>
  <si>
    <t>8 ปี</t>
  </si>
  <si>
    <t>9 ปี</t>
  </si>
  <si>
    <t>10 ปี</t>
  </si>
  <si>
    <t>11 ปี</t>
  </si>
  <si>
    <t>12 ปี</t>
  </si>
  <si>
    <t>13 ปี</t>
  </si>
  <si>
    <t>14 ปี</t>
  </si>
  <si>
    <t>15 ปี</t>
  </si>
  <si>
    <t>16 ปี</t>
  </si>
  <si>
    <t>17 ปี</t>
  </si>
  <si>
    <t>18 ปี</t>
  </si>
  <si>
    <t>19 ปี</t>
  </si>
  <si>
    <t>20 ปี</t>
  </si>
  <si>
    <t>21 ปี</t>
  </si>
  <si>
    <t>22 ปี</t>
  </si>
  <si>
    <t>23 ปี</t>
  </si>
  <si>
    <t>24 ปี</t>
  </si>
  <si>
    <t>25 ปี</t>
  </si>
  <si>
    <t>26 ปี</t>
  </si>
  <si>
    <t>27 ปี</t>
  </si>
  <si>
    <t>28 ปี</t>
  </si>
  <si>
    <t>29 ปี</t>
  </si>
  <si>
    <t>30 ปี</t>
  </si>
  <si>
    <t>31 ปี</t>
  </si>
  <si>
    <t>32 ปี</t>
  </si>
  <si>
    <t>33 ปี</t>
  </si>
  <si>
    <t>34 ปี</t>
  </si>
  <si>
    <t>35 ปี</t>
  </si>
  <si>
    <t>36 ปี</t>
  </si>
  <si>
    <t>37 ปี</t>
  </si>
  <si>
    <t>38 ปี</t>
  </si>
  <si>
    <t>39 ปี</t>
  </si>
  <si>
    <t>40 ปี</t>
  </si>
  <si>
    <t>41 ปี</t>
  </si>
  <si>
    <t>42 ปี</t>
  </si>
  <si>
    <t>43 ปี</t>
  </si>
  <si>
    <t>44 ปี</t>
  </si>
  <si>
    <t>45 ปี</t>
  </si>
  <si>
    <t>46 ปี</t>
  </si>
  <si>
    <t>47 ปี</t>
  </si>
  <si>
    <t>48 ปี</t>
  </si>
  <si>
    <t>49 ปี</t>
  </si>
  <si>
    <t>50 ปี</t>
  </si>
  <si>
    <t>51 ปี</t>
  </si>
  <si>
    <t>52 ปี</t>
  </si>
  <si>
    <t>53 ปี</t>
  </si>
  <si>
    <t>54 ปี</t>
  </si>
  <si>
    <t>55 ปี</t>
  </si>
  <si>
    <t>56 ปี</t>
  </si>
  <si>
    <t>57 ปี</t>
  </si>
  <si>
    <t>58 ปี</t>
  </si>
  <si>
    <t>59 ปี</t>
  </si>
  <si>
    <t>60 ปี</t>
  </si>
  <si>
    <t>61 ปี</t>
  </si>
  <si>
    <t>62 ปี</t>
  </si>
  <si>
    <t>63 ปี</t>
  </si>
  <si>
    <t>64 ปี</t>
  </si>
  <si>
    <t>65 ปี</t>
  </si>
  <si>
    <t>66 ปี</t>
  </si>
  <si>
    <t>67 ปี</t>
  </si>
  <si>
    <t>68 ปี</t>
  </si>
  <si>
    <t>69 ปี</t>
  </si>
  <si>
    <t>70 ปี</t>
  </si>
  <si>
    <t>71 ปี</t>
  </si>
  <si>
    <t>72 ปี</t>
  </si>
  <si>
    <t>73 ปี</t>
  </si>
  <si>
    <t>74 ปี</t>
  </si>
  <si>
    <t>75 ปี</t>
  </si>
  <si>
    <t>76 ปี</t>
  </si>
  <si>
    <t>77 ปี</t>
  </si>
  <si>
    <t>78 ปี</t>
  </si>
  <si>
    <t>79 ปี</t>
  </si>
  <si>
    <t>80 ปี</t>
  </si>
  <si>
    <t>81 ปี</t>
  </si>
  <si>
    <t>82 ปี</t>
  </si>
  <si>
    <t>83 ปี</t>
  </si>
  <si>
    <t>84 ปี</t>
  </si>
  <si>
    <t>85 ปี</t>
  </si>
  <si>
    <t>86 ปี</t>
  </si>
  <si>
    <t>87 ปี</t>
  </si>
  <si>
    <t>88 ปี</t>
  </si>
  <si>
    <t>89 ปี</t>
  </si>
  <si>
    <t>90 ปี</t>
  </si>
  <si>
    <t>91 ปี</t>
  </si>
  <si>
    <t>92 ปี</t>
  </si>
  <si>
    <t>93 ปี</t>
  </si>
  <si>
    <t>94 ปี</t>
  </si>
  <si>
    <t>95 ปี</t>
  </si>
  <si>
    <t>96 ปี</t>
  </si>
  <si>
    <t>97 ปี</t>
  </si>
  <si>
    <t>98 ปี</t>
  </si>
  <si>
    <t>99 ปี</t>
  </si>
  <si>
    <t>100 ปี</t>
  </si>
  <si>
    <t>อัตราส่วนพึ่งพิงรวม</t>
  </si>
  <si>
    <t>จำนวนประชากรอายุ 0 - 14 และ 60 ปีขึ้นไปของกรมการปกครองในปีนั้นๆ</t>
  </si>
  <si>
    <t>x 100</t>
  </si>
  <si>
    <t>จำนวนประชากรอายุ 15 - 59 ปีของกรมการปกครองในปีนั้นๆ</t>
  </si>
  <si>
    <t>ผลิตภัณฑ์จังหวัดปีล่าสุด – ผลิตภัณฑ์จังหวัดปีก่อนหน้า x 100</t>
  </si>
  <si>
    <r>
      <t xml:space="preserve">อัตราการขยายตัวของผลิตภัณฑ์จังหวัด ณ ราคาประจำปี        </t>
    </r>
    <r>
      <rPr>
        <sz val="14"/>
        <rFont val="Vrinda"/>
        <family val="2"/>
      </rPr>
      <t>=</t>
    </r>
  </si>
  <si>
    <t>ผลิตภัณฑ์จังหวัดปีก่อนหน้า</t>
  </si>
  <si>
    <t>รหัส
จังหวัด</t>
  </si>
  <si>
    <t>ชื่อจังหวัด</t>
  </si>
  <si>
    <t>ประชากรรวม (คน)</t>
  </si>
  <si>
    <t>ประชากรชาย</t>
  </si>
  <si>
    <t>ประชากรหญิง</t>
  </si>
  <si>
    <t>ประชากรผู้มีสัญชาติไทยและมีชื่ออยู่ในทะเบียนบ้าน</t>
  </si>
  <si>
    <t xml:space="preserve">ประชากรอายุ 0-14 ปี </t>
  </si>
  <si>
    <t>ประชากรอายุ 15-59 ปี</t>
  </si>
  <si>
    <t>ประชากรอายุ 60 ปีขึ้นไป</t>
  </si>
  <si>
    <t>จำนวนประชากร
จำแนก
อายุไม่ได้
 (คน)</t>
  </si>
  <si>
    <t>ร้อยละของประชากร
จำแนกตามเขตการปกครอง</t>
  </si>
  <si>
    <t>ภาคเกษตรกรรม
 (ล้านบาท)</t>
  </si>
  <si>
    <t>ภาคนอกเกษตรกรรม (ล้านบาท)</t>
  </si>
  <si>
    <t>จำนวน
 (คน)</t>
  </si>
  <si>
    <t>ร้อยละ
 (%)</t>
  </si>
  <si>
    <t>ในเขต
เทศบาล 
(%)</t>
  </si>
  <si>
    <t>นอกเขตเทศบาล 
(%)</t>
  </si>
  <si>
    <t>44</t>
  </si>
  <si>
    <t xml:space="preserve">        - การคำนวณร้อยละของประชากร จำแนกตามกลุ่มอายุ คำนวณเฉพาะผู้มีสัญชาติไทยและมีชื่ออยู่ในทะเบียนบ้าน</t>
  </si>
  <si>
    <t xml:space="preserve">        - p คือ ตัวเลขเบื้องต้น</t>
  </si>
  <si>
    <t>ที่มา:</t>
  </si>
  <si>
    <t>ผลิตภัณฑ์ภาค และจังหวัด</t>
  </si>
  <si>
    <t>ผลิตภัณฑ์จังหวัด</t>
  </si>
  <si>
    <t>การเรียงลำดับผลิตภัณฑ์จังหวัดต่อหัว</t>
  </si>
  <si>
    <t>ต่อหัว (บาท)</t>
  </si>
  <si>
    <t>นาข้าว</t>
  </si>
  <si>
    <t>พืชไร่</t>
  </si>
  <si>
    <t>เนื้อที่ใช้ประโยชน์</t>
  </si>
  <si>
    <t>ทางการเกษตร</t>
  </si>
  <si>
    <t>อื่น ๆ</t>
  </si>
  <si>
    <t>Others</t>
  </si>
  <si>
    <t>3,307,302</t>
  </si>
  <si>
    <t>2,328,263</t>
  </si>
  <si>
    <t>40,344</t>
  </si>
  <si>
    <t>6,798</t>
  </si>
  <si>
    <t>133,044</t>
  </si>
  <si>
    <t>2,328,372</t>
  </si>
  <si>
    <t>40,334</t>
  </si>
  <si>
    <t>6,795</t>
  </si>
  <si>
    <t>133,664</t>
  </si>
  <si>
    <r>
      <t xml:space="preserve">สัดส่วนของเนื้อที่ถือครองทางการเกษตรต่อเนื้อที่ทั้งหมด </t>
    </r>
    <r>
      <rPr>
        <b/>
        <sz val="16"/>
        <rFont val="Vrinda"/>
        <family val="2"/>
      </rPr>
      <t>=</t>
    </r>
  </si>
  <si>
    <t>เนื้อที่ถือครองทางการเกษตรในปีนั้น x 100</t>
  </si>
  <si>
    <t>เนื้อที่ทั้งหมดในปีนั้น ๆ</t>
  </si>
  <si>
    <r>
      <t xml:space="preserve">  </t>
    </r>
    <r>
      <rPr>
        <b/>
        <sz val="14"/>
        <rFont val="Vrinda"/>
        <family val="2"/>
      </rPr>
      <t>=</t>
    </r>
  </si>
  <si>
    <r>
      <t>เศษ</t>
    </r>
    <r>
      <rPr>
        <sz val="16"/>
        <color rgb="FFFF0000"/>
        <rFont val="TH SarabunPSK"/>
        <family val="2"/>
      </rPr>
      <t xml:space="preserve"> ใช้ข้อมูลจำนวนครัวเรือนที่มีคอมพิวเตอร์ของสำนักงานสถิติแห่งชาติ (ICT-ครัวเรือน)</t>
    </r>
  </si>
  <si>
    <r>
      <t>ส่วน</t>
    </r>
    <r>
      <rPr>
        <sz val="16"/>
        <color rgb="FFFF0000"/>
        <rFont val="TH SarabunPSK"/>
        <family val="2"/>
      </rPr>
      <t xml:space="preserve"> ใช้ข้อมูลจำนวนครัวเรือนทั้งหมดของสำนักงานสถิติแห่งชาติ (ICT-ครัวเรือน)</t>
    </r>
  </si>
  <si>
    <r>
      <t>เศษ</t>
    </r>
    <r>
      <rPr>
        <sz val="16"/>
        <color rgb="FFFF0000"/>
        <rFont val="TH SarabunPSK"/>
        <family val="2"/>
      </rPr>
      <t xml:space="preserve"> ใช้ข้อมูลจำนวนครัวเรือนที่เชื่อมต่ออินเทอร์เน็ตของสำนักงานสถิติแห่งชาติ (ICT-ครัวเรือน)</t>
    </r>
  </si>
  <si>
    <r>
      <t>เศษ</t>
    </r>
    <r>
      <rPr>
        <sz val="16"/>
        <color rgb="FFFF0000"/>
        <rFont val="TH SarabunPSK"/>
        <family val="2"/>
      </rPr>
      <t xml:space="preserve"> ใช้ข้อมูลจำนวนครัวเรือนที่มีโทรศัพท์พื้นฐานของสำนักงานสถิติแห่งชาติ  (ICT-ครัวเรือน) </t>
    </r>
  </si>
  <si>
    <r>
      <t>เศษ</t>
    </r>
    <r>
      <rPr>
        <sz val="16"/>
        <color rgb="FFFF0000"/>
        <rFont val="TH SarabunPSK"/>
        <family val="2"/>
      </rPr>
      <t xml:space="preserve"> ใช้ข้อมูลจำนวนประชากร 6 ปีขึ้นไปที่ใช้คอมพิวเตอร์ของสำนักงานสถิติแห่งชาติ (ICT-ครัวเรือน)</t>
    </r>
  </si>
  <si>
    <r>
      <t>ส่วน</t>
    </r>
    <r>
      <rPr>
        <sz val="16"/>
        <color rgb="FFFF0000"/>
        <rFont val="TH SarabunPSK"/>
        <family val="2"/>
      </rPr>
      <t xml:space="preserve"> ใช้ข้อมูลจำนวนประชากร 6 ปีขึ้นไปทั้งหมดของสำนักงานสถิติแห่งชาติ (ICT-ครัวเรือน)</t>
    </r>
  </si>
  <si>
    <r>
      <t>เศษ</t>
    </r>
    <r>
      <rPr>
        <sz val="16"/>
        <color rgb="FFFF0000"/>
        <rFont val="TH SarabunPSK"/>
        <family val="2"/>
      </rPr>
      <t xml:space="preserve"> ใช้ข้อมูลจำนวนประชากร 6 ปีขึ้นไปที่ใช้อินเทอร์เน็ตของสำนักงานสถิติแห่งชาติ (ICT-ครัวเรือน)</t>
    </r>
  </si>
  <si>
    <r>
      <t>เศษ</t>
    </r>
    <r>
      <rPr>
        <sz val="16"/>
        <color rgb="FFFF0000"/>
        <rFont val="TH SarabunPSK"/>
        <family val="2"/>
      </rPr>
      <t xml:space="preserve"> ใช้ข้อมูลรายได้จากการท่องเที่ยวปีล่าสุด และปีก่อนหน้าของกรมการท่องเที่ยว</t>
    </r>
  </si>
  <si>
    <r>
      <t>ส่วน</t>
    </r>
    <r>
      <rPr>
        <sz val="16"/>
        <color rgb="FFFF0000"/>
        <rFont val="TH SarabunPSK"/>
        <family val="2"/>
      </rPr>
      <t xml:space="preserve"> ใช้ข้อมูลรายได้จากการท่องเที่ยวปีก่อนหน้าของกรมการท่องเที่ยว</t>
    </r>
  </si>
  <si>
    <r>
      <t>เศษ</t>
    </r>
    <r>
      <rPr>
        <sz val="16"/>
        <color rgb="FFFF0000"/>
        <rFont val="TH SarabunPSK"/>
        <family val="2"/>
      </rPr>
      <t xml:space="preserve"> ใช้ข้อมูลนักท่องเที่ยวชาวไทยปีล่าสุด และปีก่อนหน้าของกรมการท่องเที่ยว</t>
    </r>
  </si>
  <si>
    <r>
      <t>ส่วน</t>
    </r>
    <r>
      <rPr>
        <sz val="16"/>
        <color rgb="FFFF0000"/>
        <rFont val="TH SarabunPSK"/>
        <family val="2"/>
      </rPr>
      <t xml:space="preserve"> ใช้ข้อมูลนักท่องเที่ยวชาวไทยปีก่อนหน้าของกรมการท่องเที่ยว</t>
    </r>
  </si>
  <si>
    <r>
      <t>เศษ</t>
    </r>
    <r>
      <rPr>
        <sz val="16"/>
        <color rgb="FFFF0000"/>
        <rFont val="TH SarabunPSK"/>
        <family val="2"/>
      </rPr>
      <t xml:space="preserve"> ใช้ข้อมูลนักท่องเที่ยวชาวต่างประเทศปีล่าสุดและปีก่อนหน้าของกรมการท่องเที่ยว</t>
    </r>
  </si>
  <si>
    <r>
      <t>ส่วน</t>
    </r>
    <r>
      <rPr>
        <sz val="16"/>
        <color rgb="FFFF0000"/>
        <rFont val="TH SarabunPSK"/>
        <family val="2"/>
      </rPr>
      <t xml:space="preserve"> ใช้ข้อมูลนักท่องเที่ยวชาวต่างประเทศปีก่อนหน้าของกรมการท่องเที่ยว</t>
    </r>
  </si>
  <si>
    <r>
      <t>เศษ</t>
    </r>
    <r>
      <rPr>
        <sz val="16"/>
        <color rgb="FFFF0000"/>
        <rFont val="TH SarabunPSK"/>
        <family val="2"/>
      </rPr>
      <t xml:space="preserve"> ใช้ข้อมูลเนื้อที่ป่าไม้ของจังหวัดของสำนักงานเศรษฐกิจการเกษตร</t>
    </r>
  </si>
  <si>
    <r>
      <t>ส่วน</t>
    </r>
    <r>
      <rPr>
        <sz val="16"/>
        <color rgb="FFFF0000"/>
        <rFont val="TH SarabunPSK"/>
        <family val="2"/>
      </rPr>
      <t xml:space="preserve"> ใช้ข้อมูลเนื้อที่ทั้งหมดของจังหวัดของสำนักงานเศรษฐกิจการเกษตร</t>
    </r>
  </si>
  <si>
    <t>(2020)</t>
  </si>
  <si>
    <r>
      <t>Crude birth rate per 1,000 population</t>
    </r>
    <r>
      <rPr>
        <vertAlign val="superscript"/>
        <sz val="14"/>
        <rFont val="TH SarabunPSK"/>
        <family val="2"/>
      </rPr>
      <t xml:space="preserve"> (1)</t>
    </r>
  </si>
  <si>
    <r>
      <t xml:space="preserve">Crude death rate per 1,000 population </t>
    </r>
    <r>
      <rPr>
        <vertAlign val="superscript"/>
        <sz val="14"/>
        <rFont val="TH SarabunPSK"/>
        <family val="2"/>
      </rPr>
      <t>(1)</t>
    </r>
  </si>
  <si>
    <r>
      <t xml:space="preserve">Infant mortality rate per 1,000 livebirths </t>
    </r>
    <r>
      <rPr>
        <vertAlign val="superscript"/>
        <sz val="14"/>
        <rFont val="TH SarabunPSK"/>
        <family val="2"/>
      </rPr>
      <t>(1)</t>
    </r>
  </si>
  <si>
    <r>
      <t xml:space="preserve">Maternal mortality rate per 100,000 livebirths </t>
    </r>
    <r>
      <rPr>
        <vertAlign val="superscript"/>
        <sz val="14"/>
        <rFont val="TH SarabunPSK"/>
        <family val="2"/>
      </rPr>
      <t>(1)</t>
    </r>
  </si>
  <si>
    <t xml:space="preserve">     (7)   สำนักงานสภาพัฒนาการเศรษฐกิจและสังคมแห่งชาติ</t>
  </si>
  <si>
    <t xml:space="preserve">     (7)   Office of the National Economic and Social Development Council</t>
  </si>
  <si>
    <t xml:space="preserve">             on Household, Naional Statistical Office.</t>
  </si>
  <si>
    <t>ชุมชน</t>
  </si>
  <si>
    <t>Community</t>
  </si>
  <si>
    <t>เทศบาลตำบล วาปีปทุม</t>
  </si>
  <si>
    <t>Wa Pee Pa Thum Subdistrict Municipality</t>
  </si>
  <si>
    <t>ลำดับ</t>
  </si>
  <si>
    <t>ที่</t>
  </si>
  <si>
    <t>ที่มา : สำนักบริหารการทะเบียน กรมการปกครอง (ประชากรประกาศ ณ วันที่ 31 ธันวาคม 2562 และ 31 ธันวาคม 2563)</t>
  </si>
  <si>
    <t>Infant mortality</t>
  </si>
  <si>
    <t>ตาราง 2.9 อัตราค่าจ้างขั้นต่ำ เป็นรายจังหวัด พ.ศ. 2554 - 2563</t>
  </si>
  <si>
    <t>Table 2.9 Minimum Wage Rate by Province: 2011 - 2020</t>
  </si>
  <si>
    <t>2554</t>
  </si>
  <si>
    <t>2555</t>
  </si>
  <si>
    <t>2556</t>
  </si>
  <si>
    <t>2560</t>
  </si>
  <si>
    <t>2561</t>
  </si>
  <si>
    <t>2563</t>
  </si>
  <si>
    <t>(2011)</t>
  </si>
  <si>
    <t>(2012)</t>
  </si>
  <si>
    <t>(2013)</t>
  </si>
  <si>
    <t>215</t>
  </si>
  <si>
    <t>300</t>
  </si>
  <si>
    <t>310</t>
  </si>
  <si>
    <t>325</t>
  </si>
  <si>
    <t>331</t>
  </si>
  <si>
    <t>39.53</t>
  </si>
  <si>
    <t>3.33</t>
  </si>
  <si>
    <t>4.84</t>
  </si>
  <si>
    <t>1.85</t>
  </si>
  <si>
    <t>190</t>
  </si>
  <si>
    <t>265</t>
  </si>
  <si>
    <t>308</t>
  </si>
  <si>
    <t>320</t>
  </si>
  <si>
    <t>39.47</t>
  </si>
  <si>
    <t>13.21</t>
  </si>
  <si>
    <t>2.67</t>
  </si>
  <si>
    <t>3.90</t>
  </si>
  <si>
    <t>1.56</t>
  </si>
  <si>
    <t>174</t>
  </si>
  <si>
    <t>243</t>
  </si>
  <si>
    <t>305</t>
  </si>
  <si>
    <t>315</t>
  </si>
  <si>
    <t>39.66</t>
  </si>
  <si>
    <t>23.46</t>
  </si>
  <si>
    <t>1.67</t>
  </si>
  <si>
    <t>3.28</t>
  </si>
  <si>
    <t>1.59</t>
  </si>
  <si>
    <t>182</t>
  </si>
  <si>
    <t>254</t>
  </si>
  <si>
    <t>39.56</t>
  </si>
  <si>
    <t>18.11</t>
  </si>
  <si>
    <t>4.92</t>
  </si>
  <si>
    <t>176</t>
  </si>
  <si>
    <t>246</t>
  </si>
  <si>
    <t>39.77</t>
  </si>
  <si>
    <t>21.95</t>
  </si>
  <si>
    <t>1.61</t>
  </si>
  <si>
    <t>167</t>
  </si>
  <si>
    <t>233</t>
  </si>
  <si>
    <t>39.52</t>
  </si>
  <si>
    <t>28.76</t>
  </si>
  <si>
    <t>193</t>
  </si>
  <si>
    <t>269</t>
  </si>
  <si>
    <t>39.38</t>
  </si>
  <si>
    <t>11.52</t>
  </si>
  <si>
    <t>196</t>
  </si>
  <si>
    <t>273</t>
  </si>
  <si>
    <t>330</t>
  </si>
  <si>
    <t>336</t>
  </si>
  <si>
    <t>39.29</t>
  </si>
  <si>
    <t>9.89</t>
  </si>
  <si>
    <t>7.14</t>
  </si>
  <si>
    <t>1.82</t>
  </si>
  <si>
    <t>189</t>
  </si>
  <si>
    <t>264</t>
  </si>
  <si>
    <t>335</t>
  </si>
  <si>
    <t>39.68</t>
  </si>
  <si>
    <t>13.64</t>
  </si>
  <si>
    <t>1.52</t>
  </si>
  <si>
    <t>179</t>
  </si>
  <si>
    <t>250</t>
  </si>
  <si>
    <t>318</t>
  </si>
  <si>
    <t>323</t>
  </si>
  <si>
    <t>20.00</t>
  </si>
  <si>
    <t>4.26</t>
  </si>
  <si>
    <t>1.57</t>
  </si>
  <si>
    <t>169</t>
  </si>
  <si>
    <t>236</t>
  </si>
  <si>
    <t>39.64</t>
  </si>
  <si>
    <t>27.12</t>
  </si>
  <si>
    <t>5.52</t>
  </si>
  <si>
    <t>1.54</t>
  </si>
  <si>
    <t>183</t>
  </si>
  <si>
    <t>255</t>
  </si>
  <si>
    <t>324</t>
  </si>
  <si>
    <t>39.34</t>
  </si>
  <si>
    <t>17.65</t>
  </si>
  <si>
    <t>3.25</t>
  </si>
  <si>
    <t>1.89</t>
  </si>
  <si>
    <t>170</t>
  </si>
  <si>
    <t>237</t>
  </si>
  <si>
    <t>39.41</t>
  </si>
  <si>
    <t>26.58</t>
  </si>
  <si>
    <t>173</t>
  </si>
  <si>
    <t>241</t>
  </si>
  <si>
    <t>39.31</t>
  </si>
  <si>
    <t>24.48</t>
  </si>
  <si>
    <t>180</t>
  </si>
  <si>
    <t>251</t>
  </si>
  <si>
    <t>39.44</t>
  </si>
  <si>
    <t>19.52</t>
  </si>
  <si>
    <t>1.64</t>
  </si>
  <si>
    <t>181</t>
  </si>
  <si>
    <t>252</t>
  </si>
  <si>
    <t>39.23</t>
  </si>
  <si>
    <t>19.05</t>
  </si>
  <si>
    <t>172</t>
  </si>
  <si>
    <t>240</t>
  </si>
  <si>
    <t>25.00</t>
  </si>
  <si>
    <t>165</t>
  </si>
  <si>
    <t>230</t>
  </si>
  <si>
    <t>39.39</t>
  </si>
  <si>
    <t>30.43</t>
  </si>
  <si>
    <t>163</t>
  </si>
  <si>
    <t>227</t>
  </si>
  <si>
    <t>39.26</t>
  </si>
  <si>
    <t>32.16</t>
  </si>
  <si>
    <t>161</t>
  </si>
  <si>
    <t>225</t>
  </si>
  <si>
    <t>39.75</t>
  </si>
  <si>
    <t>33.33</t>
  </si>
  <si>
    <t>159</t>
  </si>
  <si>
    <t>222</t>
  </si>
  <si>
    <t>39.62</t>
  </si>
  <si>
    <t>35.14</t>
  </si>
  <si>
    <t>166</t>
  </si>
  <si>
    <t>232</t>
  </si>
  <si>
    <t>39.76</t>
  </si>
  <si>
    <t>29.31</t>
  </si>
  <si>
    <t>168</t>
  </si>
  <si>
    <t>234</t>
  </si>
  <si>
    <t>28.21</t>
  </si>
  <si>
    <t>162</t>
  </si>
  <si>
    <t>226</t>
  </si>
  <si>
    <t>39.51</t>
  </si>
  <si>
    <t>32.74</t>
  </si>
  <si>
    <t>160</t>
  </si>
  <si>
    <t>223</t>
  </si>
  <si>
    <t>34.53</t>
  </si>
  <si>
    <t>171</t>
  </si>
  <si>
    <t>239</t>
  </si>
  <si>
    <t>25.52</t>
  </si>
  <si>
    <t>164</t>
  </si>
  <si>
    <t>229</t>
  </si>
  <si>
    <t>39.63</t>
  </si>
  <si>
    <t>31.00</t>
  </si>
  <si>
    <t>184</t>
  </si>
  <si>
    <t>257</t>
  </si>
  <si>
    <t>39.67</t>
  </si>
  <si>
    <t>16.73</t>
  </si>
  <si>
    <t>186</t>
  </si>
  <si>
    <t>37.10</t>
  </si>
  <si>
    <t>221</t>
  </si>
  <si>
    <t>35.75</t>
  </si>
  <si>
    <t>6.45</t>
  </si>
  <si>
    <t>185</t>
  </si>
  <si>
    <t>258</t>
  </si>
  <si>
    <t>39.46</t>
  </si>
  <si>
    <t>16.28</t>
  </si>
  <si>
    <t>175</t>
  </si>
  <si>
    <t>244</t>
  </si>
  <si>
    <t>39.43</t>
  </si>
  <si>
    <t>22.95</t>
  </si>
  <si>
    <t>313</t>
  </si>
  <si>
    <t>1.62</t>
  </si>
  <si>
    <t>1ปี</t>
  </si>
  <si>
    <t>3ปี</t>
  </si>
  <si>
    <t>มากกว่า100 ปี</t>
  </si>
  <si>
    <t>ผู้ที่มีชื่ออยู่ในทะเบียนบ้านกลาง (ทะเบียนซึ่งผู้อำนวยการทะเบียนกลางกำหนดให้จัดทำขึ้นสำหรับ ลงรายการบุคคลที่ไม่อาจมีชื่อในทะเบียนบ้าน)</t>
  </si>
  <si>
    <t>ผู้ที่ไม่ได้สัญชาติไทย และมีชื่ออยู่ในทะเบียนบ้าน</t>
  </si>
  <si>
    <t>ผู้ที่อยู่ระหว่างการย้าย (ผู้ที่ย้ายออกแต่ยังไม่ได้ย้ายเข้า)</t>
  </si>
  <si>
    <t>60 ปี ++</t>
  </si>
  <si>
    <t>ตำบลเขวา</t>
  </si>
  <si>
    <t>ตำบลท่าตูม</t>
  </si>
  <si>
    <t>ตำบลแวงน่าง</t>
  </si>
  <si>
    <t>ตำบลโคกก่อ</t>
  </si>
  <si>
    <t>ตำบลดอนหว่าน</t>
  </si>
  <si>
    <t>ตำบลเกิ้ง</t>
  </si>
  <si>
    <t>ตำบลแก่งเลิงจาน</t>
  </si>
  <si>
    <t>ตำบลท่าสองคอน</t>
  </si>
  <si>
    <t>ตำบลลาดพัฒนา</t>
  </si>
  <si>
    <t>ตำบลหนองปลิง</t>
  </si>
  <si>
    <t>ตำบลห้วยแอ่ง</t>
  </si>
  <si>
    <t>ตำบลหนองโน</t>
  </si>
  <si>
    <t>ตำบลบัวค้อ</t>
  </si>
  <si>
    <t>ตำบลแกดำ</t>
  </si>
  <si>
    <t>ตำบลวังแสง</t>
  </si>
  <si>
    <t>ตำบลมิตรภาพ</t>
  </si>
  <si>
    <t>ตำบลหนองกุง</t>
  </si>
  <si>
    <t>ตำบลโนนภิบาล</t>
  </si>
  <si>
    <t>ตำบลหัวขวาง</t>
  </si>
  <si>
    <t>ตำบลยางน้อย</t>
  </si>
  <si>
    <t>ตำบลวังยาว</t>
  </si>
  <si>
    <t>ตำบลเขวาไร่</t>
  </si>
  <si>
    <t>ตำบลแพง</t>
  </si>
  <si>
    <t>ตำบลแก้งแก</t>
  </si>
  <si>
    <t>ตำบลหนองเหล็ก</t>
  </si>
  <si>
    <t>ตำบลหนองบัว</t>
  </si>
  <si>
    <t>ตำบลเหล่า</t>
  </si>
  <si>
    <t>ตำบลเขื่อน</t>
  </si>
  <si>
    <t>ตำบลหนองบอน</t>
  </si>
  <si>
    <t>ตำบลโพนงาม</t>
  </si>
  <si>
    <t>ตำบลยางท่าแจ้ง</t>
  </si>
  <si>
    <t>ตำบลแห่ใต้</t>
  </si>
  <si>
    <t>ตำบลหนองกุงสวรรค์</t>
  </si>
  <si>
    <t>ตำบลเลิงใต้</t>
  </si>
  <si>
    <t>ตำบลดอนกลาง</t>
  </si>
  <si>
    <t>ตำบลโคกพระ</t>
  </si>
  <si>
    <t>ตำบลคันธารราษฎร์</t>
  </si>
  <si>
    <t>ตำบลมะค่า</t>
  </si>
  <si>
    <t>ตำบลนาสีนวน</t>
  </si>
  <si>
    <t>ตำบลเขวาใหญ่</t>
  </si>
  <si>
    <t>ตำบลศรีสุข</t>
  </si>
  <si>
    <t>ตำบลกุดใส้จ่อ</t>
  </si>
  <si>
    <t>ตำบลขามเฒ่าพัฒนา</t>
  </si>
  <si>
    <t>ตำบลเชียงยืน</t>
  </si>
  <si>
    <t>ตำบลหนองซอน</t>
  </si>
  <si>
    <t>ตำบลดอนเงิน</t>
  </si>
  <si>
    <t>ตำบลกู่ทอง</t>
  </si>
  <si>
    <t>ตำบลนาทอง</t>
  </si>
  <si>
    <t>ตำบลเสือเฒ่า</t>
  </si>
  <si>
    <t>ตำบลโพนทอง</t>
  </si>
  <si>
    <t>ตำบลเหล่าบัวบาน</t>
  </si>
  <si>
    <t>ตำบลบรบือ</t>
  </si>
  <si>
    <t>ตำบลบ่อใหญ่</t>
  </si>
  <si>
    <t>ตำบลวังไชย</t>
  </si>
  <si>
    <t>ตำบลหนองม่วง</t>
  </si>
  <si>
    <t>ตำบลกำพี้</t>
  </si>
  <si>
    <t>ตำบลโนนราษี</t>
  </si>
  <si>
    <t>ตำบลโนนแดง</t>
  </si>
  <si>
    <t>ตำบลหนองจิก</t>
  </si>
  <si>
    <t>ตำบลบัวมาศ</t>
  </si>
  <si>
    <t>ตำบลหนองคูขาด</t>
  </si>
  <si>
    <t>ตำบลวังใหม่</t>
  </si>
  <si>
    <t>ตำบลยาง</t>
  </si>
  <si>
    <t>ตำบลหนองสิม</t>
  </si>
  <si>
    <t>ตำบลหนองโก</t>
  </si>
  <si>
    <t>ตำบลดอนงัว</t>
  </si>
  <si>
    <t>ตำบลนาเชือก</t>
  </si>
  <si>
    <t>ตำบลสำโรง</t>
  </si>
  <si>
    <t>ตำบลหนองแดง</t>
  </si>
  <si>
    <t>ตำบลหนองโพธิ์</t>
  </si>
  <si>
    <t>ตำบลปอพาน</t>
  </si>
  <si>
    <t>ตำบลหนองเม็ก</t>
  </si>
  <si>
    <t>ตำบลหนองเรือ</t>
  </si>
  <si>
    <t>ตำบลสันป่าตอง</t>
  </si>
  <si>
    <t>ตำบลปะหลาน</t>
  </si>
  <si>
    <t>ตำบลก้ามปู</t>
  </si>
  <si>
    <t>ตำบลเวียงสะอาด</t>
  </si>
  <si>
    <t>ตำบลเม็กดำ</t>
  </si>
  <si>
    <t>ตำบลนาสีนวล</t>
  </si>
  <si>
    <t>ตำบลราษฎร์เจริญ</t>
  </si>
  <si>
    <t>ตำบลหนองบัวแก้ว</t>
  </si>
  <si>
    <t>ตำบลเมืองเตา</t>
  </si>
  <si>
    <t>ตำบลลานสะแก</t>
  </si>
  <si>
    <t>ตำบลเวียงชัย</t>
  </si>
  <si>
    <t>ตำบลราษฎร์พัฒนา</t>
  </si>
  <si>
    <t>ตำบลเมืองเสือ</t>
  </si>
  <si>
    <t>ตำบลภารแอ่น</t>
  </si>
  <si>
    <t>ตำบลหนองแสง</t>
  </si>
  <si>
    <t>ตำบลขามป้อม</t>
  </si>
  <si>
    <t>ตำบลเสือโก้ก</t>
  </si>
  <si>
    <t>ตำบลดงใหญ่</t>
  </si>
  <si>
    <t>ตำบลโพธิ์ชัย</t>
  </si>
  <si>
    <t>ตำบลหัวเรือ</t>
  </si>
  <si>
    <t>ตำบลแคน</t>
  </si>
  <si>
    <t>ตำบลงัวบา</t>
  </si>
  <si>
    <t>ตำบลนาข่า</t>
  </si>
  <si>
    <t>ตำบลบ้านหวาย</t>
  </si>
  <si>
    <t>ตำบลหนองไฮ</t>
  </si>
  <si>
    <t>ตำบลประชาพัฒนา</t>
  </si>
  <si>
    <t>ตำบลหนองทุ่ม</t>
  </si>
  <si>
    <t>ตำบลหนองแสน</t>
  </si>
  <si>
    <t>ตำบลโคกสีทองหลาง</t>
  </si>
  <si>
    <t>ตำบลนาดูน</t>
  </si>
  <si>
    <t>ตำบลหนองไผ่</t>
  </si>
  <si>
    <t>ตำบลหนองคู</t>
  </si>
  <si>
    <t>ตำบลดงบัง</t>
  </si>
  <si>
    <t>ตำบลดงดวน</t>
  </si>
  <si>
    <t>ตำบลหัวดง</t>
  </si>
  <si>
    <t>ตำบลดงยาง</t>
  </si>
  <si>
    <t>ตำบลกู่สันตรัตน์</t>
  </si>
  <si>
    <t>ตำบลพระธาตุ</t>
  </si>
  <si>
    <t>ตำบลยางสีสุราช</t>
  </si>
  <si>
    <t>ตำบลนาภู</t>
  </si>
  <si>
    <t>ตำบลแวงดง</t>
  </si>
  <si>
    <t>ตำบลบ้านกู่</t>
  </si>
  <si>
    <t>ตำบลดงเมือง</t>
  </si>
  <si>
    <t>ตำบลสร้างแซ่ง</t>
  </si>
  <si>
    <t>ตำบลหนองบัวสันตุ</t>
  </si>
  <si>
    <t>ตำบลกุดรัง</t>
  </si>
  <si>
    <t>ตำบลนาโพธิ์</t>
  </si>
  <si>
    <t>ตำบลเลิงแฝก</t>
  </si>
  <si>
    <t>ตำบลหนองแวง</t>
  </si>
  <si>
    <t>ตำบลห้วยเตย</t>
  </si>
  <si>
    <t>ตำบลชื่นชม</t>
  </si>
  <si>
    <t>ตำบลกุดปลาดุก</t>
  </si>
  <si>
    <t>ตำบลเหล่าดอกไม้</t>
  </si>
  <si>
    <t xml:space="preserve">เทศบาลตำบลขามเรียง </t>
  </si>
  <si>
    <t>ตำบลขามเรียง</t>
  </si>
  <si>
    <t xml:space="preserve">เทศบาลตำบลท่าขอนยาง </t>
  </si>
  <si>
    <t>ตำบลท่าขอนยาง</t>
  </si>
  <si>
    <t xml:space="preserve">เทศบาลตำบลนาดูน </t>
  </si>
  <si>
    <t xml:space="preserve">เทศบาลตำบลวาปีปทุม </t>
  </si>
  <si>
    <t xml:space="preserve">เทศบาลตำบลพยัคฆภูมิพิสัย </t>
  </si>
  <si>
    <t xml:space="preserve">เทศบาลตำบลนาเชือก </t>
  </si>
  <si>
    <t xml:space="preserve">เทศบาลตำบลบรบือ </t>
  </si>
  <si>
    <t xml:space="preserve">เทศบาลตำบลเชียงยืน </t>
  </si>
  <si>
    <t xml:space="preserve">เทศบาลตำบลโคกพระ </t>
  </si>
  <si>
    <t xml:space="preserve">เทศบาลตำบลโกสุมพิสัย </t>
  </si>
  <si>
    <t xml:space="preserve">เทศบาลตำบลแกดำ </t>
  </si>
  <si>
    <t xml:space="preserve">เทศบาลตำบลแวงน่าง </t>
  </si>
  <si>
    <t xml:space="preserve">เทศบาลเมืองมหาสารคาม </t>
  </si>
  <si>
    <t>ตำบลตลาด</t>
  </si>
  <si>
    <t>ตาราง 15 จำนวนประชากรกลางปี 2563 จำแนกตามกลุ่มอายุ รายจังหวัดเขตพื้นที่เครือข่ายบริการที่ 7 (ต่อ)</t>
  </si>
  <si>
    <t xml:space="preserve"> 15 -49 ปี</t>
  </si>
  <si>
    <t xml:space="preserve"> 15 - 59 ปี</t>
  </si>
  <si>
    <t xml:space="preserve"> 60 ปีขึ้นไป</t>
  </si>
  <si>
    <t xml:space="preserve"> 15 - 49 ปี</t>
  </si>
  <si>
    <t>ตาราง 5.4 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 2563</t>
  </si>
  <si>
    <t>Table 5.4 Hospital and Medical Establishments with Bed, Bed, Physician, Dentist, Pharmacist, Nurse, Technical Nurse and Patient By Type and Jurisdiction: 2020</t>
  </si>
  <si>
    <t>เภสัชกรM</t>
  </si>
  <si>
    <t>ตาราง 3.9 นักเรียน จำแนกตามระดับการศึกษา และเพศ เป็นรายอำเภอ ปีการศึกษา 2563</t>
  </si>
  <si>
    <t>Table 3.9 Student by Level of Education, Sex and District: Academic Year 2020</t>
  </si>
  <si>
    <t>ตาราง 3.6 ครู จำแนกตามระดับการสอน และเพศ เป็นรายอำเภอ ปีการศึกษา 2563</t>
  </si>
  <si>
    <t>Table 3.6 Teacher by Level of Teaching, Sex and District: Academic Year 2020</t>
  </si>
  <si>
    <t xml:space="preserve">  ประชากกรอายุ 3 - 21 ปี</t>
  </si>
  <si>
    <t xml:space="preserve">  ประชากกรอายุ 3 - 21 ปี (วัยเรียน)</t>
  </si>
  <si>
    <t>ตาราง 1.2   ค่าใช้จ่ายเฉลี่ยต่อเดือนของครัวเรือน จำแนกตามขนาดของครัวเรือน</t>
  </si>
  <si>
    <t>TABLE 1.2  AVERAGE  MONTHLY  EXPENDITURE  PER  HOUSEHOLD  BY HOUSEHOLD SIZE</t>
  </si>
  <si>
    <t>( บาท - Baht )</t>
  </si>
  <si>
    <t>รวมทั้งสิ้น</t>
  </si>
  <si>
    <t>ขนาดของครัวเรือน  (คน)</t>
  </si>
  <si>
    <t xml:space="preserve">Total  </t>
  </si>
  <si>
    <t>Household   size  (persons)</t>
  </si>
  <si>
    <t>ประเภทของค่าใช้จ่าย</t>
  </si>
  <si>
    <t>Type of expenditure</t>
  </si>
  <si>
    <t>1 - 2</t>
  </si>
  <si>
    <t xml:space="preserve"> 3 - 4</t>
  </si>
  <si>
    <t>5 - 7</t>
  </si>
  <si>
    <r>
      <t>&gt;</t>
    </r>
    <r>
      <rPr>
        <sz val="16"/>
        <rFont val="Angsana New"/>
        <family val="1"/>
      </rPr>
      <t xml:space="preserve"> </t>
    </r>
    <r>
      <rPr>
        <sz val="14"/>
        <rFont val="Cordia New"/>
        <family val="2"/>
      </rPr>
      <t xml:space="preserve"> 8</t>
    </r>
  </si>
  <si>
    <t>Average per hh.</t>
  </si>
  <si>
    <t>จำนวนครัวเรือน (ที่แจงนับได้ข้อมูล)</t>
  </si>
  <si>
    <t>Total  household</t>
  </si>
  <si>
    <r>
      <t xml:space="preserve">จำนวนประชากร </t>
    </r>
    <r>
      <rPr>
        <b/>
        <i/>
        <sz val="16"/>
        <rFont val="Angsana New"/>
        <family val="1"/>
      </rPr>
      <t/>
    </r>
  </si>
  <si>
    <t xml:space="preserve">Total  population </t>
  </si>
  <si>
    <t>อัตราร้อยละของครัวเรือน</t>
  </si>
  <si>
    <t>Percent of households</t>
  </si>
  <si>
    <t>ขนาดของครัวเรือนเฉลี่ย</t>
  </si>
  <si>
    <t>Average household size</t>
  </si>
  <si>
    <r>
      <t>ค่าใช้จ่ายทั้งสิ้นต่อเดือน</t>
    </r>
    <r>
      <rPr>
        <b/>
        <i/>
        <sz val="14"/>
        <rFont val="Angsana New"/>
        <family val="1"/>
        <charset val="222"/>
      </rPr>
      <t/>
    </r>
  </si>
  <si>
    <t xml:space="preserve">  Total monthly expenditures</t>
  </si>
  <si>
    <r>
      <t xml:space="preserve">   ค่าใช้จ่ายเพื่อการอุปโภคบริโภค</t>
    </r>
    <r>
      <rPr>
        <b/>
        <i/>
        <sz val="14"/>
        <rFont val="Angsana New"/>
        <family val="1"/>
        <charset val="222"/>
      </rPr>
      <t/>
    </r>
  </si>
  <si>
    <t xml:space="preserve">  Consumption expenditures</t>
  </si>
  <si>
    <t>1</t>
  </si>
  <si>
    <r>
      <t>อาหาร และเครื่องดื่ม</t>
    </r>
    <r>
      <rPr>
        <b/>
        <sz val="16"/>
        <rFont val="Angsana New"/>
        <family val="1"/>
      </rPr>
      <t xml:space="preserve"> </t>
    </r>
    <r>
      <rPr>
        <b/>
        <sz val="14"/>
        <rFont val="Angsana New"/>
        <family val="1"/>
      </rPr>
      <t>(ไม่มีแอลกอฮอล์</t>
    </r>
    <r>
      <rPr>
        <b/>
        <sz val="16"/>
        <rFont val="Angsana New"/>
        <family val="1"/>
      </rPr>
      <t>)</t>
    </r>
  </si>
  <si>
    <t xml:space="preserve">  Food and beverages (excludes alcoholic)</t>
  </si>
  <si>
    <t>(1a)</t>
  </si>
  <si>
    <r>
      <t xml:space="preserve">   อาหารปรุงที่บ้าน</t>
    </r>
    <r>
      <rPr>
        <b/>
        <i/>
        <sz val="16"/>
        <rFont val="Angsana New"/>
        <family val="1"/>
        <charset val="222"/>
      </rPr>
      <t/>
    </r>
  </si>
  <si>
    <t xml:space="preserve">   Food prepared at home</t>
  </si>
  <si>
    <t xml:space="preserve">      ข้าวและอาหารที่ทำจากแป้ง</t>
  </si>
  <si>
    <t xml:space="preserve">      Grains and cereal products</t>
  </si>
  <si>
    <t xml:space="preserve">      เนื้อสัตว์และสัตว์ปีก</t>
  </si>
  <si>
    <t xml:space="preserve">      Meat and poultry</t>
  </si>
  <si>
    <t xml:space="preserve">      ปลาและสัตว์น้ำอื่น ๆ</t>
  </si>
  <si>
    <t xml:space="preserve">      Fishes and seafood</t>
  </si>
  <si>
    <t xml:space="preserve">      นม เนย เนยแข็ง และไข่</t>
  </si>
  <si>
    <t xml:space="preserve">      Milk,  butter, cheese and eggs</t>
  </si>
  <si>
    <t xml:space="preserve">      น้ำมันและไขมัน</t>
  </si>
  <si>
    <t xml:space="preserve">      Oils and fats</t>
  </si>
  <si>
    <t xml:space="preserve">      ผลไม้และถั่วเปลือกแข็ง</t>
  </si>
  <si>
    <t xml:space="preserve">      Fruits and nuts</t>
  </si>
  <si>
    <t xml:space="preserve">      ผัก</t>
  </si>
  <si>
    <t xml:space="preserve">      Vegetables</t>
  </si>
  <si>
    <t xml:space="preserve">      น้ำตาลและขนมหวาน</t>
  </si>
  <si>
    <t xml:space="preserve">      Sugar and sweets</t>
  </si>
  <si>
    <t xml:space="preserve">      เครื่องปรุงรสและเครื่องเทศ</t>
  </si>
  <si>
    <t xml:space="preserve">      Spices and condiments</t>
  </si>
  <si>
    <t xml:space="preserve">      เครื่องดื่มที่ไม่มีแอลกอฮอล์</t>
  </si>
  <si>
    <t xml:space="preserve">      Non-alcoholic beverages</t>
  </si>
  <si>
    <t xml:space="preserve">           (ทั้งสำเร็จรูปและกึ่งสำเร็จรูป)</t>
  </si>
  <si>
    <t xml:space="preserve">           (prepared&amp;semi-prepared bev.)</t>
  </si>
  <si>
    <t>ตาราง 1.2   ค่าใช้จ่ายเฉลี่ยต่อเดือนของครัวเรือน จำแนกตามขนาดของครัวเรือน (ต่อ)</t>
  </si>
  <si>
    <t>TABLE 1.2  AVERAGE  MONTHLY  EXPENDITURE  PER  HOUSEHOLD  BY HOUSEHOLD SIZE (Contd.)</t>
  </si>
  <si>
    <t>Average per HH</t>
  </si>
  <si>
    <t>(1b)</t>
  </si>
  <si>
    <r>
      <t xml:space="preserve">   อาหารสำเร็จรูป</t>
    </r>
    <r>
      <rPr>
        <b/>
        <i/>
        <sz val="16"/>
        <rFont val="Angsana New"/>
        <family val="1"/>
        <charset val="222"/>
      </rPr>
      <t/>
    </r>
  </si>
  <si>
    <t xml:space="preserve">   Prepared food </t>
  </si>
  <si>
    <t xml:space="preserve">      ซื้อมาบริโภคที่บ้าน</t>
  </si>
  <si>
    <t xml:space="preserve">      Food taken home</t>
  </si>
  <si>
    <t xml:space="preserve">      อาหารบริโภคนอกบ้าน</t>
  </si>
  <si>
    <t xml:space="preserve">      Food eaten away from home</t>
  </si>
  <si>
    <t xml:space="preserve">          (รวมเครื่องดื่มไม่มีแอลกอฮอล์)</t>
  </si>
  <si>
    <t xml:space="preserve">            (include non-alcoholic bev.)</t>
  </si>
  <si>
    <r>
      <t>เครื่องดื่มที่มีแอลกอฮอล์</t>
    </r>
    <r>
      <rPr>
        <b/>
        <i/>
        <sz val="16"/>
        <rFont val="Angsana New"/>
        <family val="1"/>
        <charset val="222"/>
      </rPr>
      <t/>
    </r>
  </si>
  <si>
    <t>Alcoholic beverages</t>
  </si>
  <si>
    <t xml:space="preserve">      ดื่มที่บ้าน</t>
  </si>
  <si>
    <t xml:space="preserve">      Drunk at home</t>
  </si>
  <si>
    <t xml:space="preserve">      ดื่มนอกบ้าน</t>
  </si>
  <si>
    <t xml:space="preserve">      Drunk away from home</t>
  </si>
  <si>
    <t>ยาสูบ หมาก ยานัตถุ์ และอื่นๆ</t>
  </si>
  <si>
    <t>Tobacco products</t>
  </si>
  <si>
    <t xml:space="preserve">     บุหรี่ ซิการ์ ยาเส้น ยาตั้ง  ฯลฯ</t>
  </si>
  <si>
    <t xml:space="preserve">      Cigarettes, tobacco etc.</t>
  </si>
  <si>
    <t xml:space="preserve">     หมาก พลู ยานัตถุ์ ฯลฯ</t>
  </si>
  <si>
    <t xml:space="preserve">      Betelnut, snuff etc.</t>
  </si>
  <si>
    <t xml:space="preserve">      </t>
  </si>
  <si>
    <t>ค่าใช้จ่ายเกี่ยวกับที่อยู่อาศัย เครื่องแต่งบ้าน</t>
  </si>
  <si>
    <t>Household operation, furnitures</t>
  </si>
  <si>
    <t xml:space="preserve">      และเครื่องใช้ต่างๆ</t>
  </si>
  <si>
    <t xml:space="preserve">      and equipment</t>
  </si>
  <si>
    <t xml:space="preserve">      ค่าเช่าที่อยู่อาศัย</t>
  </si>
  <si>
    <t xml:space="preserve">      Rent of dwelling</t>
  </si>
  <si>
    <t xml:space="preserve">      ค่าประเมินค่าเช่าบ้านที่ไม่เสียเงิน</t>
  </si>
  <si>
    <t xml:space="preserve">      Estimated rental value of</t>
  </si>
  <si>
    <t xml:space="preserve">        (รวมบ้านของตนเอง)</t>
  </si>
  <si>
    <t xml:space="preserve">         dwelling (include owned dwelling)</t>
  </si>
  <si>
    <t xml:space="preserve">      ค่าบำรุงรักษาและซ่อมแซมบ้าน</t>
  </si>
  <si>
    <t xml:space="preserve">      Repair / maintenance dwelling</t>
  </si>
  <si>
    <t xml:space="preserve">      เครื่องแต่งบ้านและบริภัณฑ์อื่น ๆ</t>
  </si>
  <si>
    <t xml:space="preserve">      Furnitures and major equipment</t>
  </si>
  <si>
    <t xml:space="preserve">      สิ่งทอสำหรับใช้ในบ้าน</t>
  </si>
  <si>
    <t xml:space="preserve">      Household textiles</t>
  </si>
  <si>
    <t xml:space="preserve">      เครื่องใช้สอยเบ็ดเตล็ดในบ้าน</t>
  </si>
  <si>
    <t xml:space="preserve">      Small appliances</t>
  </si>
  <si>
    <t xml:space="preserve">      เชื้อเพลิง แสงสว่างและน้ำ</t>
  </si>
  <si>
    <t xml:space="preserve">      Fuel, lighting and water supply</t>
  </si>
  <si>
    <t xml:space="preserve">      ค่าใช้จ่ายในการทำความสะอาด</t>
  </si>
  <si>
    <t xml:space="preserve">      Cleaning supplies</t>
  </si>
  <si>
    <t xml:space="preserve">      ค่าจ้างบุคคลที่ให้บริการครัวเรือน</t>
  </si>
  <si>
    <t xml:space="preserve">      Service workers in household</t>
  </si>
  <si>
    <r>
      <t>เครื่องนุ่งห่มและรองเท้า</t>
    </r>
    <r>
      <rPr>
        <b/>
        <i/>
        <sz val="16"/>
        <rFont val="Angsana New"/>
        <family val="1"/>
        <charset val="222"/>
      </rPr>
      <t/>
    </r>
  </si>
  <si>
    <t>Apparel and footwear</t>
  </si>
  <si>
    <r>
      <t xml:space="preserve">      ผ้า  เสื้อผ้าและเครื่องแต่งกาย</t>
    </r>
    <r>
      <rPr>
        <i/>
        <sz val="16"/>
        <rFont val="Angsana New"/>
        <family val="1"/>
      </rPr>
      <t/>
    </r>
  </si>
  <si>
    <t xml:space="preserve">      Cloth and clothing</t>
  </si>
  <si>
    <t xml:space="preserve">      รองเท้า</t>
  </si>
  <si>
    <t xml:space="preserve">      Footwear</t>
  </si>
  <si>
    <t>ค่าใช้จ่ายส่วนบุคคล</t>
  </si>
  <si>
    <t xml:space="preserve">   Personal care</t>
  </si>
  <si>
    <t xml:space="preserve">      ของใช้ส่วนบุคคล</t>
  </si>
  <si>
    <t xml:space="preserve">      Personal supplies</t>
  </si>
  <si>
    <t xml:space="preserve">      ค่าบริการส่วนบุคคล</t>
  </si>
  <si>
    <t xml:space="preserve">      Personal services</t>
  </si>
  <si>
    <t>เวชภัณฑ์และค่าตรวจรักษาพยาบาล</t>
  </si>
  <si>
    <t xml:space="preserve">   Medical and health care</t>
  </si>
  <si>
    <t xml:space="preserve">      ยาและเวชภัณฑ์</t>
  </si>
  <si>
    <t xml:space="preserve">      Medicine and supplies </t>
  </si>
  <si>
    <t xml:space="preserve">      ค่ารักษาพยาบาล (คนไข้นอก)</t>
  </si>
  <si>
    <t xml:space="preserve">      Medical services (outpatients)</t>
  </si>
  <si>
    <t xml:space="preserve">      ค่ารักษาพยาบาล (คนไข้ใน)</t>
  </si>
  <si>
    <t xml:space="preserve">      Medical services (inpatients)</t>
  </si>
  <si>
    <r>
      <t>ค่าใช้จ่ายเกี่ยวกับการเดินทางและการสื่อสาร…..</t>
    </r>
    <r>
      <rPr>
        <b/>
        <i/>
        <sz val="14"/>
        <rFont val="Angsana New"/>
        <family val="1"/>
      </rPr>
      <t/>
    </r>
  </si>
  <si>
    <t xml:space="preserve">   Transport and communication</t>
  </si>
  <si>
    <t xml:space="preserve">      ค่าซื้อยานพาหนะ</t>
  </si>
  <si>
    <t xml:space="preserve">     Vehicles purchase</t>
  </si>
  <si>
    <t xml:space="preserve">      ค่าใช้จ่ายเกี่ยวกับยานพาหนะ</t>
  </si>
  <si>
    <t xml:space="preserve">      Vehicle repairing &amp; maintenance</t>
  </si>
  <si>
    <t xml:space="preserve">      ค่าใช้จ่ายในการเดินทางตามปกติ</t>
  </si>
  <si>
    <t xml:space="preserve">      Local transportation</t>
  </si>
  <si>
    <t xml:space="preserve">      ค่าใช้จ่ายการเดินทางในโอกาสพิเศษ</t>
  </si>
  <si>
    <t xml:space="preserve">      Special occasion travelling </t>
  </si>
  <si>
    <t xml:space="preserve">        และท่องเที่ยว</t>
  </si>
  <si>
    <t xml:space="preserve">         and tour</t>
  </si>
  <si>
    <t xml:space="preserve">      ค่าใช้จ่ายเกี่ยวกับการสื่อสาร</t>
  </si>
  <si>
    <t xml:space="preserve">      Communication</t>
  </si>
  <si>
    <t>การศึกษา</t>
  </si>
  <si>
    <t xml:space="preserve">   Education</t>
  </si>
  <si>
    <t>การบันเทิง การอ่านและกิจกรรมทางศาสนา</t>
  </si>
  <si>
    <t xml:space="preserve">   Recreation  reading and</t>
  </si>
  <si>
    <t xml:space="preserve">        religious activity</t>
  </si>
  <si>
    <r>
      <t xml:space="preserve">      ค่าซื้ออุปกรณ์การบันเทิงและกีฬา</t>
    </r>
    <r>
      <rPr>
        <i/>
        <sz val="14"/>
        <rFont val="Angsana New"/>
        <family val="1"/>
        <charset val="222"/>
      </rPr>
      <t/>
    </r>
  </si>
  <si>
    <t xml:space="preserve">      Recreation equipment and sports</t>
  </si>
  <si>
    <t xml:space="preserve">      ค่าซื้อเครื่องเล่น สัตว์เลี้ยง ไม้ประดับ</t>
  </si>
  <si>
    <t xml:space="preserve">      Toys, pets, shurbs and recreation</t>
  </si>
  <si>
    <t xml:space="preserve">         และการบันเทิง</t>
  </si>
  <si>
    <t xml:space="preserve">      ค่าผ่านประตู ค่าเรียนและเล่นกีฬา</t>
  </si>
  <si>
    <t xml:space="preserve">      Admission, sports fee</t>
  </si>
  <si>
    <t xml:space="preserve">      ค่าใช้จ่ายเกี่ยวกับการอ่าน/การศาสนาและ</t>
  </si>
  <si>
    <t xml:space="preserve">      Reading/ religious activities </t>
  </si>
  <si>
    <t xml:space="preserve">         ลัทธิความเชื่อ</t>
  </si>
  <si>
    <t>ค่าใช้จ่ายเกี่ยวกับการจัดงานพิธี</t>
  </si>
  <si>
    <r>
      <t xml:space="preserve">       ในโอกาสพิเศษ</t>
    </r>
    <r>
      <rPr>
        <b/>
        <i/>
        <sz val="14"/>
        <rFont val="Angsana New"/>
        <family val="1"/>
        <charset val="222"/>
      </rPr>
      <t/>
    </r>
  </si>
  <si>
    <t xml:space="preserve">      Special ceremony expenses</t>
  </si>
  <si>
    <t>ค่าใช้จ่ายที่ไม่เกี่ยวกับการอุปโภคบริโภค</t>
  </si>
  <si>
    <t xml:space="preserve">   Non-consumption expenditures</t>
  </si>
  <si>
    <r>
      <t xml:space="preserve">      ภาษี/ธรรมเนียม/ค่าปรับ</t>
    </r>
    <r>
      <rPr>
        <i/>
        <sz val="14"/>
        <rFont val="Angsana New"/>
        <family val="1"/>
        <charset val="222"/>
      </rPr>
      <t/>
    </r>
  </si>
  <si>
    <t xml:space="preserve">     Taxes/charge/fees and fine</t>
  </si>
  <si>
    <t xml:space="preserve">      ค่าสมาชิกกลุ่มอาชีพ</t>
  </si>
  <si>
    <t xml:space="preserve">      Career membership expense</t>
  </si>
  <si>
    <t xml:space="preserve">     เงิน/สิ่งของที่ส่งให้บุคคลนอกครัวเรือน</t>
  </si>
  <si>
    <t xml:space="preserve">      Money/meterial give to other person</t>
  </si>
  <si>
    <t xml:space="preserve">          (outside this household)</t>
  </si>
  <si>
    <t xml:space="preserve">     บริจาคเงิน/สิ่งของให้แก่องค์กร</t>
  </si>
  <si>
    <t xml:space="preserve">      Contribute money/material to NGO </t>
  </si>
  <si>
    <t xml:space="preserve">          และมูลนิธิต่างๆ</t>
  </si>
  <si>
    <t xml:space="preserve">         institute</t>
  </si>
  <si>
    <t xml:space="preserve">      เงินทำบุญ/เงินช่วยเหลืออื่นๆ</t>
  </si>
  <si>
    <t xml:space="preserve">      Other contributions</t>
  </si>
  <si>
    <t xml:space="preserve">     ค่าเบี้ยประกันภัย/ทรัพย์สิน/ประกันชีวิต/เงินฌาปนกิจศพ</t>
  </si>
  <si>
    <t xml:space="preserve">         เงินสมทบประกันสังคม</t>
  </si>
  <si>
    <t xml:space="preserve">      Insurances premiums, cremation fee etc.</t>
  </si>
  <si>
    <t xml:space="preserve">    ค่าซื้อสลากกินแบ่ง/หวยของรัฐ/และการพนันอื่นๆ</t>
  </si>
  <si>
    <t xml:space="preserve">      Lottery tickets and other kind of gambing</t>
  </si>
  <si>
    <t xml:space="preserve">    ดอกเบี้ยจ่าย/ดอกเบี้ยแชร์</t>
  </si>
  <si>
    <t xml:space="preserve">      Interest payment</t>
  </si>
  <si>
    <t xml:space="preserve">    ค่าใช้จ่ายอื่น ๆ</t>
  </si>
  <si>
    <t xml:space="preserve">      Other expenses</t>
  </si>
  <si>
    <t>ค่าใช้จ่ายเกี่ยวกับการอุปโภคบริโภคทั้งหมด</t>
  </si>
  <si>
    <t xml:space="preserve">   Total consumption expenditures</t>
  </si>
  <si>
    <t xml:space="preserve">    ซื้อ/จ่าย</t>
  </si>
  <si>
    <t xml:space="preserve">         Paid in cash</t>
  </si>
  <si>
    <t xml:space="preserve">          ค่าเช่าที่อยู่อาศัย</t>
  </si>
  <si>
    <t xml:space="preserve">               Rent of dwelling</t>
  </si>
  <si>
    <t xml:space="preserve">         อาหารและเครื่องดื่ม</t>
  </si>
  <si>
    <t xml:space="preserve">               Food and beverages</t>
  </si>
  <si>
    <t xml:space="preserve">         สินค้าและบริการอื่นๆ </t>
  </si>
  <si>
    <t xml:space="preserve">               Other goods and services</t>
  </si>
  <si>
    <t xml:space="preserve">                  (รวมยาสูบ)</t>
  </si>
  <si>
    <t xml:space="preserve">                     (include tobacco products)</t>
  </si>
  <si>
    <t xml:space="preserve">   ไม่ได้ซื้อ/จ่าย</t>
  </si>
  <si>
    <t xml:space="preserve">         Received in-kind</t>
  </si>
  <si>
    <t xml:space="preserve">         ค่าประเมินค่าเช่าที่อยู่อาศัย</t>
  </si>
  <si>
    <t xml:space="preserve">               Estimated rental value of dwelling</t>
  </si>
  <si>
    <t xml:space="preserve">                (รวมบ้านตนเอง)</t>
  </si>
  <si>
    <t xml:space="preserve">                     (include owned dwelling)</t>
  </si>
  <si>
    <t xml:space="preserve">                (รวมยาสูบ)</t>
  </si>
  <si>
    <t>ตาราง 10.1 ผลิตภัณฑ์ภาค และจังหวัด ณ ราคาประจำปี พ.ศ. 2562</t>
  </si>
  <si>
    <t>Table 10.1 Gross Regional Product and Gross Provincial Product at Current Market Prices: 2019</t>
  </si>
  <si>
    <t>ข้อมูลสนับสนุน สำหรับการจัดทำ Infographic ในเล่มรายงานสถิติจังหวัด</t>
  </si>
  <si>
    <r>
      <t xml:space="preserve">ประชากร พ.ศ. 2563 </t>
    </r>
    <r>
      <rPr>
        <b/>
        <vertAlign val="superscript"/>
        <sz val="15"/>
        <rFont val="TH SarabunPSK"/>
        <family val="2"/>
      </rPr>
      <t>1/</t>
    </r>
  </si>
  <si>
    <r>
      <t>ผลิตภัณฑ์ภาคและจังหวัด (ณ ราคาประจำปี) พ.ศ. 2562p</t>
    </r>
    <r>
      <rPr>
        <b/>
        <vertAlign val="superscript"/>
        <sz val="15"/>
        <rFont val="TH SarabunPSK"/>
        <family val="2"/>
      </rPr>
      <t>2/</t>
    </r>
  </si>
  <si>
    <t>ผลิตภัณฑ์ภาค
 (ล้านบาท)</t>
  </si>
  <si>
    <t>ผลิตภัณฑ์จังหวัด 
(ล้านบาท)</t>
  </si>
  <si>
    <t>00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</si>
  <si>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</si>
  <si>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</si>
  <si>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</si>
  <si>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</si>
  <si>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</si>
  <si>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</si>
  <si>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</si>
  <si>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</si>
  <si>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</si>
  <si>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</si>
  <si>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</si>
  <si>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</si>
  <si>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</si>
  <si>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</si>
  <si>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</si>
  <si>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</si>
  <si>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</si>
  <si>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</si>
  <si>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</si>
  <si>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</si>
  <si>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</si>
  <si>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</si>
  <si>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</si>
  <si>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</si>
  <si>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</si>
  <si>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</si>
  <si>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</si>
  <si>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</si>
  <si>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</si>
  <si>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</si>
  <si>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</si>
  <si>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</si>
  <si>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</si>
  <si>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</si>
  <si>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</si>
  <si>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</si>
  <si>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</si>
  <si>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</si>
  <si>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</si>
  <si>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</si>
  <si>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</si>
  <si>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</si>
  <si>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</si>
  <si>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</si>
  <si>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</si>
  <si>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60</t>
  </si>
  <si>
    <t>61</t>
  </si>
  <si>
    <t>62</t>
  </si>
  <si>
    <t>63</t>
  </si>
  <si>
    <t>64</t>
  </si>
  <si>
    <t>65</t>
  </si>
  <si>
    <t>66</t>
  </si>
  <si>
    <t>67</t>
  </si>
  <si>
    <t>70</t>
  </si>
  <si>
    <t>71</t>
  </si>
  <si>
    <t>72</t>
  </si>
  <si>
    <t>73</t>
  </si>
  <si>
    <t>74</t>
  </si>
  <si>
    <t>75</t>
  </si>
  <si>
    <t>76</t>
  </si>
  <si>
    <t>77</t>
  </si>
  <si>
    <t>80</t>
  </si>
  <si>
    <t>81</t>
  </si>
  <si>
    <t>82</t>
  </si>
  <si>
    <t>83</t>
  </si>
  <si>
    <t>84</t>
  </si>
  <si>
    <t>85</t>
  </si>
  <si>
    <t>86</t>
  </si>
  <si>
    <t>90</t>
  </si>
  <si>
    <t>91</t>
  </si>
  <si>
    <t>92</t>
  </si>
  <si>
    <t>93</t>
  </si>
  <si>
    <t>94</t>
  </si>
  <si>
    <t>95</t>
  </si>
  <si>
    <t>96</t>
  </si>
  <si>
    <t>หมายเหตุ: 1/ สำหรับข้อมูล ประชากร พ.ศ. 2563</t>
  </si>
  <si>
    <t xml:space="preserve">   2/ สำหรับข้อมูล ผลิตภัณฑ์ภาคและจังหวัด (ณ ราคาประจำปี) พ.ศ. 2562</t>
  </si>
  <si>
    <t xml:space="preserve">   1. ประชากร พ.ศ. 2563 เป็นข้อมูลของกรมการปกครอง กระทรวงมหาดไทย</t>
  </si>
  <si>
    <t xml:space="preserve">   2. ผลิตภัณฑ์ภาคและจังหวัด (ณ ราคาประจำปี) พ.ศ. 2562 เป็นข้อมูลของสำนักงานสภาพัฒนาการเศรษฐกิจและสังคมแห่งชาติ </t>
  </si>
  <si>
    <t>โทรศัพท์พื้นฐาน</t>
  </si>
  <si>
    <t>Fixed Telephone</t>
  </si>
  <si>
    <t>Northeastern region</t>
  </si>
  <si>
    <t>Am Nat Charoen</t>
  </si>
  <si>
    <t>ตาราง 16.2 ประชากรอายุ 6 ปีขึ้นไป จำแนกตามการใช้คอมพิวเตอร์ อินเทอร์เน็ต และโทรศัพท์มือถือ พ.ศ. 2561 - 2563</t>
  </si>
  <si>
    <t>Table 16.2 Population Aged 6 Years and Over Access to Computer, Internet and Mobile Phone: 2018 - 2020</t>
  </si>
  <si>
    <t>Information and</t>
  </si>
  <si>
    <t>communication technology</t>
  </si>
  <si>
    <t>2562</t>
  </si>
  <si>
    <t>773,392</t>
  </si>
  <si>
    <t>770,443</t>
  </si>
  <si>
    <t>766,706</t>
  </si>
  <si>
    <t>100.00</t>
  </si>
  <si>
    <t>213,505</t>
  </si>
  <si>
    <t>178,042</t>
  </si>
  <si>
    <t>221,722</t>
  </si>
  <si>
    <t>27.61</t>
  </si>
  <si>
    <t>23.11</t>
  </si>
  <si>
    <t>28.92</t>
  </si>
  <si>
    <t>559,887</t>
  </si>
  <si>
    <t>592,401</t>
  </si>
  <si>
    <t>544,984</t>
  </si>
  <si>
    <t>72.39</t>
  </si>
  <si>
    <t>76.89</t>
  </si>
  <si>
    <t>71.08</t>
  </si>
  <si>
    <t>426,285</t>
  </si>
  <si>
    <t>453,642</t>
  </si>
  <si>
    <t>585,575</t>
  </si>
  <si>
    <t>55.12</t>
  </si>
  <si>
    <t>58.88</t>
  </si>
  <si>
    <t>76.38</t>
  </si>
  <si>
    <t>347,107</t>
  </si>
  <si>
    <t>316,801</t>
  </si>
  <si>
    <t>181,131</t>
  </si>
  <si>
    <t>44.88</t>
  </si>
  <si>
    <t>41.12</t>
  </si>
  <si>
    <t>23.62</t>
  </si>
  <si>
    <t>742,854</t>
  </si>
  <si>
    <t>96.89</t>
  </si>
  <si>
    <t>23,852</t>
  </si>
  <si>
    <t>3.11</t>
  </si>
  <si>
    <r>
      <t>ทุนจดทะเบียน</t>
    </r>
    <r>
      <rPr>
        <b/>
        <vertAlign val="superscript"/>
        <sz val="14"/>
        <color theme="1"/>
        <rFont val="TH SarabunPSK"/>
        <family val="2"/>
      </rPr>
      <t>1/</t>
    </r>
  </si>
  <si>
    <t>2563 (2020)</t>
  </si>
  <si>
    <t>2562 (2019)</t>
  </si>
  <si>
    <t>133,601</t>
  </si>
  <si>
    <t>ตาราง 20.4 สถิติการประปา เป็นรายอำเภอ พ.ศ. 2563</t>
  </si>
  <si>
    <t>Table 20.4 Statistics of Water Supply by District: 2020</t>
  </si>
  <si>
    <t>อัตราส่วน นร.ต่อครู</t>
  </si>
  <si>
    <r>
      <t>อัตราส่วนนักเรียนต่อครูระดับ</t>
    </r>
    <r>
      <rPr>
        <b/>
        <sz val="16"/>
        <color rgb="FFFF0000"/>
        <rFont val="TH SarabunPSK"/>
        <family val="2"/>
      </rPr>
      <t>มัธยมศึกษา</t>
    </r>
    <r>
      <rPr>
        <b/>
        <sz val="16"/>
        <rFont val="TH SarabunPSK"/>
        <family val="2"/>
      </rPr>
      <t xml:space="preserve"> </t>
    </r>
    <r>
      <rPr>
        <b/>
        <sz val="16"/>
        <rFont val="Calibri"/>
        <family val="2"/>
      </rPr>
      <t>=</t>
    </r>
    <r>
      <rPr>
        <b/>
        <sz val="16"/>
        <rFont val="TH SarabunPSK"/>
        <family val="2"/>
      </rPr>
      <t xml:space="preserve"> จำนวนนักเรียนระดับ</t>
    </r>
    <r>
      <rPr>
        <b/>
        <sz val="16"/>
        <color rgb="FFFF0000"/>
        <rFont val="TH SarabunPSK"/>
        <family val="2"/>
      </rPr>
      <t>มัธยมศึกษา</t>
    </r>
    <r>
      <rPr>
        <b/>
        <sz val="16"/>
        <rFont val="TH SarabunPSK"/>
        <family val="2"/>
      </rPr>
      <t>ในปีการศึกษานั้น ๆ</t>
    </r>
  </si>
  <si>
    <r>
      <t>จำนวนครูระดับ</t>
    </r>
    <r>
      <rPr>
        <b/>
        <sz val="16"/>
        <color rgb="FFFF0000"/>
        <rFont val="TH SarabunPSK"/>
        <family val="2"/>
      </rPr>
      <t>มัธยมศึกษา</t>
    </r>
    <r>
      <rPr>
        <b/>
        <sz val="16"/>
        <rFont val="TH SarabunPSK"/>
        <family val="2"/>
      </rPr>
      <t>ในปีการศึกษานั้น ๆ</t>
    </r>
  </si>
  <si>
    <t>รวม นร.มัธยมศึกษา</t>
  </si>
  <si>
    <t>รวม ครู มัธยมศึกษา</t>
  </si>
  <si>
    <t>ตาราง 32 จำนวนครัวเรือนที่มี/ใช้อุปกรณ์/เครื่องมือเทคโนโลยีสารสนเทศและการสื่อสาร จำแนกตามภาค จังหวัด และเขตการปกครอง (ต่อ)</t>
  </si>
  <si>
    <t>Table 32 Number of households classified by having devices of information and communication technology , region, province and area (contd.)</t>
  </si>
  <si>
    <t>หน่วยเป็นพัน : In Thousands</t>
  </si>
  <si>
    <t>ภาค จังหวัด</t>
  </si>
  <si>
    <t xml:space="preserve">ครัวเรือนที่มี/ใช้อุปกรณ์/เครื่องมือเทคโนโลยีสารสนเทศและการสื่อสาร  Household by having devices of information and communication technology </t>
  </si>
  <si>
    <t xml:space="preserve">  Region, province</t>
  </si>
  <si>
    <t>และเขตการปกครอง</t>
  </si>
  <si>
    <t>ทั้งสิ้น</t>
  </si>
  <si>
    <t xml:space="preserve">คอมพิวเตอร์  </t>
  </si>
  <si>
    <t xml:space="preserve">การเชื่อมต่ออินเทอร์เน็ต </t>
  </si>
  <si>
    <t xml:space="preserve">  and area</t>
  </si>
  <si>
    <r>
      <t xml:space="preserve"> Computer </t>
    </r>
    <r>
      <rPr>
        <b/>
        <vertAlign val="superscript"/>
        <sz val="12"/>
        <rFont val="TH SarabunPSK"/>
        <family val="2"/>
      </rPr>
      <t xml:space="preserve">  </t>
    </r>
  </si>
  <si>
    <t>Connect to Internet</t>
  </si>
  <si>
    <t xml:space="preserve">     ในเขตเทศบาล</t>
  </si>
  <si>
    <t xml:space="preserve">     Municipal area</t>
  </si>
  <si>
    <t xml:space="preserve">     นอกเขตเทศบาล</t>
  </si>
  <si>
    <t xml:space="preserve">     Non-municipal area</t>
  </si>
  <si>
    <t>Nakhon  Ratchasima</t>
  </si>
  <si>
    <t xml:space="preserve">Udon Thani </t>
  </si>
  <si>
    <t xml:space="preserve">Roi Et </t>
  </si>
  <si>
    <t xml:space="preserve">หมายเหตุ :    คอมพิวเตอร์แบบตั้งโต๊ะ, คอมพิวเตอร์พกพา และแท็บเล็ต </t>
  </si>
  <si>
    <t xml:space="preserve">Note :   Personal computer, Notebook, Laptop, Netbook and Tablet </t>
  </si>
  <si>
    <t>*** เป็นข้อมูลของไตรมาส 4/62</t>
  </si>
  <si>
    <t>*** เกิดปัญหาการนำเสนอข้อมูลโทรศัพท์มือถือ ***</t>
  </si>
  <si>
    <t>จำนวนเตียงปีนั้น ๆ</t>
  </si>
  <si>
    <r>
      <t>อัตราส่วนประชากรต่</t>
    </r>
    <r>
      <rPr>
        <b/>
        <sz val="16"/>
        <rFont val="TH SarabunPSK"/>
        <family val="2"/>
      </rPr>
      <t xml:space="preserve">อเตียงผู้ป่วย 1 เตียง </t>
    </r>
    <r>
      <rPr>
        <b/>
        <sz val="16"/>
        <rFont val="Calibri"/>
        <family val="2"/>
      </rPr>
      <t xml:space="preserve">= </t>
    </r>
    <r>
      <rPr>
        <b/>
        <sz val="16"/>
        <rFont val="TH SarabunPSK"/>
        <family val="2"/>
      </rPr>
      <t>จำนวนประชากรของกลางปีของกระทรวงสาธารสุขปีนั้น</t>
    </r>
  </si>
  <si>
    <r>
      <t xml:space="preserve">อัตราส่วนนักเรียนต่อครูระดับก่อนประถมศึกษา </t>
    </r>
    <r>
      <rPr>
        <b/>
        <sz val="16"/>
        <rFont val="Calibri"/>
        <family val="2"/>
      </rPr>
      <t>=</t>
    </r>
    <r>
      <rPr>
        <b/>
        <sz val="16"/>
        <rFont val="TH SarabunPSK"/>
        <family val="2"/>
      </rPr>
      <t xml:space="preserve"> จำนวนนักเรียนระดับก่อนประถมศึกษาในปีการศึกษานั้น ๆ</t>
    </r>
  </si>
  <si>
    <t>จำนวนครูระดับก่อนประถมศึกษาในปีการศึกษานั้น ๆ</t>
  </si>
  <si>
    <t>(2021)</t>
  </si>
  <si>
    <r>
      <t xml:space="preserve">อัตราเจริญพันธุ์ทั่วไป </t>
    </r>
    <r>
      <rPr>
        <vertAlign val="superscript"/>
        <sz val="14"/>
        <rFont val="TH SarabunPSK"/>
        <family val="2"/>
      </rPr>
      <t>(2)</t>
    </r>
  </si>
  <si>
    <r>
      <t xml:space="preserve">Total fertility rate </t>
    </r>
    <r>
      <rPr>
        <vertAlign val="superscript"/>
        <sz val="14"/>
        <rFont val="TH SarabunPSK"/>
        <family val="2"/>
      </rPr>
      <t>(1)</t>
    </r>
  </si>
  <si>
    <t xml:space="preserve">     (2)   สำนักงานสาธารณสุขจังหวัดมหาสารคาม</t>
  </si>
  <si>
    <t xml:space="preserve">     (2)   Maha Sarakham Provincial Health Office</t>
  </si>
  <si>
    <t xml:space="preserve">     (4)   สำนักงานสวัสดิการและคุ้มครองแรงงานจังหวัดมหาสารคาม</t>
  </si>
  <si>
    <t xml:space="preserve">     (4)   Maha Sarakham Provincial Labour Protection and Welfare Office</t>
  </si>
  <si>
    <t xml:space="preserve">     (6)   สำรวจภาวะเศรษฐกิจและสังคมของครัวเรือนจังหวัดมหาสารคาม สำนักงานสถิติแห่งชาติ</t>
  </si>
  <si>
    <t xml:space="preserve">     (6)   The Household Socio-Economic Survey, Maha Sarakham Province, </t>
  </si>
  <si>
    <t xml:space="preserve">     (9)   สำนักงานขนส่งจังหวัดมหาสารคาม</t>
  </si>
  <si>
    <t xml:space="preserve">     (9)   Maha Sarakham Provincial Transport Office</t>
  </si>
  <si>
    <t xml:space="preserve">     (10)   The Information and Communication Technology Survey </t>
  </si>
  <si>
    <t xml:space="preserve">     (12)   สำนักงานพาณิชย์จังหวัดมหาสารคาม</t>
  </si>
  <si>
    <t xml:space="preserve">     (12)   Maha Sarakham Provincial  Commercial Office</t>
  </si>
  <si>
    <t>เขตการปกครอง Administration Zone</t>
  </si>
  <si>
    <t>Administration</t>
  </si>
  <si>
    <t>Organization</t>
  </si>
  <si>
    <t>ตาราง 1.8 การจดทะเบียนสมรส และหย่า เป็นรายอำเภอ พ.ศ. 2560 - 2564</t>
  </si>
  <si>
    <t>Table 1.8 Couple with Marriage and Divorce Certificate by District: 2017 - 2021</t>
  </si>
  <si>
    <t xml:space="preserve">ตาราง 6 จำนวนประชากรกลางปี 2564 จำแนกรายจังหวัด </t>
  </si>
  <si>
    <t>ประชากรกลางปี 2564</t>
  </si>
  <si>
    <t>ที่มา : สำนักบริหารการทะเบียน กรมการปกครอง (ประชากรประกาศ ณ วันที่ 31 ธันวาคม 2563 และ 31 ธันวาคม 2564)</t>
  </si>
  <si>
    <t>ตาราง 6 จำนวนประชากรกลางปี 2564 จำแนกรายจังหวัด  (ต่อ)</t>
  </si>
  <si>
    <t>Deaths</t>
  </si>
  <si>
    <t>1/  อัตราเกิดและตายต่อประชากร 1,000 คน</t>
  </si>
  <si>
    <t>1/  Crude birth and death rate per 1,000 populations.</t>
  </si>
  <si>
    <t>2/  อัตราทารกตายต่อการเกิดมีชีพ 1,000 คน</t>
  </si>
  <si>
    <t>2/  Infant mortality rate per 1,000 livebirths.</t>
  </si>
  <si>
    <t>3/  อัตรามารดาตายต่อการเกิดมีชีพ 100,000 คน</t>
  </si>
  <si>
    <t>3/  Maternal mortality rate per 100,000 livebirths.</t>
  </si>
  <si>
    <t>   ในเขตเทศบาล</t>
  </si>
  <si>
    <t>   Municipal area</t>
  </si>
  <si>
    <t>   นอกเขตเทศบาล</t>
  </si>
  <si>
    <t>   Non-municipal area</t>
  </si>
  <si>
    <t>สถิติประชากรรายอายุ</t>
  </si>
  <si>
    <t>แยกตามช่วงอายุ(ปี) แยกตามเพศ</t>
  </si>
  <si>
    <t>พื้นที่ จังหวัดมหาสารคาม</t>
  </si>
  <si>
    <t>ข้อมูล ปี 2564</t>
  </si>
  <si>
    <t>อายุ</t>
  </si>
  <si>
    <t>ยอดรวมทั้งหมด</t>
  </si>
  <si>
    <t>อายุน้อยกว่า 1 ปี</t>
  </si>
  <si>
    <t>อายุ 1 ปี</t>
  </si>
  <si>
    <t>อายุ 2 ปี</t>
  </si>
  <si>
    <t>อายุ 3 ปี</t>
  </si>
  <si>
    <t>อายุ 4 ปี</t>
  </si>
  <si>
    <t>อายุ 5 ปี</t>
  </si>
  <si>
    <t>อายุ 6 ปี</t>
  </si>
  <si>
    <t>อายุ 7 ปี</t>
  </si>
  <si>
    <t>อายุ 8 ปี</t>
  </si>
  <si>
    <t>อายุ 9 ปี</t>
  </si>
  <si>
    <t>อายุ 10 ปี</t>
  </si>
  <si>
    <t>อายุ 11 ปี</t>
  </si>
  <si>
    <t>อายุ 12 ปี</t>
  </si>
  <si>
    <t>อายุ 13 ปี</t>
  </si>
  <si>
    <t>อายุ 14 ปี</t>
  </si>
  <si>
    <t>อายุ 15 ปี</t>
  </si>
  <si>
    <t>อายุ 16 ปี</t>
  </si>
  <si>
    <t>อายุ 17 ปี</t>
  </si>
  <si>
    <t>อายุ 18 ปี</t>
  </si>
  <si>
    <t>อายุ 19 ปี</t>
  </si>
  <si>
    <t>อายุ 20 ปี</t>
  </si>
  <si>
    <t>อายุ 21 ปี</t>
  </si>
  <si>
    <t>อายุ 22 ปี</t>
  </si>
  <si>
    <t>อายุ 23 ปี</t>
  </si>
  <si>
    <t>อายุ 24 ปี</t>
  </si>
  <si>
    <t>อายุ 25 ปี</t>
  </si>
  <si>
    <t>อายุ 26 ปี</t>
  </si>
  <si>
    <t>อายุ 27 ปี</t>
  </si>
  <si>
    <t>อายุ 28 ปี</t>
  </si>
  <si>
    <t>อายุ 29 ปี</t>
  </si>
  <si>
    <t>อายุ 30 ปี</t>
  </si>
  <si>
    <t>อายุ 31 ปี</t>
  </si>
  <si>
    <t>อายุ 32 ปี</t>
  </si>
  <si>
    <t>อายุ 33 ปี</t>
  </si>
  <si>
    <t>อายุ 34 ปี</t>
  </si>
  <si>
    <t>อายุ 35 ปี</t>
  </si>
  <si>
    <t>อายุ 36 ปี</t>
  </si>
  <si>
    <t>อายุ 37 ปี</t>
  </si>
  <si>
    <t>อายุ 38 ปี</t>
  </si>
  <si>
    <t>อายุ 39 ปี</t>
  </si>
  <si>
    <t>อายุ 40 ปี</t>
  </si>
  <si>
    <t>อายุ 41 ปี</t>
  </si>
  <si>
    <t>อายุ 42 ปี</t>
  </si>
  <si>
    <t>อายุ 43 ปี</t>
  </si>
  <si>
    <t>อายุ 44 ปี</t>
  </si>
  <si>
    <t>อายุ 45 ปี</t>
  </si>
  <si>
    <t>อายุ 46 ปี</t>
  </si>
  <si>
    <t>อายุ 47 ปี</t>
  </si>
  <si>
    <t>อายุ 48 ปี</t>
  </si>
  <si>
    <t>อายุ 49 ปี</t>
  </si>
  <si>
    <t>อายุ 50 ปี</t>
  </si>
  <si>
    <t>อายุ 51 ปี</t>
  </si>
  <si>
    <t>อายุ 52 ปี</t>
  </si>
  <si>
    <t>อายุ 53 ปี</t>
  </si>
  <si>
    <t>อายุ 54 ปี</t>
  </si>
  <si>
    <t>อายุ 55 ปี</t>
  </si>
  <si>
    <t>อายุ 56 ปี</t>
  </si>
  <si>
    <t>อายุ 57 ปี</t>
  </si>
  <si>
    <t>อายุ 58 ปี</t>
  </si>
  <si>
    <t>อายุ 59 ปี</t>
  </si>
  <si>
    <t>อายุ 60 ปี</t>
  </si>
  <si>
    <t>อายุ 61 ปี</t>
  </si>
  <si>
    <t>อายุ 62 ปี</t>
  </si>
  <si>
    <t>อายุ 63 ปี</t>
  </si>
  <si>
    <t>อายุ 64 ปี</t>
  </si>
  <si>
    <t>อายุ 65 ปี</t>
  </si>
  <si>
    <t>อายุ 66 ปี</t>
  </si>
  <si>
    <t>อายุ 67 ปี</t>
  </si>
  <si>
    <t>อายุ 68 ปี</t>
  </si>
  <si>
    <t>อายุ 69 ปี</t>
  </si>
  <si>
    <t>อายุ 70 ปี</t>
  </si>
  <si>
    <t>อายุ 71 ปี</t>
  </si>
  <si>
    <t>อายุ 72 ปี</t>
  </si>
  <si>
    <t>อายุ 73 ปี</t>
  </si>
  <si>
    <t>อายุ 74 ปี</t>
  </si>
  <si>
    <t>อายุ 75 ปี</t>
  </si>
  <si>
    <t>อายุ 76 ปี</t>
  </si>
  <si>
    <t>อายุ 77 ปี</t>
  </si>
  <si>
    <t>อายุ 78 ปี</t>
  </si>
  <si>
    <t>อายุ 79 ปี</t>
  </si>
  <si>
    <t>อายุ 80 ปี</t>
  </si>
  <si>
    <t>อายุ 81 ปี</t>
  </si>
  <si>
    <t>อายุ 82 ปี</t>
  </si>
  <si>
    <t>อายุ 83 ปี</t>
  </si>
  <si>
    <t>อายุ 84 ปี</t>
  </si>
  <si>
    <t>อายุ 85 ปี</t>
  </si>
  <si>
    <t>อายุ 86 ปี</t>
  </si>
  <si>
    <t>อายุ 87 ปี</t>
  </si>
  <si>
    <t>อายุ 88 ปี</t>
  </si>
  <si>
    <t>อายุ 89 ปี</t>
  </si>
  <si>
    <t>อายุ 90 ปี</t>
  </si>
  <si>
    <t>อายุ 91 ปี</t>
  </si>
  <si>
    <t>อายุ 92 ปี</t>
  </si>
  <si>
    <t>อายุ 93 ปี</t>
  </si>
  <si>
    <t>อายุ 94 ปี</t>
  </si>
  <si>
    <t>อายุ 95 ปี</t>
  </si>
  <si>
    <t>อายุ 96 ปี</t>
  </si>
  <si>
    <t>อายุ 97 ปี</t>
  </si>
  <si>
    <t>อายุ 98 ปี</t>
  </si>
  <si>
    <t>อายุ 99 ปี</t>
  </si>
  <si>
    <t>อายุ 100 ปี</t>
  </si>
  <si>
    <t>อายุมากกว่า 100 ปี</t>
  </si>
  <si>
    <t>เภสัชกร</t>
  </si>
  <si>
    <t>ที่มีเตียงผู้ป่วย</t>
  </si>
  <si>
    <t>รับไว้ค้างคืน</t>
  </si>
  <si>
    <t>medical</t>
  </si>
  <si>
    <t>establishment</t>
  </si>
  <si>
    <t>with bed</t>
  </si>
  <si>
    <t>In-patient</t>
  </si>
  <si>
    <t>Out-patient</t>
  </si>
  <si>
    <t>สำนักงานสวัสดิการและคุ้มครองแรงงานจังหวัดมหาสารคาม</t>
  </si>
  <si>
    <t>Maha Sarakham Provincial Labour Protection and Welfare Office</t>
  </si>
  <si>
    <t>ตาราง  8a   การจำแนกครัวเรือนตามลักษณะที่สำคัญและสถานะทางเศรษฐสังคมของครัวเรือน</t>
  </si>
  <si>
    <t>Total expenditure</t>
  </si>
  <si>
    <t>0116 - MAHA SARAKHAM</t>
  </si>
  <si>
    <t/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</si>
  <si>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</si>
  <si>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</si>
  <si>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</si>
  <si>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</si>
  <si>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</si>
  <si>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</si>
  <si>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</si>
  <si>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</si>
  <si>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</si>
  <si>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</si>
  <si>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</si>
  <si>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</si>
  <si>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</si>
  <si>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</si>
  <si>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</si>
  <si>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</si>
  <si>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</si>
  <si>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</si>
  <si>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</si>
  <si>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</si>
  <si>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</si>
  <si>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</si>
  <si>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</si>
  <si>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2018r</t>
  </si>
  <si>
    <t>2019r</t>
  </si>
  <si>
    <t>2020p</t>
  </si>
  <si>
    <t>Agriculture</t>
  </si>
  <si>
    <t>Agriculture, forestry and fishing</t>
  </si>
  <si>
    <t>Non-Agriculture</t>
  </si>
  <si>
    <t>Industrial</t>
  </si>
  <si>
    <t>Mining and quarrying</t>
  </si>
  <si>
    <t>Manufacturing</t>
  </si>
  <si>
    <t>Electricity, gas, steam and air conditioning supply</t>
  </si>
  <si>
    <t>Water supply; sewerage, waste management and remediation activities</t>
  </si>
  <si>
    <t>Services</t>
  </si>
  <si>
    <t>Construction</t>
  </si>
  <si>
    <t>Wholesale and retail trade and repair of motor vehicles and motorcycle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</si>
  <si>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</si>
  <si>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</si>
  <si>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</si>
  <si>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</si>
  <si>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</si>
  <si>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</si>
  <si>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</si>
  <si>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</si>
  <si>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Education</t>
  </si>
  <si>
    <t>Human health and social work activities</t>
  </si>
  <si>
    <t>Arts, entertainment and recreation</t>
  </si>
  <si>
    <t>Other service activities</t>
  </si>
  <si>
    <t>Gross provincial product (GPP)</t>
  </si>
  <si>
    <t>GPP Per capita (Baht)</t>
  </si>
  <si>
    <t>Population (1,000 persons)</t>
  </si>
  <si>
    <t>เนื้อที่ใช้ประโยชน์ทางการเกษตร Agricultural landuse</t>
  </si>
  <si>
    <t>สวนไม้ผลและ</t>
  </si>
  <si>
    <t>สวนผัก</t>
  </si>
  <si>
    <t>ไม้ดอก/ไม้ประดับ</t>
  </si>
  <si>
    <t>Fruit trees and</t>
  </si>
  <si>
    <t>Vegetable, cut</t>
  </si>
  <si>
    <t>flowers and</t>
  </si>
  <si>
    <t>trees</t>
  </si>
  <si>
    <t>2563 (2020)</t>
  </si>
  <si>
    <t>133,129</t>
  </si>
  <si>
    <t>Microbus and passenger van</t>
  </si>
  <si>
    <t>Van and pick up</t>
  </si>
  <si>
    <t>ตาราง 16.3 ครัวเรือนที่มีอุปกรณ์ เครื่องมือเทคโนโลยีสารสนเทศและการสื่อสาร เป็นรายจังหวัด พ.ศ. 2564</t>
  </si>
  <si>
    <t>Table 16.3 Households with Information and Communication Technology Devices by Province : 2021</t>
  </si>
  <si>
    <t>(หน่วยเป็นพัน In thousand)</t>
  </si>
  <si>
    <t>โทรศัพท์มือถือ</t>
  </si>
  <si>
    <t>Mobile phone</t>
  </si>
  <si>
    <t>ศรีษะเกษ</t>
  </si>
  <si>
    <t>Amnat Charoen</t>
  </si>
  <si>
    <t>Phangnga</t>
  </si>
  <si>
    <t>Phattalung</t>
  </si>
  <si>
    <t>สำรวจการมีการใช้เทคโนโลยีสารสนเทศและการสื่อสารในครัวเรือน พ.ศ. 2564</t>
  </si>
  <si>
    <t>The 2021 Information and Communication Technology Survey on Household, </t>
  </si>
  <si>
    <t>National Statistical Office </t>
  </si>
  <si>
    <t>ตาราง 16.2 ประชากรอายุ 6 ปีขึ้นไป จำแนกตามการใช้อินเทอร์เน็ต/โทรศัพท์มือถือ และการมีโทรศัพท์มือถือ พ.ศ. 2562 - 2564</t>
  </si>
  <si>
    <t>Table 16.2 Population Aged 6 Years and Over by Internet/Mobile Phone Using and Having Mobile Phone: 2019 - 2021</t>
  </si>
  <si>
    <t>Use of Information and</t>
  </si>
  <si>
    <t>2564</t>
  </si>
  <si>
    <t>770.44</t>
  </si>
  <si>
    <t>766.71</t>
  </si>
  <si>
    <t>764.14</t>
  </si>
  <si>
    <t>453.64</t>
  </si>
  <si>
    <t>585.58</t>
  </si>
  <si>
    <t>692.31</t>
  </si>
  <si>
    <t>90.60</t>
  </si>
  <si>
    <t>Use</t>
  </si>
  <si>
    <t>316.80</t>
  </si>
  <si>
    <t>181.13</t>
  </si>
  <si>
    <t>71.82</t>
  </si>
  <si>
    <t>9.40</t>
  </si>
  <si>
    <t>Mobile phone using</t>
  </si>
  <si>
    <t>742.85</t>
  </si>
  <si>
    <t>748.35</t>
  </si>
  <si>
    <t>97.93</t>
  </si>
  <si>
    <t>23.85</t>
  </si>
  <si>
    <t>15.78</t>
  </si>
  <si>
    <t>2.07</t>
  </si>
  <si>
    <t>การมีโทรศัพท์มือถือ</t>
  </si>
  <si>
    <t>Having mobile phone</t>
  </si>
  <si>
    <t>629.51</t>
  </si>
  <si>
    <t>631.72</t>
  </si>
  <si>
    <t>82.11</t>
  </si>
  <si>
    <t>82.67</t>
  </si>
  <si>
    <t>137.20</t>
  </si>
  <si>
    <t>132.41</t>
  </si>
  <si>
    <t>17.89</t>
  </si>
  <si>
    <t>17.33</t>
  </si>
  <si>
    <t>ปี 2562 ไม่ได้นําเสนอผลเรื่องโทรศัพท์มือถือ</t>
  </si>
  <si>
    <t>The use of mobile phone was not presented in 2019.</t>
  </si>
  <si>
    <t>สำรวจการมีการใช้เทคโนโลยีสารสนเทศและการสื่อสารในครัวเรือน พ.ศ. 2562 - 2564</t>
  </si>
  <si>
    <t>The 2019 - 2021 Information and Communication Technology Survey on Household,</t>
  </si>
  <si>
    <t>****2564 ไม่มีสำรวจคอมพิวเตอร์แล้ว</t>
  </si>
  <si>
    <t>2564 (2021)</t>
  </si>
  <si>
    <t>1/ หน่วยเป็นพันบาท</t>
  </si>
  <si>
    <t>1/ Unit of Thousand baht</t>
  </si>
  <si>
    <t>Other government</t>
  </si>
  <si>
    <t>Office of the basic</t>
  </si>
  <si>
    <t>Office of the private</t>
  </si>
  <si>
    <t>organizations</t>
  </si>
  <si>
    <t>education commission</t>
  </si>
  <si>
    <t>of local administration</t>
  </si>
  <si>
    <t>Ministry of Higher Education, Science, Research and Innovation</t>
  </si>
  <si>
    <t>Department of Local Administration</t>
  </si>
  <si>
    <t>มัธยมศึกษาตอนต้น Lower secondary</t>
  </si>
  <si>
    <t>มัธยมศึกษาตอนปลาย Upper secondary</t>
  </si>
  <si>
    <t xml:space="preserve">จำนวนนักเรียนชั้น ม.1 เข้าใหม่ ปีการศึกษาล่าสุด </t>
  </si>
  <si>
    <t>จำนวนนักเรียนชั้น ป.6 ปีการศึกษาก่อนหน้า</t>
  </si>
  <si>
    <t>จำนวนเด็กออกกลางคัน ชั้น ป.6 ปีการศึกษาก่อนหน้า</t>
  </si>
  <si>
    <t>Lower secondary</t>
  </si>
  <si>
    <t>Upper secondary</t>
  </si>
  <si>
    <t>(2022)</t>
  </si>
  <si>
    <t>ตาราง 1.1 ประชากรจากการทะเบียน อัตราเพิ่ม และความหนาแน่นของประชากร จำแนกตามอำเภอ พ.ศ. 2561 - 2565</t>
  </si>
  <si>
    <t>Table 1.1 Population from Registration Record, Growth Rate and Density by District: 2018 - 2022</t>
  </si>
  <si>
    <t>ตาราง 1.4 เนื้อที่ ระยะทางจากอำเภอถึงจังหวัด และเขตการปกครอง จำแนกตามอำเภอ พ.ศ. 2565</t>
  </si>
  <si>
    <t>Table 1.4 Area, Distance from District to Province and Administration Zone by District: 2022</t>
  </si>
  <si>
    <t>19,44</t>
  </si>
  <si>
    <t>ตาราง 1.2 ประชากรจากการทะเบียน จำแนกตามเพศ เขตการปกครอง และอำเภอ พ.ศ. 2563 - 2565</t>
  </si>
  <si>
    <t>Table 1.2 Population from Registration Record by Sex, Administration Zone and District: 2020 - 2022</t>
  </si>
  <si>
    <t>ตาราง 1.5 จำนวนและอัตราเกิดมีชีพ ตาย ทารกตาย และมารดาตาย พ.ศ. 2561 - 2565</t>
  </si>
  <si>
    <t>Table 1.5 Number and Rate of Live Births, Deaths, Infant Mortality and Maternal Mortality: 2018 - 2022</t>
  </si>
  <si>
    <t>ตาราง 15 จำนวนประชากรกลางปี 2565 จำแนกตามกลุ่มอายุ รายจังหวัดเขตพื้นที่เครือข่ายบริการที่ 7 (ต่อ)</t>
  </si>
  <si>
    <t>ที่มา : สำนักบริหารการทะเบียน กรมการปกครอง (ประชากรประกาศ ณ วันที่ 31 ธันวาคม 2564 และ 31 ธันวาคม 2565)</t>
  </si>
  <si>
    <t>ตาราง 5.4 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 2565</t>
  </si>
  <si>
    <t>Table 5.4 Hospital and Medical Establishments with Bed, Bed, Physician, Dentist, Pharmacist, Nurse, Technical Nurse and Patient By Type and Jurisdiction: 2022</t>
  </si>
  <si>
    <t>กระทรวงอื่น ๆ</t>
  </si>
  <si>
    <t>332</t>
  </si>
  <si>
    <t>ตาราง 3.7 นักเรียน จำแนกตามสังกัด เพศ และชั้นเรียน ปีการศึกษา 2565</t>
  </si>
  <si>
    <t>Table 3.7 Student by Jurisdiction, Sex and Grade: Academic Year 2022</t>
  </si>
  <si>
    <t>สำนักงานคณะกรรมการ</t>
  </si>
  <si>
    <t>Other government organizations;</t>
  </si>
  <si>
    <t>กระทรวงการอุดมศึกษา วิทยาศาสตร์ และนวัตกรรม</t>
  </si>
  <si>
    <t>Maha Sarakham Office of Buddhism</t>
  </si>
  <si>
    <t>Maha Sarakham Provincial Education Office</t>
  </si>
  <si>
    <t>องค์การบริหารส่วนจังหวัดมหาสารคาม</t>
  </si>
  <si>
    <t>Maha Sarakham Provincial Administrative Organization</t>
  </si>
  <si>
    <t>Maha Sarakham Town Municipality</t>
  </si>
  <si>
    <t>ตาราง 3.11 นักเรียนที่ออกกลางคัน จำแนกตามชั้นเรียน ปีการศึกษา 2556 - 2565</t>
  </si>
  <si>
    <t>Table 3.11 Student Drop-out of School by Grade: Academic Year 2013 - 2022</t>
  </si>
  <si>
    <t>รวมข้อมูลจากส่วนราชการอื่น ได้แก่ </t>
  </si>
  <si>
    <t>Included data from other government organizations;</t>
  </si>
  <si>
    <t>ตาราง 3.9 นักเรียน จำแนกตามระดับการศึกษา เพศ และอำเภอ ปีการศึกษา 2565</t>
  </si>
  <si>
    <t>Table 3.9 Student by Level of Education, Sex and District: Academic Year 2022</t>
  </si>
  <si>
    <t>ตาราง 3.6 ครู จำแนกตามระดับการสอน เพศ และอำเภอ ปีการศึกษา 2565</t>
  </si>
  <si>
    <t>Table 3.6 Teacher by Level of Teaching, Sex and District: Academic Year 2022</t>
  </si>
  <si>
    <t>1 0 2</t>
  </si>
  <si>
    <t xml:space="preserve"> 3 0 4</t>
  </si>
  <si>
    <t>5 0 7</t>
  </si>
  <si>
    <r>
      <t>&gt;</t>
    </r>
    <r>
      <rPr>
        <sz val="16"/>
        <rFont val="Angsana New"/>
        <family val="1"/>
      </rPr>
      <t xml:space="preserve"> </t>
    </r>
    <r>
      <rPr>
        <sz val="14"/>
        <rFont val="Cordia New"/>
        <charset val="222"/>
      </rPr>
      <t xml:space="preserve"> 8</t>
    </r>
  </si>
  <si>
    <t>รวมค่าใช้จ่ายของครัวเรือน</t>
  </si>
  <si>
    <t>ร้อยละของครัวเรือน</t>
  </si>
  <si>
    <t>0</t>
  </si>
  <si>
    <t xml:space="preserve">      Rice, starch and Carbohydrate products</t>
  </si>
  <si>
    <t xml:space="preserve">         ค่าเบี้ยประกันสุขภาพ และเงินสมทบประกันสังคม</t>
  </si>
  <si>
    <t>ตาราง 11.1 การใช้ที่ดิน พ.ศ. 2560 - 2564</t>
  </si>
  <si>
    <t>Table 11.1 Land Utilization: 2017 - 2021</t>
  </si>
  <si>
    <t>2,801,518</t>
  </si>
  <si>
    <t>269,972</t>
  </si>
  <si>
    <t>156,139</t>
  </si>
  <si>
    <t>372,740</t>
  </si>
  <si>
    <t>2,801,610</t>
  </si>
  <si>
    <t>269,987</t>
  </si>
  <si>
    <t>156,121</t>
  </si>
  <si>
    <t>372,029</t>
  </si>
  <si>
    <t>2,787,693</t>
  </si>
  <si>
    <t>2,111,183</t>
  </si>
  <si>
    <t>320,920</t>
  </si>
  <si>
    <t>42,613</t>
  </si>
  <si>
    <t>2,223</t>
  </si>
  <si>
    <t>310,754</t>
  </si>
  <si>
    <t>386,008</t>
  </si>
  <si>
    <t>2,788,152</t>
  </si>
  <si>
    <t>2,111,531</t>
  </si>
  <si>
    <t>320,990</t>
  </si>
  <si>
    <t>42,619</t>
  </si>
  <si>
    <t>2,217</t>
  </si>
  <si>
    <t>310,795</t>
  </si>
  <si>
    <t>386,021</t>
  </si>
  <si>
    <t>2564 (2021)</t>
  </si>
  <si>
    <t>2,787,411</t>
  </si>
  <si>
    <t>2,111,220</t>
  </si>
  <si>
    <t>320,748</t>
  </si>
  <si>
    <t>42,596</t>
  </si>
  <si>
    <t>2,216</t>
  </si>
  <si>
    <t>310,631</t>
  </si>
  <si>
    <t>387,099</t>
  </si>
  <si>
    <t>132,792</t>
  </si>
  <si>
    <t>สำนักงานเศรษฐกิจการเกษตร กระทรวงเกษตรและสหกรณ์</t>
  </si>
  <si>
    <t>Office of Agricultural Economics, Ministry of Agriculture and Cooperatives</t>
  </si>
  <si>
    <t>ตาราง 15.1 รถจดทะเบียน (สะสม) ตามพระราชบัญญัติรถยนต์ พ.ศ. 2522 จำแนกตามประเภทรถ พ.ศ. 2561 - 2565</t>
  </si>
  <si>
    <t>Table 15.1 Registered Vehicle (Accumulated) Under Motor Vehicle Act B.E. 1979 by Type of Vehicle: 2018 - 2022</t>
  </si>
  <si>
    <t>Motortricycle taxi (Tuk Tuk)</t>
  </si>
  <si>
    <t>ตาราง 16.3 ครัวเรือนที่มีอุปกรณ์ เครื่องมือเทคโนโลยีสารสนเทศและการสื่อสาร จำแนกตามจังหวัด พ.ศ. 2565</t>
  </si>
  <si>
    <t>Table 16.3 Households with Information and Communication Technology Devices by Province : 2022</t>
  </si>
  <si>
    <t>ตาราง 16.2 ประชากรอายุ 6 ปีขึ้นไป จำแนกตามการใช้อินเทอร์เน็ต/โทรศัพท์มือถือ และการมีโทรศัพท์มือถือ พ.ศ. 2563 - 2565</t>
  </si>
  <si>
    <t>Table 16.2 Population Aged 6 Years and Over by Internet/Mobile Phone Using and Having Mobile Phone: 2020 - 2022</t>
  </si>
  <si>
    <t>2565</t>
  </si>
  <si>
    <t>717.60</t>
  </si>
  <si>
    <t>670.91</t>
  </si>
  <si>
    <t>93.49</t>
  </si>
  <si>
    <t>46.69</t>
  </si>
  <si>
    <t>6.51</t>
  </si>
  <si>
    <t>702.15</t>
  </si>
  <si>
    <t>97.85</t>
  </si>
  <si>
    <t>15.45</t>
  </si>
  <si>
    <t>2.15</t>
  </si>
  <si>
    <t>598.13</t>
  </si>
  <si>
    <t>83.35</t>
  </si>
  <si>
    <t>119.46</t>
  </si>
  <si>
    <t>16.65</t>
  </si>
  <si>
    <t>สำรวจการมีการใช้เทคโนโลยีสารสนเทศและการสื่อสารในครัวเรือน พ.ศ. 2563 - 2565</t>
  </si>
  <si>
    <t>The 2020 - 2022 Information and Communication Technology Survey on Household,</t>
  </si>
  <si>
    <t>สำนักงานสถิติแห่งชาติ กระทรวงดิจิทัลเพื่อเศรษฐกิจและสังคม</t>
  </si>
  <si>
    <t>National Statistical Office, Ministry of Digital Economy and Society</t>
  </si>
  <si>
    <t>ตาราง 17.2 สถิติการท่องเที่ยวของจังหวัดมหาสารคาม พ.ศ. 2562 - 2564</t>
  </si>
  <si>
    <t>Table 17.2 Maha Sarakham Tourism Statistics: 2019 - 2021</t>
  </si>
  <si>
    <t>1/ นักท่องเที่ยว หมายถึง ผู้ที่เดินทางไปเยือนจังหวัดนั้น โดยวัตถุประสงค์ต่าง ๆ</t>
  </si>
  <si>
    <t>    ที่ไม่ใช่การไปทำงานประจำ การศึกษา และไม่ใช่คนท้องถิ่นที่มีภูมิลำเนา</t>
  </si>
  <si>
    <t>    education and these who are not the person living</t>
  </si>
  <si>
    <t>    หรือศึกษาอยู่ที่จังหวัดนั้น ทั้งนี้ต้องพักค้างคืนอย่างน้อย 1 คืน</t>
  </si>
  <si>
    <t>    or education in the province must stay at least one night.</t>
  </si>
  <si>
    <t>สำนักงานปลัดกระทรวงการท่องเที่ยวและกีฬา</t>
  </si>
  <si>
    <t>Office of the Permanent Secretary Ministry of Tourism and Sports</t>
  </si>
  <si>
    <t>ตาราง 14.1 ทะเบียนนิติบุคคลที่คงอยู่ และทุนจดทะเบียน จำแนกตามประเภทการจดทะเบียน พ.ศ. 2556 - 2565</t>
  </si>
  <si>
    <t>Table 14.1 Registered of Juristic Person and Authorized Capital by Type of Registration: 2013 - 2022</t>
  </si>
  <si>
    <t>ประเภทการจดทะเบียน Type of registration</t>
  </si>
  <si>
    <t>Authorized capital</t>
  </si>
  <si>
    <t>2565 (2022)</t>
  </si>
  <si>
    <t>สำนักงานพานิชย์จังหวัดมหาสารคาม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</si>
</sst>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0.0"/>
    <numFmt numFmtId="165" formatCode="#,##0.0"/>
    <numFmt numFmtId="166" formatCode="_-* #,##0_-;\-* #,##0_-;_-* &quot;-&quot;??_-;_-@_-"/>
    <numFmt numFmtId="167" formatCode="_(* #,##0_);_(* \(#,##0\);_(* &quot;-&quot;??_);_(@_)"/>
    <numFmt numFmtId="168" formatCode="_-* #,##0.0_-;\-* #,##0.0_-;_-* &quot;-&quot;??_-;_-@_-"/>
    <numFmt numFmtId="169" formatCode="_(* #,##0_);_(* \(#,##0\);_(* &quot;-&quot;_);_(@_)"/>
    <numFmt numFmtId="170" formatCode="\(0\)"/>
    <numFmt numFmtId="171" formatCode="[$-1010409]#,##0;\-#,##0"/>
    <numFmt numFmtId="172" formatCode="0.000"/>
  </numFmts>
  <fonts count="135">
    <font>
      <sz val="14"/>
      <name val="Cordia New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vertAlign val="superscript"/>
      <sz val="14"/>
      <name val="TH SarabunPSK"/>
      <family val="2"/>
    </font>
    <font>
      <sz val="14"/>
      <name val="Cordia New"/>
      <family val="2"/>
    </font>
    <font>
      <sz val="11"/>
      <color rgb="FFFF0000"/>
      <name val="Calibri"/>
      <family val="2"/>
      <charset val="222"/>
      <scheme val="minor"/>
    </font>
    <font>
      <sz val="14"/>
      <name val="Cordia New"/>
      <family val="2"/>
    </font>
    <font>
      <sz val="14"/>
      <name val="Calibri"/>
      <family val="2"/>
    </font>
    <font>
      <sz val="16"/>
      <name val="TH SarabunPSK"/>
      <family val="2"/>
    </font>
    <font>
      <b/>
      <sz val="16"/>
      <name val="Calibri"/>
      <family val="2"/>
    </font>
    <font>
      <b/>
      <i/>
      <sz val="16"/>
      <name val="TH SarabunPSK"/>
      <family val="2"/>
    </font>
    <font>
      <sz val="16"/>
      <color rgb="FF0000FF"/>
      <name val="TH SarabunPSK"/>
      <family val="2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rgb="FF0000FF"/>
      <name val="Cordia New"/>
      <family val="2"/>
    </font>
    <font>
      <sz val="11"/>
      <color theme="1"/>
      <name val="Calibri"/>
      <family val="2"/>
    </font>
    <font>
      <sz val="11"/>
      <color theme="1"/>
      <name val="Tahoma"/>
      <family val="2"/>
      <charset val="222"/>
    </font>
    <font>
      <b/>
      <sz val="16"/>
      <color indexed="8"/>
      <name val="Cordia New"/>
      <family val="2"/>
    </font>
    <font>
      <b/>
      <sz val="14"/>
      <name val="Cordia New"/>
      <family val="2"/>
    </font>
    <font>
      <sz val="14"/>
      <color indexed="8"/>
      <name val="Cordia New"/>
      <family val="2"/>
    </font>
    <font>
      <sz val="10"/>
      <name val="Arial"/>
      <family val="2"/>
    </font>
    <font>
      <b/>
      <vertAlign val="superscript"/>
      <sz val="14"/>
      <color theme="1"/>
      <name val="TH SarabunPSK"/>
      <family val="2"/>
    </font>
    <font>
      <u/>
      <sz val="11"/>
      <color theme="1"/>
      <name val="Calibri"/>
      <family val="2"/>
      <scheme val="minor"/>
    </font>
    <font>
      <u/>
      <sz val="16"/>
      <color theme="1"/>
      <name val="TH SarabunPSK"/>
      <family val="2"/>
    </font>
    <font>
      <sz val="16"/>
      <color theme="1"/>
      <name val="TH SarabunPSK"/>
      <family val="2"/>
    </font>
    <font>
      <sz val="14"/>
      <color rgb="FFFF0000"/>
      <name val="Cordia New"/>
      <family val="2"/>
    </font>
    <font>
      <sz val="16"/>
      <color rgb="FFFF0000"/>
      <name val="TH SarabunPSK"/>
      <family val="2"/>
    </font>
    <font>
      <b/>
      <sz val="16"/>
      <color rgb="FF0000FF"/>
      <name val="TH SarabunPSK"/>
      <family val="2"/>
    </font>
    <font>
      <b/>
      <sz val="14"/>
      <color rgb="FFFF0000"/>
      <name val="TH SarabunPSK"/>
      <family val="2"/>
    </font>
    <font>
      <u val="double"/>
      <sz val="11"/>
      <color theme="1"/>
      <name val="Calibri"/>
      <family val="2"/>
      <charset val="222"/>
      <scheme val="minor"/>
    </font>
    <font>
      <u/>
      <sz val="11"/>
      <color rgb="FFFF0000"/>
      <name val="Calibri"/>
      <family val="2"/>
      <scheme val="minor"/>
    </font>
    <font>
      <u val="double"/>
      <sz val="11"/>
      <color theme="1"/>
      <name val="Calibri"/>
      <family val="2"/>
      <scheme val="minor"/>
    </font>
    <font>
      <b/>
      <sz val="14"/>
      <name val="Calibri"/>
      <family val="2"/>
    </font>
    <font>
      <b/>
      <sz val="16"/>
      <color theme="1"/>
      <name val="TH SarabunPSK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vertAlign val="superscript"/>
      <sz val="13"/>
      <color theme="1"/>
      <name val="TH SarabunPSK"/>
      <family val="2"/>
    </font>
    <font>
      <sz val="14"/>
      <color rgb="FF0000FF"/>
      <name val="TH SarabunPSK"/>
      <family val="2"/>
    </font>
    <font>
      <sz val="11"/>
      <name val="Calibri"/>
      <family val="2"/>
      <charset val="222"/>
      <scheme val="minor"/>
    </font>
    <font>
      <u/>
      <sz val="11"/>
      <color theme="10"/>
      <name val="Tahoma"/>
      <family val="2"/>
      <charset val="222"/>
    </font>
    <font>
      <b/>
      <sz val="16"/>
      <name val="Cordia New"/>
      <family val="2"/>
    </font>
    <font>
      <b/>
      <sz val="14"/>
      <color rgb="FF0000FF"/>
      <name val="TH SarabunPSK"/>
      <family val="2"/>
    </font>
    <font>
      <u/>
      <sz val="11"/>
      <name val="Tahoma"/>
      <family val="2"/>
      <charset val="222"/>
    </font>
    <font>
      <sz val="10"/>
      <color rgb="FF0000FF"/>
      <name val="Calibri"/>
      <family val="2"/>
      <charset val="222"/>
      <scheme val="minor"/>
    </font>
    <font>
      <u/>
      <sz val="11"/>
      <color theme="10"/>
      <name val="Calibri"/>
      <family val="2"/>
      <charset val="222"/>
      <scheme val="minor"/>
    </font>
    <font>
      <b/>
      <sz val="16"/>
      <color rgb="FFFF0000"/>
      <name val="TH SarabunPSK"/>
      <family val="2"/>
    </font>
    <font>
      <b/>
      <sz val="16"/>
      <name val="Angsana New"/>
      <family val="1"/>
      <charset val="222"/>
    </font>
    <font>
      <b/>
      <sz val="14"/>
      <name val="Angsana New"/>
      <family val="1"/>
      <charset val="222"/>
    </font>
    <font>
      <sz val="16"/>
      <name val="Angsana New"/>
      <family val="1"/>
      <charset val="222"/>
    </font>
    <font>
      <i/>
      <sz val="16"/>
      <name val="Angsana New"/>
      <family val="1"/>
    </font>
    <font>
      <sz val="16"/>
      <name val="Angsana New"/>
      <family val="1"/>
    </font>
    <font>
      <i/>
      <sz val="14"/>
      <name val="Angsana New"/>
      <family val="1"/>
      <charset val="222"/>
    </font>
    <font>
      <b/>
      <sz val="16"/>
      <name val="Angsana New"/>
      <family val="1"/>
    </font>
    <font>
      <sz val="14"/>
      <name val="Angsana New"/>
      <family val="1"/>
      <charset val="222"/>
    </font>
    <font>
      <sz val="14"/>
      <color rgb="FFFF0000"/>
      <name val="TH SarabunPSK"/>
      <family val="2"/>
    </font>
    <font>
      <b/>
      <sz val="16"/>
      <color rgb="FFFF0000"/>
      <name val="Cordia New"/>
      <family val="2"/>
    </font>
    <font>
      <b/>
      <sz val="11"/>
      <color theme="1"/>
      <name val="Vrinda"/>
      <family val="2"/>
    </font>
    <font>
      <u/>
      <sz val="16"/>
      <name val="TH SarabunPSK"/>
      <family val="2"/>
    </font>
    <font>
      <sz val="14"/>
      <name val="Vrinda"/>
      <family val="2"/>
    </font>
    <font>
      <b/>
      <sz val="18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b/>
      <vertAlign val="superscript"/>
      <sz val="15"/>
      <name val="TH SarabunPSK"/>
      <family val="2"/>
    </font>
    <font>
      <sz val="15"/>
      <color theme="1"/>
      <name val="TH SarabunPSK"/>
      <family val="2"/>
    </font>
    <font>
      <b/>
      <sz val="16"/>
      <name val="Vrinda"/>
      <family val="2"/>
    </font>
    <font>
      <b/>
      <sz val="14"/>
      <name val="Vrinda"/>
      <family val="2"/>
    </font>
    <font>
      <sz val="14"/>
      <name val="TH SarabunPSK"/>
      <family val="2"/>
      <charset val="222"/>
    </font>
    <font>
      <sz val="14"/>
      <name val="Calibri"/>
      <family val="2"/>
      <charset val="222"/>
    </font>
    <font>
      <sz val="16"/>
      <name val="Cordia New"/>
      <family val="2"/>
    </font>
    <font>
      <b/>
      <sz val="16"/>
      <color rgb="FF0000FF"/>
      <name val="TH SarabunPSK"/>
      <family val="2"/>
      <charset val="222"/>
    </font>
    <font>
      <sz val="14"/>
      <color rgb="FF0000FF"/>
      <name val="Cordia New"/>
      <family val="2"/>
      <charset val="222"/>
    </font>
    <font>
      <b/>
      <sz val="16"/>
      <color rgb="FF000000"/>
      <name val="TH SarabunPSK"/>
      <family val="2"/>
    </font>
    <font>
      <sz val="9"/>
      <color theme="1"/>
      <name val="TH SarabunPSK"/>
      <family val="2"/>
    </font>
    <font>
      <sz val="10"/>
      <color theme="1"/>
      <name val="TH SarabunPSK"/>
      <family val="2"/>
    </font>
    <font>
      <b/>
      <sz val="25"/>
      <name val="Angsana New"/>
      <family val="1"/>
      <charset val="222"/>
    </font>
    <font>
      <i/>
      <sz val="16"/>
      <name val="Angsana New"/>
      <family val="1"/>
      <charset val="222"/>
    </font>
    <font>
      <u/>
      <sz val="16"/>
      <name val="Angsana New"/>
      <family val="1"/>
      <charset val="222"/>
    </font>
    <font>
      <sz val="15"/>
      <name val="Angsana New"/>
      <family val="1"/>
    </font>
    <font>
      <sz val="14"/>
      <name val="Angsana New"/>
      <family val="1"/>
    </font>
    <font>
      <b/>
      <u/>
      <sz val="12"/>
      <name val="Angsana New"/>
      <family val="1"/>
      <charset val="222"/>
    </font>
    <font>
      <b/>
      <i/>
      <sz val="16"/>
      <name val="Angsana New"/>
      <family val="1"/>
    </font>
    <font>
      <b/>
      <sz val="12"/>
      <name val="Angsana New"/>
      <family val="1"/>
      <charset val="222"/>
    </font>
    <font>
      <sz val="12"/>
      <name val="Angsana New"/>
      <family val="1"/>
    </font>
    <font>
      <b/>
      <i/>
      <sz val="14"/>
      <name val="Angsana New"/>
      <family val="1"/>
      <charset val="222"/>
    </font>
    <font>
      <b/>
      <sz val="14"/>
      <name val="Angsana New"/>
      <family val="1"/>
    </font>
    <font>
      <b/>
      <i/>
      <sz val="16"/>
      <name val="Angsana New"/>
      <family val="1"/>
      <charset val="222"/>
    </font>
    <font>
      <b/>
      <sz val="15.5"/>
      <name val="Angsana New"/>
      <family val="1"/>
      <charset val="222"/>
    </font>
    <font>
      <b/>
      <i/>
      <sz val="14"/>
      <name val="Angsana New"/>
      <family val="1"/>
    </font>
    <font>
      <sz val="15.5"/>
      <name val="Angsana New"/>
      <family val="1"/>
    </font>
    <font>
      <sz val="15.8"/>
      <name val="Angsana New"/>
      <family val="1"/>
    </font>
    <font>
      <b/>
      <u/>
      <sz val="14"/>
      <name val="Angsana New"/>
      <family val="1"/>
      <charset val="222"/>
    </font>
    <font>
      <b/>
      <u/>
      <sz val="16"/>
      <name val="Angsana New"/>
      <family val="1"/>
      <charset val="222"/>
    </font>
    <font>
      <sz val="16"/>
      <color indexed="8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name val="Calibri"/>
      <family val="2"/>
      <charset val="222"/>
    </font>
    <font>
      <b/>
      <vertAlign val="superscript"/>
      <sz val="12"/>
      <name val="TH SarabunPSK"/>
      <family val="2"/>
    </font>
    <font>
      <sz val="17.5"/>
      <name val="TH SarabunPSK"/>
      <family val="2"/>
    </font>
    <font>
      <b/>
      <sz val="13"/>
      <color rgb="FFFF0000"/>
      <name val="TH SarabunPSK"/>
      <family val="2"/>
    </font>
    <font>
      <sz val="11"/>
      <color rgb="FFFF0000"/>
      <name val="Calibri"/>
      <family val="2"/>
      <charset val="222"/>
    </font>
    <font>
      <b/>
      <sz val="16"/>
      <name val="TH SarabunPSK"/>
      <family val="2"/>
      <charset val="222"/>
    </font>
    <font>
      <sz val="18"/>
      <color theme="3"/>
      <name val="Cambria"/>
      <family val="2"/>
      <charset val="222"/>
      <scheme val="maj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sz val="11"/>
      <color rgb="FF9C5700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indexed="8"/>
      <name val="Tahoma"/>
      <family val="2"/>
      <charset val="222"/>
    </font>
    <font>
      <sz val="16"/>
      <color indexed="8"/>
      <name val="Cordia New"/>
      <family val="2"/>
    </font>
    <font>
      <b/>
      <sz val="10"/>
      <color theme="1"/>
      <name val="Calibri"/>
      <family val="2"/>
      <scheme val="minor"/>
    </font>
    <font>
      <b/>
      <sz val="8"/>
      <color rgb="FF000000"/>
      <name val="Arial Narrow"/>
      <family val="2"/>
    </font>
    <font>
      <b/>
      <sz val="10"/>
      <color rgb="FF14224D"/>
      <name val="Calibri"/>
      <family val="2"/>
    </font>
    <font>
      <b/>
      <i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sz val="12"/>
      <name val="Angsana New"/>
      <family val="1"/>
    </font>
  </fonts>
  <fills count="6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9F9F9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BABFB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FFFF"/>
      </patternFill>
    </fill>
    <fill>
      <patternFill patternType="solid">
        <fgColor rgb="FFFFFFFF"/>
      </patternFill>
    </fill>
    <fill>
      <patternFill patternType="solid">
        <fgColor rgb="FFC0C0C0"/>
      </patternFill>
    </fill>
    <fill>
      <patternFill patternType="solid">
        <fgColor rgb="FF80FFFF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rgb="FF959595"/>
      </bottom>
      <diagonal/>
    </border>
    <border>
      <left style="thin">
        <color auto="1"/>
      </left>
      <right style="thin">
        <color auto="1"/>
      </right>
      <top style="thin">
        <color rgb="FF959595"/>
      </top>
      <bottom/>
      <diagonal/>
    </border>
    <border>
      <left style="thin">
        <color auto="1"/>
      </left>
      <right style="thin">
        <color auto="1"/>
      </right>
      <top style="thin">
        <color rgb="FF959595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 tint="-0.14996795556505021"/>
      </bottom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auto="1"/>
      </left>
      <right style="thin">
        <color auto="1"/>
      </right>
      <top/>
      <bottom style="thin">
        <color theme="0" tint="-0.14996795556505021"/>
      </bottom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/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63">
    <xf numFmtId="0" fontId="0" fillId="0" borderId="0"/>
    <xf numFmtId="43" fontId="10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0" fillId="0" borderId="0" applyNumberForma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34" fillId="0" borderId="0"/>
    <xf numFmtId="0" fontId="5" fillId="0" borderId="0"/>
    <xf numFmtId="0" fontId="54" fillId="0" borderId="0" applyNumberForma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0" fillId="0" borderId="0"/>
    <xf numFmtId="0" fontId="112" fillId="0" borderId="0" applyNumberFormat="0" applyFill="0" applyBorder="0" applyAlignment="0" applyProtection="0"/>
    <xf numFmtId="0" fontId="113" fillId="0" borderId="80" applyNumberFormat="0" applyFill="0" applyAlignment="0" applyProtection="0"/>
    <xf numFmtId="0" fontId="114" fillId="0" borderId="81" applyNumberFormat="0" applyFill="0" applyAlignment="0" applyProtection="0"/>
    <xf numFmtId="0" fontId="115" fillId="0" borderId="82" applyNumberFormat="0" applyFill="0" applyAlignment="0" applyProtection="0"/>
    <xf numFmtId="0" fontId="115" fillId="0" borderId="0" applyNumberFormat="0" applyFill="0" applyBorder="0" applyAlignment="0" applyProtection="0"/>
    <xf numFmtId="0" fontId="116" fillId="31" borderId="0" applyNumberFormat="0" applyBorder="0" applyAlignment="0" applyProtection="0"/>
    <xf numFmtId="0" fontId="117" fillId="32" borderId="0" applyNumberFormat="0" applyBorder="0" applyAlignment="0" applyProtection="0"/>
    <xf numFmtId="0" fontId="118" fillId="33" borderId="0" applyNumberFormat="0" applyBorder="0" applyAlignment="0" applyProtection="0"/>
    <xf numFmtId="0" fontId="119" fillId="34" borderId="83" applyNumberFormat="0" applyAlignment="0" applyProtection="0"/>
    <xf numFmtId="0" fontId="120" fillId="35" borderId="84" applyNumberFormat="0" applyAlignment="0" applyProtection="0"/>
    <xf numFmtId="0" fontId="121" fillId="35" borderId="83" applyNumberFormat="0" applyAlignment="0" applyProtection="0"/>
    <xf numFmtId="0" fontId="122" fillId="0" borderId="85" applyNumberFormat="0" applyFill="0" applyAlignment="0" applyProtection="0"/>
    <xf numFmtId="0" fontId="123" fillId="36" borderId="86" applyNumberFormat="0" applyAlignment="0" applyProtection="0"/>
    <xf numFmtId="0" fontId="11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5" fillId="0" borderId="88" applyNumberFormat="0" applyFill="0" applyAlignment="0" applyProtection="0"/>
    <xf numFmtId="0" fontId="126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126" fillId="42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126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126" fillId="50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126" fillId="54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126" fillId="58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1" borderId="0" applyNumberFormat="0" applyBorder="0" applyAlignment="0" applyProtection="0"/>
    <xf numFmtId="0" fontId="10" fillId="0" borderId="0"/>
    <xf numFmtId="0" fontId="127" fillId="0" borderId="0"/>
    <xf numFmtId="43" fontId="127" fillId="0" borderId="0" applyFont="0" applyFill="0" applyBorder="0" applyAlignment="0" applyProtection="0"/>
    <xf numFmtId="0" fontId="3" fillId="0" borderId="0"/>
    <xf numFmtId="0" fontId="3" fillId="37" borderId="87" applyNumberFormat="0" applyFont="0" applyAlignment="0" applyProtection="0"/>
  </cellStyleXfs>
  <cellXfs count="1111">
    <xf numFmtId="0" fontId="0" fillId="0" borderId="0" xfId="0"/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14" fillId="0" borderId="0" xfId="0" applyFont="1"/>
    <xf numFmtId="0" fontId="8" fillId="0" borderId="0" xfId="0" applyFont="1"/>
    <xf numFmtId="0" fontId="15" fillId="0" borderId="0" xfId="0" applyFont="1" applyAlignment="1">
      <alignment horizontal="center"/>
    </xf>
    <xf numFmtId="3" fontId="14" fillId="0" borderId="5" xfId="0" applyNumberFormat="1" applyFont="1" applyBorder="1" applyAlignment="1">
      <alignment horizontal="center"/>
    </xf>
    <xf numFmtId="2" fontId="14" fillId="0" borderId="5" xfId="0" applyNumberFormat="1" applyFont="1" applyBorder="1" applyAlignment="1">
      <alignment horizontal="center"/>
    </xf>
    <xf numFmtId="0" fontId="14" fillId="0" borderId="5" xfId="0" applyFont="1" applyBorder="1"/>
    <xf numFmtId="0" fontId="0" fillId="4" borderId="0" xfId="0" applyFill="1"/>
    <xf numFmtId="0" fontId="0" fillId="4" borderId="24" xfId="0" applyFill="1" applyBorder="1" applyAlignment="1">
      <alignment wrapText="1"/>
    </xf>
    <xf numFmtId="0" fontId="21" fillId="4" borderId="0" xfId="0" applyFont="1" applyFill="1" applyAlignment="1">
      <alignment horizontal="right" vertical="top" wrapText="1"/>
    </xf>
    <xf numFmtId="0" fontId="21" fillId="4" borderId="0" xfId="0" applyFont="1" applyFill="1" applyAlignment="1">
      <alignment horizontal="left" vertical="top"/>
    </xf>
    <xf numFmtId="0" fontId="0" fillId="5" borderId="0" xfId="0" applyFill="1"/>
    <xf numFmtId="0" fontId="24" fillId="3" borderId="5" xfId="0" applyFont="1" applyFill="1" applyBorder="1" applyAlignment="1">
      <alignment horizontal="center"/>
    </xf>
    <xf numFmtId="0" fontId="27" fillId="0" borderId="0" xfId="0" applyFont="1"/>
    <xf numFmtId="0" fontId="12" fillId="5" borderId="0" xfId="0" applyFont="1" applyFill="1"/>
    <xf numFmtId="0" fontId="21" fillId="4" borderId="0" xfId="0" applyFont="1" applyFill="1" applyAlignment="1">
      <alignment horizontal="left" vertical="top" wrapText="1"/>
    </xf>
    <xf numFmtId="0" fontId="29" fillId="0" borderId="0" xfId="0" applyFont="1"/>
    <xf numFmtId="3" fontId="29" fillId="0" borderId="5" xfId="0" applyNumberFormat="1" applyFont="1" applyBorder="1"/>
    <xf numFmtId="0" fontId="30" fillId="0" borderId="0" xfId="3" applyBorder="1"/>
    <xf numFmtId="0" fontId="0" fillId="5" borderId="0" xfId="0" applyFill="1" applyAlignment="1">
      <alignment horizontal="left" indent="4"/>
    </xf>
    <xf numFmtId="3" fontId="0" fillId="9" borderId="5" xfId="0" applyNumberFormat="1" applyFill="1" applyBorder="1"/>
    <xf numFmtId="0" fontId="0" fillId="9" borderId="0" xfId="0" applyFill="1"/>
    <xf numFmtId="0" fontId="14" fillId="9" borderId="0" xfId="0" applyFont="1" applyFill="1"/>
    <xf numFmtId="164" fontId="0" fillId="9" borderId="0" xfId="0" applyNumberFormat="1" applyFill="1" applyBorder="1"/>
    <xf numFmtId="3" fontId="0" fillId="4" borderId="0" xfId="0" applyNumberFormat="1" applyFill="1"/>
    <xf numFmtId="0" fontId="8" fillId="9" borderId="0" xfId="0" applyFont="1" applyFill="1" applyAlignment="1">
      <alignment horizontal="right"/>
    </xf>
    <xf numFmtId="0" fontId="8" fillId="9" borderId="39" xfId="0" applyFont="1" applyFill="1" applyBorder="1"/>
    <xf numFmtId="0" fontId="8" fillId="9" borderId="0" xfId="0" applyFont="1" applyFill="1"/>
    <xf numFmtId="0" fontId="8" fillId="9" borderId="0" xfId="0" applyFont="1" applyFill="1" applyAlignment="1">
      <alignment horizontal="left" vertical="top" indent="4"/>
    </xf>
    <xf numFmtId="164" fontId="6" fillId="9" borderId="34" xfId="0" applyNumberFormat="1" applyFont="1" applyFill="1" applyBorder="1" applyAlignment="1">
      <alignment horizontal="left"/>
    </xf>
    <xf numFmtId="164" fontId="8" fillId="9" borderId="0" xfId="0" applyNumberFormat="1" applyFont="1" applyFill="1" applyBorder="1"/>
    <xf numFmtId="3" fontId="0" fillId="4" borderId="5" xfId="0" applyNumberFormat="1" applyFill="1" applyBorder="1"/>
    <xf numFmtId="0" fontId="8" fillId="4" borderId="0" xfId="0" applyFont="1" applyFill="1" applyAlignment="1">
      <alignment horizontal="left"/>
    </xf>
    <xf numFmtId="0" fontId="8" fillId="4" borderId="39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14" fillId="4" borderId="0" xfId="0" applyFont="1" applyFill="1"/>
    <xf numFmtId="0" fontId="8" fillId="4" borderId="0" xfId="0" applyFont="1" applyFill="1"/>
    <xf numFmtId="0" fontId="8" fillId="4" borderId="0" xfId="0" applyFont="1" applyFill="1" applyAlignment="1">
      <alignment horizontal="left" vertical="top" indent="4"/>
    </xf>
    <xf numFmtId="0" fontId="8" fillId="4" borderId="0" xfId="0" applyFont="1" applyFill="1" applyAlignment="1">
      <alignment horizontal="right"/>
    </xf>
    <xf numFmtId="164" fontId="8" fillId="4" borderId="0" xfId="0" applyNumberFormat="1" applyFont="1" applyFill="1" applyBorder="1"/>
    <xf numFmtId="164" fontId="0" fillId="4" borderId="0" xfId="0" applyNumberFormat="1" applyFill="1" applyBorder="1"/>
    <xf numFmtId="0" fontId="15" fillId="0" borderId="0" xfId="0" applyFont="1" applyAlignment="1"/>
    <xf numFmtId="0" fontId="8" fillId="0" borderId="10" xfId="0" applyFont="1" applyBorder="1"/>
    <xf numFmtId="166" fontId="14" fillId="0" borderId="5" xfId="1" applyNumberFormat="1" applyFont="1" applyBorder="1" applyAlignment="1">
      <alignment horizontal="center"/>
    </xf>
    <xf numFmtId="0" fontId="8" fillId="0" borderId="5" xfId="0" applyFont="1" applyBorder="1"/>
    <xf numFmtId="164" fontId="8" fillId="0" borderId="5" xfId="0" applyNumberFormat="1" applyFont="1" applyBorder="1"/>
    <xf numFmtId="0" fontId="14" fillId="0" borderId="0" xfId="0" applyFont="1" applyAlignment="1">
      <alignment horizontal="center"/>
    </xf>
    <xf numFmtId="168" fontId="8" fillId="0" borderId="5" xfId="1" applyNumberFormat="1" applyFont="1" applyBorder="1"/>
    <xf numFmtId="0" fontId="14" fillId="0" borderId="5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37" fillId="3" borderId="5" xfId="0" applyFont="1" applyFill="1" applyBorder="1" applyAlignment="1">
      <alignment horizontal="center"/>
    </xf>
    <xf numFmtId="168" fontId="37" fillId="3" borderId="5" xfId="1" applyNumberFormat="1" applyFont="1" applyFill="1" applyBorder="1"/>
    <xf numFmtId="166" fontId="14" fillId="0" borderId="5" xfId="1" applyNumberFormat="1" applyFont="1" applyBorder="1"/>
    <xf numFmtId="0" fontId="20" fillId="0" borderId="25" xfId="0" applyFont="1" applyBorder="1" applyAlignment="1">
      <alignment horizontal="center" wrapText="1"/>
    </xf>
    <xf numFmtId="0" fontId="20" fillId="0" borderId="26" xfId="0" applyFont="1" applyBorder="1" applyAlignment="1">
      <alignment horizontal="right" wrapText="1"/>
    </xf>
    <xf numFmtId="0" fontId="20" fillId="0" borderId="26" xfId="0" applyFont="1" applyBorder="1" applyAlignment="1">
      <alignment horizontal="center" wrapText="1"/>
    </xf>
    <xf numFmtId="3" fontId="20" fillId="0" borderId="26" xfId="0" applyNumberFormat="1" applyFont="1" applyBorder="1" applyAlignment="1">
      <alignment horizontal="right" wrapText="1"/>
    </xf>
    <xf numFmtId="0" fontId="0" fillId="4" borderId="10" xfId="0" applyFill="1" applyBorder="1"/>
    <xf numFmtId="0" fontId="0" fillId="4" borderId="0" xfId="0" applyFill="1" applyBorder="1"/>
    <xf numFmtId="0" fontId="34" fillId="0" borderId="0" xfId="0" applyFont="1"/>
    <xf numFmtId="0" fontId="34" fillId="13" borderId="2" xfId="0" applyFont="1" applyFill="1" applyBorder="1"/>
    <xf numFmtId="0" fontId="34" fillId="15" borderId="41" xfId="0" applyFont="1" applyFill="1" applyBorder="1" applyAlignment="1">
      <alignment horizontal="left" vertical="top" wrapText="1"/>
    </xf>
    <xf numFmtId="166" fontId="34" fillId="15" borderId="20" xfId="1" applyNumberFormat="1" applyFont="1" applyFill="1" applyBorder="1"/>
    <xf numFmtId="166" fontId="34" fillId="0" borderId="20" xfId="1" applyNumberFormat="1" applyFont="1" applyFill="1" applyBorder="1"/>
    <xf numFmtId="0" fontId="34" fillId="14" borderId="42" xfId="0" applyFont="1" applyFill="1" applyBorder="1" applyAlignment="1">
      <alignment horizontal="left" vertical="top" wrapText="1"/>
    </xf>
    <xf numFmtId="166" fontId="34" fillId="0" borderId="2" xfId="1" applyNumberFormat="1" applyFont="1" applyFill="1" applyBorder="1"/>
    <xf numFmtId="0" fontId="34" fillId="15" borderId="20" xfId="0" applyFont="1" applyFill="1" applyBorder="1" applyAlignment="1">
      <alignment horizontal="left" vertical="top" wrapText="1"/>
    </xf>
    <xf numFmtId="0" fontId="34" fillId="11" borderId="41" xfId="0" applyFont="1" applyFill="1" applyBorder="1" applyAlignment="1">
      <alignment horizontal="left" vertical="top" wrapText="1"/>
    </xf>
    <xf numFmtId="166" fontId="34" fillId="11" borderId="20" xfId="1" applyNumberFormat="1" applyFont="1" applyFill="1" applyBorder="1"/>
    <xf numFmtId="166" fontId="34" fillId="0" borderId="43" xfId="1" applyNumberFormat="1" applyFont="1" applyFill="1" applyBorder="1"/>
    <xf numFmtId="0" fontId="21" fillId="0" borderId="0" xfId="0" applyFont="1"/>
    <xf numFmtId="0" fontId="44" fillId="0" borderId="0" xfId="0" applyFont="1"/>
    <xf numFmtId="0" fontId="44" fillId="13" borderId="46" xfId="0" applyFont="1" applyFill="1" applyBorder="1" applyAlignment="1">
      <alignment horizontal="center"/>
    </xf>
    <xf numFmtId="0" fontId="44" fillId="0" borderId="0" xfId="0" applyFont="1" applyAlignment="1">
      <alignment horizontal="center"/>
    </xf>
    <xf numFmtId="0" fontId="44" fillId="15" borderId="45" xfId="0" applyFont="1" applyFill="1" applyBorder="1" applyAlignment="1">
      <alignment horizontal="left" vertical="top" wrapText="1"/>
    </xf>
    <xf numFmtId="166" fontId="44" fillId="15" borderId="45" xfId="1" applyNumberFormat="1" applyFont="1" applyFill="1" applyBorder="1"/>
    <xf numFmtId="166" fontId="44" fillId="0" borderId="45" xfId="1" applyNumberFormat="1" applyFont="1" applyFill="1" applyBorder="1"/>
    <xf numFmtId="166" fontId="44" fillId="0" borderId="48" xfId="1" applyNumberFormat="1" applyFont="1" applyFill="1" applyBorder="1"/>
    <xf numFmtId="0" fontId="44" fillId="14" borderId="46" xfId="0" applyFont="1" applyFill="1" applyBorder="1" applyAlignment="1">
      <alignment horizontal="left" vertical="top" wrapText="1"/>
    </xf>
    <xf numFmtId="166" fontId="44" fillId="0" borderId="46" xfId="1" applyNumberFormat="1" applyFont="1" applyFill="1" applyBorder="1"/>
    <xf numFmtId="0" fontId="44" fillId="11" borderId="45" xfId="0" applyFont="1" applyFill="1" applyBorder="1" applyAlignment="1">
      <alignment horizontal="left" vertical="top" wrapText="1"/>
    </xf>
    <xf numFmtId="166" fontId="44" fillId="11" borderId="45" xfId="1" applyNumberFormat="1" applyFont="1" applyFill="1" applyBorder="1"/>
    <xf numFmtId="43" fontId="44" fillId="0" borderId="0" xfId="0" applyNumberFormat="1" applyFont="1"/>
    <xf numFmtId="0" fontId="44" fillId="0" borderId="0" xfId="0" applyFont="1" applyFill="1"/>
    <xf numFmtId="0" fontId="0" fillId="0" borderId="5" xfId="0" applyBorder="1" applyAlignment="1">
      <alignment horizontal="center"/>
    </xf>
    <xf numFmtId="0" fontId="12" fillId="0" borderId="5" xfId="0" applyFont="1" applyBorder="1"/>
    <xf numFmtId="166" fontId="0" fillId="0" borderId="5" xfId="1" applyNumberFormat="1" applyFont="1" applyBorder="1" applyAlignment="1">
      <alignment horizontal="center"/>
    </xf>
    <xf numFmtId="166" fontId="0" fillId="0" borderId="5" xfId="1" applyNumberFormat="1" applyFont="1" applyBorder="1"/>
    <xf numFmtId="168" fontId="0" fillId="5" borderId="5" xfId="0" applyNumberFormat="1" applyFill="1" applyBorder="1"/>
    <xf numFmtId="0" fontId="8" fillId="10" borderId="0" xfId="0" applyFont="1" applyFill="1"/>
    <xf numFmtId="0" fontId="0" fillId="10" borderId="0" xfId="0" applyFill="1"/>
    <xf numFmtId="0" fontId="8" fillId="10" borderId="7" xfId="0" applyFont="1" applyFill="1" applyBorder="1"/>
    <xf numFmtId="0" fontId="0" fillId="10" borderId="7" xfId="0" applyFill="1" applyBorder="1"/>
    <xf numFmtId="0" fontId="12" fillId="10" borderId="0" xfId="0" applyFont="1" applyFill="1" applyAlignment="1">
      <alignment horizontal="left"/>
    </xf>
    <xf numFmtId="0" fontId="12" fillId="10" borderId="0" xfId="0" applyFont="1" applyFill="1" applyAlignment="1">
      <alignment horizontal="left" indent="1"/>
    </xf>
    <xf numFmtId="0" fontId="0" fillId="10" borderId="10" xfId="0" applyFill="1" applyBorder="1"/>
    <xf numFmtId="0" fontId="0" fillId="10" borderId="0" xfId="0" applyFill="1" applyBorder="1"/>
    <xf numFmtId="0" fontId="8" fillId="10" borderId="0" xfId="0" applyFont="1" applyFill="1" applyAlignment="1">
      <alignment horizontal="center"/>
    </xf>
    <xf numFmtId="0" fontId="0" fillId="4" borderId="0" xfId="0" applyFill="1" applyAlignment="1"/>
    <xf numFmtId="0" fontId="8" fillId="10" borderId="0" xfId="0" applyFont="1" applyFill="1" applyAlignment="1">
      <alignment horizontal="left" indent="3"/>
    </xf>
    <xf numFmtId="0" fontId="15" fillId="10" borderId="0" xfId="0" applyFont="1" applyFill="1" applyAlignment="1">
      <alignment horizontal="center"/>
    </xf>
    <xf numFmtId="4" fontId="8" fillId="10" borderId="35" xfId="0" applyNumberFormat="1" applyFont="1" applyFill="1" applyBorder="1" applyAlignment="1">
      <alignment horizontal="center"/>
    </xf>
    <xf numFmtId="0" fontId="15" fillId="10" borderId="0" xfId="0" applyFont="1" applyFill="1" applyAlignment="1">
      <alignment horizontal="right"/>
    </xf>
    <xf numFmtId="2" fontId="8" fillId="10" borderId="35" xfId="0" applyNumberFormat="1" applyFont="1" applyFill="1" applyBorder="1"/>
    <xf numFmtId="0" fontId="8" fillId="10" borderId="0" xfId="0" applyFont="1" applyFill="1" applyAlignment="1"/>
    <xf numFmtId="2" fontId="8" fillId="10" borderId="35" xfId="0" applyNumberFormat="1" applyFont="1" applyFill="1" applyBorder="1" applyAlignment="1">
      <alignment horizontal="center"/>
    </xf>
    <xf numFmtId="0" fontId="21" fillId="4" borderId="0" xfId="0" applyFont="1" applyFill="1" applyAlignment="1">
      <alignment horizontal="right" vertical="center"/>
    </xf>
    <xf numFmtId="0" fontId="21" fillId="4" borderId="0" xfId="0" applyFont="1" applyFill="1" applyAlignment="1">
      <alignment vertical="top"/>
    </xf>
    <xf numFmtId="0" fontId="21" fillId="4" borderId="0" xfId="0" applyFont="1" applyFill="1" applyAlignment="1">
      <alignment horizontal="left" vertical="top" wrapText="1"/>
    </xf>
    <xf numFmtId="0" fontId="21" fillId="4" borderId="0" xfId="0" applyFont="1" applyFill="1" applyAlignment="1">
      <alignment horizontal="right" vertical="top" wrapText="1"/>
    </xf>
    <xf numFmtId="0" fontId="22" fillId="10" borderId="0" xfId="0" applyFont="1" applyFill="1"/>
    <xf numFmtId="0" fontId="23" fillId="10" borderId="0" xfId="0" applyFont="1" applyFill="1"/>
    <xf numFmtId="0" fontId="0" fillId="10" borderId="5" xfId="0" applyFill="1" applyBorder="1" applyAlignment="1">
      <alignment horizontal="center"/>
    </xf>
    <xf numFmtId="0" fontId="0" fillId="10" borderId="5" xfId="0" applyFill="1" applyBorder="1"/>
    <xf numFmtId="166" fontId="0" fillId="10" borderId="5" xfId="1" applyNumberFormat="1" applyFont="1" applyFill="1" applyBorder="1" applyAlignment="1">
      <alignment horizontal="center"/>
    </xf>
    <xf numFmtId="43" fontId="0" fillId="10" borderId="5" xfId="1" applyFont="1" applyFill="1" applyBorder="1" applyAlignment="1">
      <alignment horizontal="center"/>
    </xf>
    <xf numFmtId="164" fontId="0" fillId="10" borderId="5" xfId="0" applyNumberFormat="1" applyFill="1" applyBorder="1"/>
    <xf numFmtId="166" fontId="0" fillId="10" borderId="5" xfId="1" applyNumberFormat="1" applyFont="1" applyFill="1" applyBorder="1"/>
    <xf numFmtId="0" fontId="21" fillId="0" borderId="0" xfId="0" applyFont="1" applyAlignment="1">
      <alignment horizontal="right" vertical="top" wrapText="1"/>
    </xf>
    <xf numFmtId="164" fontId="24" fillId="3" borderId="5" xfId="0" applyNumberFormat="1" applyFont="1" applyFill="1" applyBorder="1"/>
    <xf numFmtId="0" fontId="48" fillId="4" borderId="0" xfId="0" applyFont="1" applyFill="1"/>
    <xf numFmtId="0" fontId="7" fillId="4" borderId="0" xfId="0" applyFont="1" applyFill="1" applyAlignment="1">
      <alignment horizontal="right" vertical="top"/>
    </xf>
    <xf numFmtId="0" fontId="7" fillId="4" borderId="0" xfId="0" applyFont="1" applyFill="1" applyAlignment="1">
      <alignment horizontal="left" vertical="top"/>
    </xf>
    <xf numFmtId="167" fontId="10" fillId="0" borderId="36" xfId="4" applyNumberFormat="1" applyFont="1" applyBorder="1"/>
    <xf numFmtId="167" fontId="10" fillId="0" borderId="37" xfId="5" applyNumberFormat="1" applyFont="1" applyBorder="1" applyAlignment="1">
      <alignment horizontal="center"/>
    </xf>
    <xf numFmtId="0" fontId="10" fillId="0" borderId="5" xfId="6" applyFont="1" applyBorder="1" applyAlignment="1">
      <alignment horizontal="center"/>
    </xf>
    <xf numFmtId="167" fontId="10" fillId="0" borderId="5" xfId="4" applyNumberFormat="1" applyFont="1" applyBorder="1" applyAlignment="1">
      <alignment horizontal="center"/>
    </xf>
    <xf numFmtId="3" fontId="10" fillId="0" borderId="5" xfId="4" applyNumberFormat="1" applyFont="1" applyBorder="1"/>
    <xf numFmtId="2" fontId="10" fillId="0" borderId="5" xfId="6" quotePrefix="1" applyNumberFormat="1" applyFont="1" applyBorder="1" applyAlignment="1">
      <alignment horizontal="center"/>
    </xf>
    <xf numFmtId="0" fontId="10" fillId="0" borderId="5" xfId="6" quotePrefix="1" applyFont="1" applyBorder="1" applyAlignment="1">
      <alignment horizontal="center"/>
    </xf>
    <xf numFmtId="0" fontId="10" fillId="0" borderId="0" xfId="3" applyFont="1" applyBorder="1"/>
    <xf numFmtId="167" fontId="10" fillId="0" borderId="0" xfId="8" applyNumberFormat="1" applyFont="1" applyBorder="1"/>
    <xf numFmtId="0" fontId="49" fillId="0" borderId="0" xfId="11"/>
    <xf numFmtId="0" fontId="10" fillId="0" borderId="0" xfId="0" applyFont="1"/>
    <xf numFmtId="0" fontId="10" fillId="3" borderId="0" xfId="0" applyFont="1" applyFill="1"/>
    <xf numFmtId="0" fontId="10" fillId="3" borderId="10" xfId="0" applyFont="1" applyFill="1" applyBorder="1"/>
    <xf numFmtId="0" fontId="0" fillId="3" borderId="10" xfId="0" applyFill="1" applyBorder="1"/>
    <xf numFmtId="0" fontId="0" fillId="3" borderId="0" xfId="0" applyFill="1" applyBorder="1"/>
    <xf numFmtId="0" fontId="0" fillId="3" borderId="0" xfId="0" applyFill="1"/>
    <xf numFmtId="0" fontId="10" fillId="3" borderId="0" xfId="0" applyFont="1" applyFill="1" applyBorder="1"/>
    <xf numFmtId="0" fontId="10" fillId="3" borderId="0" xfId="0" applyFont="1" applyFill="1" applyAlignment="1">
      <alignment horizontal="right"/>
    </xf>
    <xf numFmtId="43" fontId="28" fillId="3" borderId="34" xfId="0" applyNumberFormat="1" applyFont="1" applyFill="1" applyBorder="1"/>
    <xf numFmtId="0" fontId="10" fillId="11" borderId="0" xfId="0" applyFont="1" applyFill="1"/>
    <xf numFmtId="0" fontId="10" fillId="11" borderId="10" xfId="0" applyFont="1" applyFill="1" applyBorder="1"/>
    <xf numFmtId="0" fontId="0" fillId="11" borderId="10" xfId="0" applyFill="1" applyBorder="1"/>
    <xf numFmtId="0" fontId="0" fillId="11" borderId="0" xfId="0" applyFill="1" applyBorder="1"/>
    <xf numFmtId="0" fontId="0" fillId="11" borderId="0" xfId="0" applyFill="1"/>
    <xf numFmtId="0" fontId="10" fillId="11" borderId="0" xfId="0" applyFont="1" applyFill="1" applyBorder="1"/>
    <xf numFmtId="0" fontId="10" fillId="11" borderId="0" xfId="0" applyFont="1" applyFill="1" applyAlignment="1">
      <alignment horizontal="right"/>
    </xf>
    <xf numFmtId="43" fontId="28" fillId="11" borderId="34" xfId="0" applyNumberFormat="1" applyFont="1" applyFill="1" applyBorder="1"/>
    <xf numFmtId="3" fontId="10" fillId="4" borderId="0" xfId="0" applyNumberFormat="1" applyFont="1" applyFill="1" applyBorder="1"/>
    <xf numFmtId="0" fontId="6" fillId="4" borderId="39" xfId="0" applyFont="1" applyFill="1" applyBorder="1" applyAlignment="1">
      <alignment horizontal="left"/>
    </xf>
    <xf numFmtId="164" fontId="51" fillId="3" borderId="34" xfId="0" applyNumberFormat="1" applyFont="1" applyFill="1" applyBorder="1" applyAlignment="1">
      <alignment horizontal="left"/>
    </xf>
    <xf numFmtId="167" fontId="10" fillId="4" borderId="0" xfId="9" applyNumberFormat="1" applyFont="1" applyFill="1" applyBorder="1"/>
    <xf numFmtId="167" fontId="10" fillId="4" borderId="0" xfId="9" applyNumberFormat="1" applyFont="1" applyFill="1" applyBorder="1" applyAlignment="1">
      <alignment horizontal="center"/>
    </xf>
    <xf numFmtId="167" fontId="30" fillId="4" borderId="0" xfId="8" applyNumberFormat="1" applyFont="1" applyFill="1" applyBorder="1"/>
    <xf numFmtId="0" fontId="10" fillId="4" borderId="0" xfId="0" applyFont="1" applyFill="1"/>
    <xf numFmtId="0" fontId="52" fillId="4" borderId="0" xfId="11" applyFont="1" applyFill="1"/>
    <xf numFmtId="164" fontId="37" fillId="3" borderId="5" xfId="0" applyNumberFormat="1" applyFont="1" applyFill="1" applyBorder="1"/>
    <xf numFmtId="0" fontId="0" fillId="0" borderId="0" xfId="0" applyFill="1"/>
    <xf numFmtId="0" fontId="0" fillId="17" borderId="0" xfId="0" applyFill="1"/>
    <xf numFmtId="0" fontId="0" fillId="4" borderId="0" xfId="0" applyFill="1" applyBorder="1" applyAlignment="1">
      <alignment wrapText="1"/>
    </xf>
    <xf numFmtId="0" fontId="7" fillId="4" borderId="0" xfId="0" applyFont="1" applyFill="1" applyAlignment="1">
      <alignment vertical="top"/>
    </xf>
    <xf numFmtId="167" fontId="0" fillId="4" borderId="0" xfId="0" applyNumberFormat="1" applyFill="1"/>
    <xf numFmtId="0" fontId="0" fillId="17" borderId="10" xfId="0" applyFill="1" applyBorder="1"/>
    <xf numFmtId="0" fontId="6" fillId="17" borderId="0" xfId="0" applyFont="1" applyFill="1"/>
    <xf numFmtId="0" fontId="20" fillId="4" borderId="0" xfId="0" applyFont="1" applyFill="1" applyBorder="1" applyAlignment="1">
      <alignment horizontal="left" wrapText="1"/>
    </xf>
    <xf numFmtId="3" fontId="53" fillId="4" borderId="0" xfId="0" applyNumberFormat="1" applyFont="1" applyFill="1" applyBorder="1" applyAlignment="1">
      <alignment wrapText="1"/>
    </xf>
    <xf numFmtId="3" fontId="0" fillId="4" borderId="0" xfId="0" applyNumberFormat="1" applyFill="1" applyBorder="1" applyAlignment="1">
      <alignment wrapText="1"/>
    </xf>
    <xf numFmtId="0" fontId="0" fillId="17" borderId="0" xfId="0" applyFill="1" applyBorder="1"/>
    <xf numFmtId="0" fontId="56" fillId="0" borderId="0" xfId="0" applyFont="1" applyAlignment="1">
      <alignment vertical="center"/>
    </xf>
    <xf numFmtId="0" fontId="0" fillId="0" borderId="0" xfId="0" applyAlignment="1">
      <alignment vertical="center"/>
    </xf>
    <xf numFmtId="0" fontId="56" fillId="0" borderId="0" xfId="0" applyFont="1"/>
    <xf numFmtId="0" fontId="0" fillId="0" borderId="0" xfId="0" applyBorder="1"/>
    <xf numFmtId="0" fontId="56" fillId="0" borderId="10" xfId="0" applyFont="1" applyBorder="1" applyAlignment="1">
      <alignment vertical="center"/>
    </xf>
    <xf numFmtId="0" fontId="0" fillId="0" borderId="10" xfId="0" applyBorder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61" fillId="0" borderId="37" xfId="0" applyFont="1" applyBorder="1" applyAlignment="1">
      <alignment vertical="center"/>
    </xf>
    <xf numFmtId="0" fontId="57" fillId="0" borderId="37" xfId="0" applyFont="1" applyBorder="1" applyAlignment="1">
      <alignment vertical="center"/>
    </xf>
    <xf numFmtId="0" fontId="61" fillId="0" borderId="0" xfId="0" applyFont="1" applyBorder="1" applyAlignment="1">
      <alignment vertical="center"/>
    </xf>
    <xf numFmtId="0" fontId="61" fillId="0" borderId="0" xfId="0" applyFont="1" applyAlignment="1">
      <alignment vertical="center"/>
    </xf>
    <xf numFmtId="0" fontId="56" fillId="0" borderId="7" xfId="0" applyFont="1" applyBorder="1"/>
    <xf numFmtId="0" fontId="56" fillId="0" borderId="7" xfId="0" applyFont="1" applyBorder="1" applyAlignment="1">
      <alignment horizontal="center"/>
    </xf>
    <xf numFmtId="3" fontId="62" fillId="0" borderId="0" xfId="0" applyNumberFormat="1" applyFont="1" applyAlignment="1">
      <alignment horizontal="center"/>
    </xf>
    <xf numFmtId="165" fontId="62" fillId="0" borderId="0" xfId="0" applyNumberFormat="1" applyFont="1" applyAlignment="1">
      <alignment horizontal="center"/>
    </xf>
    <xf numFmtId="3" fontId="62" fillId="0" borderId="0" xfId="1" applyNumberFormat="1" applyFont="1" applyAlignment="1">
      <alignment horizontal="center"/>
    </xf>
    <xf numFmtId="3" fontId="60" fillId="0" borderId="0" xfId="0" applyNumberFormat="1" applyFont="1" applyAlignment="1">
      <alignment horizontal="center"/>
    </xf>
    <xf numFmtId="165" fontId="60" fillId="0" borderId="0" xfId="0" applyNumberFormat="1" applyFont="1" applyAlignment="1">
      <alignment horizontal="center"/>
    </xf>
    <xf numFmtId="165" fontId="60" fillId="0" borderId="0" xfId="0" applyNumberFormat="1" applyFont="1" applyAlignment="1">
      <alignment horizontal="center" vertical="center"/>
    </xf>
    <xf numFmtId="3" fontId="60" fillId="0" borderId="0" xfId="0" applyNumberFormat="1" applyFont="1" applyAlignment="1">
      <alignment horizontal="center" vertical="center"/>
    </xf>
    <xf numFmtId="0" fontId="62" fillId="0" borderId="0" xfId="0" applyFont="1"/>
    <xf numFmtId="165" fontId="62" fillId="0" borderId="0" xfId="0" applyNumberFormat="1" applyFont="1" applyAlignment="1">
      <alignment horizontal="center" vertical="center"/>
    </xf>
    <xf numFmtId="0" fontId="62" fillId="0" borderId="0" xfId="0" applyFont="1" applyAlignment="1">
      <alignment vertical="center"/>
    </xf>
    <xf numFmtId="3" fontId="62" fillId="0" borderId="0" xfId="0" applyNumberFormat="1" applyFont="1" applyAlignment="1">
      <alignment horizontal="center" vertical="center"/>
    </xf>
    <xf numFmtId="0" fontId="56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60" fillId="0" borderId="0" xfId="0" applyFont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Alignment="1">
      <alignment horizontal="left" vertical="center"/>
    </xf>
    <xf numFmtId="3" fontId="60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  <xf numFmtId="0" fontId="34" fillId="14" borderId="41" xfId="0" applyFont="1" applyFill="1" applyBorder="1" applyAlignment="1">
      <alignment horizontal="left" vertical="top" wrapText="1"/>
    </xf>
    <xf numFmtId="0" fontId="34" fillId="14" borderId="20" xfId="0" applyFont="1" applyFill="1" applyBorder="1" applyAlignment="1">
      <alignment horizontal="left" vertical="top" wrapText="1"/>
    </xf>
    <xf numFmtId="0" fontId="44" fillId="14" borderId="45" xfId="0" applyFont="1" applyFill="1" applyBorder="1" applyAlignment="1">
      <alignment horizontal="left" vertical="top" wrapText="1"/>
    </xf>
    <xf numFmtId="0" fontId="44" fillId="14" borderId="48" xfId="0" applyFont="1" applyFill="1" applyBorder="1" applyAlignment="1">
      <alignment horizontal="left" vertical="top" wrapText="1"/>
    </xf>
    <xf numFmtId="0" fontId="21" fillId="4" borderId="0" xfId="0" applyFont="1" applyFill="1" applyAlignment="1">
      <alignment horizontal="left" vertical="top"/>
    </xf>
    <xf numFmtId="0" fontId="64" fillId="4" borderId="0" xfId="0" applyFont="1" applyFill="1" applyAlignment="1">
      <alignment horizontal="right" vertical="top"/>
    </xf>
    <xf numFmtId="0" fontId="64" fillId="4" borderId="0" xfId="0" applyFont="1" applyFill="1" applyAlignment="1">
      <alignment horizontal="left" vertical="top"/>
    </xf>
    <xf numFmtId="0" fontId="35" fillId="0" borderId="0" xfId="0" applyFont="1"/>
    <xf numFmtId="0" fontId="8" fillId="0" borderId="0" xfId="0" applyFont="1" applyAlignment="1">
      <alignment vertical="top"/>
    </xf>
    <xf numFmtId="0" fontId="6" fillId="8" borderId="0" xfId="0" applyFont="1" applyFill="1"/>
    <xf numFmtId="0" fontId="0" fillId="8" borderId="0" xfId="0" applyFill="1"/>
    <xf numFmtId="0" fontId="39" fillId="8" borderId="0" xfId="0" applyFont="1" applyFill="1"/>
    <xf numFmtId="3" fontId="24" fillId="8" borderId="5" xfId="0" applyNumberFormat="1" applyFont="1" applyFill="1" applyBorder="1"/>
    <xf numFmtId="0" fontId="11" fillId="8" borderId="0" xfId="0" applyFont="1" applyFill="1"/>
    <xf numFmtId="166" fontId="24" fillId="8" borderId="5" xfId="1" applyNumberFormat="1" applyFont="1" applyFill="1" applyBorder="1"/>
    <xf numFmtId="0" fontId="40" fillId="8" borderId="0" xfId="0" applyFont="1" applyFill="1"/>
    <xf numFmtId="0" fontId="41" fillId="8" borderId="0" xfId="0" applyFont="1" applyFill="1"/>
    <xf numFmtId="168" fontId="51" fillId="8" borderId="35" xfId="0" applyNumberFormat="1" applyFont="1" applyFill="1" applyBorder="1"/>
    <xf numFmtId="0" fontId="8" fillId="8" borderId="0" xfId="0" applyFont="1" applyFill="1"/>
    <xf numFmtId="0" fontId="0" fillId="8" borderId="10" xfId="0" applyFill="1" applyBorder="1"/>
    <xf numFmtId="0" fontId="28" fillId="8" borderId="0" xfId="0" applyFont="1" applyFill="1" applyAlignment="1">
      <alignment horizontal="right"/>
    </xf>
    <xf numFmtId="0" fontId="0" fillId="8" borderId="0" xfId="0" applyFill="1" applyBorder="1"/>
    <xf numFmtId="0" fontId="8" fillId="8" borderId="0" xfId="0" applyFont="1" applyFill="1" applyAlignment="1">
      <alignment horizontal="right"/>
    </xf>
    <xf numFmtId="0" fontId="8" fillId="8" borderId="0" xfId="0" applyFont="1" applyFill="1" applyAlignment="1">
      <alignment horizontal="center"/>
    </xf>
    <xf numFmtId="164" fontId="8" fillId="8" borderId="35" xfId="0" applyNumberFormat="1" applyFont="1" applyFill="1" applyBorder="1" applyAlignment="1">
      <alignment horizontal="center"/>
    </xf>
    <xf numFmtId="0" fontId="8" fillId="8" borderId="0" xfId="0" applyFont="1" applyFill="1" applyBorder="1" applyAlignment="1">
      <alignment horizontal="center"/>
    </xf>
    <xf numFmtId="0" fontId="34" fillId="13" borderId="5" xfId="0" applyFont="1" applyFill="1" applyBorder="1" applyAlignment="1">
      <alignment horizontal="center"/>
    </xf>
    <xf numFmtId="166" fontId="34" fillId="15" borderId="46" xfId="1" applyNumberFormat="1" applyFont="1" applyFill="1" applyBorder="1"/>
    <xf numFmtId="166" fontId="34" fillId="0" borderId="45" xfId="1" applyNumberFormat="1" applyFont="1" applyFill="1" applyBorder="1"/>
    <xf numFmtId="166" fontId="34" fillId="15" borderId="45" xfId="1" applyNumberFormat="1" applyFont="1" applyFill="1" applyBorder="1"/>
    <xf numFmtId="167" fontId="34" fillId="0" borderId="20" xfId="0" applyNumberFormat="1" applyFont="1" applyBorder="1"/>
    <xf numFmtId="0" fontId="34" fillId="0" borderId="20" xfId="0" applyFont="1" applyBorder="1"/>
    <xf numFmtId="167" fontId="34" fillId="0" borderId="2" xfId="0" applyNumberFormat="1" applyFont="1" applyBorder="1"/>
    <xf numFmtId="0" fontId="34" fillId="0" borderId="2" xfId="0" applyFont="1" applyBorder="1"/>
    <xf numFmtId="167" fontId="34" fillId="11" borderId="20" xfId="0" applyNumberFormat="1" applyFont="1" applyFill="1" applyBorder="1"/>
    <xf numFmtId="0" fontId="34" fillId="11" borderId="0" xfId="0" applyFont="1" applyFill="1" applyBorder="1" applyAlignment="1">
      <alignment horizontal="left"/>
    </xf>
    <xf numFmtId="0" fontId="34" fillId="11" borderId="0" xfId="0" applyFont="1" applyFill="1"/>
    <xf numFmtId="0" fontId="34" fillId="11" borderId="0" xfId="0" applyFont="1" applyFill="1" applyBorder="1" applyAlignment="1">
      <alignment horizontal="left" vertical="top"/>
    </xf>
    <xf numFmtId="0" fontId="44" fillId="13" borderId="44" xfId="0" applyFont="1" applyFill="1" applyBorder="1" applyAlignment="1">
      <alignment horizontal="center"/>
    </xf>
    <xf numFmtId="167" fontId="44" fillId="0" borderId="20" xfId="0" applyNumberFormat="1" applyFont="1" applyBorder="1"/>
    <xf numFmtId="0" fontId="44" fillId="0" borderId="20" xfId="0" applyFont="1" applyBorder="1"/>
    <xf numFmtId="167" fontId="44" fillId="0" borderId="2" xfId="0" applyNumberFormat="1" applyFont="1" applyBorder="1"/>
    <xf numFmtId="0" fontId="44" fillId="0" borderId="2" xfId="0" applyFont="1" applyBorder="1"/>
    <xf numFmtId="167" fontId="44" fillId="11" borderId="20" xfId="0" applyNumberFormat="1" applyFont="1" applyFill="1" applyBorder="1"/>
    <xf numFmtId="0" fontId="44" fillId="11" borderId="20" xfId="0" applyFont="1" applyFill="1" applyBorder="1"/>
    <xf numFmtId="0" fontId="44" fillId="11" borderId="0" xfId="0" applyFont="1" applyFill="1" applyBorder="1" applyAlignment="1">
      <alignment horizontal="left"/>
    </xf>
    <xf numFmtId="0" fontId="44" fillId="11" borderId="0" xfId="0" applyFont="1" applyFill="1"/>
    <xf numFmtId="0" fontId="44" fillId="11" borderId="0" xfId="0" applyFont="1" applyFill="1" applyBorder="1" applyAlignment="1">
      <alignment horizontal="left" vertical="top"/>
    </xf>
    <xf numFmtId="0" fontId="10" fillId="8" borderId="10" xfId="0" applyFont="1" applyFill="1" applyBorder="1"/>
    <xf numFmtId="0" fontId="8" fillId="8" borderId="0" xfId="0" applyFont="1" applyFill="1" applyAlignment="1">
      <alignment horizontal="left" vertical="top" indent="8"/>
    </xf>
    <xf numFmtId="0" fontId="12" fillId="8" borderId="0" xfId="0" applyFont="1" applyFill="1" applyAlignment="1">
      <alignment horizontal="left" indent="3"/>
    </xf>
    <xf numFmtId="0" fontId="8" fillId="8" borderId="7" xfId="0" applyFont="1" applyFill="1" applyBorder="1"/>
    <xf numFmtId="0" fontId="0" fillId="8" borderId="7" xfId="0" applyFill="1" applyBorder="1"/>
    <xf numFmtId="0" fontId="14" fillId="8" borderId="0" xfId="0" applyFont="1" applyFill="1"/>
    <xf numFmtId="2" fontId="8" fillId="8" borderId="35" xfId="0" applyNumberFormat="1" applyFont="1" applyFill="1" applyBorder="1" applyAlignment="1">
      <alignment horizontal="center"/>
    </xf>
    <xf numFmtId="0" fontId="8" fillId="8" borderId="0" xfId="0" applyFont="1" applyFill="1" applyAlignment="1">
      <alignment horizontal="left" indent="3"/>
    </xf>
    <xf numFmtId="2" fontId="8" fillId="8" borderId="35" xfId="0" applyNumberFormat="1" applyFont="1" applyFill="1" applyBorder="1"/>
    <xf numFmtId="0" fontId="8" fillId="8" borderId="10" xfId="0" applyFont="1" applyFill="1" applyBorder="1"/>
    <xf numFmtId="164" fontId="8" fillId="8" borderId="35" xfId="0" applyNumberFormat="1" applyFont="1" applyFill="1" applyBorder="1"/>
    <xf numFmtId="0" fontId="21" fillId="4" borderId="0" xfId="0" applyFont="1" applyFill="1" applyAlignment="1">
      <alignment horizontal="center" vertical="top"/>
    </xf>
    <xf numFmtId="0" fontId="8" fillId="8" borderId="0" xfId="0" applyFont="1" applyFill="1" applyAlignment="1">
      <alignment horizontal="left" indent="2"/>
    </xf>
    <xf numFmtId="167" fontId="10" fillId="0" borderId="38" xfId="4" applyNumberFormat="1" applyFont="1" applyBorder="1"/>
    <xf numFmtId="168" fontId="6" fillId="8" borderId="35" xfId="1" applyNumberFormat="1" applyFont="1" applyFill="1" applyBorder="1"/>
    <xf numFmtId="3" fontId="0" fillId="8" borderId="5" xfId="0" applyNumberFormat="1" applyFill="1" applyBorder="1"/>
    <xf numFmtId="0" fontId="14" fillId="8" borderId="0" xfId="0" applyFont="1" applyFill="1" applyAlignment="1">
      <alignment horizontal="left" vertical="top" indent="4"/>
    </xf>
    <xf numFmtId="164" fontId="0" fillId="8" borderId="0" xfId="0" applyNumberFormat="1" applyFill="1" applyBorder="1"/>
    <xf numFmtId="3" fontId="0" fillId="16" borderId="5" xfId="0" applyNumberFormat="1" applyFill="1" applyBorder="1"/>
    <xf numFmtId="0" fontId="8" fillId="8" borderId="39" xfId="0" applyFont="1" applyFill="1" applyBorder="1"/>
    <xf numFmtId="0" fontId="8" fillId="8" borderId="0" xfId="0" applyFont="1" applyFill="1" applyAlignment="1">
      <alignment horizontal="left" vertical="top" indent="4"/>
    </xf>
    <xf numFmtId="164" fontId="6" fillId="8" borderId="34" xfId="0" applyNumberFormat="1" applyFont="1" applyFill="1" applyBorder="1" applyAlignment="1">
      <alignment horizontal="left"/>
    </xf>
    <xf numFmtId="164" fontId="8" fillId="8" borderId="0" xfId="0" applyNumberFormat="1" applyFont="1" applyFill="1" applyBorder="1"/>
    <xf numFmtId="2" fontId="6" fillId="8" borderId="34" xfId="0" applyNumberFormat="1" applyFont="1" applyFill="1" applyBorder="1" applyAlignment="1">
      <alignment horizontal="left"/>
    </xf>
    <xf numFmtId="168" fontId="8" fillId="10" borderId="5" xfId="0" applyNumberFormat="1" applyFont="1" applyFill="1" applyBorder="1"/>
    <xf numFmtId="168" fontId="8" fillId="0" borderId="5" xfId="0" applyNumberFormat="1" applyFont="1" applyBorder="1"/>
    <xf numFmtId="168" fontId="8" fillId="8" borderId="35" xfId="0" applyNumberFormat="1" applyFont="1" applyFill="1" applyBorder="1" applyAlignment="1">
      <alignment horizontal="center"/>
    </xf>
    <xf numFmtId="0" fontId="4" fillId="0" borderId="0" xfId="15"/>
    <xf numFmtId="0" fontId="4" fillId="8" borderId="0" xfId="15" applyFill="1"/>
    <xf numFmtId="0" fontId="66" fillId="8" borderId="0" xfId="15" applyFont="1" applyFill="1" applyAlignment="1">
      <alignment horizontal="center"/>
    </xf>
    <xf numFmtId="166" fontId="24" fillId="3" borderId="5" xfId="1" applyNumberFormat="1" applyFont="1" applyFill="1" applyBorder="1"/>
    <xf numFmtId="0" fontId="21" fillId="4" borderId="0" xfId="0" applyFont="1" applyFill="1" applyAlignment="1">
      <alignment horizontal="left" vertical="top" wrapText="1"/>
    </xf>
    <xf numFmtId="0" fontId="21" fillId="4" borderId="0" xfId="0" applyFont="1" applyFill="1" applyAlignment="1">
      <alignment horizontal="right" vertical="top" wrapText="1"/>
    </xf>
    <xf numFmtId="0" fontId="67" fillId="0" borderId="0" xfId="0" applyFont="1"/>
    <xf numFmtId="0" fontId="10" fillId="0" borderId="0" xfId="0" applyFont="1" applyAlignment="1">
      <alignment vertical="top"/>
    </xf>
    <xf numFmtId="0" fontId="73" fillId="0" borderId="0" xfId="0" applyFont="1" applyAlignment="1">
      <alignment wrapText="1"/>
    </xf>
    <xf numFmtId="0" fontId="71" fillId="0" borderId="53" xfId="6" applyFont="1" applyBorder="1" applyAlignment="1">
      <alignment horizontal="centerContinuous" vertical="center" wrapText="1"/>
    </xf>
    <xf numFmtId="0" fontId="71" fillId="0" borderId="54" xfId="6" applyFont="1" applyBorder="1" applyAlignment="1">
      <alignment horizontal="centerContinuous" vertical="center" wrapText="1"/>
    </xf>
    <xf numFmtId="167" fontId="70" fillId="0" borderId="1" xfId="1" applyNumberFormat="1" applyFont="1" applyBorder="1" applyAlignment="1">
      <alignment horizontal="center" vertical="center" wrapText="1"/>
    </xf>
    <xf numFmtId="0" fontId="70" fillId="0" borderId="1" xfId="0" applyFont="1" applyBorder="1" applyAlignment="1">
      <alignment horizontal="center" vertical="center" wrapText="1"/>
    </xf>
    <xf numFmtId="0" fontId="70" fillId="0" borderId="62" xfId="0" applyFont="1" applyBorder="1" applyAlignment="1">
      <alignment horizontal="center" vertical="center" wrapText="1"/>
    </xf>
    <xf numFmtId="0" fontId="71" fillId="0" borderId="62" xfId="6" applyFont="1" applyFill="1" applyBorder="1" applyAlignment="1">
      <alignment horizontal="center" vertical="center" wrapText="1" shrinkToFit="1"/>
    </xf>
    <xf numFmtId="0" fontId="73" fillId="0" borderId="0" xfId="0" applyFont="1"/>
    <xf numFmtId="3" fontId="73" fillId="0" borderId="0" xfId="0" applyNumberFormat="1" applyFont="1"/>
    <xf numFmtId="0" fontId="70" fillId="0" borderId="0" xfId="0" applyFont="1" applyAlignment="1">
      <alignment vertical="center"/>
    </xf>
    <xf numFmtId="0" fontId="73" fillId="0" borderId="0" xfId="0" applyFont="1" applyAlignment="1">
      <alignment vertical="center"/>
    </xf>
    <xf numFmtId="0" fontId="70" fillId="0" borderId="0" xfId="0" applyFont="1" applyAlignment="1">
      <alignment horizontal="left" vertical="center"/>
    </xf>
    <xf numFmtId="0" fontId="8" fillId="4" borderId="10" xfId="0" applyFont="1" applyFill="1" applyBorder="1"/>
    <xf numFmtId="0" fontId="8" fillId="4" borderId="0" xfId="0" applyFont="1" applyFill="1" applyAlignment="1">
      <alignment horizontal="left" indent="5"/>
    </xf>
    <xf numFmtId="0" fontId="28" fillId="4" borderId="0" xfId="0" applyFont="1" applyFill="1" applyAlignment="1">
      <alignment horizontal="left" indent="5"/>
    </xf>
    <xf numFmtId="2" fontId="37" fillId="3" borderId="35" xfId="0" applyNumberFormat="1" applyFont="1" applyFill="1" applyBorder="1"/>
    <xf numFmtId="0" fontId="0" fillId="0" borderId="0" xfId="0" applyAlignment="1"/>
    <xf numFmtId="0" fontId="8" fillId="0" borderId="0" xfId="0" applyFont="1" applyAlignment="1">
      <alignment horizontal="left" vertical="center"/>
    </xf>
    <xf numFmtId="0" fontId="55" fillId="0" borderId="0" xfId="0" applyFont="1" applyAlignment="1">
      <alignment horizontal="left" vertical="center"/>
    </xf>
    <xf numFmtId="0" fontId="55" fillId="0" borderId="0" xfId="0" applyFont="1"/>
    <xf numFmtId="0" fontId="0" fillId="0" borderId="0" xfId="0" applyAlignment="1">
      <alignment horizontal="left"/>
    </xf>
    <xf numFmtId="0" fontId="55" fillId="0" borderId="0" xfId="0" applyFont="1" applyAlignment="1">
      <alignment horizontal="left"/>
    </xf>
    <xf numFmtId="3" fontId="14" fillId="0" borderId="5" xfId="0" applyNumberFormat="1" applyFont="1" applyFill="1" applyBorder="1" applyAlignment="1">
      <alignment horizontal="center"/>
    </xf>
    <xf numFmtId="2" fontId="14" fillId="0" borderId="5" xfId="0" applyNumberFormat="1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21" fillId="4" borderId="0" xfId="0" applyFont="1" applyFill="1" applyAlignment="1">
      <alignment horizontal="left" vertical="top" wrapText="1"/>
    </xf>
    <xf numFmtId="0" fontId="21" fillId="4" borderId="0" xfId="0" applyFont="1" applyFill="1" applyAlignment="1">
      <alignment horizontal="right" vertical="top" wrapText="1"/>
    </xf>
    <xf numFmtId="0" fontId="18" fillId="0" borderId="0" xfId="0" applyFont="1"/>
    <xf numFmtId="0" fontId="19" fillId="0" borderId="25" xfId="0" applyFont="1" applyBorder="1" applyAlignment="1">
      <alignment horizontal="center" wrapText="1"/>
    </xf>
    <xf numFmtId="3" fontId="19" fillId="0" borderId="26" xfId="0" applyNumberFormat="1" applyFont="1" applyBorder="1" applyAlignment="1">
      <alignment horizontal="right" wrapText="1"/>
    </xf>
    <xf numFmtId="0" fontId="19" fillId="0" borderId="26" xfId="0" applyFont="1" applyBorder="1" applyAlignment="1">
      <alignment horizontal="right" wrapText="1"/>
    </xf>
    <xf numFmtId="0" fontId="19" fillId="0" borderId="26" xfId="0" applyFont="1" applyBorder="1" applyAlignment="1">
      <alignment horizontal="center" wrapText="1"/>
    </xf>
    <xf numFmtId="0" fontId="20" fillId="0" borderId="25" xfId="0" applyFont="1" applyBorder="1" applyAlignment="1">
      <alignment horizontal="left" wrapText="1"/>
    </xf>
    <xf numFmtId="0" fontId="20" fillId="0" borderId="26" xfId="0" applyFont="1" applyBorder="1" applyAlignment="1">
      <alignment horizontal="left" wrapText="1"/>
    </xf>
    <xf numFmtId="4" fontId="19" fillId="0" borderId="26" xfId="0" applyNumberFormat="1" applyFont="1" applyBorder="1" applyAlignment="1">
      <alignment horizontal="right" wrapText="1"/>
    </xf>
    <xf numFmtId="0" fontId="10" fillId="10" borderId="5" xfId="0" applyFont="1" applyFill="1" applyBorder="1" applyAlignment="1">
      <alignment horizontal="center"/>
    </xf>
    <xf numFmtId="166" fontId="10" fillId="10" borderId="5" xfId="1" applyNumberFormat="1" applyFont="1" applyFill="1" applyBorder="1" applyAlignment="1">
      <alignment horizontal="right"/>
    </xf>
    <xf numFmtId="43" fontId="10" fillId="10" borderId="5" xfId="1" applyFont="1" applyFill="1" applyBorder="1" applyAlignment="1">
      <alignment horizontal="center"/>
    </xf>
    <xf numFmtId="164" fontId="10" fillId="10" borderId="5" xfId="0" applyNumberFormat="1" applyFont="1" applyFill="1" applyBorder="1"/>
    <xf numFmtId="0" fontId="20" fillId="0" borderId="25" xfId="0" applyFont="1" applyBorder="1" applyAlignment="1">
      <alignment horizontal="left" wrapText="1" indent="1"/>
    </xf>
    <xf numFmtId="0" fontId="20" fillId="0" borderId="26" xfId="0" applyFont="1" applyBorder="1" applyAlignment="1">
      <alignment horizontal="left" wrapText="1" indent="1"/>
    </xf>
    <xf numFmtId="0" fontId="19" fillId="0" borderId="25" xfId="0" applyFont="1" applyBorder="1" applyAlignment="1">
      <alignment horizontal="left" wrapText="1"/>
    </xf>
    <xf numFmtId="0" fontId="19" fillId="0" borderId="26" xfId="0" applyFont="1" applyBorder="1" applyAlignment="1">
      <alignment horizontal="left" wrapText="1"/>
    </xf>
    <xf numFmtId="0" fontId="0" fillId="10" borderId="5" xfId="0" applyFill="1" applyBorder="1" applyAlignment="1">
      <alignment horizontal="center" vertical="center"/>
    </xf>
    <xf numFmtId="0" fontId="0" fillId="10" borderId="5" xfId="0" applyFill="1" applyBorder="1" applyAlignment="1">
      <alignment horizontal="center" wrapText="1"/>
    </xf>
    <xf numFmtId="0" fontId="0" fillId="10" borderId="5" xfId="0" applyFill="1" applyBorder="1" applyAlignment="1">
      <alignment vertical="center" wrapText="1"/>
    </xf>
    <xf numFmtId="3" fontId="10" fillId="10" borderId="5" xfId="0" applyNumberFormat="1" applyFont="1" applyFill="1" applyBorder="1" applyAlignment="1">
      <alignment horizontal="center"/>
    </xf>
    <xf numFmtId="0" fontId="19" fillId="0" borderId="25" xfId="0" applyFont="1" applyBorder="1" applyAlignment="1">
      <alignment horizontal="center"/>
    </xf>
    <xf numFmtId="3" fontId="19" fillId="0" borderId="26" xfId="0" applyNumberFormat="1" applyFont="1" applyBorder="1" applyAlignment="1">
      <alignment horizontal="right"/>
    </xf>
    <xf numFmtId="0" fontId="19" fillId="0" borderId="26" xfId="0" applyFont="1" applyBorder="1" applyAlignment="1">
      <alignment horizontal="center"/>
    </xf>
    <xf numFmtId="0" fontId="20" fillId="0" borderId="25" xfId="0" applyFont="1" applyBorder="1" applyAlignment="1">
      <alignment horizontal="left"/>
    </xf>
    <xf numFmtId="0" fontId="20" fillId="0" borderId="26" xfId="0" applyFont="1" applyBorder="1" applyAlignment="1">
      <alignment horizontal="right"/>
    </xf>
    <xf numFmtId="0" fontId="20" fillId="0" borderId="26" xfId="0" applyFont="1" applyBorder="1" applyAlignment="1">
      <alignment horizontal="left"/>
    </xf>
    <xf numFmtId="0" fontId="78" fillId="0" borderId="0" xfId="0" applyFont="1"/>
    <xf numFmtId="0" fontId="18" fillId="3" borderId="22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8" fillId="0" borderId="22" xfId="0" applyFont="1" applyFill="1" applyBorder="1" applyAlignment="1">
      <alignment horizontal="center" vertical="center" wrapText="1"/>
    </xf>
    <xf numFmtId="0" fontId="18" fillId="0" borderId="29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/>
    </xf>
    <xf numFmtId="166" fontId="7" fillId="0" borderId="5" xfId="1" applyNumberFormat="1" applyFont="1" applyFill="1" applyBorder="1" applyAlignment="1">
      <alignment horizontal="right"/>
    </xf>
    <xf numFmtId="164" fontId="8" fillId="0" borderId="5" xfId="0" applyNumberFormat="1" applyFont="1" applyFill="1" applyBorder="1"/>
    <xf numFmtId="0" fontId="51" fillId="3" borderId="5" xfId="0" applyFont="1" applyFill="1" applyBorder="1"/>
    <xf numFmtId="166" fontId="47" fillId="3" borderId="5" xfId="1" applyNumberFormat="1" applyFont="1" applyFill="1" applyBorder="1"/>
    <xf numFmtId="166" fontId="14" fillId="0" borderId="5" xfId="1" applyNumberFormat="1" applyFont="1" applyFill="1" applyBorder="1" applyAlignment="1">
      <alignment horizontal="center"/>
    </xf>
    <xf numFmtId="168" fontId="8" fillId="0" borderId="5" xfId="1" applyNumberFormat="1" applyFont="1" applyFill="1" applyBorder="1"/>
    <xf numFmtId="166" fontId="17" fillId="3" borderId="5" xfId="1" applyNumberFormat="1" applyFont="1" applyFill="1" applyBorder="1"/>
    <xf numFmtId="168" fontId="8" fillId="0" borderId="5" xfId="0" applyNumberFormat="1" applyFont="1" applyFill="1" applyBorder="1"/>
    <xf numFmtId="0" fontId="79" fillId="3" borderId="5" xfId="0" applyFont="1" applyFill="1" applyBorder="1" applyAlignment="1">
      <alignment horizontal="center"/>
    </xf>
    <xf numFmtId="166" fontId="80" fillId="3" borderId="5" xfId="1" applyNumberFormat="1" applyFont="1" applyFill="1" applyBorder="1"/>
    <xf numFmtId="168" fontId="79" fillId="3" borderId="5" xfId="0" applyNumberFormat="1" applyFont="1" applyFill="1" applyBorder="1"/>
    <xf numFmtId="0" fontId="51" fillId="3" borderId="5" xfId="0" applyFont="1" applyFill="1" applyBorder="1" applyAlignment="1">
      <alignment horizontal="center"/>
    </xf>
    <xf numFmtId="0" fontId="20" fillId="0" borderId="25" xfId="0" applyFont="1" applyBorder="1" applyAlignment="1">
      <alignment horizontal="left" wrapText="1" indent="2"/>
    </xf>
    <xf numFmtId="0" fontId="20" fillId="0" borderId="26" xfId="0" applyFont="1" applyBorder="1" applyAlignment="1">
      <alignment horizontal="left" wrapText="1" indent="2"/>
    </xf>
    <xf numFmtId="0" fontId="0" fillId="0" borderId="24" xfId="0" applyBorder="1" applyAlignment="1">
      <alignment wrapText="1"/>
    </xf>
    <xf numFmtId="0" fontId="21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71" fillId="0" borderId="61" xfId="6" applyFont="1" applyFill="1" applyBorder="1" applyAlignment="1">
      <alignment horizontal="center" vertical="center" wrapText="1" shrinkToFit="1"/>
    </xf>
    <xf numFmtId="0" fontId="0" fillId="0" borderId="5" xfId="0" applyBorder="1"/>
    <xf numFmtId="0" fontId="81" fillId="0" borderId="5" xfId="0" applyFont="1" applyBorder="1" applyAlignment="1">
      <alignment horizontal="center" vertical="center"/>
    </xf>
    <xf numFmtId="0" fontId="43" fillId="12" borderId="5" xfId="0" applyFont="1" applyFill="1" applyBorder="1" applyAlignment="1">
      <alignment horizontal="center" vertical="center" wrapText="1"/>
    </xf>
    <xf numFmtId="0" fontId="81" fillId="0" borderId="5" xfId="0" applyFont="1" applyBorder="1"/>
    <xf numFmtId="0" fontId="43" fillId="0" borderId="5" xfId="0" applyFont="1" applyBorder="1"/>
    <xf numFmtId="164" fontId="0" fillId="9" borderId="0" xfId="0" applyNumberFormat="1" applyFill="1"/>
    <xf numFmtId="164" fontId="0" fillId="19" borderId="0" xfId="0" applyNumberFormat="1" applyFill="1"/>
    <xf numFmtId="0" fontId="0" fillId="18" borderId="0" xfId="0" applyFill="1"/>
    <xf numFmtId="0" fontId="0" fillId="20" borderId="0" xfId="0" applyFill="1"/>
    <xf numFmtId="0" fontId="0" fillId="21" borderId="0" xfId="0" applyFill="1"/>
    <xf numFmtId="0" fontId="0" fillId="22" borderId="0" xfId="0" applyFill="1"/>
    <xf numFmtId="0" fontId="0" fillId="23" borderId="0" xfId="0" applyFill="1"/>
    <xf numFmtId="0" fontId="0" fillId="24" borderId="0" xfId="0" applyFill="1"/>
    <xf numFmtId="0" fontId="0" fillId="25" borderId="0" xfId="0" applyFill="1"/>
    <xf numFmtId="0" fontId="0" fillId="26" borderId="0" xfId="0" applyFill="1"/>
    <xf numFmtId="0" fontId="0" fillId="27" borderId="0" xfId="0" applyFill="1"/>
    <xf numFmtId="166" fontId="0" fillId="16" borderId="0" xfId="1" applyNumberFormat="1" applyFont="1" applyFill="1"/>
    <xf numFmtId="168" fontId="0" fillId="3" borderId="0" xfId="1" applyNumberFormat="1" applyFont="1" applyFill="1"/>
    <xf numFmtId="3" fontId="10" fillId="0" borderId="5" xfId="7" applyNumberFormat="1" applyFont="1" applyBorder="1"/>
    <xf numFmtId="0" fontId="65" fillId="0" borderId="0" xfId="0" applyFont="1"/>
    <xf numFmtId="166" fontId="0" fillId="28" borderId="0" xfId="1" applyNumberFormat="1" applyFont="1" applyFill="1"/>
    <xf numFmtId="0" fontId="10" fillId="28" borderId="0" xfId="0" applyFont="1" applyFill="1"/>
    <xf numFmtId="0" fontId="10" fillId="16" borderId="0" xfId="0" applyFont="1" applyFill="1"/>
    <xf numFmtId="0" fontId="0" fillId="16" borderId="0" xfId="0" applyFill="1"/>
    <xf numFmtId="166" fontId="0" fillId="11" borderId="0" xfId="1" applyNumberFormat="1" applyFont="1" applyFill="1"/>
    <xf numFmtId="166" fontId="0" fillId="0" borderId="0" xfId="1" applyNumberFormat="1" applyFont="1"/>
    <xf numFmtId="0" fontId="10" fillId="17" borderId="0" xfId="0" applyFont="1" applyFill="1"/>
    <xf numFmtId="166" fontId="0" fillId="17" borderId="0" xfId="1" applyNumberFormat="1" applyFont="1" applyFill="1"/>
    <xf numFmtId="166" fontId="10" fillId="0" borderId="10" xfId="0" applyNumberFormat="1" applyFont="1" applyBorder="1"/>
    <xf numFmtId="164" fontId="6" fillId="29" borderId="0" xfId="0" applyNumberFormat="1" applyFont="1" applyFill="1"/>
    <xf numFmtId="0" fontId="28" fillId="4" borderId="0" xfId="0" applyFont="1" applyFill="1"/>
    <xf numFmtId="0" fontId="28" fillId="4" borderId="0" xfId="0" applyFont="1" applyFill="1" applyBorder="1"/>
    <xf numFmtId="0" fontId="0" fillId="16" borderId="5" xfId="0" applyFill="1" applyBorder="1"/>
    <xf numFmtId="166" fontId="0" fillId="16" borderId="5" xfId="1" applyNumberFormat="1" applyFont="1" applyFill="1" applyBorder="1"/>
    <xf numFmtId="0" fontId="38" fillId="0" borderId="0" xfId="0" applyFont="1"/>
    <xf numFmtId="3" fontId="29" fillId="16" borderId="5" xfId="0" applyNumberFormat="1" applyFont="1" applyFill="1" applyBorder="1"/>
    <xf numFmtId="3" fontId="0" fillId="16" borderId="0" xfId="0" applyNumberFormat="1" applyFill="1"/>
    <xf numFmtId="3" fontId="35" fillId="9" borderId="5" xfId="0" applyNumberFormat="1" applyFont="1" applyFill="1" applyBorder="1"/>
    <xf numFmtId="3" fontId="29" fillId="0" borderId="5" xfId="0" applyNumberFormat="1" applyFont="1" applyFill="1" applyBorder="1"/>
    <xf numFmtId="3" fontId="10" fillId="0" borderId="5" xfId="4" applyNumberFormat="1" applyFont="1" applyFill="1" applyBorder="1"/>
    <xf numFmtId="3" fontId="0" fillId="0" borderId="0" xfId="0" applyNumberFormat="1" applyFill="1"/>
    <xf numFmtId="0" fontId="50" fillId="0" borderId="0" xfId="0" applyFont="1" applyFill="1" applyBorder="1"/>
    <xf numFmtId="3" fontId="20" fillId="0" borderId="66" xfId="0" applyNumberFormat="1" applyFont="1" applyBorder="1" applyAlignment="1">
      <alignment horizontal="right" wrapText="1"/>
    </xf>
    <xf numFmtId="0" fontId="20" fillId="0" borderId="66" xfId="0" applyFont="1" applyBorder="1" applyAlignment="1">
      <alignment horizontal="right" wrapText="1"/>
    </xf>
    <xf numFmtId="0" fontId="20" fillId="0" borderId="65" xfId="0" applyFont="1" applyBorder="1" applyAlignment="1">
      <alignment horizontal="left" wrapText="1"/>
    </xf>
    <xf numFmtId="0" fontId="20" fillId="0" borderId="66" xfId="0" applyFont="1" applyBorder="1" applyAlignment="1">
      <alignment horizontal="left" wrapText="1"/>
    </xf>
    <xf numFmtId="0" fontId="10" fillId="9" borderId="0" xfId="0" applyFont="1" applyFill="1"/>
    <xf numFmtId="166" fontId="0" fillId="9" borderId="0" xfId="1" applyNumberFormat="1" applyFont="1" applyFill="1"/>
    <xf numFmtId="164" fontId="6" fillId="9" borderId="35" xfId="0" applyNumberFormat="1" applyFont="1" applyFill="1" applyBorder="1"/>
    <xf numFmtId="0" fontId="18" fillId="0" borderId="22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21" fillId="4" borderId="0" xfId="0" applyFont="1" applyFill="1" applyAlignment="1">
      <alignment horizontal="left" vertical="top" wrapText="1"/>
    </xf>
    <xf numFmtId="0" fontId="18" fillId="4" borderId="0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right" vertical="top" wrapText="1"/>
    </xf>
    <xf numFmtId="0" fontId="84" fillId="0" borderId="0" xfId="0" applyFont="1" applyAlignment="1">
      <alignment vertical="center"/>
    </xf>
    <xf numFmtId="0" fontId="85" fillId="0" borderId="0" xfId="0" applyFont="1" applyAlignment="1">
      <alignment horizontal="center" vertical="center"/>
    </xf>
    <xf numFmtId="0" fontId="57" fillId="0" borderId="0" xfId="0" applyFont="1" applyAlignment="1">
      <alignment vertical="center"/>
    </xf>
    <xf numFmtId="0" fontId="58" fillId="0" borderId="0" xfId="0" applyFont="1" applyAlignment="1">
      <alignment vertical="center"/>
    </xf>
    <xf numFmtId="0" fontId="56" fillId="0" borderId="0" xfId="0" applyFont="1" applyAlignment="1">
      <alignment horizontal="right" vertical="center"/>
    </xf>
    <xf numFmtId="0" fontId="0" fillId="0" borderId="10" xfId="0" applyBorder="1" applyAlignment="1">
      <alignment horizontal="left" vertical="center"/>
    </xf>
    <xf numFmtId="0" fontId="0" fillId="0" borderId="0" xfId="0" applyAlignment="1">
      <alignment horizontal="center" vertical="top"/>
    </xf>
    <xf numFmtId="0" fontId="86" fillId="0" borderId="0" xfId="0" applyFont="1" applyAlignment="1">
      <alignment horizontal="center" vertical="center"/>
    </xf>
    <xf numFmtId="170" fontId="87" fillId="0" borderId="37" xfId="0" applyNumberFormat="1" applyFont="1" applyBorder="1" applyAlignment="1">
      <alignment horizontal="left" vertical="center"/>
    </xf>
    <xf numFmtId="170" fontId="87" fillId="0" borderId="37" xfId="0" applyNumberFormat="1" applyFont="1" applyBorder="1" applyAlignment="1">
      <alignment horizontal="center" vertical="center"/>
    </xf>
    <xf numFmtId="0" fontId="87" fillId="0" borderId="0" xfId="0" applyFont="1" applyAlignment="1">
      <alignment vertical="center"/>
    </xf>
    <xf numFmtId="170" fontId="56" fillId="0" borderId="0" xfId="0" applyNumberFormat="1" applyFont="1" applyAlignment="1">
      <alignment vertical="center"/>
    </xf>
    <xf numFmtId="170" fontId="56" fillId="0" borderId="0" xfId="0" applyNumberFormat="1" applyFont="1" applyAlignment="1">
      <alignment horizontal="center" vertical="center"/>
    </xf>
    <xf numFmtId="170" fontId="62" fillId="0" borderId="7" xfId="0" applyNumberFormat="1" applyFont="1" applyBorder="1" applyAlignment="1">
      <alignment vertical="center"/>
    </xf>
    <xf numFmtId="3" fontId="88" fillId="0" borderId="0" xfId="0" applyNumberFormat="1" applyFont="1" applyAlignment="1">
      <alignment horizontal="right" vertical="center"/>
    </xf>
    <xf numFmtId="0" fontId="89" fillId="0" borderId="0" xfId="0" applyFont="1" applyAlignment="1">
      <alignment horizontal="center" vertical="center"/>
    </xf>
    <xf numFmtId="170" fontId="62" fillId="0" borderId="0" xfId="0" applyNumberFormat="1" applyFont="1" applyAlignment="1">
      <alignment horizontal="left" vertical="center"/>
    </xf>
    <xf numFmtId="170" fontId="0" fillId="0" borderId="0" xfId="0" applyNumberFormat="1" applyAlignment="1">
      <alignment horizontal="center" vertical="center"/>
    </xf>
    <xf numFmtId="170" fontId="62" fillId="0" borderId="0" xfId="0" applyNumberFormat="1" applyFont="1" applyAlignment="1">
      <alignment vertical="center"/>
    </xf>
    <xf numFmtId="0" fontId="85" fillId="0" borderId="0" xfId="0" applyFont="1" applyAlignment="1">
      <alignment horizontal="left" vertical="center"/>
    </xf>
    <xf numFmtId="165" fontId="88" fillId="0" borderId="0" xfId="0" applyNumberFormat="1" applyFont="1" applyAlignment="1">
      <alignment horizontal="right" vertical="center"/>
    </xf>
    <xf numFmtId="165" fontId="88" fillId="0" borderId="0" xfId="0" quotePrefix="1" applyNumberFormat="1" applyFont="1" applyAlignment="1">
      <alignment horizontal="right" vertical="center"/>
    </xf>
    <xf numFmtId="0" fontId="91" fillId="0" borderId="0" xfId="0" applyFont="1" applyAlignment="1">
      <alignment horizontal="center" vertical="center"/>
    </xf>
    <xf numFmtId="0" fontId="85" fillId="0" borderId="10" xfId="0" applyFont="1" applyBorder="1" applyAlignment="1">
      <alignment horizontal="left" vertical="center"/>
    </xf>
    <xf numFmtId="3" fontId="88" fillId="0" borderId="10" xfId="0" applyNumberFormat="1" applyFont="1" applyBorder="1" applyAlignment="1">
      <alignment horizontal="right" vertical="center"/>
    </xf>
    <xf numFmtId="3" fontId="92" fillId="0" borderId="10" xfId="0" applyNumberFormat="1" applyFont="1" applyBorder="1" applyAlignment="1">
      <alignment horizontal="right" vertical="center"/>
    </xf>
    <xf numFmtId="0" fontId="89" fillId="0" borderId="10" xfId="0" applyFont="1" applyBorder="1" applyAlignment="1">
      <alignment horizontal="center" vertical="center"/>
    </xf>
    <xf numFmtId="3" fontId="60" fillId="0" borderId="0" xfId="0" applyNumberFormat="1" applyFont="1" applyAlignment="1">
      <alignment horizontal="right" vertical="center"/>
    </xf>
    <xf numFmtId="0" fontId="0" fillId="0" borderId="0" xfId="0" quotePrefix="1" applyAlignment="1">
      <alignment horizontal="center" vertical="center"/>
    </xf>
    <xf numFmtId="0" fontId="61" fillId="0" borderId="0" xfId="0" applyFont="1" applyAlignment="1">
      <alignment horizontal="left" vertical="center"/>
    </xf>
    <xf numFmtId="0" fontId="58" fillId="0" borderId="0" xfId="0" applyFont="1" applyAlignment="1">
      <alignment horizontal="left" vertical="center"/>
    </xf>
    <xf numFmtId="3" fontId="92" fillId="0" borderId="0" xfId="0" applyNumberFormat="1" applyFont="1" applyAlignment="1">
      <alignment horizontal="right" vertical="center"/>
    </xf>
    <xf numFmtId="0" fontId="61" fillId="0" borderId="0" xfId="0" quotePrefix="1" applyFont="1" applyAlignment="1">
      <alignment horizontal="left" vertical="center"/>
    </xf>
    <xf numFmtId="0" fontId="56" fillId="0" borderId="0" xfId="0" quotePrefix="1" applyFont="1" applyAlignment="1">
      <alignment horizontal="center" vertical="center"/>
    </xf>
    <xf numFmtId="0" fontId="93" fillId="0" borderId="0" xfId="0" applyFont="1" applyAlignment="1">
      <alignment horizontal="left" vertical="center"/>
    </xf>
    <xf numFmtId="0" fontId="96" fillId="0" borderId="0" xfId="0" applyFont="1" applyAlignment="1">
      <alignment vertical="center"/>
    </xf>
    <xf numFmtId="0" fontId="61" fillId="0" borderId="0" xfId="0" applyFont="1" applyAlignment="1">
      <alignment horizontal="right" vertical="center"/>
    </xf>
    <xf numFmtId="0" fontId="63" fillId="0" borderId="0" xfId="0" applyFont="1" applyAlignment="1">
      <alignment horizontal="right" vertical="center"/>
    </xf>
    <xf numFmtId="3" fontId="88" fillId="0" borderId="0" xfId="0" applyNumberFormat="1" applyFont="1" applyAlignment="1">
      <alignment horizontal="right"/>
    </xf>
    <xf numFmtId="0" fontId="56" fillId="0" borderId="0" xfId="0" applyFont="1" applyAlignment="1">
      <alignment horizontal="left" vertical="center"/>
    </xf>
    <xf numFmtId="0" fontId="93" fillId="0" borderId="0" xfId="0" applyFont="1" applyAlignment="1">
      <alignment horizontal="right"/>
    </xf>
    <xf numFmtId="0" fontId="56" fillId="0" borderId="0" xfId="0" applyFont="1" applyAlignment="1">
      <alignment horizontal="right"/>
    </xf>
    <xf numFmtId="0" fontId="56" fillId="0" borderId="0" xfId="0" applyFont="1" applyAlignment="1">
      <alignment horizontal="left"/>
    </xf>
    <xf numFmtId="0" fontId="97" fillId="0" borderId="0" xfId="0" applyFont="1"/>
    <xf numFmtId="0" fontId="57" fillId="0" borderId="0" xfId="0" applyFont="1" applyAlignment="1">
      <alignment horizontal="center"/>
    </xf>
    <xf numFmtId="0" fontId="98" fillId="0" borderId="0" xfId="0" applyFont="1"/>
    <xf numFmtId="0" fontId="61" fillId="0" borderId="0" xfId="0" applyFont="1" applyAlignment="1">
      <alignment horizontal="left"/>
    </xf>
    <xf numFmtId="0" fontId="61" fillId="0" borderId="0" xfId="0" quotePrefix="1" applyFont="1" applyAlignment="1">
      <alignment horizontal="left"/>
    </xf>
    <xf numFmtId="0" fontId="99" fillId="0" borderId="0" xfId="0" applyFont="1"/>
    <xf numFmtId="0" fontId="100" fillId="0" borderId="0" xfId="0" applyFont="1" applyAlignment="1">
      <alignment horizontal="center"/>
    </xf>
    <xf numFmtId="3" fontId="88" fillId="0" borderId="0" xfId="0" quotePrefix="1" applyNumberFormat="1" applyFont="1" applyAlignment="1">
      <alignment horizontal="right" vertical="center"/>
    </xf>
    <xf numFmtId="0" fontId="97" fillId="0" borderId="0" xfId="0" applyFont="1" applyAlignment="1">
      <alignment horizontal="right" vertical="center"/>
    </xf>
    <xf numFmtId="0" fontId="93" fillId="0" borderId="0" xfId="0" applyFont="1" applyAlignment="1">
      <alignment horizontal="left"/>
    </xf>
    <xf numFmtId="0" fontId="61" fillId="0" borderId="0" xfId="0" applyFont="1" applyAlignment="1">
      <alignment horizontal="right"/>
    </xf>
    <xf numFmtId="0" fontId="100" fillId="0" borderId="0" xfId="0" applyFont="1" applyAlignment="1">
      <alignment horizontal="center" vertical="center"/>
    </xf>
    <xf numFmtId="0" fontId="85" fillId="0" borderId="0" xfId="0" applyFont="1" applyAlignment="1">
      <alignment horizontal="right"/>
    </xf>
    <xf numFmtId="0" fontId="61" fillId="0" borderId="0" xfId="0" quotePrefix="1" applyFont="1" applyAlignment="1">
      <alignment horizontal="right"/>
    </xf>
    <xf numFmtId="0" fontId="60" fillId="0" borderId="0" xfId="0" applyFont="1"/>
    <xf numFmtId="0" fontId="101" fillId="0" borderId="0" xfId="0" applyFont="1" applyAlignment="1">
      <alignment horizontal="center"/>
    </xf>
    <xf numFmtId="0" fontId="95" fillId="0" borderId="0" xfId="0" applyFont="1" applyAlignment="1">
      <alignment horizontal="right"/>
    </xf>
    <xf numFmtId="0" fontId="0" fillId="0" borderId="10" xfId="0" applyBorder="1" applyAlignment="1">
      <alignment horizontal="left"/>
    </xf>
    <xf numFmtId="0" fontId="0" fillId="9" borderId="0" xfId="0" applyFill="1" applyAlignment="1">
      <alignment horizontal="center" vertical="top"/>
    </xf>
    <xf numFmtId="0" fontId="0" fillId="9" borderId="0" xfId="0" applyFill="1" applyAlignment="1">
      <alignment horizontal="center" vertical="center"/>
    </xf>
    <xf numFmtId="3" fontId="88" fillId="9" borderId="0" xfId="0" applyNumberFormat="1" applyFont="1" applyFill="1" applyAlignment="1">
      <alignment horizontal="right" vertical="center"/>
    </xf>
    <xf numFmtId="0" fontId="56" fillId="9" borderId="0" xfId="0" applyFont="1" applyFill="1" applyAlignment="1">
      <alignment vertical="center"/>
    </xf>
    <xf numFmtId="0" fontId="0" fillId="9" borderId="0" xfId="0" applyFill="1" applyAlignment="1">
      <alignment vertical="center"/>
    </xf>
    <xf numFmtId="0" fontId="85" fillId="9" borderId="0" xfId="0" applyFont="1" applyFill="1" applyAlignment="1">
      <alignment horizontal="center" vertical="center"/>
    </xf>
    <xf numFmtId="0" fontId="10" fillId="0" borderId="5" xfId="0" applyFont="1" applyFill="1" applyBorder="1" applyAlignment="1">
      <alignment horizontal="center"/>
    </xf>
    <xf numFmtId="166" fontId="10" fillId="0" borderId="5" xfId="1" applyNumberFormat="1" applyFont="1" applyFill="1" applyBorder="1"/>
    <xf numFmtId="0" fontId="0" fillId="0" borderId="0" xfId="0" applyAlignment="1">
      <alignment wrapText="1"/>
    </xf>
    <xf numFmtId="0" fontId="18" fillId="0" borderId="0" xfId="0" applyFont="1" applyAlignment="1"/>
    <xf numFmtId="0" fontId="18" fillId="0" borderId="22" xfId="0" applyFont="1" applyBorder="1" applyAlignment="1">
      <alignment vertical="center"/>
    </xf>
    <xf numFmtId="0" fontId="18" fillId="0" borderId="22" xfId="0" applyFont="1" applyBorder="1" applyAlignment="1">
      <alignment horizontal="center" vertical="center"/>
    </xf>
    <xf numFmtId="0" fontId="18" fillId="0" borderId="23" xfId="0" applyFont="1" applyBorder="1" applyAlignment="1">
      <alignment vertical="center"/>
    </xf>
    <xf numFmtId="0" fontId="18" fillId="0" borderId="25" xfId="0" applyFont="1" applyBorder="1" applyAlignment="1">
      <alignment vertical="center"/>
    </xf>
    <xf numFmtId="0" fontId="18" fillId="0" borderId="25" xfId="0" applyFont="1" applyBorder="1" applyAlignment="1">
      <alignment horizontal="center" vertical="center"/>
    </xf>
    <xf numFmtId="0" fontId="18" fillId="0" borderId="26" xfId="0" applyFont="1" applyBorder="1" applyAlignment="1">
      <alignment vertical="center"/>
    </xf>
    <xf numFmtId="0" fontId="18" fillId="0" borderId="27" xfId="0" applyFont="1" applyBorder="1" applyAlignment="1">
      <alignment vertical="center"/>
    </xf>
    <xf numFmtId="0" fontId="18" fillId="0" borderId="29" xfId="0" applyFont="1" applyBorder="1" applyAlignment="1">
      <alignment vertical="center"/>
    </xf>
    <xf numFmtId="0" fontId="18" fillId="0" borderId="29" xfId="0" applyFont="1" applyBorder="1" applyAlignment="1">
      <alignment horizontal="center" vertical="center"/>
    </xf>
    <xf numFmtId="0" fontId="19" fillId="0" borderId="26" xfId="0" applyFont="1" applyBorder="1" applyAlignment="1">
      <alignment horizontal="right"/>
    </xf>
    <xf numFmtId="0" fontId="19" fillId="0" borderId="25" xfId="0" applyFont="1" applyBorder="1" applyAlignment="1">
      <alignment horizontal="left"/>
    </xf>
    <xf numFmtId="0" fontId="19" fillId="0" borderId="26" xfId="0" applyFont="1" applyBorder="1" applyAlignment="1">
      <alignment horizontal="left"/>
    </xf>
    <xf numFmtId="3" fontId="20" fillId="0" borderId="26" xfId="0" applyNumberFormat="1" applyFont="1" applyBorder="1" applyAlignment="1">
      <alignment horizontal="right"/>
    </xf>
    <xf numFmtId="0" fontId="20" fillId="28" borderId="25" xfId="0" applyFont="1" applyFill="1" applyBorder="1" applyAlignment="1">
      <alignment horizontal="left"/>
    </xf>
    <xf numFmtId="3" fontId="20" fillId="28" borderId="26" xfId="0" applyNumberFormat="1" applyFont="1" applyFill="1" applyBorder="1" applyAlignment="1">
      <alignment horizontal="right"/>
    </xf>
    <xf numFmtId="0" fontId="20" fillId="28" borderId="26" xfId="0" applyFont="1" applyFill="1" applyBorder="1" applyAlignment="1">
      <alignment horizontal="right"/>
    </xf>
    <xf numFmtId="0" fontId="20" fillId="28" borderId="26" xfId="0" applyFont="1" applyFill="1" applyBorder="1" applyAlignment="1">
      <alignment horizontal="left"/>
    </xf>
    <xf numFmtId="0" fontId="69" fillId="0" borderId="0" xfId="0" applyFont="1" applyAlignment="1">
      <alignment vertical="center"/>
    </xf>
    <xf numFmtId="167" fontId="70" fillId="0" borderId="0" xfId="0" applyNumberFormat="1" applyFont="1" applyAlignment="1">
      <alignment vertical="center"/>
    </xf>
    <xf numFmtId="164" fontId="70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167" fontId="70" fillId="0" borderId="61" xfId="1" applyNumberFormat="1" applyFont="1" applyFill="1" applyBorder="1" applyAlignment="1">
      <alignment horizontal="center" vertical="center" wrapText="1"/>
    </xf>
    <xf numFmtId="167" fontId="70" fillId="0" borderId="1" xfId="1" applyNumberFormat="1" applyFont="1" applyFill="1" applyBorder="1" applyAlignment="1">
      <alignment horizontal="center" vertical="center" wrapText="1"/>
    </xf>
    <xf numFmtId="0" fontId="34" fillId="0" borderId="5" xfId="0" applyFont="1" applyBorder="1"/>
    <xf numFmtId="0" fontId="102" fillId="0" borderId="60" xfId="0" applyFont="1" applyBorder="1"/>
    <xf numFmtId="3" fontId="102" fillId="0" borderId="38" xfId="0" applyNumberFormat="1" applyFont="1" applyBorder="1"/>
    <xf numFmtId="165" fontId="102" fillId="0" borderId="5" xfId="0" applyNumberFormat="1" applyFont="1" applyBorder="1"/>
    <xf numFmtId="165" fontId="102" fillId="0" borderId="60" xfId="0" applyNumberFormat="1" applyFont="1" applyBorder="1"/>
    <xf numFmtId="165" fontId="102" fillId="0" borderId="38" xfId="0" applyNumberFormat="1" applyFont="1" applyBorder="1"/>
    <xf numFmtId="3" fontId="102" fillId="0" borderId="71" xfId="0" applyNumberFormat="1" applyFont="1" applyBorder="1"/>
    <xf numFmtId="169" fontId="14" fillId="0" borderId="59" xfId="6" applyNumberFormat="1" applyFont="1" applyFill="1" applyBorder="1" applyAlignment="1">
      <alignment horizontal="right" vertical="center"/>
    </xf>
    <xf numFmtId="169" fontId="14" fillId="0" borderId="5" xfId="6" applyNumberFormat="1" applyFont="1" applyFill="1" applyBorder="1" applyAlignment="1">
      <alignment horizontal="right" vertical="center"/>
    </xf>
    <xf numFmtId="169" fontId="14" fillId="0" borderId="60" xfId="6" applyNumberFormat="1" applyFont="1" applyFill="1" applyBorder="1" applyAlignment="1">
      <alignment horizontal="right" vertical="center"/>
    </xf>
    <xf numFmtId="166" fontId="34" fillId="0" borderId="5" xfId="1" applyNumberFormat="1" applyFont="1" applyBorder="1"/>
    <xf numFmtId="166" fontId="34" fillId="0" borderId="38" xfId="1" applyNumberFormat="1" applyFont="1" applyBorder="1"/>
    <xf numFmtId="0" fontId="34" fillId="3" borderId="5" xfId="0" applyFont="1" applyFill="1" applyBorder="1"/>
    <xf numFmtId="0" fontId="102" fillId="3" borderId="60" xfId="0" applyFont="1" applyFill="1" applyBorder="1"/>
    <xf numFmtId="3" fontId="102" fillId="3" borderId="38" xfId="0" applyNumberFormat="1" applyFont="1" applyFill="1" applyBorder="1"/>
    <xf numFmtId="166" fontId="34" fillId="3" borderId="5" xfId="1" applyNumberFormat="1" applyFont="1" applyFill="1" applyBorder="1"/>
    <xf numFmtId="165" fontId="102" fillId="3" borderId="5" xfId="0" applyNumberFormat="1" applyFont="1" applyFill="1" applyBorder="1"/>
    <xf numFmtId="165" fontId="102" fillId="3" borderId="60" xfId="0" applyNumberFormat="1" applyFont="1" applyFill="1" applyBorder="1"/>
    <xf numFmtId="166" fontId="34" fillId="3" borderId="38" xfId="1" applyNumberFormat="1" applyFont="1" applyFill="1" applyBorder="1"/>
    <xf numFmtId="3" fontId="102" fillId="3" borderId="71" xfId="0" applyNumberFormat="1" applyFont="1" applyFill="1" applyBorder="1"/>
    <xf numFmtId="165" fontId="102" fillId="3" borderId="38" xfId="0" applyNumberFormat="1" applyFont="1" applyFill="1" applyBorder="1"/>
    <xf numFmtId="169" fontId="14" fillId="3" borderId="59" xfId="6" applyNumberFormat="1" applyFont="1" applyFill="1" applyBorder="1" applyAlignment="1">
      <alignment horizontal="right" vertical="center"/>
    </xf>
    <xf numFmtId="169" fontId="14" fillId="3" borderId="5" xfId="6" applyNumberFormat="1" applyFont="1" applyFill="1" applyBorder="1" applyAlignment="1">
      <alignment horizontal="right" vertical="center"/>
    </xf>
    <xf numFmtId="169" fontId="14" fillId="3" borderId="60" xfId="6" applyNumberFormat="1" applyFont="1" applyFill="1" applyBorder="1" applyAlignment="1">
      <alignment horizontal="right" vertical="center"/>
    </xf>
    <xf numFmtId="0" fontId="34" fillId="0" borderId="72" xfId="0" applyFont="1" applyBorder="1"/>
    <xf numFmtId="0" fontId="102" fillId="0" borderId="73" xfId="0" applyFont="1" applyBorder="1"/>
    <xf numFmtId="3" fontId="102" fillId="0" borderId="74" xfId="0" applyNumberFormat="1" applyFont="1" applyBorder="1"/>
    <xf numFmtId="166" fontId="34" fillId="0" borderId="72" xfId="1" applyNumberFormat="1" applyFont="1" applyBorder="1"/>
    <xf numFmtId="165" fontId="102" fillId="0" borderId="72" xfId="0" applyNumberFormat="1" applyFont="1" applyBorder="1"/>
    <xf numFmtId="165" fontId="102" fillId="0" borderId="73" xfId="0" applyNumberFormat="1" applyFont="1" applyBorder="1"/>
    <xf numFmtId="166" fontId="34" fillId="0" borderId="74" xfId="1" applyNumberFormat="1" applyFont="1" applyBorder="1"/>
    <xf numFmtId="3" fontId="102" fillId="0" borderId="75" xfId="0" applyNumberFormat="1" applyFont="1" applyBorder="1"/>
    <xf numFmtId="165" fontId="102" fillId="0" borderId="74" xfId="0" applyNumberFormat="1" applyFont="1" applyBorder="1"/>
    <xf numFmtId="169" fontId="14" fillId="0" borderId="76" xfId="6" applyNumberFormat="1" applyFont="1" applyFill="1" applyBorder="1" applyAlignment="1">
      <alignment horizontal="right" vertical="center"/>
    </xf>
    <xf numFmtId="169" fontId="14" fillId="0" borderId="72" xfId="6" applyNumberFormat="1" applyFont="1" applyFill="1" applyBorder="1" applyAlignment="1">
      <alignment horizontal="right" vertical="center"/>
    </xf>
    <xf numFmtId="169" fontId="14" fillId="0" borderId="73" xfId="6" applyNumberFormat="1" applyFont="1" applyFill="1" applyBorder="1" applyAlignment="1">
      <alignment horizontal="right" vertical="center"/>
    </xf>
    <xf numFmtId="167" fontId="73" fillId="0" borderId="0" xfId="0" applyNumberFormat="1" applyFont="1" applyAlignment="1">
      <alignment vertical="center"/>
    </xf>
    <xf numFmtId="4" fontId="6" fillId="28" borderId="35" xfId="0" applyNumberFormat="1" applyFont="1" applyFill="1" applyBorder="1" applyAlignment="1">
      <alignment horizontal="center"/>
    </xf>
    <xf numFmtId="0" fontId="21" fillId="4" borderId="0" xfId="0" applyFont="1" applyFill="1" applyAlignment="1">
      <alignment horizontal="left" vertical="top"/>
    </xf>
    <xf numFmtId="0" fontId="18" fillId="4" borderId="0" xfId="0" applyFont="1" applyFill="1" applyBorder="1" applyAlignment="1">
      <alignment vertical="center" wrapText="1"/>
    </xf>
    <xf numFmtId="3" fontId="19" fillId="4" borderId="0" xfId="0" applyNumberFormat="1" applyFont="1" applyFill="1" applyBorder="1" applyAlignment="1">
      <alignment horizontal="right" wrapText="1"/>
    </xf>
    <xf numFmtId="0" fontId="19" fillId="4" borderId="0" xfId="0" applyFont="1" applyFill="1" applyBorder="1" applyAlignment="1">
      <alignment horizontal="left" wrapText="1" indent="1"/>
    </xf>
    <xf numFmtId="3" fontId="20" fillId="4" borderId="0" xfId="0" applyNumberFormat="1" applyFont="1" applyFill="1" applyBorder="1" applyAlignment="1">
      <alignment horizontal="right" wrapText="1"/>
    </xf>
    <xf numFmtId="0" fontId="20" fillId="4" borderId="0" xfId="0" applyFont="1" applyFill="1" applyBorder="1" applyAlignment="1">
      <alignment horizontal="left" wrapText="1" indent="1"/>
    </xf>
    <xf numFmtId="3" fontId="20" fillId="11" borderId="0" xfId="0" applyNumberFormat="1" applyFont="1" applyFill="1" applyBorder="1" applyAlignment="1">
      <alignment horizontal="right" wrapText="1"/>
    </xf>
    <xf numFmtId="3" fontId="20" fillId="4" borderId="0" xfId="0" applyNumberFormat="1" applyFont="1" applyFill="1" applyBorder="1" applyAlignment="1">
      <alignment horizontal="left" wrapText="1" indent="1"/>
    </xf>
    <xf numFmtId="2" fontId="6" fillId="10" borderId="35" xfId="0" applyNumberFormat="1" applyFont="1" applyFill="1" applyBorder="1" applyAlignment="1">
      <alignment horizontal="center"/>
    </xf>
    <xf numFmtId="0" fontId="18" fillId="4" borderId="0" xfId="0" applyFont="1" applyFill="1" applyBorder="1" applyAlignment="1">
      <alignment vertical="center"/>
    </xf>
    <xf numFmtId="0" fontId="0" fillId="4" borderId="0" xfId="0" applyFill="1" applyBorder="1" applyAlignment="1"/>
    <xf numFmtId="0" fontId="18" fillId="4" borderId="0" xfId="0" applyFont="1" applyFill="1" applyBorder="1" applyAlignment="1">
      <alignment horizontal="center" vertical="center"/>
    </xf>
    <xf numFmtId="3" fontId="19" fillId="4" borderId="0" xfId="0" applyNumberFormat="1" applyFont="1" applyFill="1" applyBorder="1" applyAlignment="1">
      <alignment horizontal="right"/>
    </xf>
    <xf numFmtId="0" fontId="19" fillId="4" borderId="0" xfId="0" applyFont="1" applyFill="1" applyBorder="1" applyAlignment="1">
      <alignment horizontal="left"/>
    </xf>
    <xf numFmtId="3" fontId="20" fillId="4" borderId="0" xfId="0" applyNumberFormat="1" applyFont="1" applyFill="1" applyBorder="1" applyAlignment="1">
      <alignment horizontal="right"/>
    </xf>
    <xf numFmtId="0" fontId="20" fillId="4" borderId="0" xfId="0" applyFont="1" applyFill="1" applyBorder="1" applyAlignment="1">
      <alignment horizontal="left"/>
    </xf>
    <xf numFmtId="3" fontId="20" fillId="11" borderId="0" xfId="0" applyNumberFormat="1" applyFont="1" applyFill="1" applyBorder="1" applyAlignment="1">
      <alignment horizontal="right"/>
    </xf>
    <xf numFmtId="3" fontId="20" fillId="4" borderId="0" xfId="0" applyNumberFormat="1" applyFont="1" applyFill="1" applyBorder="1" applyAlignment="1">
      <alignment horizontal="left"/>
    </xf>
    <xf numFmtId="0" fontId="20" fillId="0" borderId="25" xfId="0" applyFont="1" applyFill="1" applyBorder="1" applyAlignment="1">
      <alignment horizontal="left" wrapText="1"/>
    </xf>
    <xf numFmtId="0" fontId="20" fillId="0" borderId="26" xfId="0" applyFont="1" applyFill="1" applyBorder="1" applyAlignment="1">
      <alignment horizontal="right" wrapText="1"/>
    </xf>
    <xf numFmtId="0" fontId="20" fillId="0" borderId="25" xfId="0" applyFont="1" applyFill="1" applyBorder="1" applyAlignment="1">
      <alignment horizontal="left" wrapText="1" indent="1"/>
    </xf>
    <xf numFmtId="4" fontId="20" fillId="0" borderId="26" xfId="0" applyNumberFormat="1" applyFont="1" applyBorder="1" applyAlignment="1">
      <alignment horizontal="right" wrapText="1"/>
    </xf>
    <xf numFmtId="0" fontId="18" fillId="11" borderId="22" xfId="0" applyFont="1" applyFill="1" applyBorder="1" applyAlignment="1">
      <alignment horizontal="center" vertical="center" wrapText="1"/>
    </xf>
    <xf numFmtId="0" fontId="18" fillId="11" borderId="25" xfId="0" applyFont="1" applyFill="1" applyBorder="1" applyAlignment="1">
      <alignment horizontal="center" vertical="center" wrapText="1"/>
    </xf>
    <xf numFmtId="0" fontId="18" fillId="11" borderId="29" xfId="0" applyFont="1" applyFill="1" applyBorder="1" applyAlignment="1">
      <alignment horizontal="center" vertical="center" wrapText="1"/>
    </xf>
    <xf numFmtId="0" fontId="19" fillId="11" borderId="26" xfId="0" applyFont="1" applyFill="1" applyBorder="1" applyAlignment="1">
      <alignment horizontal="right" wrapText="1"/>
    </xf>
    <xf numFmtId="3" fontId="19" fillId="11" borderId="26" xfId="0" applyNumberFormat="1" applyFont="1" applyFill="1" applyBorder="1" applyAlignment="1">
      <alignment horizontal="right" wrapText="1"/>
    </xf>
    <xf numFmtId="3" fontId="10" fillId="11" borderId="5" xfId="7" applyNumberFormat="1" applyFont="1" applyFill="1" applyBorder="1"/>
    <xf numFmtId="0" fontId="18" fillId="0" borderId="25" xfId="0" applyFont="1" applyFill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right" wrapText="1"/>
    </xf>
    <xf numFmtId="168" fontId="6" fillId="11" borderId="35" xfId="1" applyNumberFormat="1" applyFont="1" applyFill="1" applyBorder="1"/>
    <xf numFmtId="0" fontId="10" fillId="3" borderId="5" xfId="0" applyFont="1" applyFill="1" applyBorder="1"/>
    <xf numFmtId="164" fontId="6" fillId="3" borderId="5" xfId="0" applyNumberFormat="1" applyFont="1" applyFill="1" applyBorder="1"/>
    <xf numFmtId="3" fontId="0" fillId="3" borderId="35" xfId="0" applyNumberFormat="1" applyFill="1" applyBorder="1"/>
    <xf numFmtId="3" fontId="28" fillId="3" borderId="35" xfId="0" applyNumberFormat="1" applyFont="1" applyFill="1" applyBorder="1"/>
    <xf numFmtId="0" fontId="10" fillId="3" borderId="35" xfId="0" applyFont="1" applyFill="1" applyBorder="1"/>
    <xf numFmtId="0" fontId="10" fillId="3" borderId="77" xfId="0" applyFont="1" applyFill="1" applyBorder="1"/>
    <xf numFmtId="0" fontId="0" fillId="0" borderId="5" xfId="0" applyFill="1" applyBorder="1" applyAlignment="1">
      <alignment horizontal="center"/>
    </xf>
    <xf numFmtId="166" fontId="0" fillId="0" borderId="5" xfId="1" applyNumberFormat="1" applyFont="1" applyFill="1" applyBorder="1"/>
    <xf numFmtId="168" fontId="0" fillId="10" borderId="5" xfId="0" applyNumberFormat="1" applyFill="1" applyBorder="1"/>
    <xf numFmtId="0" fontId="0" fillId="3" borderId="5" xfId="0" applyFill="1" applyBorder="1" applyAlignment="1">
      <alignment horizontal="center"/>
    </xf>
    <xf numFmtId="0" fontId="10" fillId="3" borderId="5" xfId="0" applyFont="1" applyFill="1" applyBorder="1" applyAlignment="1">
      <alignment horizontal="right"/>
    </xf>
    <xf numFmtId="3" fontId="20" fillId="11" borderId="0" xfId="0" applyNumberFormat="1" applyFont="1" applyFill="1" applyBorder="1" applyAlignment="1">
      <alignment horizontal="left"/>
    </xf>
    <xf numFmtId="166" fontId="103" fillId="0" borderId="0" xfId="7" applyNumberFormat="1" applyFont="1" applyBorder="1" applyAlignment="1">
      <alignment vertical="center"/>
    </xf>
    <xf numFmtId="166" fontId="104" fillId="0" borderId="0" xfId="7" applyNumberFormat="1" applyFont="1" applyBorder="1" applyAlignment="1">
      <alignment vertical="center"/>
    </xf>
    <xf numFmtId="166" fontId="105" fillId="0" borderId="0" xfId="7" applyNumberFormat="1" applyFont="1" applyAlignment="1">
      <alignment vertical="center"/>
    </xf>
    <xf numFmtId="0" fontId="105" fillId="0" borderId="0" xfId="15" applyFont="1" applyAlignment="1">
      <alignment vertical="center"/>
    </xf>
    <xf numFmtId="0" fontId="106" fillId="0" borderId="0" xfId="0" applyFont="1"/>
    <xf numFmtId="166" fontId="103" fillId="0" borderId="10" xfId="7" applyNumberFormat="1" applyFont="1" applyBorder="1" applyAlignment="1">
      <alignment vertical="center"/>
    </xf>
    <xf numFmtId="166" fontId="104" fillId="0" borderId="10" xfId="7" applyNumberFormat="1" applyFont="1" applyBorder="1" applyAlignment="1">
      <alignment vertical="center"/>
    </xf>
    <xf numFmtId="166" fontId="104" fillId="0" borderId="0" xfId="7" applyNumberFormat="1" applyFont="1" applyAlignment="1">
      <alignment horizontal="center" vertical="center"/>
    </xf>
    <xf numFmtId="166" fontId="104" fillId="0" borderId="0" xfId="7" applyNumberFormat="1" applyFont="1" applyAlignment="1">
      <alignment horizontal="right" vertical="center"/>
    </xf>
    <xf numFmtId="166" fontId="104" fillId="0" borderId="7" xfId="7" applyNumberFormat="1" applyFont="1" applyBorder="1" applyAlignment="1">
      <alignment horizontal="center" vertical="center"/>
    </xf>
    <xf numFmtId="0" fontId="104" fillId="0" borderId="7" xfId="15" applyFont="1" applyBorder="1" applyAlignment="1">
      <alignment horizontal="center" vertical="center"/>
    </xf>
    <xf numFmtId="166" fontId="104" fillId="0" borderId="0" xfId="7" applyNumberFormat="1" applyFont="1" applyBorder="1" applyAlignment="1">
      <alignment horizontal="center" vertical="center"/>
    </xf>
    <xf numFmtId="166" fontId="104" fillId="0" borderId="0" xfId="7" applyNumberFormat="1" applyFont="1" applyBorder="1" applyAlignment="1">
      <alignment horizontal="right" vertical="center"/>
    </xf>
    <xf numFmtId="0" fontId="104" fillId="0" borderId="0" xfId="15" applyFont="1" applyAlignment="1">
      <alignment horizontal="center" vertical="center"/>
    </xf>
    <xf numFmtId="0" fontId="104" fillId="0" borderId="0" xfId="15" applyFont="1" applyAlignment="1">
      <alignment vertical="center"/>
    </xf>
    <xf numFmtId="166" fontId="104" fillId="0" borderId="10" xfId="7" applyNumberFormat="1" applyFont="1" applyBorder="1" applyAlignment="1">
      <alignment horizontal="center" vertical="center"/>
    </xf>
    <xf numFmtId="166" fontId="104" fillId="0" borderId="10" xfId="7" applyNumberFormat="1" applyFont="1" applyBorder="1" applyAlignment="1">
      <alignment horizontal="right" vertical="center"/>
    </xf>
    <xf numFmtId="0" fontId="104" fillId="0" borderId="10" xfId="15" applyFont="1" applyBorder="1" applyAlignment="1">
      <alignment vertical="center"/>
    </xf>
    <xf numFmtId="166" fontId="104" fillId="0" borderId="0" xfId="7" applyNumberFormat="1" applyFont="1" applyFill="1" applyAlignment="1">
      <alignment horizontal="left" vertical="center"/>
    </xf>
    <xf numFmtId="168" fontId="45" fillId="0" borderId="7" xfId="1" applyNumberFormat="1" applyFont="1" applyBorder="1" applyAlignment="1">
      <alignment horizontal="right" vertical="center"/>
    </xf>
    <xf numFmtId="3" fontId="104" fillId="0" borderId="0" xfId="15" applyNumberFormat="1" applyFont="1" applyAlignment="1">
      <alignment horizontal="right" vertical="center"/>
    </xf>
    <xf numFmtId="0" fontId="104" fillId="0" borderId="0" xfId="15" applyFont="1" applyAlignment="1">
      <alignment horizontal="left" vertical="center"/>
    </xf>
    <xf numFmtId="166" fontId="105" fillId="0" borderId="0" xfId="7" applyNumberFormat="1" applyFont="1" applyFill="1" applyAlignment="1">
      <alignment vertical="center"/>
    </xf>
    <xf numFmtId="168" fontId="44" fillId="0" borderId="0" xfId="1" applyNumberFormat="1" applyFont="1" applyBorder="1" applyAlignment="1">
      <alignment horizontal="right" vertical="center"/>
    </xf>
    <xf numFmtId="3" fontId="105" fillId="0" borderId="0" xfId="15" applyNumberFormat="1" applyFont="1" applyAlignment="1">
      <alignment horizontal="right" vertical="center"/>
    </xf>
    <xf numFmtId="0" fontId="105" fillId="0" borderId="0" xfId="15" applyFont="1" applyAlignment="1">
      <alignment horizontal="left" vertical="center"/>
    </xf>
    <xf numFmtId="166" fontId="104" fillId="0" borderId="0" xfId="7" applyNumberFormat="1" applyFont="1" applyAlignment="1">
      <alignment vertical="center"/>
    </xf>
    <xf numFmtId="0" fontId="30" fillId="0" borderId="0" xfId="15" applyFont="1"/>
    <xf numFmtId="168" fontId="44" fillId="0" borderId="10" xfId="1" applyNumberFormat="1" applyFont="1" applyBorder="1" applyAlignment="1">
      <alignment horizontal="right" vertical="center"/>
    </xf>
    <xf numFmtId="3" fontId="105" fillId="0" borderId="10" xfId="15" applyNumberFormat="1" applyFont="1" applyBorder="1" applyAlignment="1">
      <alignment horizontal="right" vertical="center"/>
    </xf>
    <xf numFmtId="0" fontId="104" fillId="0" borderId="10" xfId="15" applyFont="1" applyBorder="1" applyAlignment="1">
      <alignment horizontal="left" vertical="center"/>
    </xf>
    <xf numFmtId="0" fontId="7" fillId="0" borderId="0" xfId="0" applyFont="1" applyAlignment="1">
      <alignment horizontal="right" vertical="center" textRotation="180"/>
    </xf>
    <xf numFmtId="0" fontId="7" fillId="0" borderId="0" xfId="15" applyFont="1" applyAlignment="1">
      <alignment vertical="center" textRotation="180"/>
    </xf>
    <xf numFmtId="3" fontId="105" fillId="0" borderId="0" xfId="17" applyNumberFormat="1" applyFont="1" applyAlignment="1">
      <alignment horizontal="center" vertical="center"/>
    </xf>
    <xf numFmtId="166" fontId="105" fillId="0" borderId="0" xfId="4" applyNumberFormat="1" applyFont="1" applyAlignment="1">
      <alignment horizontal="center" vertical="center"/>
    </xf>
    <xf numFmtId="0" fontId="108" fillId="0" borderId="0" xfId="0" applyFont="1" applyAlignment="1">
      <alignment horizontal="right" textRotation="180"/>
    </xf>
    <xf numFmtId="166" fontId="104" fillId="0" borderId="0" xfId="7" applyNumberFormat="1" applyFont="1" applyFill="1" applyBorder="1" applyAlignment="1">
      <alignment horizontal="right" vertical="center"/>
    </xf>
    <xf numFmtId="166" fontId="104" fillId="0" borderId="10" xfId="7" applyNumberFormat="1" applyFont="1" applyFill="1" applyBorder="1" applyAlignment="1">
      <alignment horizontal="right" vertical="center"/>
    </xf>
    <xf numFmtId="168" fontId="45" fillId="0" borderId="7" xfId="1" applyNumberFormat="1" applyFont="1" applyFill="1" applyBorder="1" applyAlignment="1">
      <alignment horizontal="right" vertical="center"/>
    </xf>
    <xf numFmtId="168" fontId="44" fillId="0" borderId="0" xfId="1" applyNumberFormat="1" applyFont="1" applyFill="1" applyBorder="1" applyAlignment="1">
      <alignment horizontal="right" vertical="center"/>
    </xf>
    <xf numFmtId="168" fontId="44" fillId="0" borderId="10" xfId="1" applyNumberFormat="1" applyFont="1" applyFill="1" applyBorder="1" applyAlignment="1">
      <alignment horizontal="right" vertical="center"/>
    </xf>
    <xf numFmtId="166" fontId="104" fillId="3" borderId="0" xfId="7" applyNumberFormat="1" applyFont="1" applyFill="1" applyBorder="1" applyAlignment="1">
      <alignment horizontal="right" vertical="center"/>
    </xf>
    <xf numFmtId="166" fontId="104" fillId="3" borderId="10" xfId="7" applyNumberFormat="1" applyFont="1" applyFill="1" applyBorder="1" applyAlignment="1">
      <alignment horizontal="right" vertical="center"/>
    </xf>
    <xf numFmtId="168" fontId="45" fillId="3" borderId="7" xfId="1" applyNumberFormat="1" applyFont="1" applyFill="1" applyBorder="1" applyAlignment="1">
      <alignment horizontal="right" vertical="center"/>
    </xf>
    <xf numFmtId="168" fontId="44" fillId="3" borderId="0" xfId="1" applyNumberFormat="1" applyFont="1" applyFill="1" applyBorder="1" applyAlignment="1">
      <alignment horizontal="right" vertical="center"/>
    </xf>
    <xf numFmtId="168" fontId="44" fillId="3" borderId="10" xfId="1" applyNumberFormat="1" applyFont="1" applyFill="1" applyBorder="1" applyAlignment="1">
      <alignment horizontal="right" vertical="center"/>
    </xf>
    <xf numFmtId="166" fontId="104" fillId="3" borderId="0" xfId="7" applyNumberFormat="1" applyFont="1" applyFill="1" applyAlignment="1">
      <alignment vertical="center"/>
    </xf>
    <xf numFmtId="3" fontId="105" fillId="3" borderId="0" xfId="15" applyNumberFormat="1" applyFont="1" applyFill="1" applyAlignment="1">
      <alignment horizontal="right" vertical="center"/>
    </xf>
    <xf numFmtId="0" fontId="104" fillId="3" borderId="0" xfId="15" applyFont="1" applyFill="1" applyAlignment="1">
      <alignment horizontal="left" vertical="center"/>
    </xf>
    <xf numFmtId="0" fontId="106" fillId="3" borderId="0" xfId="0" applyFont="1" applyFill="1"/>
    <xf numFmtId="166" fontId="103" fillId="0" borderId="0" xfId="7" applyNumberFormat="1" applyFont="1" applyFill="1" applyBorder="1" applyAlignment="1">
      <alignment vertical="center"/>
    </xf>
    <xf numFmtId="166" fontId="104" fillId="0" borderId="0" xfId="7" applyNumberFormat="1" applyFont="1" applyFill="1" applyBorder="1" applyAlignment="1">
      <alignment vertical="center"/>
    </xf>
    <xf numFmtId="0" fontId="105" fillId="0" borderId="0" xfId="15" applyFont="1" applyFill="1" applyAlignment="1">
      <alignment vertical="center"/>
    </xf>
    <xf numFmtId="0" fontId="106" fillId="0" borderId="0" xfId="0" applyFont="1" applyFill="1"/>
    <xf numFmtId="166" fontId="103" fillId="0" borderId="10" xfId="7" applyNumberFormat="1" applyFont="1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166" fontId="104" fillId="0" borderId="10" xfId="7" applyNumberFormat="1" applyFont="1" applyFill="1" applyBorder="1" applyAlignment="1">
      <alignment vertical="center"/>
    </xf>
    <xf numFmtId="166" fontId="104" fillId="0" borderId="0" xfId="7" applyNumberFormat="1" applyFont="1" applyFill="1" applyAlignment="1">
      <alignment horizontal="center" vertical="center"/>
    </xf>
    <xf numFmtId="166" fontId="104" fillId="0" borderId="0" xfId="7" applyNumberFormat="1" applyFont="1" applyFill="1" applyAlignment="1">
      <alignment horizontal="right" vertical="center"/>
    </xf>
    <xf numFmtId="166" fontId="104" fillId="0" borderId="7" xfId="7" applyNumberFormat="1" applyFont="1" applyFill="1" applyBorder="1" applyAlignment="1">
      <alignment horizontal="center" vertical="center"/>
    </xf>
    <xf numFmtId="0" fontId="104" fillId="0" borderId="7" xfId="15" applyFont="1" applyFill="1" applyBorder="1" applyAlignment="1">
      <alignment horizontal="center" vertical="center"/>
    </xf>
    <xf numFmtId="166" fontId="104" fillId="0" borderId="0" xfId="7" applyNumberFormat="1" applyFont="1" applyFill="1" applyBorder="1" applyAlignment="1">
      <alignment horizontal="center" vertical="center"/>
    </xf>
    <xf numFmtId="0" fontId="104" fillId="0" borderId="0" xfId="15" applyFont="1" applyFill="1" applyAlignment="1">
      <alignment horizontal="center" vertical="center"/>
    </xf>
    <xf numFmtId="0" fontId="104" fillId="0" borderId="0" xfId="15" applyFont="1" applyFill="1" applyAlignment="1">
      <alignment vertical="center"/>
    </xf>
    <xf numFmtId="166" fontId="104" fillId="0" borderId="10" xfId="7" applyNumberFormat="1" applyFont="1" applyFill="1" applyBorder="1" applyAlignment="1">
      <alignment horizontal="center" vertical="center"/>
    </xf>
    <xf numFmtId="0" fontId="104" fillId="0" borderId="10" xfId="15" applyFont="1" applyFill="1" applyBorder="1" applyAlignment="1">
      <alignment vertical="center"/>
    </xf>
    <xf numFmtId="3" fontId="104" fillId="0" borderId="0" xfId="15" applyNumberFormat="1" applyFont="1" applyFill="1" applyAlignment="1">
      <alignment horizontal="right" vertical="center"/>
    </xf>
    <xf numFmtId="0" fontId="104" fillId="0" borderId="0" xfId="15" applyFont="1" applyFill="1" applyAlignment="1">
      <alignment horizontal="left" vertical="center"/>
    </xf>
    <xf numFmtId="3" fontId="105" fillId="0" borderId="0" xfId="15" applyNumberFormat="1" applyFont="1" applyFill="1" applyAlignment="1">
      <alignment horizontal="right" vertical="center"/>
    </xf>
    <xf numFmtId="0" fontId="105" fillId="0" borderId="0" xfId="15" applyFont="1" applyFill="1" applyAlignment="1">
      <alignment horizontal="left" vertical="center"/>
    </xf>
    <xf numFmtId="166" fontId="104" fillId="0" borderId="0" xfId="7" applyNumberFormat="1" applyFont="1" applyFill="1" applyAlignment="1">
      <alignment vertical="center"/>
    </xf>
    <xf numFmtId="0" fontId="30" fillId="0" borderId="0" xfId="15" applyFont="1" applyFill="1"/>
    <xf numFmtId="3" fontId="105" fillId="0" borderId="10" xfId="15" applyNumberFormat="1" applyFont="1" applyFill="1" applyBorder="1" applyAlignment="1">
      <alignment horizontal="right" vertical="center"/>
    </xf>
    <xf numFmtId="0" fontId="104" fillId="0" borderId="10" xfId="15" applyFont="1" applyFill="1" applyBorder="1" applyAlignment="1">
      <alignment horizontal="left" vertical="center"/>
    </xf>
    <xf numFmtId="0" fontId="7" fillId="0" borderId="0" xfId="0" applyFont="1" applyFill="1" applyAlignment="1">
      <alignment horizontal="right" vertical="center" textRotation="180"/>
    </xf>
    <xf numFmtId="0" fontId="7" fillId="0" borderId="0" xfId="15" applyFont="1" applyFill="1" applyAlignment="1">
      <alignment vertical="center" textRotation="180"/>
    </xf>
    <xf numFmtId="3" fontId="105" fillId="0" borderId="0" xfId="17" applyNumberFormat="1" applyFont="1" applyFill="1" applyAlignment="1">
      <alignment horizontal="center" vertical="center"/>
    </xf>
    <xf numFmtId="166" fontId="105" fillId="0" borderId="0" xfId="4" applyNumberFormat="1" applyFont="1" applyFill="1" applyAlignment="1">
      <alignment horizontal="center" vertical="center"/>
    </xf>
    <xf numFmtId="0" fontId="108" fillId="0" borderId="0" xfId="0" applyFont="1" applyFill="1" applyAlignment="1">
      <alignment horizontal="right" textRotation="180"/>
    </xf>
    <xf numFmtId="166" fontId="104" fillId="8" borderId="0" xfId="7" applyNumberFormat="1" applyFont="1" applyFill="1" applyAlignment="1">
      <alignment vertical="center"/>
    </xf>
    <xf numFmtId="168" fontId="44" fillId="8" borderId="0" xfId="1" applyNumberFormat="1" applyFont="1" applyFill="1" applyBorder="1" applyAlignment="1">
      <alignment horizontal="right" vertical="center"/>
    </xf>
    <xf numFmtId="3" fontId="105" fillId="8" borderId="0" xfId="15" applyNumberFormat="1" applyFont="1" applyFill="1" applyAlignment="1">
      <alignment horizontal="right" vertical="center"/>
    </xf>
    <xf numFmtId="0" fontId="104" fillId="8" borderId="0" xfId="15" applyFont="1" applyFill="1" applyAlignment="1">
      <alignment horizontal="left" vertical="center"/>
    </xf>
    <xf numFmtId="0" fontId="106" fillId="8" borderId="0" xfId="0" applyFont="1" applyFill="1"/>
    <xf numFmtId="168" fontId="45" fillId="8" borderId="7" xfId="1" applyNumberFormat="1" applyFont="1" applyFill="1" applyBorder="1" applyAlignment="1">
      <alignment horizontal="right" vertical="center"/>
    </xf>
    <xf numFmtId="168" fontId="44" fillId="8" borderId="10" xfId="1" applyNumberFormat="1" applyFont="1" applyFill="1" applyBorder="1" applyAlignment="1">
      <alignment horizontal="right" vertical="center"/>
    </xf>
    <xf numFmtId="0" fontId="109" fillId="0" borderId="0" xfId="6" applyFont="1" applyAlignment="1">
      <alignment horizontal="center"/>
    </xf>
    <xf numFmtId="0" fontId="109" fillId="0" borderId="0" xfId="6" applyFont="1" applyFill="1" applyAlignment="1">
      <alignment horizontal="center"/>
    </xf>
    <xf numFmtId="0" fontId="110" fillId="0" borderId="0" xfId="0" applyFont="1"/>
    <xf numFmtId="0" fontId="38" fillId="0" borderId="0" xfId="0" applyFont="1" applyFill="1"/>
    <xf numFmtId="0" fontId="18" fillId="0" borderId="0" xfId="0" applyFont="1" applyFill="1"/>
    <xf numFmtId="0" fontId="18" fillId="0" borderId="23" xfId="0" applyFont="1" applyFill="1" applyBorder="1" applyAlignment="1">
      <alignment horizontal="center" vertical="center" wrapText="1"/>
    </xf>
    <xf numFmtId="0" fontId="18" fillId="0" borderId="26" xfId="0" applyFont="1" applyFill="1" applyBorder="1" applyAlignment="1">
      <alignment horizontal="center" vertical="center" wrapText="1"/>
    </xf>
    <xf numFmtId="0" fontId="18" fillId="0" borderId="27" xfId="0" applyFont="1" applyFill="1" applyBorder="1" applyAlignment="1">
      <alignment horizontal="center" vertical="center" wrapText="1"/>
    </xf>
    <xf numFmtId="0" fontId="20" fillId="0" borderId="26" xfId="0" applyFont="1" applyFill="1" applyBorder="1" applyAlignment="1">
      <alignment horizontal="left" wrapText="1"/>
    </xf>
    <xf numFmtId="0" fontId="20" fillId="0" borderId="26" xfId="0" applyFont="1" applyFill="1" applyBorder="1" applyAlignment="1">
      <alignment horizontal="left" wrapText="1" indent="1"/>
    </xf>
    <xf numFmtId="0" fontId="0" fillId="0" borderId="24" xfId="0" applyFill="1" applyBorder="1" applyAlignment="1">
      <alignment wrapText="1"/>
    </xf>
    <xf numFmtId="0" fontId="21" fillId="0" borderId="0" xfId="0" applyFont="1" applyFill="1" applyAlignment="1">
      <alignment horizontal="left" vertical="top"/>
    </xf>
    <xf numFmtId="0" fontId="8" fillId="0" borderId="0" xfId="0" applyFont="1" applyFill="1"/>
    <xf numFmtId="0" fontId="0" fillId="0" borderId="10" xfId="0" applyFill="1" applyBorder="1"/>
    <xf numFmtId="0" fontId="8" fillId="0" borderId="0" xfId="0" applyFont="1" applyFill="1" applyAlignment="1">
      <alignment horizontal="center"/>
    </xf>
    <xf numFmtId="0" fontId="55" fillId="0" borderId="0" xfId="0" applyFont="1" applyFill="1" applyAlignment="1">
      <alignment horizontal="left" vertical="center"/>
    </xf>
    <xf numFmtId="0" fontId="20" fillId="30" borderId="25" xfId="0" applyFont="1" applyFill="1" applyBorder="1" applyAlignment="1">
      <alignment horizontal="left" wrapText="1"/>
    </xf>
    <xf numFmtId="0" fontId="20" fillId="30" borderId="25" xfId="0" applyFont="1" applyFill="1" applyBorder="1" applyAlignment="1">
      <alignment horizontal="left" wrapText="1" indent="1"/>
    </xf>
    <xf numFmtId="0" fontId="20" fillId="30" borderId="26" xfId="0" applyFont="1" applyFill="1" applyBorder="1" applyAlignment="1">
      <alignment horizontal="right" wrapText="1"/>
    </xf>
    <xf numFmtId="0" fontId="8" fillId="30" borderId="0" xfId="0" applyFont="1" applyFill="1"/>
    <xf numFmtId="0" fontId="0" fillId="30" borderId="0" xfId="0" applyFill="1"/>
    <xf numFmtId="0" fontId="0" fillId="30" borderId="10" xfId="0" applyFill="1" applyBorder="1"/>
    <xf numFmtId="0" fontId="8" fillId="30" borderId="0" xfId="0" applyFont="1" applyFill="1" applyAlignment="1">
      <alignment horizontal="center"/>
    </xf>
    <xf numFmtId="2" fontId="8" fillId="30" borderId="35" xfId="0" applyNumberFormat="1" applyFont="1" applyFill="1" applyBorder="1"/>
    <xf numFmtId="2" fontId="55" fillId="17" borderId="35" xfId="0" applyNumberFormat="1" applyFont="1" applyFill="1" applyBorder="1"/>
    <xf numFmtId="0" fontId="0" fillId="17" borderId="78" xfId="0" applyFill="1" applyBorder="1"/>
    <xf numFmtId="0" fontId="0" fillId="17" borderId="79" xfId="0" applyFill="1" applyBorder="1"/>
    <xf numFmtId="0" fontId="20" fillId="17" borderId="26" xfId="0" applyFont="1" applyFill="1" applyBorder="1" applyAlignment="1">
      <alignment horizontal="right" wrapText="1"/>
    </xf>
    <xf numFmtId="0" fontId="0" fillId="2" borderId="10" xfId="0" applyFill="1" applyBorder="1"/>
    <xf numFmtId="0" fontId="0" fillId="2" borderId="0" xfId="0" applyFill="1"/>
    <xf numFmtId="0" fontId="8" fillId="2" borderId="0" xfId="0" applyFont="1" applyFill="1" applyAlignment="1">
      <alignment horizontal="right"/>
    </xf>
    <xf numFmtId="168" fontId="6" fillId="2" borderId="35" xfId="1" applyNumberFormat="1" applyFont="1" applyFill="1" applyBorder="1"/>
    <xf numFmtId="0" fontId="111" fillId="2" borderId="0" xfId="0" applyFont="1" applyFill="1"/>
    <xf numFmtId="0" fontId="18" fillId="0" borderId="29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21" fillId="4" borderId="0" xfId="0" applyFont="1" applyFill="1" applyAlignment="1">
      <alignment horizontal="left" vertical="top" wrapText="1"/>
    </xf>
    <xf numFmtId="0" fontId="57" fillId="0" borderId="37" xfId="0" quotePrefix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58" fillId="0" borderId="0" xfId="0" applyFont="1" applyAlignment="1">
      <alignment horizontal="center" vertical="center"/>
    </xf>
    <xf numFmtId="0" fontId="21" fillId="4" borderId="0" xfId="0" applyFont="1" applyFill="1" applyAlignment="1">
      <alignment horizontal="right" vertical="top" wrapText="1"/>
    </xf>
    <xf numFmtId="166" fontId="104" fillId="8" borderId="0" xfId="7" applyNumberFormat="1" applyFont="1" applyFill="1" applyBorder="1" applyAlignment="1">
      <alignment horizontal="right" vertical="center"/>
    </xf>
    <xf numFmtId="166" fontId="104" fillId="0" borderId="0" xfId="7" applyNumberFormat="1" applyFont="1" applyFill="1" applyBorder="1" applyAlignment="1">
      <alignment horizontal="right" vertical="center"/>
    </xf>
    <xf numFmtId="166" fontId="104" fillId="8" borderId="10" xfId="7" applyNumberFormat="1" applyFont="1" applyFill="1" applyBorder="1" applyAlignment="1">
      <alignment horizontal="right" vertical="center"/>
    </xf>
    <xf numFmtId="166" fontId="104" fillId="0" borderId="10" xfId="7" applyNumberFormat="1" applyFont="1" applyFill="1" applyBorder="1" applyAlignment="1">
      <alignment horizontal="right" vertical="center"/>
    </xf>
    <xf numFmtId="0" fontId="21" fillId="4" borderId="0" xfId="0" applyFont="1" applyFill="1" applyAlignment="1">
      <alignment horizontal="left" vertical="top"/>
    </xf>
    <xf numFmtId="3" fontId="19" fillId="3" borderId="26" xfId="0" applyNumberFormat="1" applyFont="1" applyFill="1" applyBorder="1" applyAlignment="1">
      <alignment horizontal="right" wrapText="1"/>
    </xf>
    <xf numFmtId="0" fontId="19" fillId="3" borderId="26" xfId="0" applyFont="1" applyFill="1" applyBorder="1" applyAlignment="1">
      <alignment horizontal="right" wrapText="1"/>
    </xf>
    <xf numFmtId="0" fontId="18" fillId="0" borderId="23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21" fillId="4" borderId="0" xfId="0" applyFont="1" applyFill="1" applyAlignment="1">
      <alignment horizontal="left" vertical="top"/>
    </xf>
    <xf numFmtId="0" fontId="7" fillId="0" borderId="0" xfId="58" applyFont="1"/>
    <xf numFmtId="0" fontId="6" fillId="0" borderId="1" xfId="58" applyFont="1" applyBorder="1" applyAlignment="1">
      <alignment horizontal="center" vertical="center"/>
    </xf>
    <xf numFmtId="0" fontId="6" fillId="0" borderId="2" xfId="58" quotePrefix="1" applyFont="1" applyBorder="1" applyAlignment="1">
      <alignment horizontal="center" vertical="center"/>
    </xf>
    <xf numFmtId="0" fontId="7" fillId="0" borderId="3" xfId="58" applyFont="1" applyBorder="1"/>
    <xf numFmtId="0" fontId="7" fillId="0" borderId="4" xfId="58" applyFont="1" applyBorder="1"/>
    <xf numFmtId="164" fontId="76" fillId="4" borderId="14" xfId="58" applyNumberFormat="1" applyFont="1" applyFill="1" applyBorder="1" applyAlignment="1">
      <alignment horizontal="right" vertical="center" wrapText="1"/>
    </xf>
    <xf numFmtId="164" fontId="76" fillId="4" borderId="4" xfId="58" applyNumberFormat="1" applyFont="1" applyFill="1" applyBorder="1" applyAlignment="1">
      <alignment horizontal="right" vertical="center" wrapText="1"/>
    </xf>
    <xf numFmtId="164" fontId="76" fillId="4" borderId="4" xfId="58" applyNumberFormat="1" applyFont="1" applyFill="1" applyBorder="1"/>
    <xf numFmtId="0" fontId="76" fillId="4" borderId="4" xfId="58" applyFont="1" applyFill="1" applyBorder="1" applyAlignment="1">
      <alignment horizontal="right" vertical="center" wrapText="1"/>
    </xf>
    <xf numFmtId="0" fontId="76" fillId="4" borderId="4" xfId="58" applyFont="1" applyFill="1" applyBorder="1" applyAlignment="1">
      <alignment horizontal="right"/>
    </xf>
    <xf numFmtId="166" fontId="76" fillId="4" borderId="4" xfId="1" applyNumberFormat="1" applyFont="1" applyFill="1" applyBorder="1" applyAlignment="1">
      <alignment horizontal="right" vertical="center" wrapText="1"/>
    </xf>
    <xf numFmtId="0" fontId="7" fillId="0" borderId="4" xfId="58" applyFont="1" applyBorder="1" applyAlignment="1">
      <alignment shrinkToFit="1"/>
    </xf>
    <xf numFmtId="0" fontId="77" fillId="4" borderId="4" xfId="58" applyFont="1" applyFill="1" applyBorder="1" applyAlignment="1">
      <alignment horizontal="right" vertical="center" wrapText="1"/>
    </xf>
    <xf numFmtId="164" fontId="76" fillId="4" borderId="4" xfId="58" applyNumberFormat="1" applyFont="1" applyFill="1" applyBorder="1" applyAlignment="1">
      <alignment horizontal="right"/>
    </xf>
    <xf numFmtId="0" fontId="7" fillId="0" borderId="19" xfId="58" applyFont="1" applyBorder="1"/>
    <xf numFmtId="2" fontId="76" fillId="4" borderId="19" xfId="58" applyNumberFormat="1" applyFont="1" applyFill="1" applyBorder="1" applyAlignment="1">
      <alignment horizontal="right" vertical="center" wrapText="1"/>
    </xf>
    <xf numFmtId="2" fontId="76" fillId="4" borderId="19" xfId="58" applyNumberFormat="1" applyFont="1" applyFill="1" applyBorder="1" applyAlignment="1">
      <alignment horizontal="right"/>
    </xf>
    <xf numFmtId="0" fontId="7" fillId="0" borderId="19" xfId="58" applyFont="1" applyBorder="1" applyAlignment="1">
      <alignment shrinkToFit="1"/>
    </xf>
    <xf numFmtId="0" fontId="6" fillId="0" borderId="7" xfId="58" applyFont="1" applyBorder="1" applyAlignment="1">
      <alignment horizontal="center" vertical="center"/>
    </xf>
    <xf numFmtId="0" fontId="6" fillId="0" borderId="10" xfId="58" quotePrefix="1" applyFont="1" applyBorder="1" applyAlignment="1">
      <alignment horizontal="center" vertical="center"/>
    </xf>
    <xf numFmtId="0" fontId="6" fillId="0" borderId="18" xfId="58" applyFont="1" applyBorder="1"/>
    <xf numFmtId="0" fontId="7" fillId="0" borderId="51" xfId="58" applyFont="1" applyBorder="1"/>
    <xf numFmtId="0" fontId="7" fillId="0" borderId="13" xfId="58" applyFont="1" applyBorder="1"/>
    <xf numFmtId="0" fontId="7" fillId="0" borderId="12" xfId="58" applyFont="1" applyBorder="1" applyAlignment="1">
      <alignment horizontal="left"/>
    </xf>
    <xf numFmtId="0" fontId="7" fillId="0" borderId="13" xfId="58" applyFont="1" applyBorder="1" applyAlignment="1">
      <alignment horizontal="left"/>
    </xf>
    <xf numFmtId="0" fontId="7" fillId="0" borderId="14" xfId="58" applyFont="1" applyBorder="1" applyAlignment="1">
      <alignment horizontal="left"/>
    </xf>
    <xf numFmtId="0" fontId="7" fillId="0" borderId="12" xfId="58" applyFont="1" applyBorder="1"/>
    <xf numFmtId="0" fontId="7" fillId="0" borderId="14" xfId="58" applyFont="1" applyBorder="1"/>
    <xf numFmtId="0" fontId="7" fillId="0" borderId="16" xfId="58" applyFont="1" applyBorder="1"/>
    <xf numFmtId="0" fontId="27" fillId="0" borderId="0" xfId="59" applyFont="1"/>
    <xf numFmtId="0" fontId="78" fillId="0" borderId="0" xfId="59" applyFont="1"/>
    <xf numFmtId="0" fontId="50" fillId="0" borderId="6" xfId="59" applyFont="1" applyBorder="1" applyAlignment="1">
      <alignment horizontal="centerContinuous"/>
    </xf>
    <xf numFmtId="0" fontId="50" fillId="0" borderId="37" xfId="59" applyFont="1" applyBorder="1" applyAlignment="1">
      <alignment horizontal="centerContinuous"/>
    </xf>
    <xf numFmtId="0" fontId="50" fillId="0" borderId="38" xfId="59" applyFont="1" applyBorder="1" applyAlignment="1">
      <alignment horizontal="centerContinuous"/>
    </xf>
    <xf numFmtId="0" fontId="50" fillId="0" borderId="1" xfId="59" applyFont="1" applyBorder="1" applyAlignment="1">
      <alignment horizontal="center"/>
    </xf>
    <xf numFmtId="0" fontId="50" fillId="0" borderId="5" xfId="59" applyFont="1" applyBorder="1"/>
    <xf numFmtId="0" fontId="50" fillId="0" borderId="5" xfId="59" applyFont="1" applyBorder="1" applyAlignment="1">
      <alignment horizontal="center"/>
    </xf>
    <xf numFmtId="0" fontId="27" fillId="7" borderId="2" xfId="2" applyFont="1" applyFill="1" applyBorder="1" applyAlignment="1">
      <alignment horizontal="center" wrapText="1"/>
    </xf>
    <xf numFmtId="0" fontId="27" fillId="7" borderId="5" xfId="2" applyFont="1" applyFill="1" applyBorder="1" applyAlignment="1">
      <alignment horizontal="left" wrapText="1"/>
    </xf>
    <xf numFmtId="166" fontId="50" fillId="0" borderId="33" xfId="60" applyNumberFormat="1" applyFont="1" applyBorder="1" applyAlignment="1">
      <alignment horizontal="center"/>
    </xf>
    <xf numFmtId="166" fontId="50" fillId="0" borderId="5" xfId="60" applyNumberFormat="1" applyFont="1" applyBorder="1" applyAlignment="1">
      <alignment horizontal="center"/>
    </xf>
    <xf numFmtId="0" fontId="128" fillId="6" borderId="33" xfId="2" applyFont="1" applyFill="1" applyBorder="1" applyAlignment="1">
      <alignment horizontal="center" wrapText="1"/>
    </xf>
    <xf numFmtId="0" fontId="128" fillId="6" borderId="33" xfId="2" applyFont="1" applyFill="1" applyBorder="1" applyAlignment="1">
      <alignment horizontal="left" wrapText="1"/>
    </xf>
    <xf numFmtId="3" fontId="128" fillId="0" borderId="3" xfId="59" applyNumberFormat="1" applyFont="1" applyBorder="1" applyAlignment="1">
      <alignment horizontal="right"/>
    </xf>
    <xf numFmtId="3" fontId="78" fillId="0" borderId="33" xfId="60" applyNumberFormat="1" applyFont="1" applyBorder="1" applyAlignment="1">
      <alignment horizontal="right"/>
    </xf>
    <xf numFmtId="0" fontId="128" fillId="7" borderId="4" xfId="2" applyFont="1" applyFill="1" applyBorder="1" applyAlignment="1">
      <alignment horizontal="center" wrapText="1"/>
    </xf>
    <xf numFmtId="0" fontId="128" fillId="7" borderId="4" xfId="2" applyFont="1" applyFill="1" applyBorder="1" applyAlignment="1">
      <alignment horizontal="left" wrapText="1"/>
    </xf>
    <xf numFmtId="3" fontId="78" fillId="0" borderId="4" xfId="60" applyNumberFormat="1" applyFont="1" applyFill="1" applyBorder="1" applyAlignment="1">
      <alignment horizontal="right"/>
    </xf>
    <xf numFmtId="0" fontId="128" fillId="6" borderId="4" xfId="2" applyFont="1" applyFill="1" applyBorder="1" applyAlignment="1">
      <alignment horizontal="center" wrapText="1"/>
    </xf>
    <xf numFmtId="0" fontId="128" fillId="6" borderId="4" xfId="2" applyFont="1" applyFill="1" applyBorder="1" applyAlignment="1">
      <alignment horizontal="left" wrapText="1"/>
    </xf>
    <xf numFmtId="3" fontId="78" fillId="0" borderId="21" xfId="60" applyNumberFormat="1" applyFont="1" applyFill="1" applyBorder="1" applyAlignment="1">
      <alignment horizontal="right"/>
    </xf>
    <xf numFmtId="0" fontId="128" fillId="6" borderId="12" xfId="2" applyFont="1" applyFill="1" applyBorder="1" applyAlignment="1">
      <alignment horizontal="left" wrapText="1"/>
    </xf>
    <xf numFmtId="3" fontId="78" fillId="0" borderId="51" xfId="60" applyNumberFormat="1" applyFont="1" applyFill="1" applyBorder="1" applyAlignment="1">
      <alignment horizontal="right"/>
    </xf>
    <xf numFmtId="3" fontId="78" fillId="0" borderId="20" xfId="60" applyNumberFormat="1" applyFont="1" applyFill="1" applyBorder="1" applyAlignment="1">
      <alignment horizontal="right"/>
    </xf>
    <xf numFmtId="3" fontId="78" fillId="0" borderId="52" xfId="60" applyNumberFormat="1" applyFont="1" applyBorder="1" applyAlignment="1">
      <alignment horizontal="right"/>
    </xf>
    <xf numFmtId="3" fontId="78" fillId="0" borderId="33" xfId="60" applyNumberFormat="1" applyFont="1" applyFill="1" applyBorder="1" applyAlignment="1">
      <alignment horizontal="right"/>
    </xf>
    <xf numFmtId="0" fontId="128" fillId="7" borderId="19" xfId="2" applyFont="1" applyFill="1" applyBorder="1" applyAlignment="1">
      <alignment horizontal="center" wrapText="1"/>
    </xf>
    <xf numFmtId="0" fontId="128" fillId="7" borderId="15" xfId="2" applyFont="1" applyFill="1" applyBorder="1" applyAlignment="1">
      <alignment horizontal="left" wrapText="1"/>
    </xf>
    <xf numFmtId="3" fontId="78" fillId="0" borderId="9" xfId="60" applyNumberFormat="1" applyFont="1" applyFill="1" applyBorder="1" applyAlignment="1">
      <alignment horizontal="right"/>
    </xf>
    <xf numFmtId="3" fontId="78" fillId="0" borderId="2" xfId="60" applyNumberFormat="1" applyFont="1" applyFill="1" applyBorder="1" applyAlignment="1">
      <alignment horizontal="right"/>
    </xf>
    <xf numFmtId="3" fontId="78" fillId="0" borderId="17" xfId="60" applyNumberFormat="1" applyFont="1" applyBorder="1" applyAlignment="1">
      <alignment horizontal="right"/>
    </xf>
    <xf numFmtId="0" fontId="128" fillId="7" borderId="0" xfId="2" applyFont="1" applyFill="1" applyBorder="1" applyAlignment="1">
      <alignment horizontal="center" wrapText="1"/>
    </xf>
    <xf numFmtId="0" fontId="128" fillId="7" borderId="0" xfId="2" applyFont="1" applyFill="1" applyBorder="1" applyAlignment="1">
      <alignment horizontal="left" wrapText="1"/>
    </xf>
    <xf numFmtId="166" fontId="78" fillId="0" borderId="0" xfId="60" applyNumberFormat="1" applyFont="1" applyBorder="1" applyAlignment="1">
      <alignment horizontal="center"/>
    </xf>
    <xf numFmtId="0" fontId="78" fillId="0" borderId="0" xfId="3" applyFont="1" applyBorder="1"/>
    <xf numFmtId="0" fontId="78" fillId="0" borderId="4" xfId="59" applyFont="1" applyBorder="1" applyAlignment="1">
      <alignment horizontal="center"/>
    </xf>
    <xf numFmtId="0" fontId="128" fillId="0" borderId="4" xfId="59" applyFont="1" applyBorder="1" applyAlignment="1">
      <alignment horizontal="left"/>
    </xf>
    <xf numFmtId="166" fontId="78" fillId="0" borderId="4" xfId="60" applyNumberFormat="1" applyFont="1" applyFill="1" applyBorder="1" applyAlignment="1">
      <alignment horizontal="center"/>
    </xf>
    <xf numFmtId="166" fontId="78" fillId="0" borderId="4" xfId="60" applyNumberFormat="1" applyFont="1" applyBorder="1" applyAlignment="1">
      <alignment horizontal="center"/>
    </xf>
    <xf numFmtId="166" fontId="78" fillId="0" borderId="21" xfId="60" applyNumberFormat="1" applyFont="1" applyFill="1" applyBorder="1"/>
    <xf numFmtId="166" fontId="78" fillId="0" borderId="51" xfId="60" applyNumberFormat="1" applyFont="1" applyFill="1" applyBorder="1"/>
    <xf numFmtId="166" fontId="78" fillId="0" borderId="20" xfId="60" applyNumberFormat="1" applyFont="1" applyFill="1" applyBorder="1"/>
    <xf numFmtId="166" fontId="78" fillId="0" borderId="52" xfId="60" applyNumberFormat="1" applyFont="1" applyBorder="1" applyAlignment="1">
      <alignment horizontal="center"/>
    </xf>
    <xf numFmtId="166" fontId="78" fillId="0" borderId="33" xfId="60" applyNumberFormat="1" applyFont="1" applyFill="1" applyBorder="1"/>
    <xf numFmtId="166" fontId="78" fillId="0" borderId="33" xfId="60" applyNumberFormat="1" applyFont="1" applyBorder="1" applyAlignment="1">
      <alignment horizontal="center"/>
    </xf>
    <xf numFmtId="166" fontId="78" fillId="0" borderId="4" xfId="60" applyNumberFormat="1" applyFont="1" applyFill="1" applyBorder="1"/>
    <xf numFmtId="166" fontId="78" fillId="0" borderId="33" xfId="60" applyNumberFormat="1" applyFont="1" applyFill="1" applyBorder="1" applyAlignment="1">
      <alignment horizontal="center"/>
    </xf>
    <xf numFmtId="0" fontId="78" fillId="0" borderId="19" xfId="59" applyFont="1" applyBorder="1" applyAlignment="1">
      <alignment horizontal="center"/>
    </xf>
    <xf numFmtId="0" fontId="128" fillId="6" borderId="19" xfId="2" applyFont="1" applyFill="1" applyBorder="1" applyAlignment="1">
      <alignment horizontal="left" wrapText="1"/>
    </xf>
    <xf numFmtId="166" fontId="78" fillId="0" borderId="19" xfId="60" applyNumberFormat="1" applyFont="1" applyFill="1" applyBorder="1" applyAlignment="1">
      <alignment horizontal="center"/>
    </xf>
    <xf numFmtId="166" fontId="78" fillId="0" borderId="19" xfId="60" applyNumberFormat="1" applyFont="1" applyBorder="1" applyAlignment="1">
      <alignment horizontal="center"/>
    </xf>
    <xf numFmtId="0" fontId="78" fillId="0" borderId="0" xfId="59" applyFont="1" applyAlignment="1">
      <alignment horizontal="center"/>
    </xf>
    <xf numFmtId="0" fontId="128" fillId="6" borderId="0" xfId="2" applyFont="1" applyFill="1" applyBorder="1" applyAlignment="1">
      <alignment horizontal="left" wrapText="1"/>
    </xf>
    <xf numFmtId="0" fontId="128" fillId="7" borderId="19" xfId="2" applyFont="1" applyFill="1" applyBorder="1" applyAlignment="1">
      <alignment horizontal="left" wrapText="1"/>
    </xf>
    <xf numFmtId="166" fontId="78" fillId="0" borderId="0" xfId="59" applyNumberFormat="1" applyFont="1"/>
    <xf numFmtId="0" fontId="21" fillId="0" borderId="0" xfId="0" applyFont="1" applyAlignment="1">
      <alignment horizontal="left" vertical="top" wrapText="1"/>
    </xf>
    <xf numFmtId="0" fontId="29" fillId="0" borderId="0" xfId="59" applyFont="1"/>
    <xf numFmtId="3" fontId="29" fillId="0" borderId="5" xfId="59" applyNumberFormat="1" applyFont="1" applyBorder="1"/>
    <xf numFmtId="0" fontId="3" fillId="0" borderId="0" xfId="61"/>
    <xf numFmtId="0" fontId="129" fillId="0" borderId="0" xfId="61" applyFont="1" applyAlignment="1">
      <alignment horizontal="center" vertical="center" wrapText="1"/>
    </xf>
    <xf numFmtId="0" fontId="23" fillId="0" borderId="0" xfId="61" applyFont="1" applyAlignment="1">
      <alignment wrapText="1"/>
    </xf>
    <xf numFmtId="3" fontId="23" fillId="0" borderId="0" xfId="61" applyNumberFormat="1" applyFont="1" applyAlignment="1">
      <alignment wrapText="1"/>
    </xf>
    <xf numFmtId="3" fontId="23" fillId="18" borderId="0" xfId="61" applyNumberFormat="1" applyFont="1" applyFill="1" applyAlignment="1">
      <alignment wrapText="1"/>
    </xf>
    <xf numFmtId="3" fontId="23" fillId="5" borderId="0" xfId="61" applyNumberFormat="1" applyFont="1" applyFill="1" applyAlignment="1">
      <alignment wrapText="1"/>
    </xf>
    <xf numFmtId="0" fontId="57" fillId="0" borderId="0" xfId="0" applyFont="1"/>
    <xf numFmtId="0" fontId="58" fillId="0" borderId="0" xfId="0" applyFont="1" applyAlignment="1">
      <alignment horizontal="right" vertical="center"/>
    </xf>
    <xf numFmtId="0" fontId="59" fillId="0" borderId="0" xfId="0" applyFont="1" applyAlignment="1">
      <alignment horizontal="center"/>
    </xf>
    <xf numFmtId="0" fontId="60" fillId="0" borderId="0" xfId="0" applyFont="1" applyAlignment="1">
      <alignment horizontal="center" vertical="center"/>
    </xf>
    <xf numFmtId="3" fontId="62" fillId="0" borderId="0" xfId="0" applyNumberFormat="1" applyFont="1" applyAlignment="1">
      <alignment horizontal="right" vertical="center"/>
    </xf>
    <xf numFmtId="0" fontId="130" fillId="0" borderId="0" xfId="0" applyFont="1" applyAlignment="1">
      <alignment horizontal="left" vertical="center" readingOrder="1"/>
    </xf>
    <xf numFmtId="0" fontId="130" fillId="0" borderId="0" xfId="0" applyFont="1" applyAlignment="1">
      <alignment horizontal="left" readingOrder="1"/>
    </xf>
    <xf numFmtId="0" fontId="130" fillId="0" borderId="0" xfId="0" applyFont="1" applyAlignment="1">
      <alignment horizontal="right" vertical="center" wrapText="1" readingOrder="1"/>
    </xf>
    <xf numFmtId="0" fontId="130" fillId="0" borderId="0" xfId="0" applyFont="1" applyAlignment="1">
      <alignment horizontal="right" wrapText="1" readingOrder="1"/>
    </xf>
    <xf numFmtId="0" fontId="130" fillId="0" borderId="0" xfId="0" applyFont="1" applyAlignment="1">
      <alignment horizontal="right" vertical="center" readingOrder="1"/>
    </xf>
    <xf numFmtId="0" fontId="131" fillId="62" borderId="89" xfId="0" applyFont="1" applyFill="1" applyBorder="1" applyAlignment="1">
      <alignment horizontal="left" vertical="center" wrapText="1" readingOrder="1"/>
    </xf>
    <xf numFmtId="0" fontId="130" fillId="62" borderId="89" xfId="0" applyFont="1" applyFill="1" applyBorder="1" applyAlignment="1">
      <alignment horizontal="center" vertical="top" wrapText="1" readingOrder="1"/>
    </xf>
    <xf numFmtId="0" fontId="130" fillId="62" borderId="90" xfId="0" applyFont="1" applyFill="1" applyBorder="1" applyAlignment="1">
      <alignment horizontal="center" vertical="top" wrapText="1" readingOrder="1"/>
    </xf>
    <xf numFmtId="0" fontId="130" fillId="63" borderId="91" xfId="0" applyFont="1" applyFill="1" applyBorder="1" applyAlignment="1">
      <alignment horizontal="left" vertical="center" wrapText="1" readingOrder="1"/>
    </xf>
    <xf numFmtId="171" fontId="130" fillId="63" borderId="91" xfId="0" applyNumberFormat="1" applyFont="1" applyFill="1" applyBorder="1" applyAlignment="1">
      <alignment horizontal="right" vertical="center" wrapText="1" readingOrder="1"/>
    </xf>
    <xf numFmtId="171" fontId="130" fillId="63" borderId="92" xfId="0" applyNumberFormat="1" applyFont="1" applyFill="1" applyBorder="1" applyAlignment="1">
      <alignment vertical="center" wrapText="1" readingOrder="1"/>
    </xf>
    <xf numFmtId="0" fontId="132" fillId="64" borderId="91" xfId="0" applyFont="1" applyFill="1" applyBorder="1" applyAlignment="1">
      <alignment horizontal="left" vertical="center" wrapText="1" readingOrder="1"/>
    </xf>
    <xf numFmtId="171" fontId="133" fillId="64" borderId="91" xfId="0" applyNumberFormat="1" applyFont="1" applyFill="1" applyBorder="1" applyAlignment="1">
      <alignment horizontal="right" vertical="center" wrapText="1" readingOrder="1"/>
    </xf>
    <xf numFmtId="171" fontId="133" fillId="64" borderId="93" xfId="0" applyNumberFormat="1" applyFont="1" applyFill="1" applyBorder="1" applyAlignment="1">
      <alignment vertical="center" wrapText="1" readingOrder="1"/>
    </xf>
    <xf numFmtId="0" fontId="133" fillId="63" borderId="91" xfId="0" applyFont="1" applyFill="1" applyBorder="1" applyAlignment="1">
      <alignment horizontal="left" vertical="center" wrapText="1" readingOrder="1"/>
    </xf>
    <xf numFmtId="171" fontId="133" fillId="63" borderId="91" xfId="0" applyNumberFormat="1" applyFont="1" applyFill="1" applyBorder="1" applyAlignment="1">
      <alignment horizontal="right" vertical="center" wrapText="1" readingOrder="1"/>
    </xf>
    <xf numFmtId="171" fontId="133" fillId="63" borderId="93" xfId="0" applyNumberFormat="1" applyFont="1" applyFill="1" applyBorder="1" applyAlignment="1">
      <alignment vertical="center" wrapText="1" readingOrder="1"/>
    </xf>
    <xf numFmtId="0" fontId="130" fillId="64" borderId="91" xfId="0" applyFont="1" applyFill="1" applyBorder="1" applyAlignment="1">
      <alignment horizontal="left" vertical="center" wrapText="1" readingOrder="1"/>
    </xf>
    <xf numFmtId="171" fontId="130" fillId="64" borderId="91" xfId="0" applyNumberFormat="1" applyFont="1" applyFill="1" applyBorder="1" applyAlignment="1">
      <alignment horizontal="right" vertical="center" wrapText="1" readingOrder="1"/>
    </xf>
    <xf numFmtId="171" fontId="130" fillId="64" borderId="93" xfId="0" applyNumberFormat="1" applyFont="1" applyFill="1" applyBorder="1" applyAlignment="1">
      <alignment vertical="center" wrapText="1" readingOrder="1"/>
    </xf>
    <xf numFmtId="0" fontId="132" fillId="63" borderId="91" xfId="0" applyFont="1" applyFill="1" applyBorder="1" applyAlignment="1">
      <alignment horizontal="left" vertical="center" wrapText="1" readingOrder="1"/>
    </xf>
    <xf numFmtId="0" fontId="133" fillId="64" borderId="91" xfId="0" applyFont="1" applyFill="1" applyBorder="1" applyAlignment="1">
      <alignment horizontal="left" vertical="center" wrapText="1" readingOrder="1"/>
    </xf>
    <xf numFmtId="171" fontId="133" fillId="64" borderId="94" xfId="0" applyNumberFormat="1" applyFont="1" applyFill="1" applyBorder="1" applyAlignment="1">
      <alignment vertical="center" wrapText="1" readingOrder="1"/>
    </xf>
    <xf numFmtId="0" fontId="130" fillId="62" borderId="95" xfId="0" applyFont="1" applyFill="1" applyBorder="1" applyAlignment="1">
      <alignment horizontal="left" vertical="center" wrapText="1" readingOrder="1"/>
    </xf>
    <xf numFmtId="171" fontId="130" fillId="62" borderId="95" xfId="0" applyNumberFormat="1" applyFont="1" applyFill="1" applyBorder="1" applyAlignment="1">
      <alignment horizontal="right" vertical="center" wrapText="1" readingOrder="1"/>
    </xf>
    <xf numFmtId="171" fontId="130" fillId="62" borderId="92" xfId="0" applyNumberFormat="1" applyFont="1" applyFill="1" applyBorder="1" applyAlignment="1">
      <alignment vertical="center" wrapText="1" readingOrder="1"/>
    </xf>
    <xf numFmtId="0" fontId="130" fillId="65" borderId="91" xfId="0" applyFont="1" applyFill="1" applyBorder="1" applyAlignment="1">
      <alignment horizontal="left" vertical="center" wrapText="1" readingOrder="1"/>
    </xf>
    <xf numFmtId="171" fontId="130" fillId="65" borderId="91" xfId="0" applyNumberFormat="1" applyFont="1" applyFill="1" applyBorder="1" applyAlignment="1">
      <alignment horizontal="right" vertical="center" wrapText="1" readingOrder="1"/>
    </xf>
    <xf numFmtId="171" fontId="130" fillId="65" borderId="93" xfId="0" applyNumberFormat="1" applyFont="1" applyFill="1" applyBorder="1" applyAlignment="1">
      <alignment vertical="center" wrapText="1" readingOrder="1"/>
    </xf>
    <xf numFmtId="0" fontId="130" fillId="63" borderId="96" xfId="0" applyFont="1" applyFill="1" applyBorder="1" applyAlignment="1">
      <alignment horizontal="left" vertical="center" wrapText="1" readingOrder="1"/>
    </xf>
    <xf numFmtId="171" fontId="130" fillId="63" borderId="96" xfId="0" applyNumberFormat="1" applyFont="1" applyFill="1" applyBorder="1" applyAlignment="1">
      <alignment horizontal="right" vertical="center" wrapText="1" readingOrder="1"/>
    </xf>
    <xf numFmtId="171" fontId="130" fillId="63" borderId="94" xfId="0" applyNumberFormat="1" applyFont="1" applyFill="1" applyBorder="1" applyAlignment="1">
      <alignment vertical="center" wrapText="1" readingOrder="1"/>
    </xf>
    <xf numFmtId="2" fontId="76" fillId="4" borderId="4" xfId="58" applyNumberFormat="1" applyFont="1" applyFill="1" applyBorder="1" applyAlignment="1">
      <alignment horizontal="right"/>
    </xf>
    <xf numFmtId="0" fontId="19" fillId="0" borderId="26" xfId="61" applyNumberFormat="1" applyFont="1" applyBorder="1" applyAlignment="1">
      <alignment horizontal="right" wrapText="1"/>
    </xf>
    <xf numFmtId="3" fontId="76" fillId="4" borderId="4" xfId="58" applyNumberFormat="1" applyFont="1" applyFill="1" applyBorder="1" applyAlignment="1">
      <alignment horizontal="right"/>
    </xf>
    <xf numFmtId="0" fontId="20" fillId="0" borderId="26" xfId="0" applyNumberFormat="1" applyFont="1" applyBorder="1" applyAlignment="1">
      <alignment horizontal="right" wrapText="1"/>
    </xf>
    <xf numFmtId="0" fontId="20" fillId="0" borderId="26" xfId="61" applyNumberFormat="1" applyFont="1" applyBorder="1" applyAlignment="1">
      <alignment horizontal="right" wrapText="1"/>
    </xf>
    <xf numFmtId="4" fontId="19" fillId="0" borderId="26" xfId="61" applyNumberFormat="1" applyFont="1" applyBorder="1" applyAlignment="1">
      <alignment horizontal="right" wrapText="1"/>
    </xf>
    <xf numFmtId="0" fontId="21" fillId="0" borderId="0" xfId="0" applyFont="1" applyAlignment="1">
      <alignment horizontal="right" vertical="top" wrapText="1"/>
    </xf>
    <xf numFmtId="0" fontId="19" fillId="0" borderId="26" xfId="0" applyNumberFormat="1" applyFont="1" applyBorder="1" applyAlignment="1">
      <alignment horizontal="right" wrapText="1"/>
    </xf>
    <xf numFmtId="0" fontId="3" fillId="0" borderId="0" xfId="61"/>
    <xf numFmtId="0" fontId="18" fillId="0" borderId="0" xfId="61" applyFont="1"/>
    <xf numFmtId="0" fontId="20" fillId="0" borderId="0" xfId="61" applyFont="1" applyAlignment="1">
      <alignment horizontal="right" wrapText="1"/>
    </xf>
    <xf numFmtId="0" fontId="18" fillId="0" borderId="22" xfId="61" applyFont="1" applyBorder="1" applyAlignment="1">
      <alignment horizontal="center" vertical="center" wrapText="1"/>
    </xf>
    <xf numFmtId="0" fontId="18" fillId="0" borderId="29" xfId="61" applyFont="1" applyBorder="1" applyAlignment="1">
      <alignment horizontal="center" vertical="center" wrapText="1"/>
    </xf>
    <xf numFmtId="0" fontId="19" fillId="0" borderId="25" xfId="61" applyFont="1" applyBorder="1" applyAlignment="1">
      <alignment horizontal="center" wrapText="1"/>
    </xf>
    <xf numFmtId="0" fontId="19" fillId="0" borderId="26" xfId="61" applyFont="1" applyBorder="1" applyAlignment="1">
      <alignment horizontal="center" wrapText="1"/>
    </xf>
    <xf numFmtId="0" fontId="19" fillId="0" borderId="25" xfId="61" applyFont="1" applyBorder="1" applyAlignment="1">
      <alignment horizontal="left" wrapText="1"/>
    </xf>
    <xf numFmtId="0" fontId="19" fillId="0" borderId="26" xfId="61" applyFont="1" applyBorder="1" applyAlignment="1">
      <alignment horizontal="left" wrapText="1"/>
    </xf>
    <xf numFmtId="0" fontId="20" fillId="0" borderId="25" xfId="61" applyFont="1" applyBorder="1" applyAlignment="1">
      <alignment horizontal="left" wrapText="1" indent="2"/>
    </xf>
    <xf numFmtId="0" fontId="20" fillId="0" borderId="26" xfId="61" applyFont="1" applyBorder="1" applyAlignment="1">
      <alignment horizontal="left" wrapText="1" indent="2"/>
    </xf>
    <xf numFmtId="0" fontId="3" fillId="0" borderId="24" xfId="61" applyBorder="1" applyAlignment="1">
      <alignment wrapText="1"/>
    </xf>
    <xf numFmtId="0" fontId="18" fillId="0" borderId="25" xfId="61" applyFont="1" applyBorder="1" applyAlignment="1">
      <alignment horizontal="center" vertical="center" wrapText="1"/>
    </xf>
    <xf numFmtId="0" fontId="18" fillId="0" borderId="24" xfId="61" applyFont="1" applyBorder="1" applyAlignment="1">
      <alignment horizontal="center" vertical="center" wrapText="1"/>
    </xf>
    <xf numFmtId="0" fontId="18" fillId="0" borderId="23" xfId="61" applyFont="1" applyBorder="1" applyAlignment="1">
      <alignment horizontal="center" vertical="center" wrapText="1"/>
    </xf>
    <xf numFmtId="0" fontId="18" fillId="0" borderId="28" xfId="61" applyFont="1" applyBorder="1" applyAlignment="1">
      <alignment horizontal="center" vertical="center" wrapText="1"/>
    </xf>
    <xf numFmtId="0" fontId="18" fillId="0" borderId="27" xfId="61" applyFont="1" applyBorder="1" applyAlignment="1">
      <alignment horizontal="center" vertical="center" wrapText="1"/>
    </xf>
    <xf numFmtId="0" fontId="18" fillId="0" borderId="26" xfId="61" applyFont="1" applyBorder="1" applyAlignment="1">
      <alignment horizontal="center" vertical="center" wrapText="1"/>
    </xf>
    <xf numFmtId="0" fontId="21" fillId="0" borderId="0" xfId="61" applyFont="1" applyAlignment="1">
      <alignment horizontal="left" vertical="top" wrapText="1"/>
    </xf>
    <xf numFmtId="0" fontId="21" fillId="0" borderId="0" xfId="61" applyFont="1" applyAlignment="1">
      <alignment horizontal="right" vertical="top" wrapText="1"/>
    </xf>
    <xf numFmtId="164" fontId="76" fillId="4" borderId="19" xfId="58" applyNumberFormat="1" applyFont="1" applyFill="1" applyBorder="1" applyAlignment="1">
      <alignment horizontal="right"/>
    </xf>
    <xf numFmtId="0" fontId="18" fillId="0" borderId="25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horizontal="right" vertical="top" wrapText="1"/>
    </xf>
    <xf numFmtId="0" fontId="18" fillId="0" borderId="22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top" wrapText="1"/>
    </xf>
    <xf numFmtId="2" fontId="14" fillId="0" borderId="0" xfId="0" applyNumberFormat="1" applyFont="1"/>
    <xf numFmtId="164" fontId="76" fillId="0" borderId="4" xfId="58" applyNumberFormat="1" applyFont="1" applyFill="1" applyBorder="1"/>
    <xf numFmtId="2" fontId="76" fillId="4" borderId="3" xfId="58" quotePrefix="1" applyNumberFormat="1" applyFont="1" applyFill="1" applyBorder="1" applyAlignment="1">
      <alignment horizontal="right" vertical="center" wrapText="1"/>
    </xf>
    <xf numFmtId="172" fontId="76" fillId="4" borderId="3" xfId="58" quotePrefix="1" applyNumberFormat="1" applyFont="1" applyFill="1" applyBorder="1" applyAlignment="1">
      <alignment horizontal="right" vertical="center" wrapText="1"/>
    </xf>
    <xf numFmtId="2" fontId="76" fillId="4" borderId="3" xfId="58" applyNumberFormat="1" applyFont="1" applyFill="1" applyBorder="1"/>
    <xf numFmtId="0" fontId="18" fillId="0" borderId="23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horizontal="right" vertical="top" wrapText="1"/>
    </xf>
    <xf numFmtId="0" fontId="0" fillId="0" borderId="0" xfId="0" applyAlignment="1">
      <alignment horizontal="center" vertical="center"/>
    </xf>
    <xf numFmtId="170" fontId="87" fillId="0" borderId="37" xfId="0" applyNumberFormat="1" applyFont="1" applyBorder="1" applyAlignment="1">
      <alignment horizontal="center" vertical="center"/>
    </xf>
    <xf numFmtId="0" fontId="21" fillId="4" borderId="0" xfId="0" applyFont="1" applyFill="1" applyAlignment="1">
      <alignment horizontal="right" vertical="top"/>
    </xf>
    <xf numFmtId="0" fontId="21" fillId="4" borderId="0" xfId="0" applyFont="1" applyFill="1" applyAlignment="1">
      <alignment horizontal="left" vertical="top"/>
    </xf>
    <xf numFmtId="0" fontId="76" fillId="0" borderId="4" xfId="58" applyFont="1" applyFill="1" applyBorder="1" applyAlignment="1">
      <alignment horizontal="right"/>
    </xf>
    <xf numFmtId="0" fontId="21" fillId="0" borderId="0" xfId="0" applyFont="1" applyAlignment="1">
      <alignment horizontal="left" vertical="top"/>
    </xf>
    <xf numFmtId="0" fontId="21" fillId="0" borderId="0" xfId="0" applyFont="1" applyAlignment="1">
      <alignment horizontal="right" vertical="top"/>
    </xf>
    <xf numFmtId="3" fontId="94" fillId="0" borderId="0" xfId="0" applyNumberFormat="1" applyFont="1" applyAlignment="1">
      <alignment horizontal="right" vertical="center"/>
    </xf>
    <xf numFmtId="165" fontId="94" fillId="0" borderId="0" xfId="0" applyNumberFormat="1" applyFont="1" applyAlignment="1">
      <alignment horizontal="right" vertical="center"/>
    </xf>
    <xf numFmtId="165" fontId="94" fillId="0" borderId="0" xfId="0" quotePrefix="1" applyNumberFormat="1" applyFont="1" applyAlignment="1">
      <alignment horizontal="right" vertical="center"/>
    </xf>
    <xf numFmtId="165" fontId="94" fillId="0" borderId="10" xfId="0" applyNumberFormat="1" applyFont="1" applyBorder="1" applyAlignment="1">
      <alignment horizontal="right" vertical="center"/>
    </xf>
    <xf numFmtId="0" fontId="91" fillId="0" borderId="10" xfId="0" applyFont="1" applyBorder="1" applyAlignment="1">
      <alignment horizontal="center" vertical="center"/>
    </xf>
    <xf numFmtId="3" fontId="134" fillId="0" borderId="0" xfId="0" applyNumberFormat="1" applyFont="1" applyAlignment="1">
      <alignment horizontal="right" vertical="center"/>
    </xf>
    <xf numFmtId="3" fontId="94" fillId="0" borderId="0" xfId="0" applyNumberFormat="1" applyFont="1" applyAlignment="1">
      <alignment horizontal="right"/>
    </xf>
    <xf numFmtId="3" fontId="62" fillId="0" borderId="0" xfId="0" applyNumberFormat="1" applyFont="1" applyAlignment="1">
      <alignment horizontal="right"/>
    </xf>
    <xf numFmtId="165" fontId="94" fillId="0" borderId="10" xfId="0" applyNumberFormat="1" applyFont="1" applyFill="1" applyBorder="1" applyAlignment="1">
      <alignment horizontal="right" vertical="center"/>
    </xf>
    <xf numFmtId="0" fontId="21" fillId="0" borderId="0" xfId="0" applyFont="1" applyAlignment="1">
      <alignment vertical="top" wrapText="1"/>
    </xf>
    <xf numFmtId="166" fontId="76" fillId="4" borderId="19" xfId="1" applyNumberFormat="1" applyFont="1" applyFill="1" applyBorder="1" applyAlignment="1">
      <alignment horizontal="right" vertical="center" wrapText="1"/>
    </xf>
    <xf numFmtId="166" fontId="76" fillId="4" borderId="19" xfId="1" applyNumberFormat="1" applyFont="1" applyFill="1" applyBorder="1"/>
    <xf numFmtId="3" fontId="76" fillId="4" borderId="19" xfId="58" applyNumberFormat="1" applyFont="1" applyFill="1" applyBorder="1" applyAlignment="1">
      <alignment horizontal="right"/>
    </xf>
    <xf numFmtId="0" fontId="7" fillId="0" borderId="0" xfId="58" applyFont="1" applyBorder="1"/>
    <xf numFmtId="2" fontId="76" fillId="4" borderId="0" xfId="58" applyNumberFormat="1" applyFont="1" applyFill="1" applyBorder="1" applyAlignment="1">
      <alignment horizontal="right" vertical="center" wrapText="1"/>
    </xf>
    <xf numFmtId="2" fontId="76" fillId="4" borderId="0" xfId="58" applyNumberFormat="1" applyFont="1" applyFill="1" applyBorder="1" applyAlignment="1">
      <alignment horizontal="right"/>
    </xf>
    <xf numFmtId="164" fontId="76" fillId="4" borderId="0" xfId="58" applyNumberFormat="1" applyFont="1" applyFill="1" applyBorder="1" applyAlignment="1">
      <alignment horizontal="right"/>
    </xf>
    <xf numFmtId="0" fontId="7" fillId="0" borderId="0" xfId="58" applyFont="1" applyBorder="1" applyAlignment="1">
      <alignment shrinkToFit="1"/>
    </xf>
    <xf numFmtId="0" fontId="8" fillId="0" borderId="0" xfId="58" applyFont="1" applyAlignment="1">
      <alignment horizontal="center"/>
    </xf>
    <xf numFmtId="0" fontId="6" fillId="0" borderId="5" xfId="58" applyFont="1" applyBorder="1" applyAlignment="1">
      <alignment horizontal="center" vertical="center"/>
    </xf>
    <xf numFmtId="0" fontId="7" fillId="0" borderId="12" xfId="58" applyFont="1" applyBorder="1" applyAlignment="1">
      <alignment horizontal="center"/>
    </xf>
    <xf numFmtId="0" fontId="7" fillId="0" borderId="13" xfId="58" applyFont="1" applyBorder="1" applyAlignment="1">
      <alignment horizontal="center"/>
    </xf>
    <xf numFmtId="0" fontId="7" fillId="0" borderId="14" xfId="58" applyFont="1" applyBorder="1" applyAlignment="1">
      <alignment horizontal="center"/>
    </xf>
    <xf numFmtId="0" fontId="6" fillId="0" borderId="6" xfId="58" applyFont="1" applyBorder="1" applyAlignment="1">
      <alignment horizontal="center" vertical="center"/>
    </xf>
    <xf numFmtId="0" fontId="6" fillId="0" borderId="7" xfId="58" applyFont="1" applyBorder="1" applyAlignment="1">
      <alignment horizontal="center" vertical="center"/>
    </xf>
    <xf numFmtId="0" fontId="6" fillId="0" borderId="9" xfId="58" applyFont="1" applyBorder="1" applyAlignment="1">
      <alignment horizontal="center" vertical="center"/>
    </xf>
    <xf numFmtId="0" fontId="6" fillId="0" borderId="10" xfId="58" applyFont="1" applyBorder="1" applyAlignment="1">
      <alignment horizontal="center" vertical="center"/>
    </xf>
    <xf numFmtId="0" fontId="6" fillId="0" borderId="8" xfId="58" applyFont="1" applyBorder="1" applyAlignment="1">
      <alignment horizontal="center" vertical="center"/>
    </xf>
    <xf numFmtId="0" fontId="6" fillId="0" borderId="11" xfId="58" applyFont="1" applyBorder="1" applyAlignment="1">
      <alignment horizontal="center" vertical="center"/>
    </xf>
    <xf numFmtId="0" fontId="6" fillId="0" borderId="63" xfId="58" applyFont="1" applyBorder="1" applyAlignment="1">
      <alignment horizontal="left"/>
    </xf>
    <xf numFmtId="0" fontId="6" fillId="0" borderId="64" xfId="58" applyFont="1" applyBorder="1" applyAlignment="1">
      <alignment horizontal="left"/>
    </xf>
    <xf numFmtId="0" fontId="6" fillId="0" borderId="7" xfId="58" applyFont="1" applyBorder="1" applyAlignment="1">
      <alignment horizontal="left"/>
    </xf>
    <xf numFmtId="0" fontId="6" fillId="0" borderId="8" xfId="58" applyFont="1" applyBorder="1" applyAlignment="1">
      <alignment horizontal="left"/>
    </xf>
    <xf numFmtId="0" fontId="7" fillId="0" borderId="13" xfId="58" applyFont="1" applyBorder="1" applyAlignment="1">
      <alignment horizontal="left"/>
    </xf>
    <xf numFmtId="0" fontId="7" fillId="0" borderId="14" xfId="58" applyFont="1" applyBorder="1" applyAlignment="1">
      <alignment horizontal="left"/>
    </xf>
    <xf numFmtId="0" fontId="7" fillId="0" borderId="12" xfId="58" applyFont="1" applyBorder="1" applyAlignment="1">
      <alignment horizontal="left"/>
    </xf>
    <xf numFmtId="0" fontId="7" fillId="0" borderId="15" xfId="58" applyFont="1" applyBorder="1" applyAlignment="1">
      <alignment horizontal="center"/>
    </xf>
    <xf numFmtId="0" fontId="7" fillId="0" borderId="16" xfId="58" applyFont="1" applyBorder="1" applyAlignment="1">
      <alignment horizontal="center"/>
    </xf>
    <xf numFmtId="0" fontId="7" fillId="0" borderId="17" xfId="58" applyFont="1" applyBorder="1" applyAlignment="1">
      <alignment horizontal="center"/>
    </xf>
    <xf numFmtId="0" fontId="129" fillId="0" borderId="0" xfId="61" applyFont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2" fillId="8" borderId="0" xfId="15" applyFont="1" applyFill="1" applyAlignment="1">
      <alignment horizontal="center"/>
    </xf>
    <xf numFmtId="0" fontId="4" fillId="8" borderId="0" xfId="15" applyFill="1" applyAlignment="1">
      <alignment horizontal="center"/>
    </xf>
    <xf numFmtId="0" fontId="4" fillId="8" borderId="10" xfId="15" applyFill="1" applyBorder="1" applyAlignment="1">
      <alignment horizontal="center"/>
    </xf>
    <xf numFmtId="0" fontId="81" fillId="16" borderId="5" xfId="0" applyFont="1" applyFill="1" applyBorder="1" applyAlignment="1">
      <alignment horizontal="center" vertical="center"/>
    </xf>
    <xf numFmtId="0" fontId="43" fillId="16" borderId="5" xfId="0" applyFont="1" applyFill="1" applyBorder="1" applyAlignment="1">
      <alignment horizontal="center" vertical="center" wrapText="1"/>
    </xf>
    <xf numFmtId="0" fontId="81" fillId="3" borderId="5" xfId="0" applyFont="1" applyFill="1" applyBorder="1" applyAlignment="1">
      <alignment horizontal="center" vertical="center"/>
    </xf>
    <xf numFmtId="0" fontId="81" fillId="0" borderId="5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/>
    </xf>
    <xf numFmtId="0" fontId="82" fillId="0" borderId="5" xfId="0" applyFont="1" applyBorder="1" applyAlignment="1">
      <alignment horizontal="center" vertical="center" wrapText="1"/>
    </xf>
    <xf numFmtId="0" fontId="83" fillId="0" borderId="5" xfId="0" applyFont="1" applyBorder="1" applyAlignment="1">
      <alignment horizontal="center" vertical="center" wrapText="1"/>
    </xf>
    <xf numFmtId="0" fontId="43" fillId="0" borderId="36" xfId="0" applyFont="1" applyBorder="1" applyAlignment="1">
      <alignment horizontal="center" vertical="center"/>
    </xf>
    <xf numFmtId="0" fontId="43" fillId="0" borderId="37" xfId="0" applyFont="1" applyBorder="1" applyAlignment="1">
      <alignment horizontal="center" vertical="center"/>
    </xf>
    <xf numFmtId="0" fontId="43" fillId="0" borderId="38" xfId="0" applyFont="1" applyBorder="1" applyAlignment="1">
      <alignment horizontal="center" vertical="center"/>
    </xf>
    <xf numFmtId="0" fontId="21" fillId="0" borderId="0" xfId="0" applyFont="1" applyAlignment="1">
      <alignment horizontal="left" vertical="top" wrapText="1"/>
    </xf>
    <xf numFmtId="0" fontId="12" fillId="8" borderId="5" xfId="0" applyFont="1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10" fillId="9" borderId="5" xfId="0" applyFont="1" applyFill="1" applyBorder="1" applyAlignment="1">
      <alignment horizontal="center"/>
    </xf>
    <xf numFmtId="0" fontId="0" fillId="9" borderId="5" xfId="0" applyFill="1" applyBorder="1" applyAlignment="1">
      <alignment horizontal="center"/>
    </xf>
    <xf numFmtId="0" fontId="10" fillId="4" borderId="5" xfId="0" applyFont="1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8" borderId="7" xfId="0" applyFont="1" applyFill="1" applyBorder="1" applyAlignment="1">
      <alignment horizontal="center"/>
    </xf>
    <xf numFmtId="0" fontId="20" fillId="0" borderId="0" xfId="0" applyFont="1" applyAlignment="1">
      <alignment horizontal="right" wrapText="1"/>
    </xf>
    <xf numFmtId="0" fontId="10" fillId="8" borderId="5" xfId="0" applyFont="1" applyFill="1" applyBorder="1" applyAlignment="1">
      <alignment horizontal="center"/>
    </xf>
    <xf numFmtId="0" fontId="10" fillId="8" borderId="36" xfId="0" applyFont="1" applyFill="1" applyBorder="1" applyAlignment="1">
      <alignment horizontal="center"/>
    </xf>
    <xf numFmtId="0" fontId="0" fillId="8" borderId="37" xfId="0" applyFill="1" applyBorder="1" applyAlignment="1">
      <alignment horizontal="center"/>
    </xf>
    <xf numFmtId="0" fontId="0" fillId="8" borderId="38" xfId="0" applyFill="1" applyBorder="1" applyAlignment="1">
      <alignment horizontal="center"/>
    </xf>
    <xf numFmtId="0" fontId="21" fillId="0" borderId="0" xfId="0" applyFont="1" applyAlignment="1">
      <alignment horizontal="right" vertical="top" wrapText="1"/>
    </xf>
    <xf numFmtId="0" fontId="21" fillId="0" borderId="0" xfId="0" applyFont="1" applyAlignment="1">
      <alignment horizontal="right" vertical="top"/>
    </xf>
    <xf numFmtId="0" fontId="18" fillId="3" borderId="23" xfId="0" applyFont="1" applyFill="1" applyBorder="1" applyAlignment="1">
      <alignment horizontal="center" vertical="center" wrapText="1"/>
    </xf>
    <xf numFmtId="0" fontId="18" fillId="3" borderId="24" xfId="0" applyFont="1" applyFill="1" applyBorder="1" applyAlignment="1">
      <alignment horizontal="center" vertical="center" wrapText="1"/>
    </xf>
    <xf numFmtId="0" fontId="18" fillId="3" borderId="22" xfId="0" applyFont="1" applyFill="1" applyBorder="1" applyAlignment="1">
      <alignment horizontal="center" vertical="center" wrapText="1"/>
    </xf>
    <xf numFmtId="0" fontId="18" fillId="3" borderId="27" xfId="0" applyFont="1" applyFill="1" applyBorder="1" applyAlignment="1">
      <alignment horizontal="center" vertical="center" wrapText="1"/>
    </xf>
    <xf numFmtId="0" fontId="18" fillId="3" borderId="28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6" fillId="17" borderId="7" xfId="0" applyFont="1" applyFill="1" applyBorder="1" applyAlignment="1">
      <alignment horizontal="center"/>
    </xf>
    <xf numFmtId="0" fontId="57" fillId="0" borderId="37" xfId="0" quotePrefix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58" fillId="0" borderId="0" xfId="0" applyFont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43" fillId="13" borderId="9" xfId="0" applyFont="1" applyFill="1" applyBorder="1" applyAlignment="1">
      <alignment horizontal="center"/>
    </xf>
    <xf numFmtId="0" fontId="43" fillId="13" borderId="10" xfId="0" applyFont="1" applyFill="1" applyBorder="1" applyAlignment="1">
      <alignment horizontal="center"/>
    </xf>
    <xf numFmtId="0" fontId="34" fillId="14" borderId="1" xfId="0" applyFont="1" applyFill="1" applyBorder="1" applyAlignment="1">
      <alignment horizontal="center" vertical="top" wrapText="1"/>
    </xf>
    <xf numFmtId="0" fontId="34" fillId="14" borderId="20" xfId="0" applyFont="1" applyFill="1" applyBorder="1" applyAlignment="1">
      <alignment horizontal="center" vertical="top" wrapText="1"/>
    </xf>
    <xf numFmtId="0" fontId="34" fillId="14" borderId="40" xfId="0" applyFont="1" applyFill="1" applyBorder="1" applyAlignment="1">
      <alignment horizontal="center" vertical="top" wrapText="1"/>
    </xf>
    <xf numFmtId="0" fontId="34" fillId="14" borderId="41" xfId="0" applyFont="1" applyFill="1" applyBorder="1" applyAlignment="1">
      <alignment horizontal="left" vertical="top" wrapText="1"/>
    </xf>
    <xf numFmtId="0" fontId="34" fillId="14" borderId="20" xfId="0" applyFont="1" applyFill="1" applyBorder="1" applyAlignment="1">
      <alignment horizontal="left" vertical="top" wrapText="1"/>
    </xf>
    <xf numFmtId="0" fontId="34" fillId="14" borderId="2" xfId="0" applyFont="1" applyFill="1" applyBorder="1" applyAlignment="1">
      <alignment horizontal="left" vertical="top" wrapText="1"/>
    </xf>
    <xf numFmtId="0" fontId="43" fillId="13" borderId="1" xfId="0" applyFont="1" applyFill="1" applyBorder="1" applyAlignment="1">
      <alignment horizontal="center" vertical="center" wrapText="1"/>
    </xf>
    <xf numFmtId="0" fontId="43" fillId="13" borderId="40" xfId="0" applyFont="1" applyFill="1" applyBorder="1" applyAlignment="1">
      <alignment horizontal="center" vertical="center" wrapText="1"/>
    </xf>
    <xf numFmtId="0" fontId="34" fillId="14" borderId="41" xfId="0" applyFont="1" applyFill="1" applyBorder="1" applyAlignment="1">
      <alignment horizontal="center" vertical="top" wrapText="1"/>
    </xf>
    <xf numFmtId="0" fontId="34" fillId="14" borderId="2" xfId="0" applyFont="1" applyFill="1" applyBorder="1" applyAlignment="1">
      <alignment horizontal="center" vertical="top" wrapText="1"/>
    </xf>
    <xf numFmtId="170" fontId="87" fillId="0" borderId="37" xfId="0" applyNumberFormat="1" applyFont="1" applyBorder="1" applyAlignment="1">
      <alignment horizontal="center" vertical="center"/>
    </xf>
    <xf numFmtId="0" fontId="85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" fontId="0" fillId="0" borderId="7" xfId="0" quotePrefix="1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86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5" fillId="13" borderId="36" xfId="0" applyFont="1" applyFill="1" applyBorder="1" applyAlignment="1">
      <alignment horizontal="center"/>
    </xf>
    <xf numFmtId="0" fontId="45" fillId="13" borderId="37" xfId="0" applyFont="1" applyFill="1" applyBorder="1" applyAlignment="1">
      <alignment horizontal="center"/>
    </xf>
    <xf numFmtId="0" fontId="44" fillId="14" borderId="45" xfId="0" applyFont="1" applyFill="1" applyBorder="1" applyAlignment="1">
      <alignment horizontal="left" vertical="top" wrapText="1"/>
    </xf>
    <xf numFmtId="0" fontId="44" fillId="14" borderId="48" xfId="0" applyFont="1" applyFill="1" applyBorder="1" applyAlignment="1">
      <alignment horizontal="left" vertical="top" wrapText="1"/>
    </xf>
    <xf numFmtId="0" fontId="45" fillId="13" borderId="44" xfId="0" applyFont="1" applyFill="1" applyBorder="1" applyAlignment="1">
      <alignment horizontal="center" vertical="center" wrapText="1"/>
    </xf>
    <xf numFmtId="0" fontId="45" fillId="13" borderId="45" xfId="0" applyFont="1" applyFill="1" applyBorder="1" applyAlignment="1">
      <alignment horizontal="center" vertical="center" wrapText="1"/>
    </xf>
    <xf numFmtId="0" fontId="44" fillId="14" borderId="47" xfId="0" applyFont="1" applyFill="1" applyBorder="1" applyAlignment="1">
      <alignment horizontal="center" vertical="top" wrapText="1"/>
    </xf>
    <xf numFmtId="0" fontId="44" fillId="14" borderId="20" xfId="0" applyFont="1" applyFill="1" applyBorder="1" applyAlignment="1">
      <alignment horizontal="center" vertical="top" wrapText="1"/>
    </xf>
    <xf numFmtId="0" fontId="44" fillId="14" borderId="2" xfId="0" applyFont="1" applyFill="1" applyBorder="1" applyAlignment="1">
      <alignment horizontal="center" vertical="top" wrapText="1"/>
    </xf>
    <xf numFmtId="0" fontId="44" fillId="14" borderId="46" xfId="0" applyFont="1" applyFill="1" applyBorder="1" applyAlignment="1">
      <alignment horizontal="center" vertical="top" wrapText="1"/>
    </xf>
    <xf numFmtId="0" fontId="71" fillId="0" borderId="59" xfId="6" applyFont="1" applyFill="1" applyBorder="1" applyAlignment="1">
      <alignment horizontal="center" vertical="center" wrapText="1" shrinkToFit="1"/>
    </xf>
    <xf numFmtId="0" fontId="71" fillId="5" borderId="53" xfId="6" applyFont="1" applyFill="1" applyBorder="1" applyAlignment="1">
      <alignment horizontal="center"/>
    </xf>
    <xf numFmtId="0" fontId="71" fillId="5" borderId="58" xfId="6" applyFont="1" applyFill="1" applyBorder="1" applyAlignment="1">
      <alignment horizontal="center"/>
    </xf>
    <xf numFmtId="0" fontId="71" fillId="5" borderId="54" xfId="6" applyFont="1" applyFill="1" applyBorder="1" applyAlignment="1">
      <alignment horizontal="center"/>
    </xf>
    <xf numFmtId="0" fontId="71" fillId="0" borderId="5" xfId="6" applyFont="1" applyFill="1" applyBorder="1" applyAlignment="1">
      <alignment horizontal="center" vertical="center" wrapText="1" shrinkToFit="1"/>
    </xf>
    <xf numFmtId="0" fontId="71" fillId="0" borderId="60" xfId="6" applyFont="1" applyFill="1" applyBorder="1" applyAlignment="1">
      <alignment horizontal="center" vertical="center" wrapText="1" shrinkToFit="1"/>
    </xf>
    <xf numFmtId="0" fontId="71" fillId="0" borderId="53" xfId="6" applyFont="1" applyFill="1" applyBorder="1" applyAlignment="1">
      <alignment horizontal="center" vertical="center" wrapText="1" shrinkToFit="1"/>
    </xf>
    <xf numFmtId="0" fontId="71" fillId="0" borderId="59" xfId="6" applyFont="1" applyFill="1" applyBorder="1" applyAlignment="1">
      <alignment horizontal="center" vertical="center" shrinkToFit="1"/>
    </xf>
    <xf numFmtId="0" fontId="71" fillId="0" borderId="54" xfId="6" applyFont="1" applyFill="1" applyBorder="1" applyAlignment="1">
      <alignment horizontal="center" vertical="center" wrapText="1" shrinkToFit="1"/>
    </xf>
    <xf numFmtId="0" fontId="71" fillId="0" borderId="36" xfId="6" applyFont="1" applyFill="1" applyBorder="1" applyAlignment="1">
      <alignment horizontal="center" vertical="center" wrapText="1" shrinkToFit="1"/>
    </xf>
    <xf numFmtId="0" fontId="71" fillId="0" borderId="6" xfId="6" applyFont="1" applyFill="1" applyBorder="1" applyAlignment="1">
      <alignment horizontal="center" vertical="center" wrapText="1" shrinkToFit="1"/>
    </xf>
    <xf numFmtId="0" fontId="71" fillId="18" borderId="55" xfId="6" applyFont="1" applyFill="1" applyBorder="1" applyAlignment="1">
      <alignment horizontal="center" vertical="center" wrapText="1"/>
    </xf>
    <xf numFmtId="0" fontId="71" fillId="18" borderId="56" xfId="6" applyFont="1" applyFill="1" applyBorder="1" applyAlignment="1">
      <alignment horizontal="center" vertical="center" wrapText="1"/>
    </xf>
    <xf numFmtId="0" fontId="71" fillId="18" borderId="57" xfId="6" applyFont="1" applyFill="1" applyBorder="1" applyAlignment="1">
      <alignment horizontal="center" vertical="center" wrapText="1"/>
    </xf>
    <xf numFmtId="0" fontId="71" fillId="0" borderId="61" xfId="6" applyFont="1" applyFill="1" applyBorder="1" applyAlignment="1">
      <alignment horizontal="center" vertical="center" wrapText="1" shrinkToFit="1"/>
    </xf>
    <xf numFmtId="0" fontId="71" fillId="0" borderId="58" xfId="6" applyFont="1" applyFill="1" applyBorder="1" applyAlignment="1">
      <alignment horizontal="center" vertical="center" wrapText="1"/>
    </xf>
    <xf numFmtId="0" fontId="71" fillId="0" borderId="54" xfId="6" applyFont="1" applyFill="1" applyBorder="1" applyAlignment="1">
      <alignment horizontal="center" vertical="center" wrapText="1"/>
    </xf>
    <xf numFmtId="0" fontId="71" fillId="0" borderId="67" xfId="6" applyFont="1" applyFill="1" applyBorder="1" applyAlignment="1">
      <alignment horizontal="center" vertical="center" wrapText="1"/>
    </xf>
    <xf numFmtId="0" fontId="71" fillId="0" borderId="68" xfId="6" applyFont="1" applyFill="1" applyBorder="1" applyAlignment="1">
      <alignment horizontal="center" vertical="center" wrapText="1"/>
    </xf>
    <xf numFmtId="0" fontId="71" fillId="0" borderId="69" xfId="6" applyFont="1" applyFill="1" applyBorder="1" applyAlignment="1">
      <alignment horizontal="center" vertical="center" wrapText="1"/>
    </xf>
    <xf numFmtId="0" fontId="71" fillId="0" borderId="70" xfId="6" applyFont="1" applyFill="1" applyBorder="1" applyAlignment="1">
      <alignment horizontal="center" vertical="center" wrapText="1"/>
    </xf>
    <xf numFmtId="0" fontId="71" fillId="0" borderId="49" xfId="6" applyFont="1" applyFill="1" applyBorder="1" applyAlignment="1">
      <alignment horizontal="center" vertical="center" wrapText="1" shrinkToFit="1"/>
    </xf>
    <xf numFmtId="0" fontId="71" fillId="0" borderId="50" xfId="6" applyFont="1" applyFill="1" applyBorder="1" applyAlignment="1">
      <alignment horizontal="center" vertical="center" wrapText="1" shrinkToFit="1"/>
    </xf>
    <xf numFmtId="0" fontId="21" fillId="4" borderId="0" xfId="0" applyFont="1" applyFill="1" applyAlignment="1">
      <alignment horizontal="right" vertical="top" wrapText="1"/>
    </xf>
    <xf numFmtId="0" fontId="104" fillId="0" borderId="7" xfId="6" applyFont="1" applyBorder="1" applyAlignment="1">
      <alignment vertical="top"/>
    </xf>
    <xf numFmtId="0" fontId="104" fillId="0" borderId="0" xfId="6" applyFont="1" applyBorder="1" applyAlignment="1">
      <alignment vertical="top"/>
    </xf>
    <xf numFmtId="166" fontId="104" fillId="0" borderId="0" xfId="4" applyNumberFormat="1" applyFont="1" applyAlignment="1">
      <alignment horizontal="left" vertical="top"/>
    </xf>
    <xf numFmtId="166" fontId="104" fillId="0" borderId="37" xfId="7" applyNumberFormat="1" applyFont="1" applyBorder="1" applyAlignment="1">
      <alignment vertical="center"/>
    </xf>
    <xf numFmtId="166" fontId="104" fillId="0" borderId="0" xfId="7" applyNumberFormat="1" applyFont="1" applyBorder="1" applyAlignment="1">
      <alignment horizontal="right" vertical="center"/>
    </xf>
    <xf numFmtId="0" fontId="104" fillId="0" borderId="7" xfId="15" applyFont="1" applyFill="1" applyBorder="1" applyAlignment="1">
      <alignment horizontal="right" vertical="center"/>
    </xf>
    <xf numFmtId="166" fontId="104" fillId="3" borderId="0" xfId="7" applyNumberFormat="1" applyFont="1" applyFill="1" applyBorder="1" applyAlignment="1">
      <alignment horizontal="right" vertical="center"/>
    </xf>
    <xf numFmtId="166" fontId="104" fillId="0" borderId="10" xfId="7" applyNumberFormat="1" applyFont="1" applyBorder="1" applyAlignment="1">
      <alignment horizontal="right" vertical="center"/>
    </xf>
    <xf numFmtId="0" fontId="104" fillId="0" borderId="10" xfId="15" applyFont="1" applyFill="1" applyBorder="1" applyAlignment="1">
      <alignment horizontal="right" vertical="center"/>
    </xf>
    <xf numFmtId="166" fontId="104" fillId="3" borderId="10" xfId="7" applyNumberFormat="1" applyFont="1" applyFill="1" applyBorder="1" applyAlignment="1">
      <alignment horizontal="right" vertical="center"/>
    </xf>
    <xf numFmtId="0" fontId="104" fillId="0" borderId="7" xfId="6" applyFont="1" applyFill="1" applyBorder="1" applyAlignment="1">
      <alignment vertical="top"/>
    </xf>
    <xf numFmtId="166" fontId="104" fillId="0" borderId="0" xfId="4" applyNumberFormat="1" applyFont="1" applyFill="1" applyAlignment="1">
      <alignment horizontal="left" vertical="top"/>
    </xf>
    <xf numFmtId="166" fontId="104" fillId="0" borderId="37" xfId="7" applyNumberFormat="1" applyFont="1" applyFill="1" applyBorder="1" applyAlignment="1">
      <alignment vertical="center"/>
    </xf>
    <xf numFmtId="166" fontId="104" fillId="8" borderId="7" xfId="7" applyNumberFormat="1" applyFont="1" applyFill="1" applyBorder="1" applyAlignment="1">
      <alignment horizontal="right" vertical="center"/>
    </xf>
    <xf numFmtId="166" fontId="104" fillId="0" borderId="7" xfId="7" applyNumberFormat="1" applyFont="1" applyFill="1" applyBorder="1" applyAlignment="1">
      <alignment horizontal="right" vertical="center"/>
    </xf>
    <xf numFmtId="166" fontId="104" fillId="8" borderId="10" xfId="7" applyNumberFormat="1" applyFont="1" applyFill="1" applyBorder="1" applyAlignment="1">
      <alignment horizontal="right" vertical="center"/>
    </xf>
    <xf numFmtId="166" fontId="104" fillId="0" borderId="10" xfId="7" applyNumberFormat="1" applyFont="1" applyFill="1" applyBorder="1" applyAlignment="1">
      <alignment horizontal="right" vertical="center"/>
    </xf>
    <xf numFmtId="0" fontId="20" fillId="0" borderId="0" xfId="0" applyFont="1" applyFill="1" applyAlignment="1">
      <alignment horizontal="right" wrapText="1"/>
    </xf>
    <xf numFmtId="0" fontId="18" fillId="0" borderId="23" xfId="0" applyFont="1" applyFill="1" applyBorder="1" applyAlignment="1">
      <alignment horizontal="center" vertical="center" wrapText="1"/>
    </xf>
    <xf numFmtId="0" fontId="18" fillId="0" borderId="24" xfId="0" applyFont="1" applyFill="1" applyBorder="1" applyAlignment="1">
      <alignment horizontal="center" vertical="center" wrapText="1"/>
    </xf>
    <xf numFmtId="0" fontId="18" fillId="0" borderId="22" xfId="0" applyFont="1" applyFill="1" applyBorder="1" applyAlignment="1">
      <alignment horizontal="center" vertical="center" wrapText="1"/>
    </xf>
    <xf numFmtId="0" fontId="18" fillId="0" borderId="27" xfId="0" applyFont="1" applyFill="1" applyBorder="1" applyAlignment="1">
      <alignment horizontal="center" vertical="center" wrapText="1"/>
    </xf>
    <xf numFmtId="0" fontId="18" fillId="0" borderId="28" xfId="0" applyFont="1" applyFill="1" applyBorder="1" applyAlignment="1">
      <alignment horizontal="center" vertical="center" wrapText="1"/>
    </xf>
    <xf numFmtId="0" fontId="18" fillId="0" borderId="29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right" vertical="top" wrapText="1"/>
    </xf>
    <xf numFmtId="0" fontId="21" fillId="0" borderId="0" xfId="0" applyFont="1" applyFill="1" applyAlignment="1">
      <alignment horizontal="right" vertical="top"/>
    </xf>
    <xf numFmtId="0" fontId="21" fillId="0" borderId="0" xfId="0" applyFont="1" applyAlignment="1">
      <alignment horizontal="left" vertical="top"/>
    </xf>
    <xf numFmtId="0" fontId="21" fillId="4" borderId="0" xfId="0" applyFont="1" applyFill="1" applyAlignment="1">
      <alignment horizontal="right" vertical="top"/>
    </xf>
    <xf numFmtId="0" fontId="21" fillId="4" borderId="0" xfId="0" applyFont="1" applyFill="1" applyAlignment="1">
      <alignment horizontal="left" vertical="top"/>
    </xf>
    <xf numFmtId="0" fontId="18" fillId="11" borderId="23" xfId="0" applyFont="1" applyFill="1" applyBorder="1" applyAlignment="1">
      <alignment horizontal="center" vertical="center" wrapText="1"/>
    </xf>
    <xf numFmtId="0" fontId="18" fillId="11" borderId="24" xfId="0" applyFont="1" applyFill="1" applyBorder="1" applyAlignment="1">
      <alignment horizontal="center" vertical="center" wrapText="1"/>
    </xf>
    <xf numFmtId="0" fontId="18" fillId="11" borderId="22" xfId="0" applyFont="1" applyFill="1" applyBorder="1" applyAlignment="1">
      <alignment horizontal="center" vertical="center" wrapText="1"/>
    </xf>
    <xf numFmtId="0" fontId="18" fillId="11" borderId="27" xfId="0" applyFont="1" applyFill="1" applyBorder="1" applyAlignment="1">
      <alignment horizontal="center" vertical="center" wrapText="1"/>
    </xf>
    <xf numFmtId="0" fontId="18" fillId="11" borderId="28" xfId="0" applyFont="1" applyFill="1" applyBorder="1" applyAlignment="1">
      <alignment horizontal="center" vertical="center" wrapText="1"/>
    </xf>
    <xf numFmtId="0" fontId="18" fillId="11" borderId="29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/>
    </xf>
    <xf numFmtId="3" fontId="76" fillId="4" borderId="4" xfId="1" applyNumberFormat="1" applyFont="1" applyFill="1" applyBorder="1" applyAlignment="1">
      <alignment horizontal="right" vertical="center" wrapText="1"/>
    </xf>
    <xf numFmtId="3" fontId="76" fillId="0" borderId="4" xfId="1" applyNumberFormat="1" applyFont="1" applyFill="1" applyBorder="1" applyAlignment="1">
      <alignment horizontal="right" vertical="center" wrapText="1"/>
    </xf>
    <xf numFmtId="3" fontId="76" fillId="0" borderId="4" xfId="1" applyNumberFormat="1" applyFont="1" applyFill="1" applyBorder="1"/>
  </cellXfs>
  <cellStyles count="63">
    <cellStyle name="20% - Accent1" xfId="35" builtinId="30" customBuiltin="1"/>
    <cellStyle name="20% - Accent2" xfId="39" builtinId="34" customBuiltin="1"/>
    <cellStyle name="20% - Accent3" xfId="43" builtinId="38" customBuiltin="1"/>
    <cellStyle name="20% - Accent4" xfId="47" builtinId="42" customBuiltin="1"/>
    <cellStyle name="20% - Accent5" xfId="51" builtinId="46" customBuiltin="1"/>
    <cellStyle name="20% - Accent6" xfId="55" builtinId="50" customBuiltin="1"/>
    <cellStyle name="40% - Accent1" xfId="36" builtinId="31" customBuiltin="1"/>
    <cellStyle name="40% - Accent2" xfId="40" builtinId="35" customBuiltin="1"/>
    <cellStyle name="40% - Accent3" xfId="44" builtinId="39" customBuiltin="1"/>
    <cellStyle name="40% - Accent4" xfId="48" builtinId="43" customBuiltin="1"/>
    <cellStyle name="40% - Accent5" xfId="52" builtinId="47" customBuiltin="1"/>
    <cellStyle name="40% - Accent6" xfId="56" builtinId="51" customBuiltin="1"/>
    <cellStyle name="60% - Accent1" xfId="37" builtinId="32" customBuiltin="1"/>
    <cellStyle name="60% - Accent2" xfId="41" builtinId="36" customBuiltin="1"/>
    <cellStyle name="60% - Accent3" xfId="45" builtinId="40" customBuiltin="1"/>
    <cellStyle name="60% - Accent4" xfId="49" builtinId="44" customBuiltin="1"/>
    <cellStyle name="60% - Accent5" xfId="53" builtinId="48" customBuiltin="1"/>
    <cellStyle name="60% - Accent6" xfId="57" builtinId="52" customBuiltin="1"/>
    <cellStyle name="Accent1" xfId="34" builtinId="29" customBuiltin="1"/>
    <cellStyle name="Accent2" xfId="38" builtinId="33" customBuiltin="1"/>
    <cellStyle name="Accent3" xfId="42" builtinId="37" customBuiltin="1"/>
    <cellStyle name="Accent4" xfId="46" builtinId="41" customBuiltin="1"/>
    <cellStyle name="Accent5" xfId="50" builtinId="45" customBuiltin="1"/>
    <cellStyle name="Accent6" xfId="54" builtinId="49" customBuiltin="1"/>
    <cellStyle name="Bad" xfId="24" builtinId="27" customBuiltin="1"/>
    <cellStyle name="Calculation" xfId="28" builtinId="22" customBuiltin="1"/>
    <cellStyle name="Check Cell" xfId="30" builtinId="23" customBuiltin="1"/>
    <cellStyle name="Comma" xfId="1" builtinId="3"/>
    <cellStyle name="Comma 149" xfId="8" xr:uid="{00000000-0005-0000-0000-000001000000}"/>
    <cellStyle name="Comma 2" xfId="16" xr:uid="{00000000-0005-0000-0000-000002000000}"/>
    <cellStyle name="Comma 4" xfId="7" xr:uid="{00000000-0005-0000-0000-000003000000}"/>
    <cellStyle name="Comma 5" xfId="4" xr:uid="{00000000-0005-0000-0000-000004000000}"/>
    <cellStyle name="Comma 6" xfId="9" xr:uid="{00000000-0005-0000-0000-000005000000}"/>
    <cellStyle name="Comma 84" xfId="5" xr:uid="{00000000-0005-0000-0000-000006000000}"/>
    <cellStyle name="Comma 86" xfId="10" xr:uid="{00000000-0005-0000-0000-000007000000}"/>
    <cellStyle name="Explanatory Text" xfId="32" builtinId="53" customBuiltin="1"/>
    <cellStyle name="Good" xfId="23" builtinId="26" customBuiltin="1"/>
    <cellStyle name="Heading 1" xfId="19" builtinId="16" customBuiltin="1"/>
    <cellStyle name="Heading 2" xfId="20" builtinId="17" customBuiltin="1"/>
    <cellStyle name="Heading 3" xfId="21" builtinId="18" customBuiltin="1"/>
    <cellStyle name="Heading 4" xfId="22" builtinId="19" customBuiltin="1"/>
    <cellStyle name="Hyperlink" xfId="11" builtinId="8"/>
    <cellStyle name="Hyperlink 2" xfId="14" xr:uid="{00000000-0005-0000-0000-000009000000}"/>
    <cellStyle name="Input" xfId="26" builtinId="20" customBuiltin="1"/>
    <cellStyle name="Linked Cell" xfId="29" builtinId="24" customBuiltin="1"/>
    <cellStyle name="Neutral" xfId="25" builtinId="28" customBuiltin="1"/>
    <cellStyle name="Normal" xfId="0" builtinId="0"/>
    <cellStyle name="Normal 149" xfId="3" xr:uid="{00000000-0005-0000-0000-00000B000000}"/>
    <cellStyle name="Normal 2" xfId="6" xr:uid="{00000000-0005-0000-0000-00000C000000}"/>
    <cellStyle name="Normal 3" xfId="13" xr:uid="{00000000-0005-0000-0000-00000D000000}"/>
    <cellStyle name="Normal 4" xfId="15" xr:uid="{00000000-0005-0000-0000-00000E000000}"/>
    <cellStyle name="Normal 5" xfId="17" xr:uid="{C5D43BEC-0114-4D0C-BB69-038427A72B28}"/>
    <cellStyle name="Normal 6" xfId="12" xr:uid="{00000000-0005-0000-0000-00000F000000}"/>
    <cellStyle name="Normal 7" xfId="58" xr:uid="{6F951B1A-DFE0-44DF-9C01-5801D5AD045B}"/>
    <cellStyle name="Normal 8" xfId="61" xr:uid="{FC5CCB68-6550-454E-875B-3D01DC45D731}"/>
    <cellStyle name="Note 2" xfId="62" xr:uid="{D5FD8A27-6564-4AAE-A242-FC30FB9EB5CB}"/>
    <cellStyle name="Output" xfId="27" builtinId="21" customBuiltin="1"/>
    <cellStyle name="Title" xfId="18" builtinId="15" customBuiltin="1"/>
    <cellStyle name="Total" xfId="33" builtinId="25" customBuiltin="1"/>
    <cellStyle name="Warning Text" xfId="31" builtinId="11" customBuiltin="1"/>
    <cellStyle name="เครื่องหมายจุลภาค 2" xfId="60" xr:uid="{563B45DB-D80F-4F9B-8C07-E804C391D54F}"/>
    <cellStyle name="ปกติ 2" xfId="59" xr:uid="{D6CC6D4C-541D-439E-8E8F-435E624CCC8C}"/>
    <cellStyle name="ปกติ_Sheet1" xfId="2" xr:uid="{00000000-0005-0000-0000-000010000000}"/>
  </cellStyles>
  <dxfs count="0"/>
  <tableStyles count="0" defaultTableStyle="TableStyleMedium9" defaultPivotStyle="PivotStyleLight16"/>
  <colors>
    <mruColors>
      <color rgb="FFFFFF99"/>
      <color rgb="FF0000FF"/>
      <color rgb="FFFFFF6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25</xdr:row>
      <xdr:rowOff>76200</xdr:rowOff>
    </xdr:from>
    <xdr:to>
      <xdr:col>7</xdr:col>
      <xdr:colOff>475034</xdr:colOff>
      <xdr:row>26</xdr:row>
      <xdr:rowOff>266686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93726A14-2D68-4CCC-B905-81BF99DD7AF5}"/>
            </a:ext>
          </a:extLst>
        </xdr:cNvPr>
        <xdr:cNvGrpSpPr/>
      </xdr:nvGrpSpPr>
      <xdr:grpSpPr>
        <a:xfrm>
          <a:off x="9696450" y="6610350"/>
          <a:ext cx="398834" cy="457186"/>
          <a:chOff x="9744075" y="219089"/>
          <a:chExt cx="398834" cy="457186"/>
        </a:xfrm>
      </xdr:grpSpPr>
      <xdr:sp macro="" textlink="">
        <xdr:nvSpPr>
          <xdr:cNvPr id="3" name="Circle: Hollow 2">
            <a:extLst>
              <a:ext uri="{FF2B5EF4-FFF2-40B4-BE49-F238E27FC236}">
                <a16:creationId xmlns:a16="http://schemas.microsoft.com/office/drawing/2014/main" id="{C7E8C468-3FB8-4437-856C-20B4E9779C51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9B948D64-4C03-424A-812A-37BC99DEFC2F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20</a:t>
            </a:r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3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  <xdr:twoCellAnchor>
    <xdr:from>
      <xdr:col>7</xdr:col>
      <xdr:colOff>66675</xdr:colOff>
      <xdr:row>27</xdr:row>
      <xdr:rowOff>28575</xdr:rowOff>
    </xdr:from>
    <xdr:to>
      <xdr:col>7</xdr:col>
      <xdr:colOff>465509</xdr:colOff>
      <xdr:row>28</xdr:row>
      <xdr:rowOff>180961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96FC78EB-BA23-4F77-AA29-0D5282017FD0}"/>
            </a:ext>
          </a:extLst>
        </xdr:cNvPr>
        <xdr:cNvGrpSpPr/>
      </xdr:nvGrpSpPr>
      <xdr:grpSpPr>
        <a:xfrm>
          <a:off x="9686925" y="7096125"/>
          <a:ext cx="398834" cy="457186"/>
          <a:chOff x="9744075" y="219089"/>
          <a:chExt cx="398834" cy="457186"/>
        </a:xfrm>
      </xdr:grpSpPr>
      <xdr:sp macro="" textlink="">
        <xdr:nvSpPr>
          <xdr:cNvPr id="6" name="Circle: Hollow 5">
            <a:extLst>
              <a:ext uri="{FF2B5EF4-FFF2-40B4-BE49-F238E27FC236}">
                <a16:creationId xmlns:a16="http://schemas.microsoft.com/office/drawing/2014/main" id="{24395A2C-9F80-4F0C-A23B-E6DA065D2E39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6A3BFA71-CCB3-4876-BDC4-8078A6DA97C6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2</a:t>
            </a:r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04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  <xdr:twoCellAnchor>
    <xdr:from>
      <xdr:col>7</xdr:col>
      <xdr:colOff>95250</xdr:colOff>
      <xdr:row>80</xdr:row>
      <xdr:rowOff>38100</xdr:rowOff>
    </xdr:from>
    <xdr:to>
      <xdr:col>7</xdr:col>
      <xdr:colOff>494084</xdr:colOff>
      <xdr:row>82</xdr:row>
      <xdr:rowOff>19036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B2664EBE-00E6-48B9-BA26-C9864ACFE7B0}"/>
            </a:ext>
          </a:extLst>
        </xdr:cNvPr>
        <xdr:cNvGrpSpPr/>
      </xdr:nvGrpSpPr>
      <xdr:grpSpPr>
        <a:xfrm>
          <a:off x="9715500" y="20850225"/>
          <a:ext cx="398834" cy="457186"/>
          <a:chOff x="9744075" y="219089"/>
          <a:chExt cx="398834" cy="457186"/>
        </a:xfrm>
      </xdr:grpSpPr>
      <xdr:sp macro="" textlink="">
        <xdr:nvSpPr>
          <xdr:cNvPr id="9" name="Circle: Hollow 8">
            <a:extLst>
              <a:ext uri="{FF2B5EF4-FFF2-40B4-BE49-F238E27FC236}">
                <a16:creationId xmlns:a16="http://schemas.microsoft.com/office/drawing/2014/main" id="{0F34DB86-3BB8-481C-9100-55A4B9925E2E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837BC9E1-2243-4F89-B15E-8FC16B15E602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2</a:t>
            </a:r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05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182815</xdr:colOff>
      <xdr:row>68</xdr:row>
      <xdr:rowOff>105092</xdr:rowOff>
    </xdr:from>
    <xdr:ext cx="6208460" cy="46865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กล่องข้อความ 16">
              <a:extLst>
                <a:ext uri="{FF2B5EF4-FFF2-40B4-BE49-F238E27FC236}">
                  <a16:creationId xmlns:a16="http://schemas.microsoft.com/office/drawing/2014/main" id="{81A81A09-6B16-4E06-A9CB-D1425B1513B5}"/>
                </a:ext>
              </a:extLst>
            </xdr:cNvPr>
            <xdr:cNvSpPr txBox="1"/>
          </xdr:nvSpPr>
          <xdr:spPr>
            <a:xfrm>
              <a:off x="4326190" y="20269517"/>
              <a:ext cx="6208460" cy="46865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100"/>
                <a:t>=  </a:t>
              </a:r>
              <a14:m>
                <m:oMath xmlns:m="http://schemas.openxmlformats.org/officeDocument/2006/math">
                  <m:f>
                    <m:fPr>
                      <m:ctrlPr>
                        <a:rPr lang="th-TH" sz="12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th-TH" sz="1200" b="0" i="1">
                          <a:latin typeface="Cambria Math" panose="02040503050406030204" pitchFamily="18" charset="0"/>
                        </a:rPr>
                        <m:t>จำนวนนักเรียนชั้น</m:t>
                      </m:r>
                      <m:r>
                        <a:rPr lang="th-TH" sz="12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th-TH" sz="1200" b="0" i="1">
                          <a:latin typeface="Cambria Math" panose="02040503050406030204" pitchFamily="18" charset="0"/>
                        </a:rPr>
                        <m:t>ม</m:t>
                      </m:r>
                      <m:r>
                        <a:rPr lang="th-TH" sz="1200" b="0" i="1">
                          <a:latin typeface="Cambria Math" panose="02040503050406030204" pitchFamily="18" charset="0"/>
                        </a:rPr>
                        <m:t>.</m:t>
                      </m:r>
                      <m:r>
                        <a:rPr lang="th-TH" sz="1200" b="0" i="1">
                          <a:latin typeface="Cambria Math" panose="02040503050406030204" pitchFamily="18" charset="0"/>
                        </a:rPr>
                        <m:t>1</m:t>
                      </m:r>
                      <m:r>
                        <a:rPr lang="th-TH" sz="12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th-TH" sz="1200" b="0" i="1">
                          <a:latin typeface="Cambria Math" panose="02040503050406030204" pitchFamily="18" charset="0"/>
                        </a:rPr>
                        <m:t>เข้าใหม่</m:t>
                      </m:r>
                      <m:r>
                        <a:rPr lang="th-TH" sz="12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th-TH" sz="1200" b="0" i="1">
                          <a:latin typeface="Cambria Math" panose="02040503050406030204" pitchFamily="18" charset="0"/>
                        </a:rPr>
                        <m:t>ปีการศึกษาล่าสุด</m:t>
                      </m:r>
                    </m:num>
                    <m:den>
                      <m:d>
                        <m:dPr>
                          <m:ctrlPr>
                            <a:rPr lang="en-US" sz="1200" b="0" i="1">
                              <a:latin typeface="Cambria Math" panose="02040503050406030204" pitchFamily="18" charset="0"/>
                            </a:rPr>
                          </m:ctrlPr>
                        </m:dPr>
                        <m:e>
                          <m:r>
                            <a:rPr lang="th-TH" sz="1200" b="0" i="1">
                              <a:latin typeface="Cambria Math" panose="02040503050406030204" pitchFamily="18" charset="0"/>
                            </a:rPr>
                            <m:t>จำนวนนักเรียนชั้น</m:t>
                          </m:r>
                          <m:r>
                            <a:rPr lang="th-TH" sz="120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th-TH" sz="1200" b="0" i="1">
                              <a:latin typeface="Cambria Math" panose="02040503050406030204" pitchFamily="18" charset="0"/>
                            </a:rPr>
                            <m:t>ป</m:t>
                          </m:r>
                          <m:r>
                            <a:rPr lang="th-TH" sz="1200" b="0" i="1">
                              <a:latin typeface="Cambria Math" panose="02040503050406030204" pitchFamily="18" charset="0"/>
                            </a:rPr>
                            <m:t>.</m:t>
                          </m:r>
                          <m:r>
                            <a:rPr lang="th-TH" sz="1200" b="0" i="1">
                              <a:latin typeface="Cambria Math" panose="02040503050406030204" pitchFamily="18" charset="0"/>
                            </a:rPr>
                            <m:t>6</m:t>
                          </m:r>
                          <m:r>
                            <a:rPr lang="th-TH" sz="1200" b="0" i="1">
                              <a:latin typeface="Cambria Math"/>
                            </a:rPr>
                            <m:t> </m:t>
                          </m:r>
                          <m:d>
                            <m:dPr>
                              <m:ctrlPr>
                                <a:rPr lang="th-TH" sz="1200" b="0" i="1">
                                  <a:latin typeface="Cambria Math" panose="02040503050406030204" pitchFamily="18" charset="0"/>
                                </a:rPr>
                              </m:ctrlPr>
                            </m:dPr>
                            <m:e>
                              <m:r>
                                <a:rPr lang="th-TH" sz="1200" b="0" i="1">
                                  <a:latin typeface="Cambria Math"/>
                                </a:rPr>
                                <m:t>ต้นปีการศึกษา</m:t>
                              </m:r>
                            </m:e>
                          </m:d>
                          <m:r>
                            <a:rPr lang="th-TH" sz="1200" b="0" i="1">
                              <a:latin typeface="Cambria Math" panose="02040503050406030204" pitchFamily="18" charset="0"/>
                            </a:rPr>
                            <m:t>−</m:t>
                          </m:r>
                          <m:r>
                            <a:rPr lang="th-TH" sz="1200" b="0" i="1">
                              <a:latin typeface="Cambria Math" panose="02040503050406030204" pitchFamily="18" charset="0"/>
                            </a:rPr>
                            <m:t>จำนวนเด็กออกกลางคันชั้นป</m:t>
                          </m:r>
                          <m:r>
                            <a:rPr lang="th-TH" sz="1200" b="0" i="1">
                              <a:latin typeface="Cambria Math"/>
                            </a:rPr>
                            <m:t>.</m:t>
                          </m:r>
                          <m:r>
                            <a:rPr lang="th-TH" sz="1200" b="0" i="1">
                              <a:latin typeface="Cambria Math"/>
                            </a:rPr>
                            <m:t>6</m:t>
                          </m:r>
                          <m:r>
                            <a:rPr lang="th-TH" sz="1200" b="0" i="1">
                              <a:latin typeface="Cambria Math"/>
                            </a:rPr>
                            <m:t> </m:t>
                          </m:r>
                        </m:e>
                      </m:d>
                      <m:r>
                        <a:rPr lang="th-TH" sz="12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th-TH" sz="1200" b="0" i="1">
                          <a:latin typeface="Cambria Math" panose="02040503050406030204" pitchFamily="18" charset="0"/>
                        </a:rPr>
                        <m:t>ปีการศึกษาก่อนหน้า</m:t>
                      </m:r>
                    </m:den>
                  </m:f>
                  <m:r>
                    <a:rPr lang="th-TH" sz="12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×</m:t>
                  </m:r>
                  <m:r>
                    <a:rPr lang="en-US" sz="12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100</m:t>
                  </m:r>
                </m:oMath>
              </a14:m>
              <a:endParaRPr lang="en-US" sz="1100" b="0"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2" name="กล่องข้อความ 16">
              <a:extLst>
                <a:ext uri="{FF2B5EF4-FFF2-40B4-BE49-F238E27FC236}">
                  <a16:creationId xmlns="" xmlns:a16="http://schemas.microsoft.com/office/drawing/2014/main" xmlns:a14="http://schemas.microsoft.com/office/drawing/2010/main" id="{81A81A09-6B16-4E06-A9CB-D1425B1513B5}"/>
                </a:ext>
              </a:extLst>
            </xdr:cNvPr>
            <xdr:cNvSpPr txBox="1"/>
          </xdr:nvSpPr>
          <xdr:spPr>
            <a:xfrm>
              <a:off x="4326190" y="20269517"/>
              <a:ext cx="6208460" cy="46865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100"/>
                <a:t>=  </a:t>
              </a:r>
              <a:r>
                <a:rPr lang="th-TH" sz="1200" i="0">
                  <a:latin typeface="Cambria Math"/>
                </a:rPr>
                <a:t>(</a:t>
              </a:r>
              <a:r>
                <a:rPr lang="th-TH" sz="1200" b="0" i="0">
                  <a:latin typeface="Cambria Math" panose="02040503050406030204" pitchFamily="18" charset="0"/>
                </a:rPr>
                <a:t>จำนวนนักเรียนชั้น ม.1 เข้าใหม่ ปีการศึกษาล่าสุด</a:t>
              </a:r>
              <a:r>
                <a:rPr lang="th-TH" sz="1200" b="0" i="0">
                  <a:latin typeface="Cambria Math"/>
                </a:rPr>
                <a:t>)/(</a:t>
              </a:r>
              <a:r>
                <a:rPr lang="en-US" sz="1200" b="0" i="0">
                  <a:latin typeface="Cambria Math"/>
                </a:rPr>
                <a:t>(</a:t>
              </a:r>
              <a:r>
                <a:rPr lang="th-TH" sz="1200" b="0" i="0">
                  <a:latin typeface="Cambria Math" panose="02040503050406030204" pitchFamily="18" charset="0"/>
                </a:rPr>
                <a:t>จำนวนนักเรียนชั้น ป.6</a:t>
              </a:r>
              <a:r>
                <a:rPr lang="th-TH" sz="1200" b="0" i="0">
                  <a:latin typeface="Cambria Math"/>
                </a:rPr>
                <a:t> (ต้นปีการศึกษา)</a:t>
              </a:r>
              <a:r>
                <a:rPr lang="th-TH" sz="1200" b="0" i="0">
                  <a:latin typeface="Cambria Math" panose="02040503050406030204" pitchFamily="18" charset="0"/>
                </a:rPr>
                <a:t>−จำนวนเด็กออกกลางคัน</a:t>
              </a:r>
              <a:r>
                <a:rPr lang="th-TH" sz="1200" b="0" i="0">
                  <a:latin typeface="Cambria Math"/>
                </a:rPr>
                <a:t>ชั้นป.6 )</a:t>
              </a:r>
              <a:r>
                <a:rPr lang="th-TH" sz="1200" b="0" i="0">
                  <a:latin typeface="Cambria Math" panose="02040503050406030204" pitchFamily="18" charset="0"/>
                </a:rPr>
                <a:t>  ปีการศึกษาก่อนหน้า</a:t>
              </a:r>
              <a:r>
                <a:rPr lang="th-TH" sz="1200" b="0" i="0">
                  <a:latin typeface="Cambria Math"/>
                </a:rPr>
                <a:t>)</a:t>
              </a:r>
              <a:r>
                <a:rPr lang="th-TH" sz="12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</a:t>
              </a:r>
              <a:r>
                <a:rPr lang="en-US" sz="12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100</a:t>
              </a:r>
              <a:endParaRPr lang="en-US" sz="1100" b="0"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18</xdr:row>
      <xdr:rowOff>85725</xdr:rowOff>
    </xdr:from>
    <xdr:to>
      <xdr:col>0</xdr:col>
      <xdr:colOff>266700</xdr:colOff>
      <xdr:row>18</xdr:row>
      <xdr:rowOff>247650</xdr:rowOff>
    </xdr:to>
    <xdr:sp macro="" textlink="">
      <xdr:nvSpPr>
        <xdr:cNvPr id="8" name="Oval 155">
          <a:extLst>
            <a:ext uri="{FF2B5EF4-FFF2-40B4-BE49-F238E27FC236}">
              <a16:creationId xmlns:a16="http://schemas.microsoft.com/office/drawing/2014/main" id="{D10067A9-1748-4E2B-A60D-231918B511A1}"/>
            </a:ext>
          </a:extLst>
        </xdr:cNvPr>
        <xdr:cNvSpPr>
          <a:spLocks noChangeArrowheads="1"/>
        </xdr:cNvSpPr>
      </xdr:nvSpPr>
      <xdr:spPr bwMode="auto">
        <a:xfrm>
          <a:off x="114300" y="5153025"/>
          <a:ext cx="152400" cy="1619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114300</xdr:colOff>
      <xdr:row>47</xdr:row>
      <xdr:rowOff>104775</xdr:rowOff>
    </xdr:from>
    <xdr:to>
      <xdr:col>0</xdr:col>
      <xdr:colOff>266700</xdr:colOff>
      <xdr:row>47</xdr:row>
      <xdr:rowOff>266700</xdr:rowOff>
    </xdr:to>
    <xdr:sp macro="" textlink="">
      <xdr:nvSpPr>
        <xdr:cNvPr id="9" name="Oval 163">
          <a:extLst>
            <a:ext uri="{FF2B5EF4-FFF2-40B4-BE49-F238E27FC236}">
              <a16:creationId xmlns:a16="http://schemas.microsoft.com/office/drawing/2014/main" id="{2AD59598-0135-46CA-B0D5-602458A27EFD}"/>
            </a:ext>
          </a:extLst>
        </xdr:cNvPr>
        <xdr:cNvSpPr>
          <a:spLocks noChangeArrowheads="1"/>
        </xdr:cNvSpPr>
      </xdr:nvSpPr>
      <xdr:spPr bwMode="auto">
        <a:xfrm>
          <a:off x="114300" y="13477875"/>
          <a:ext cx="152400" cy="1619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123825</xdr:colOff>
      <xdr:row>55</xdr:row>
      <xdr:rowOff>104775</xdr:rowOff>
    </xdr:from>
    <xdr:to>
      <xdr:col>0</xdr:col>
      <xdr:colOff>276225</xdr:colOff>
      <xdr:row>55</xdr:row>
      <xdr:rowOff>266700</xdr:rowOff>
    </xdr:to>
    <xdr:sp macro="" textlink="">
      <xdr:nvSpPr>
        <xdr:cNvPr id="10" name="Oval 165">
          <a:extLst>
            <a:ext uri="{FF2B5EF4-FFF2-40B4-BE49-F238E27FC236}">
              <a16:creationId xmlns:a16="http://schemas.microsoft.com/office/drawing/2014/main" id="{3EE97C62-3E70-4A41-BA2E-CA703129AE09}"/>
            </a:ext>
          </a:extLst>
        </xdr:cNvPr>
        <xdr:cNvSpPr>
          <a:spLocks noChangeArrowheads="1"/>
        </xdr:cNvSpPr>
      </xdr:nvSpPr>
      <xdr:spPr bwMode="auto">
        <a:xfrm>
          <a:off x="123825" y="15801975"/>
          <a:ext cx="152400" cy="1619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114300</xdr:colOff>
      <xdr:row>51</xdr:row>
      <xdr:rowOff>104775</xdr:rowOff>
    </xdr:from>
    <xdr:to>
      <xdr:col>0</xdr:col>
      <xdr:colOff>266700</xdr:colOff>
      <xdr:row>51</xdr:row>
      <xdr:rowOff>266700</xdr:rowOff>
    </xdr:to>
    <xdr:sp macro="" textlink="">
      <xdr:nvSpPr>
        <xdr:cNvPr id="11" name="Oval 166">
          <a:extLst>
            <a:ext uri="{FF2B5EF4-FFF2-40B4-BE49-F238E27FC236}">
              <a16:creationId xmlns:a16="http://schemas.microsoft.com/office/drawing/2014/main" id="{91B80902-879A-4D46-B55C-107F1210E5CC}"/>
            </a:ext>
          </a:extLst>
        </xdr:cNvPr>
        <xdr:cNvSpPr>
          <a:spLocks noChangeArrowheads="1"/>
        </xdr:cNvSpPr>
      </xdr:nvSpPr>
      <xdr:spPr bwMode="auto">
        <a:xfrm>
          <a:off x="114300" y="14639925"/>
          <a:ext cx="152400" cy="1619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114300</xdr:colOff>
      <xdr:row>78</xdr:row>
      <xdr:rowOff>104775</xdr:rowOff>
    </xdr:from>
    <xdr:to>
      <xdr:col>0</xdr:col>
      <xdr:colOff>266700</xdr:colOff>
      <xdr:row>78</xdr:row>
      <xdr:rowOff>266700</xdr:rowOff>
    </xdr:to>
    <xdr:sp macro="" textlink="">
      <xdr:nvSpPr>
        <xdr:cNvPr id="12" name="Oval 167">
          <a:extLst>
            <a:ext uri="{FF2B5EF4-FFF2-40B4-BE49-F238E27FC236}">
              <a16:creationId xmlns:a16="http://schemas.microsoft.com/office/drawing/2014/main" id="{D80D9B6F-78A7-4F2E-8069-998A7EE4A42A}"/>
            </a:ext>
          </a:extLst>
        </xdr:cNvPr>
        <xdr:cNvSpPr>
          <a:spLocks noChangeArrowheads="1"/>
        </xdr:cNvSpPr>
      </xdr:nvSpPr>
      <xdr:spPr bwMode="auto">
        <a:xfrm>
          <a:off x="114300" y="22202775"/>
          <a:ext cx="152400" cy="1619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123825</xdr:colOff>
      <xdr:row>82</xdr:row>
      <xdr:rowOff>104775</xdr:rowOff>
    </xdr:from>
    <xdr:to>
      <xdr:col>0</xdr:col>
      <xdr:colOff>276225</xdr:colOff>
      <xdr:row>82</xdr:row>
      <xdr:rowOff>266700</xdr:rowOff>
    </xdr:to>
    <xdr:sp macro="" textlink="">
      <xdr:nvSpPr>
        <xdr:cNvPr id="13" name="Oval 168">
          <a:extLst>
            <a:ext uri="{FF2B5EF4-FFF2-40B4-BE49-F238E27FC236}">
              <a16:creationId xmlns:a16="http://schemas.microsoft.com/office/drawing/2014/main" id="{E3389B5B-BC3C-41EF-B879-AB95D1909B36}"/>
            </a:ext>
          </a:extLst>
        </xdr:cNvPr>
        <xdr:cNvSpPr>
          <a:spLocks noChangeArrowheads="1"/>
        </xdr:cNvSpPr>
      </xdr:nvSpPr>
      <xdr:spPr bwMode="auto">
        <a:xfrm>
          <a:off x="123825" y="23364825"/>
          <a:ext cx="152400" cy="1619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114300</xdr:colOff>
      <xdr:row>86</xdr:row>
      <xdr:rowOff>95250</xdr:rowOff>
    </xdr:from>
    <xdr:to>
      <xdr:col>0</xdr:col>
      <xdr:colOff>266700</xdr:colOff>
      <xdr:row>86</xdr:row>
      <xdr:rowOff>257175</xdr:rowOff>
    </xdr:to>
    <xdr:sp macro="" textlink="">
      <xdr:nvSpPr>
        <xdr:cNvPr id="14" name="Oval 207">
          <a:extLst>
            <a:ext uri="{FF2B5EF4-FFF2-40B4-BE49-F238E27FC236}">
              <a16:creationId xmlns:a16="http://schemas.microsoft.com/office/drawing/2014/main" id="{A04C66A8-D240-4435-B704-CFEF0CA49AFD}"/>
            </a:ext>
          </a:extLst>
        </xdr:cNvPr>
        <xdr:cNvSpPr>
          <a:spLocks noChangeArrowheads="1"/>
        </xdr:cNvSpPr>
      </xdr:nvSpPr>
      <xdr:spPr bwMode="auto">
        <a:xfrm>
          <a:off x="114300" y="24517350"/>
          <a:ext cx="152400" cy="1619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114300</xdr:colOff>
      <xdr:row>91</xdr:row>
      <xdr:rowOff>95250</xdr:rowOff>
    </xdr:from>
    <xdr:to>
      <xdr:col>0</xdr:col>
      <xdr:colOff>266700</xdr:colOff>
      <xdr:row>91</xdr:row>
      <xdr:rowOff>257175</xdr:rowOff>
    </xdr:to>
    <xdr:sp macro="" textlink="">
      <xdr:nvSpPr>
        <xdr:cNvPr id="18" name="Oval 208">
          <a:extLst>
            <a:ext uri="{FF2B5EF4-FFF2-40B4-BE49-F238E27FC236}">
              <a16:creationId xmlns:a16="http://schemas.microsoft.com/office/drawing/2014/main" id="{05581285-3691-4FB4-BB86-284220FE48E1}"/>
            </a:ext>
          </a:extLst>
        </xdr:cNvPr>
        <xdr:cNvSpPr>
          <a:spLocks noChangeArrowheads="1"/>
        </xdr:cNvSpPr>
      </xdr:nvSpPr>
      <xdr:spPr bwMode="auto">
        <a:xfrm>
          <a:off x="114300" y="25936575"/>
          <a:ext cx="152400" cy="1619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114300</xdr:colOff>
      <xdr:row>99</xdr:row>
      <xdr:rowOff>95250</xdr:rowOff>
    </xdr:from>
    <xdr:to>
      <xdr:col>0</xdr:col>
      <xdr:colOff>266700</xdr:colOff>
      <xdr:row>99</xdr:row>
      <xdr:rowOff>257175</xdr:rowOff>
    </xdr:to>
    <xdr:sp macro="" textlink="">
      <xdr:nvSpPr>
        <xdr:cNvPr id="19" name="Oval 209">
          <a:extLst>
            <a:ext uri="{FF2B5EF4-FFF2-40B4-BE49-F238E27FC236}">
              <a16:creationId xmlns:a16="http://schemas.microsoft.com/office/drawing/2014/main" id="{F76A18D9-004B-4731-A4F7-8189B77EE1D1}"/>
            </a:ext>
          </a:extLst>
        </xdr:cNvPr>
        <xdr:cNvSpPr>
          <a:spLocks noChangeArrowheads="1"/>
        </xdr:cNvSpPr>
      </xdr:nvSpPr>
      <xdr:spPr bwMode="auto">
        <a:xfrm>
          <a:off x="114300" y="28451175"/>
          <a:ext cx="152400" cy="1619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111</xdr:row>
      <xdr:rowOff>95250</xdr:rowOff>
    </xdr:from>
    <xdr:to>
      <xdr:col>0</xdr:col>
      <xdr:colOff>285750</xdr:colOff>
      <xdr:row>111</xdr:row>
      <xdr:rowOff>276225</xdr:rowOff>
    </xdr:to>
    <xdr:sp macro="" textlink="">
      <xdr:nvSpPr>
        <xdr:cNvPr id="21" name="Oval 210">
          <a:extLst>
            <a:ext uri="{FF2B5EF4-FFF2-40B4-BE49-F238E27FC236}">
              <a16:creationId xmlns:a16="http://schemas.microsoft.com/office/drawing/2014/main" id="{3051299B-C198-4C91-84C6-B3420C78D950}"/>
            </a:ext>
          </a:extLst>
        </xdr:cNvPr>
        <xdr:cNvSpPr>
          <a:spLocks noChangeArrowheads="1"/>
        </xdr:cNvSpPr>
      </xdr:nvSpPr>
      <xdr:spPr bwMode="auto">
        <a:xfrm>
          <a:off x="104775" y="31461075"/>
          <a:ext cx="180975" cy="1809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120</xdr:row>
      <xdr:rowOff>95250</xdr:rowOff>
    </xdr:from>
    <xdr:to>
      <xdr:col>0</xdr:col>
      <xdr:colOff>285750</xdr:colOff>
      <xdr:row>120</xdr:row>
      <xdr:rowOff>276225</xdr:rowOff>
    </xdr:to>
    <xdr:sp macro="" textlink="">
      <xdr:nvSpPr>
        <xdr:cNvPr id="22" name="Oval 211">
          <a:extLst>
            <a:ext uri="{FF2B5EF4-FFF2-40B4-BE49-F238E27FC236}">
              <a16:creationId xmlns:a16="http://schemas.microsoft.com/office/drawing/2014/main" id="{8DF08974-0CAE-4835-BA0D-87C9E04950E7}"/>
            </a:ext>
          </a:extLst>
        </xdr:cNvPr>
        <xdr:cNvSpPr>
          <a:spLocks noChangeArrowheads="1"/>
        </xdr:cNvSpPr>
      </xdr:nvSpPr>
      <xdr:spPr bwMode="auto">
        <a:xfrm>
          <a:off x="104775" y="34356675"/>
          <a:ext cx="180975" cy="1809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123</xdr:row>
      <xdr:rowOff>85725</xdr:rowOff>
    </xdr:from>
    <xdr:to>
      <xdr:col>0</xdr:col>
      <xdr:colOff>285750</xdr:colOff>
      <xdr:row>123</xdr:row>
      <xdr:rowOff>266700</xdr:rowOff>
    </xdr:to>
    <xdr:sp macro="" textlink="">
      <xdr:nvSpPr>
        <xdr:cNvPr id="23" name="Oval 212">
          <a:extLst>
            <a:ext uri="{FF2B5EF4-FFF2-40B4-BE49-F238E27FC236}">
              <a16:creationId xmlns:a16="http://schemas.microsoft.com/office/drawing/2014/main" id="{F27AF4BB-B34A-452D-808F-AB589DCCDB6C}"/>
            </a:ext>
          </a:extLst>
        </xdr:cNvPr>
        <xdr:cNvSpPr>
          <a:spLocks noChangeArrowheads="1"/>
        </xdr:cNvSpPr>
      </xdr:nvSpPr>
      <xdr:spPr bwMode="auto">
        <a:xfrm>
          <a:off x="104775" y="35299650"/>
          <a:ext cx="180975" cy="1809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0</xdr:colOff>
      <xdr:row>5</xdr:row>
      <xdr:rowOff>152400</xdr:rowOff>
    </xdr:from>
    <xdr:to>
      <xdr:col>10</xdr:col>
      <xdr:colOff>0</xdr:colOff>
      <xdr:row>5</xdr:row>
      <xdr:rowOff>152400</xdr:rowOff>
    </xdr:to>
    <xdr:sp macro="" textlink="">
      <xdr:nvSpPr>
        <xdr:cNvPr id="24" name="Line 248">
          <a:extLst>
            <a:ext uri="{FF2B5EF4-FFF2-40B4-BE49-F238E27FC236}">
              <a16:creationId xmlns:a16="http://schemas.microsoft.com/office/drawing/2014/main" id="{3C15A265-7746-43C1-94F8-9FCCE92E8868}"/>
            </a:ext>
          </a:extLst>
        </xdr:cNvPr>
        <xdr:cNvSpPr>
          <a:spLocks noChangeShapeType="1"/>
        </xdr:cNvSpPr>
      </xdr:nvSpPr>
      <xdr:spPr bwMode="auto">
        <a:xfrm>
          <a:off x="10525125" y="1676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37</xdr:row>
      <xdr:rowOff>152400</xdr:rowOff>
    </xdr:from>
    <xdr:to>
      <xdr:col>10</xdr:col>
      <xdr:colOff>0</xdr:colOff>
      <xdr:row>37</xdr:row>
      <xdr:rowOff>152400</xdr:rowOff>
    </xdr:to>
    <xdr:sp macro="" textlink="">
      <xdr:nvSpPr>
        <xdr:cNvPr id="25" name="Line 248">
          <a:extLst>
            <a:ext uri="{FF2B5EF4-FFF2-40B4-BE49-F238E27FC236}">
              <a16:creationId xmlns:a16="http://schemas.microsoft.com/office/drawing/2014/main" id="{C40A8747-F515-4CCD-AD67-31599933A4FE}"/>
            </a:ext>
          </a:extLst>
        </xdr:cNvPr>
        <xdr:cNvSpPr>
          <a:spLocks noChangeShapeType="1"/>
        </xdr:cNvSpPr>
      </xdr:nvSpPr>
      <xdr:spPr bwMode="auto">
        <a:xfrm>
          <a:off x="10525125" y="1087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73</xdr:row>
      <xdr:rowOff>152400</xdr:rowOff>
    </xdr:from>
    <xdr:to>
      <xdr:col>10</xdr:col>
      <xdr:colOff>0</xdr:colOff>
      <xdr:row>73</xdr:row>
      <xdr:rowOff>152400</xdr:rowOff>
    </xdr:to>
    <xdr:sp macro="" textlink="">
      <xdr:nvSpPr>
        <xdr:cNvPr id="26" name="Line 248">
          <a:extLst>
            <a:ext uri="{FF2B5EF4-FFF2-40B4-BE49-F238E27FC236}">
              <a16:creationId xmlns:a16="http://schemas.microsoft.com/office/drawing/2014/main" id="{47927B9F-34C8-4FB3-94A0-DA33389DB4D5}"/>
            </a:ext>
          </a:extLst>
        </xdr:cNvPr>
        <xdr:cNvSpPr>
          <a:spLocks noChangeShapeType="1"/>
        </xdr:cNvSpPr>
      </xdr:nvSpPr>
      <xdr:spPr bwMode="auto">
        <a:xfrm>
          <a:off x="10525125" y="2108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106</xdr:row>
      <xdr:rowOff>152400</xdr:rowOff>
    </xdr:from>
    <xdr:to>
      <xdr:col>10</xdr:col>
      <xdr:colOff>0</xdr:colOff>
      <xdr:row>106</xdr:row>
      <xdr:rowOff>152400</xdr:rowOff>
    </xdr:to>
    <xdr:sp macro="" textlink="">
      <xdr:nvSpPr>
        <xdr:cNvPr id="27" name="Line 248">
          <a:extLst>
            <a:ext uri="{FF2B5EF4-FFF2-40B4-BE49-F238E27FC236}">
              <a16:creationId xmlns:a16="http://schemas.microsoft.com/office/drawing/2014/main" id="{A6F828AE-EAEE-4986-97DA-A6A309F34B17}"/>
            </a:ext>
          </a:extLst>
        </xdr:cNvPr>
        <xdr:cNvSpPr>
          <a:spLocks noChangeShapeType="1"/>
        </xdr:cNvSpPr>
      </xdr:nvSpPr>
      <xdr:spPr bwMode="auto">
        <a:xfrm>
          <a:off x="10525125" y="30356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142</xdr:row>
      <xdr:rowOff>152400</xdr:rowOff>
    </xdr:from>
    <xdr:to>
      <xdr:col>10</xdr:col>
      <xdr:colOff>0</xdr:colOff>
      <xdr:row>142</xdr:row>
      <xdr:rowOff>152400</xdr:rowOff>
    </xdr:to>
    <xdr:sp macro="" textlink="">
      <xdr:nvSpPr>
        <xdr:cNvPr id="28" name="Line 248">
          <a:extLst>
            <a:ext uri="{FF2B5EF4-FFF2-40B4-BE49-F238E27FC236}">
              <a16:creationId xmlns:a16="http://schemas.microsoft.com/office/drawing/2014/main" id="{7FE70406-9B00-451D-99E9-2CB0F927564D}"/>
            </a:ext>
          </a:extLst>
        </xdr:cNvPr>
        <xdr:cNvSpPr>
          <a:spLocks noChangeShapeType="1"/>
        </xdr:cNvSpPr>
      </xdr:nvSpPr>
      <xdr:spPr bwMode="auto">
        <a:xfrm>
          <a:off x="10525125" y="4099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19</xdr:row>
      <xdr:rowOff>85725</xdr:rowOff>
    </xdr:from>
    <xdr:to>
      <xdr:col>0</xdr:col>
      <xdr:colOff>266700</xdr:colOff>
      <xdr:row>19</xdr:row>
      <xdr:rowOff>247650</xdr:rowOff>
    </xdr:to>
    <xdr:sp macro="" textlink="">
      <xdr:nvSpPr>
        <xdr:cNvPr id="2" name="Oval 155">
          <a:extLst>
            <a:ext uri="{FF2B5EF4-FFF2-40B4-BE49-F238E27FC236}">
              <a16:creationId xmlns:a16="http://schemas.microsoft.com/office/drawing/2014/main" id="{6083AEA7-E871-43D0-8D82-62B15E6082B8}"/>
            </a:ext>
          </a:extLst>
        </xdr:cNvPr>
        <xdr:cNvSpPr>
          <a:spLocks noChangeArrowheads="1"/>
        </xdr:cNvSpPr>
      </xdr:nvSpPr>
      <xdr:spPr bwMode="auto">
        <a:xfrm>
          <a:off x="114300" y="5048250"/>
          <a:ext cx="152400" cy="1619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114300</xdr:colOff>
      <xdr:row>48</xdr:row>
      <xdr:rowOff>104775</xdr:rowOff>
    </xdr:from>
    <xdr:to>
      <xdr:col>0</xdr:col>
      <xdr:colOff>266700</xdr:colOff>
      <xdr:row>48</xdr:row>
      <xdr:rowOff>266700</xdr:rowOff>
    </xdr:to>
    <xdr:sp macro="" textlink="">
      <xdr:nvSpPr>
        <xdr:cNvPr id="3" name="Oval 163">
          <a:extLst>
            <a:ext uri="{FF2B5EF4-FFF2-40B4-BE49-F238E27FC236}">
              <a16:creationId xmlns:a16="http://schemas.microsoft.com/office/drawing/2014/main" id="{B21D7D84-F788-4D57-9070-F91F53E2792F}"/>
            </a:ext>
          </a:extLst>
        </xdr:cNvPr>
        <xdr:cNvSpPr>
          <a:spLocks noChangeArrowheads="1"/>
        </xdr:cNvSpPr>
      </xdr:nvSpPr>
      <xdr:spPr bwMode="auto">
        <a:xfrm>
          <a:off x="114300" y="13373100"/>
          <a:ext cx="152400" cy="1619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123825</xdr:colOff>
      <xdr:row>56</xdr:row>
      <xdr:rowOff>104775</xdr:rowOff>
    </xdr:from>
    <xdr:to>
      <xdr:col>0</xdr:col>
      <xdr:colOff>276225</xdr:colOff>
      <xdr:row>56</xdr:row>
      <xdr:rowOff>266700</xdr:rowOff>
    </xdr:to>
    <xdr:sp macro="" textlink="">
      <xdr:nvSpPr>
        <xdr:cNvPr id="4" name="Oval 165">
          <a:extLst>
            <a:ext uri="{FF2B5EF4-FFF2-40B4-BE49-F238E27FC236}">
              <a16:creationId xmlns:a16="http://schemas.microsoft.com/office/drawing/2014/main" id="{B32AA271-3CED-4ECF-BE8B-CC10038D5886}"/>
            </a:ext>
          </a:extLst>
        </xdr:cNvPr>
        <xdr:cNvSpPr>
          <a:spLocks noChangeArrowheads="1"/>
        </xdr:cNvSpPr>
      </xdr:nvSpPr>
      <xdr:spPr bwMode="auto">
        <a:xfrm>
          <a:off x="123825" y="15697200"/>
          <a:ext cx="152400" cy="1619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114300</xdr:colOff>
      <xdr:row>52</xdr:row>
      <xdr:rowOff>104775</xdr:rowOff>
    </xdr:from>
    <xdr:to>
      <xdr:col>0</xdr:col>
      <xdr:colOff>266700</xdr:colOff>
      <xdr:row>52</xdr:row>
      <xdr:rowOff>266700</xdr:rowOff>
    </xdr:to>
    <xdr:sp macro="" textlink="">
      <xdr:nvSpPr>
        <xdr:cNvPr id="5" name="Oval 166">
          <a:extLst>
            <a:ext uri="{FF2B5EF4-FFF2-40B4-BE49-F238E27FC236}">
              <a16:creationId xmlns:a16="http://schemas.microsoft.com/office/drawing/2014/main" id="{9784C415-9723-4102-990F-E73B151E86D9}"/>
            </a:ext>
          </a:extLst>
        </xdr:cNvPr>
        <xdr:cNvSpPr>
          <a:spLocks noChangeArrowheads="1"/>
        </xdr:cNvSpPr>
      </xdr:nvSpPr>
      <xdr:spPr bwMode="auto">
        <a:xfrm>
          <a:off x="114300" y="14535150"/>
          <a:ext cx="152400" cy="1619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114300</xdr:colOff>
      <xdr:row>79</xdr:row>
      <xdr:rowOff>104775</xdr:rowOff>
    </xdr:from>
    <xdr:to>
      <xdr:col>0</xdr:col>
      <xdr:colOff>266700</xdr:colOff>
      <xdr:row>79</xdr:row>
      <xdr:rowOff>266700</xdr:rowOff>
    </xdr:to>
    <xdr:sp macro="" textlink="">
      <xdr:nvSpPr>
        <xdr:cNvPr id="6" name="Oval 167">
          <a:extLst>
            <a:ext uri="{FF2B5EF4-FFF2-40B4-BE49-F238E27FC236}">
              <a16:creationId xmlns:a16="http://schemas.microsoft.com/office/drawing/2014/main" id="{8C19554B-4B06-4927-AEF9-3E24EADF9A89}"/>
            </a:ext>
          </a:extLst>
        </xdr:cNvPr>
        <xdr:cNvSpPr>
          <a:spLocks noChangeArrowheads="1"/>
        </xdr:cNvSpPr>
      </xdr:nvSpPr>
      <xdr:spPr bwMode="auto">
        <a:xfrm>
          <a:off x="114300" y="22098000"/>
          <a:ext cx="152400" cy="1619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123825</xdr:colOff>
      <xdr:row>83</xdr:row>
      <xdr:rowOff>104775</xdr:rowOff>
    </xdr:from>
    <xdr:to>
      <xdr:col>0</xdr:col>
      <xdr:colOff>276225</xdr:colOff>
      <xdr:row>83</xdr:row>
      <xdr:rowOff>266700</xdr:rowOff>
    </xdr:to>
    <xdr:sp macro="" textlink="">
      <xdr:nvSpPr>
        <xdr:cNvPr id="7" name="Oval 168">
          <a:extLst>
            <a:ext uri="{FF2B5EF4-FFF2-40B4-BE49-F238E27FC236}">
              <a16:creationId xmlns:a16="http://schemas.microsoft.com/office/drawing/2014/main" id="{6FCA98FE-B982-4146-A717-21AD803BE647}"/>
            </a:ext>
          </a:extLst>
        </xdr:cNvPr>
        <xdr:cNvSpPr>
          <a:spLocks noChangeArrowheads="1"/>
        </xdr:cNvSpPr>
      </xdr:nvSpPr>
      <xdr:spPr bwMode="auto">
        <a:xfrm>
          <a:off x="123825" y="23260050"/>
          <a:ext cx="152400" cy="1619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114300</xdr:colOff>
      <xdr:row>87</xdr:row>
      <xdr:rowOff>95250</xdr:rowOff>
    </xdr:from>
    <xdr:to>
      <xdr:col>0</xdr:col>
      <xdr:colOff>266700</xdr:colOff>
      <xdr:row>87</xdr:row>
      <xdr:rowOff>257175</xdr:rowOff>
    </xdr:to>
    <xdr:sp macro="" textlink="">
      <xdr:nvSpPr>
        <xdr:cNvPr id="8" name="Oval 207">
          <a:extLst>
            <a:ext uri="{FF2B5EF4-FFF2-40B4-BE49-F238E27FC236}">
              <a16:creationId xmlns:a16="http://schemas.microsoft.com/office/drawing/2014/main" id="{750D4CF9-5DF0-40A1-8D8F-D6D316A94920}"/>
            </a:ext>
          </a:extLst>
        </xdr:cNvPr>
        <xdr:cNvSpPr>
          <a:spLocks noChangeArrowheads="1"/>
        </xdr:cNvSpPr>
      </xdr:nvSpPr>
      <xdr:spPr bwMode="auto">
        <a:xfrm>
          <a:off x="114300" y="24412575"/>
          <a:ext cx="152400" cy="1619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114300</xdr:colOff>
      <xdr:row>92</xdr:row>
      <xdr:rowOff>95250</xdr:rowOff>
    </xdr:from>
    <xdr:to>
      <xdr:col>0</xdr:col>
      <xdr:colOff>266700</xdr:colOff>
      <xdr:row>92</xdr:row>
      <xdr:rowOff>257175</xdr:rowOff>
    </xdr:to>
    <xdr:sp macro="" textlink="">
      <xdr:nvSpPr>
        <xdr:cNvPr id="9" name="Oval 208">
          <a:extLst>
            <a:ext uri="{FF2B5EF4-FFF2-40B4-BE49-F238E27FC236}">
              <a16:creationId xmlns:a16="http://schemas.microsoft.com/office/drawing/2014/main" id="{460341DB-4A1D-42FE-8527-B140972BF036}"/>
            </a:ext>
          </a:extLst>
        </xdr:cNvPr>
        <xdr:cNvSpPr>
          <a:spLocks noChangeArrowheads="1"/>
        </xdr:cNvSpPr>
      </xdr:nvSpPr>
      <xdr:spPr bwMode="auto">
        <a:xfrm>
          <a:off x="114300" y="25831800"/>
          <a:ext cx="152400" cy="1619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114300</xdr:colOff>
      <xdr:row>100</xdr:row>
      <xdr:rowOff>95250</xdr:rowOff>
    </xdr:from>
    <xdr:to>
      <xdr:col>0</xdr:col>
      <xdr:colOff>266700</xdr:colOff>
      <xdr:row>100</xdr:row>
      <xdr:rowOff>257175</xdr:rowOff>
    </xdr:to>
    <xdr:sp macro="" textlink="">
      <xdr:nvSpPr>
        <xdr:cNvPr id="10" name="Oval 209">
          <a:extLst>
            <a:ext uri="{FF2B5EF4-FFF2-40B4-BE49-F238E27FC236}">
              <a16:creationId xmlns:a16="http://schemas.microsoft.com/office/drawing/2014/main" id="{9114CABC-58EA-46C1-B844-382F0CD3DD04}"/>
            </a:ext>
          </a:extLst>
        </xdr:cNvPr>
        <xdr:cNvSpPr>
          <a:spLocks noChangeArrowheads="1"/>
        </xdr:cNvSpPr>
      </xdr:nvSpPr>
      <xdr:spPr bwMode="auto">
        <a:xfrm>
          <a:off x="114300" y="28346400"/>
          <a:ext cx="152400" cy="1619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112</xdr:row>
      <xdr:rowOff>95250</xdr:rowOff>
    </xdr:from>
    <xdr:to>
      <xdr:col>0</xdr:col>
      <xdr:colOff>285750</xdr:colOff>
      <xdr:row>112</xdr:row>
      <xdr:rowOff>276225</xdr:rowOff>
    </xdr:to>
    <xdr:sp macro="" textlink="">
      <xdr:nvSpPr>
        <xdr:cNvPr id="11" name="Oval 210">
          <a:extLst>
            <a:ext uri="{FF2B5EF4-FFF2-40B4-BE49-F238E27FC236}">
              <a16:creationId xmlns:a16="http://schemas.microsoft.com/office/drawing/2014/main" id="{CA31BD55-F78C-4C40-B81F-837DEA672D37}"/>
            </a:ext>
          </a:extLst>
        </xdr:cNvPr>
        <xdr:cNvSpPr>
          <a:spLocks noChangeArrowheads="1"/>
        </xdr:cNvSpPr>
      </xdr:nvSpPr>
      <xdr:spPr bwMode="auto">
        <a:xfrm>
          <a:off x="104775" y="31356300"/>
          <a:ext cx="180975" cy="1809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121</xdr:row>
      <xdr:rowOff>95250</xdr:rowOff>
    </xdr:from>
    <xdr:to>
      <xdr:col>0</xdr:col>
      <xdr:colOff>285750</xdr:colOff>
      <xdr:row>121</xdr:row>
      <xdr:rowOff>276225</xdr:rowOff>
    </xdr:to>
    <xdr:sp macro="" textlink="">
      <xdr:nvSpPr>
        <xdr:cNvPr id="12" name="Oval 211">
          <a:extLst>
            <a:ext uri="{FF2B5EF4-FFF2-40B4-BE49-F238E27FC236}">
              <a16:creationId xmlns:a16="http://schemas.microsoft.com/office/drawing/2014/main" id="{5FF5EA8C-D794-47F7-B4F5-6CA22F766C2C}"/>
            </a:ext>
          </a:extLst>
        </xdr:cNvPr>
        <xdr:cNvSpPr>
          <a:spLocks noChangeArrowheads="1"/>
        </xdr:cNvSpPr>
      </xdr:nvSpPr>
      <xdr:spPr bwMode="auto">
        <a:xfrm>
          <a:off x="104775" y="34251900"/>
          <a:ext cx="180975" cy="1809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124</xdr:row>
      <xdr:rowOff>85725</xdr:rowOff>
    </xdr:from>
    <xdr:to>
      <xdr:col>0</xdr:col>
      <xdr:colOff>285750</xdr:colOff>
      <xdr:row>124</xdr:row>
      <xdr:rowOff>266700</xdr:rowOff>
    </xdr:to>
    <xdr:sp macro="" textlink="">
      <xdr:nvSpPr>
        <xdr:cNvPr id="13" name="Oval 212">
          <a:extLst>
            <a:ext uri="{FF2B5EF4-FFF2-40B4-BE49-F238E27FC236}">
              <a16:creationId xmlns:a16="http://schemas.microsoft.com/office/drawing/2014/main" id="{85A15D3E-F069-402C-B148-8B6C37E01E52}"/>
            </a:ext>
          </a:extLst>
        </xdr:cNvPr>
        <xdr:cNvSpPr>
          <a:spLocks noChangeArrowheads="1"/>
        </xdr:cNvSpPr>
      </xdr:nvSpPr>
      <xdr:spPr bwMode="auto">
        <a:xfrm>
          <a:off x="104775" y="35194875"/>
          <a:ext cx="180975" cy="1809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0</xdr:colOff>
      <xdr:row>6</xdr:row>
      <xdr:rowOff>152400</xdr:rowOff>
    </xdr:from>
    <xdr:to>
      <xdr:col>10</xdr:col>
      <xdr:colOff>0</xdr:colOff>
      <xdr:row>6</xdr:row>
      <xdr:rowOff>152400</xdr:rowOff>
    </xdr:to>
    <xdr:sp macro="" textlink="">
      <xdr:nvSpPr>
        <xdr:cNvPr id="14" name="Line 248">
          <a:extLst>
            <a:ext uri="{FF2B5EF4-FFF2-40B4-BE49-F238E27FC236}">
              <a16:creationId xmlns:a16="http://schemas.microsoft.com/office/drawing/2014/main" id="{E7857DD5-D308-4136-8EC6-21FEA3196620}"/>
            </a:ext>
          </a:extLst>
        </xdr:cNvPr>
        <xdr:cNvSpPr>
          <a:spLocks noChangeShapeType="1"/>
        </xdr:cNvSpPr>
      </xdr:nvSpPr>
      <xdr:spPr bwMode="auto">
        <a:xfrm>
          <a:off x="10525125" y="1676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38</xdr:row>
      <xdr:rowOff>152400</xdr:rowOff>
    </xdr:from>
    <xdr:to>
      <xdr:col>10</xdr:col>
      <xdr:colOff>0</xdr:colOff>
      <xdr:row>38</xdr:row>
      <xdr:rowOff>152400</xdr:rowOff>
    </xdr:to>
    <xdr:sp macro="" textlink="">
      <xdr:nvSpPr>
        <xdr:cNvPr id="15" name="Line 248">
          <a:extLst>
            <a:ext uri="{FF2B5EF4-FFF2-40B4-BE49-F238E27FC236}">
              <a16:creationId xmlns:a16="http://schemas.microsoft.com/office/drawing/2014/main" id="{F91EB415-3754-4728-8791-BB6DD405A78B}"/>
            </a:ext>
          </a:extLst>
        </xdr:cNvPr>
        <xdr:cNvSpPr>
          <a:spLocks noChangeShapeType="1"/>
        </xdr:cNvSpPr>
      </xdr:nvSpPr>
      <xdr:spPr bwMode="auto">
        <a:xfrm>
          <a:off x="10525125" y="10772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74</xdr:row>
      <xdr:rowOff>152400</xdr:rowOff>
    </xdr:from>
    <xdr:to>
      <xdr:col>10</xdr:col>
      <xdr:colOff>0</xdr:colOff>
      <xdr:row>74</xdr:row>
      <xdr:rowOff>152400</xdr:rowOff>
    </xdr:to>
    <xdr:sp macro="" textlink="">
      <xdr:nvSpPr>
        <xdr:cNvPr id="16" name="Line 248">
          <a:extLst>
            <a:ext uri="{FF2B5EF4-FFF2-40B4-BE49-F238E27FC236}">
              <a16:creationId xmlns:a16="http://schemas.microsoft.com/office/drawing/2014/main" id="{24D23AA6-DCB9-459E-A9AF-AB430DC4E9DD}"/>
            </a:ext>
          </a:extLst>
        </xdr:cNvPr>
        <xdr:cNvSpPr>
          <a:spLocks noChangeShapeType="1"/>
        </xdr:cNvSpPr>
      </xdr:nvSpPr>
      <xdr:spPr bwMode="auto">
        <a:xfrm>
          <a:off x="10525125" y="2098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107</xdr:row>
      <xdr:rowOff>152400</xdr:rowOff>
    </xdr:from>
    <xdr:to>
      <xdr:col>10</xdr:col>
      <xdr:colOff>0</xdr:colOff>
      <xdr:row>107</xdr:row>
      <xdr:rowOff>152400</xdr:rowOff>
    </xdr:to>
    <xdr:sp macro="" textlink="">
      <xdr:nvSpPr>
        <xdr:cNvPr id="17" name="Line 248">
          <a:extLst>
            <a:ext uri="{FF2B5EF4-FFF2-40B4-BE49-F238E27FC236}">
              <a16:creationId xmlns:a16="http://schemas.microsoft.com/office/drawing/2014/main" id="{256EFAA0-895F-4F2B-8A91-7F06F7944670}"/>
            </a:ext>
          </a:extLst>
        </xdr:cNvPr>
        <xdr:cNvSpPr>
          <a:spLocks noChangeShapeType="1"/>
        </xdr:cNvSpPr>
      </xdr:nvSpPr>
      <xdr:spPr bwMode="auto">
        <a:xfrm>
          <a:off x="10525125" y="30251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143</xdr:row>
      <xdr:rowOff>152400</xdr:rowOff>
    </xdr:from>
    <xdr:to>
      <xdr:col>10</xdr:col>
      <xdr:colOff>0</xdr:colOff>
      <xdr:row>143</xdr:row>
      <xdr:rowOff>152400</xdr:rowOff>
    </xdr:to>
    <xdr:sp macro="" textlink="">
      <xdr:nvSpPr>
        <xdr:cNvPr id="18" name="Line 248">
          <a:extLst>
            <a:ext uri="{FF2B5EF4-FFF2-40B4-BE49-F238E27FC236}">
              <a16:creationId xmlns:a16="http://schemas.microsoft.com/office/drawing/2014/main" id="{0EBC9264-7F3B-4312-803E-EC0ABDA9B4FE}"/>
            </a:ext>
          </a:extLst>
        </xdr:cNvPr>
        <xdr:cNvSpPr>
          <a:spLocks noChangeShapeType="1"/>
        </xdr:cNvSpPr>
      </xdr:nvSpPr>
      <xdr:spPr bwMode="auto">
        <a:xfrm>
          <a:off x="10525125" y="4089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2</xdr:row>
      <xdr:rowOff>172508</xdr:rowOff>
    </xdr:from>
    <xdr:to>
      <xdr:col>5</xdr:col>
      <xdr:colOff>514350</xdr:colOff>
      <xdr:row>3</xdr:row>
      <xdr:rowOff>191558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DE3A9A6-F8FB-4EEC-9F9A-4D981064282E}"/>
            </a:ext>
          </a:extLst>
        </xdr:cNvPr>
        <xdr:cNvSpPr txBox="1"/>
      </xdr:nvSpPr>
      <xdr:spPr>
        <a:xfrm>
          <a:off x="4924425" y="553508"/>
          <a:ext cx="25717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u="sng">
              <a:latin typeface="TH SarabunPSK" panose="020B0500040200020003" pitchFamily="34" charset="-34"/>
              <a:cs typeface="TH SarabunPSK" panose="020B0500040200020003" pitchFamily="34" charset="-34"/>
            </a:rPr>
            <a:t>1/</a:t>
          </a:r>
          <a:endParaRPr lang="th-TH" sz="1000" u="sng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378884</xdr:colOff>
      <xdr:row>29</xdr:row>
      <xdr:rowOff>187325</xdr:rowOff>
    </xdr:from>
    <xdr:to>
      <xdr:col>0</xdr:col>
      <xdr:colOff>626534</xdr:colOff>
      <xdr:row>30</xdr:row>
      <xdr:rowOff>234950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FE6056B-7AB9-4B13-B68F-19A505D9D6B9}"/>
            </a:ext>
          </a:extLst>
        </xdr:cNvPr>
        <xdr:cNvSpPr txBox="1"/>
      </xdr:nvSpPr>
      <xdr:spPr>
        <a:xfrm>
          <a:off x="378884" y="5711825"/>
          <a:ext cx="24765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u="sng">
              <a:latin typeface="TH SarabunPSK" panose="020B0500040200020003" pitchFamily="34" charset="-34"/>
              <a:cs typeface="TH SarabunPSK" panose="020B0500040200020003" pitchFamily="34" charset="-34"/>
            </a:rPr>
            <a:t>1/</a:t>
          </a:r>
          <a:endParaRPr lang="th-TH" sz="1000" u="sng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287867</xdr:colOff>
      <xdr:row>30</xdr:row>
      <xdr:rowOff>146050</xdr:rowOff>
    </xdr:from>
    <xdr:to>
      <xdr:col>0</xdr:col>
      <xdr:colOff>535517</xdr:colOff>
      <xdr:row>31</xdr:row>
      <xdr:rowOff>185208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C072D8C-1DAB-44B6-80CC-63046FED5513}"/>
            </a:ext>
          </a:extLst>
        </xdr:cNvPr>
        <xdr:cNvSpPr txBox="1"/>
      </xdr:nvSpPr>
      <xdr:spPr>
        <a:xfrm>
          <a:off x="287867" y="5861050"/>
          <a:ext cx="247650" cy="2772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u="sng">
              <a:latin typeface="TH SarabunPSK" panose="020B0500040200020003" pitchFamily="34" charset="-34"/>
              <a:cs typeface="TH SarabunPSK" panose="020B0500040200020003" pitchFamily="34" charset="-34"/>
            </a:rPr>
            <a:t>1/</a:t>
          </a:r>
          <a:endParaRPr lang="th-TH" sz="1000" u="sng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2</xdr:row>
      <xdr:rowOff>172508</xdr:rowOff>
    </xdr:from>
    <xdr:to>
      <xdr:col>5</xdr:col>
      <xdr:colOff>514350</xdr:colOff>
      <xdr:row>3</xdr:row>
      <xdr:rowOff>191558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1BE58D9-79BC-4963-95CB-22F0987C5ECE}"/>
            </a:ext>
          </a:extLst>
        </xdr:cNvPr>
        <xdr:cNvSpPr txBox="1"/>
      </xdr:nvSpPr>
      <xdr:spPr>
        <a:xfrm>
          <a:off x="4924425" y="553508"/>
          <a:ext cx="25717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u="sng">
              <a:latin typeface="TH SarabunPSK" panose="020B0500040200020003" pitchFamily="34" charset="-34"/>
              <a:cs typeface="TH SarabunPSK" panose="020B0500040200020003" pitchFamily="34" charset="-34"/>
            </a:rPr>
            <a:t>1/</a:t>
          </a:r>
          <a:endParaRPr lang="th-TH" sz="1000" u="sng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378884</xdr:colOff>
      <xdr:row>29</xdr:row>
      <xdr:rowOff>187325</xdr:rowOff>
    </xdr:from>
    <xdr:to>
      <xdr:col>0</xdr:col>
      <xdr:colOff>626534</xdr:colOff>
      <xdr:row>30</xdr:row>
      <xdr:rowOff>234950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88E35D1-9210-4DFF-8488-65377A0681C2}"/>
            </a:ext>
          </a:extLst>
        </xdr:cNvPr>
        <xdr:cNvSpPr txBox="1"/>
      </xdr:nvSpPr>
      <xdr:spPr>
        <a:xfrm>
          <a:off x="378884" y="5711825"/>
          <a:ext cx="24765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u="sng">
              <a:latin typeface="TH SarabunPSK" panose="020B0500040200020003" pitchFamily="34" charset="-34"/>
              <a:cs typeface="TH SarabunPSK" panose="020B0500040200020003" pitchFamily="34" charset="-34"/>
            </a:rPr>
            <a:t>1/</a:t>
          </a:r>
          <a:endParaRPr lang="th-TH" sz="1000" u="sng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287867</xdr:colOff>
      <xdr:row>30</xdr:row>
      <xdr:rowOff>146050</xdr:rowOff>
    </xdr:from>
    <xdr:to>
      <xdr:col>0</xdr:col>
      <xdr:colOff>535517</xdr:colOff>
      <xdr:row>31</xdr:row>
      <xdr:rowOff>185208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1398FFF-5FA6-418A-8B41-0E7E3432C675}"/>
            </a:ext>
          </a:extLst>
        </xdr:cNvPr>
        <xdr:cNvSpPr txBox="1"/>
      </xdr:nvSpPr>
      <xdr:spPr>
        <a:xfrm>
          <a:off x="287867" y="5861050"/>
          <a:ext cx="247650" cy="2772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u="sng">
              <a:latin typeface="TH SarabunPSK" panose="020B0500040200020003" pitchFamily="34" charset="-34"/>
              <a:cs typeface="TH SarabunPSK" panose="020B0500040200020003" pitchFamily="34" charset="-34"/>
            </a:rPr>
            <a:t>1/</a:t>
          </a:r>
          <a:endParaRPr lang="th-TH" sz="1000" u="sng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2</xdr:row>
      <xdr:rowOff>172508</xdr:rowOff>
    </xdr:from>
    <xdr:to>
      <xdr:col>5</xdr:col>
      <xdr:colOff>514350</xdr:colOff>
      <xdr:row>3</xdr:row>
      <xdr:rowOff>191558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D245460-9ADA-43AD-8A11-ED616F5A2BD4}"/>
            </a:ext>
          </a:extLst>
        </xdr:cNvPr>
        <xdr:cNvSpPr txBox="1"/>
      </xdr:nvSpPr>
      <xdr:spPr>
        <a:xfrm>
          <a:off x="4924425" y="553508"/>
          <a:ext cx="25717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u="sng">
              <a:latin typeface="TH SarabunPSK" panose="020B0500040200020003" pitchFamily="34" charset="-34"/>
              <a:cs typeface="TH SarabunPSK" panose="020B0500040200020003" pitchFamily="34" charset="-34"/>
            </a:rPr>
            <a:t>1/</a:t>
          </a:r>
          <a:endParaRPr lang="th-TH" sz="1000" u="sng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378884</xdr:colOff>
      <xdr:row>29</xdr:row>
      <xdr:rowOff>187325</xdr:rowOff>
    </xdr:from>
    <xdr:to>
      <xdr:col>0</xdr:col>
      <xdr:colOff>626534</xdr:colOff>
      <xdr:row>30</xdr:row>
      <xdr:rowOff>234950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F805F13-3248-46D6-8D0D-AEAFECA7A26D}"/>
            </a:ext>
          </a:extLst>
        </xdr:cNvPr>
        <xdr:cNvSpPr txBox="1"/>
      </xdr:nvSpPr>
      <xdr:spPr>
        <a:xfrm>
          <a:off x="378884" y="5711825"/>
          <a:ext cx="24765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u="sng">
              <a:latin typeface="TH SarabunPSK" panose="020B0500040200020003" pitchFamily="34" charset="-34"/>
              <a:cs typeface="TH SarabunPSK" panose="020B0500040200020003" pitchFamily="34" charset="-34"/>
            </a:rPr>
            <a:t>1/</a:t>
          </a:r>
          <a:endParaRPr lang="th-TH" sz="1000" u="sng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287867</xdr:colOff>
      <xdr:row>30</xdr:row>
      <xdr:rowOff>146050</xdr:rowOff>
    </xdr:from>
    <xdr:to>
      <xdr:col>0</xdr:col>
      <xdr:colOff>535517</xdr:colOff>
      <xdr:row>31</xdr:row>
      <xdr:rowOff>185208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B4C13DA-E53F-4530-84CD-B1F77D45CB6F}"/>
            </a:ext>
          </a:extLst>
        </xdr:cNvPr>
        <xdr:cNvSpPr txBox="1"/>
      </xdr:nvSpPr>
      <xdr:spPr>
        <a:xfrm>
          <a:off x="287867" y="5861050"/>
          <a:ext cx="247650" cy="2772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u="sng">
              <a:latin typeface="TH SarabunPSK" panose="020B0500040200020003" pitchFamily="34" charset="-34"/>
              <a:cs typeface="TH SarabunPSK" panose="020B0500040200020003" pitchFamily="34" charset="-34"/>
            </a:rPr>
            <a:t>1/</a:t>
          </a:r>
          <a:endParaRPr lang="th-TH" sz="1000" u="sng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http://bps.moph.go.th/new_bps/%E0%B8%82%E0%B9%89%E0%B8%AD%E0%B8%A1%E0%B8%B9%E0%B8%A5%E0%B8%9B%E0%B8%A3%E0%B8%B0%E0%B8%8A%E0%B8%B2%E0%B8%81%E0%B8%A3%E0%B8%81%E0%B8%A5%E0%B8%B2%E0%B8%87%E0%B8%9B%E0%B8%B5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hyperlink" Target="http://bps.moph.go.th/new_bps/%E0%B8%82%E0%B9%89%E0%B8%AD%E0%B8%A1%E0%B8%B9%E0%B8%A5%E0%B8%9B%E0%B8%A3%E0%B8%B0%E0%B8%8A%E0%B8%B2%E0%B8%81%E0%B8%A3%E0%B8%81%E0%B8%A5%E0%B8%B2%E0%B8%87%E0%B8%9B%E0%B8%B5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hyperlink" Target="http://bps.moph.go.th/new_bps/%E0%B8%82%E0%B9%89%E0%B8%AD%E0%B8%A1%E0%B8%B9%E0%B8%A5%E0%B8%9B%E0%B8%A3%E0%B8%B0%E0%B8%8A%E0%B8%B2%E0%B8%81%E0%B8%A3%E0%B8%81%E0%B8%A5%E0%B8%B2%E0%B8%87%E0%B8%9B%E0%B8%B5" TargetMode="Externa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hyperlink" Target="http://bps.moph.go.th/new_bps/%E0%B8%82%E0%B9%89%E0%B8%AD%E0%B8%A1%E0%B8%B9%E0%B8%A5%E0%B8%9B%E0%B8%A3%E0%B8%B0%E0%B8%8A%E0%B8%B2%E0%B8%81%E0%B8%A3%E0%B8%81%E0%B8%A5%E0%B8%B2%E0%B8%87%E0%B8%9B%E0%B8%B5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bps.moph.go.th/new_bps/%E0%B8%82%E0%B9%89%E0%B8%AD%E0%B8%A1%E0%B8%B9%E0%B8%A5%E0%B8%9B%E0%B8%A3%E0%B8%B0%E0%B8%8A%E0%B8%B2%E0%B8%81%E0%B8%A3%E0%B8%81%E0%B8%A5%E0%B8%B2%E0%B8%87%E0%B8%9B%E0%B8%B5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bps.moph.go.th/new_bps/%E0%B8%82%E0%B9%89%E0%B8%AD%E0%B8%A1%E0%B8%B9%E0%B8%A5%E0%B8%9B%E0%B8%A3%E0%B8%B0%E0%B8%8A%E0%B8%B2%E0%B8%81%E0%B8%A3%E0%B8%81%E0%B8%A5%E0%B8%B2%E0%B8%87%E0%B8%9B%E0%B8%B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418E2-44FF-4566-AC64-DA668AFCCFE5}">
  <dimension ref="A1:G82"/>
  <sheetViews>
    <sheetView tabSelected="1" topLeftCell="A7" zoomScaleNormal="100" workbookViewId="0">
      <selection activeCell="D22" sqref="D22"/>
    </sheetView>
  </sheetViews>
  <sheetFormatPr defaultRowHeight="18.75"/>
  <cols>
    <col min="1" max="1" width="49.5703125" style="737" customWidth="1"/>
    <col min="2" max="6" width="9" style="737" customWidth="1"/>
    <col min="7" max="7" width="49.7109375" style="737" customWidth="1"/>
    <col min="8" max="8" width="8" style="737" customWidth="1"/>
    <col min="9" max="10" width="9.28515625" style="737" customWidth="1"/>
    <col min="11" max="16384" width="9.140625" style="737"/>
  </cols>
  <sheetData>
    <row r="1" spans="1:7" ht="24" customHeight="1">
      <c r="A1" s="944" t="s">
        <v>0</v>
      </c>
      <c r="B1" s="944"/>
      <c r="C1" s="944"/>
      <c r="D1" s="944"/>
      <c r="E1" s="944"/>
      <c r="F1" s="944"/>
      <c r="G1" s="944"/>
    </row>
    <row r="2" spans="1:7" ht="24" customHeight="1">
      <c r="A2" s="944" t="s">
        <v>6</v>
      </c>
      <c r="B2" s="944"/>
      <c r="C2" s="944"/>
      <c r="D2" s="944"/>
      <c r="E2" s="944"/>
      <c r="F2" s="944"/>
      <c r="G2" s="944"/>
    </row>
    <row r="3" spans="1:7" ht="4.5" customHeight="1"/>
    <row r="4" spans="1:7" ht="21" customHeight="1">
      <c r="A4" s="945" t="s">
        <v>1</v>
      </c>
      <c r="B4" s="738">
        <v>2561</v>
      </c>
      <c r="C4" s="738">
        <v>2562</v>
      </c>
      <c r="D4" s="738">
        <v>2563</v>
      </c>
      <c r="E4" s="738">
        <v>2564</v>
      </c>
      <c r="F4" s="738">
        <v>2565</v>
      </c>
      <c r="G4" s="945" t="s">
        <v>60</v>
      </c>
    </row>
    <row r="5" spans="1:7" ht="21" customHeight="1">
      <c r="A5" s="945"/>
      <c r="B5" s="739" t="s">
        <v>70</v>
      </c>
      <c r="C5" s="739" t="s">
        <v>89</v>
      </c>
      <c r="D5" s="739" t="s">
        <v>1258</v>
      </c>
      <c r="E5" s="739" t="s">
        <v>1968</v>
      </c>
      <c r="F5" s="739" t="s">
        <v>2256</v>
      </c>
      <c r="G5" s="945"/>
    </row>
    <row r="6" spans="1:7" ht="21" customHeight="1">
      <c r="A6" s="740" t="s">
        <v>2</v>
      </c>
      <c r="B6" s="909">
        <v>-2.5958936079599586E-3</v>
      </c>
      <c r="C6" s="908">
        <v>-3.9673638115201949E-2</v>
      </c>
      <c r="D6" s="908">
        <v>-0.93982662463432454</v>
      </c>
      <c r="E6" s="910">
        <v>-0.5625760774621974</v>
      </c>
      <c r="F6" s="910">
        <f>'1 อัตราเพิ่มของประชากร'!C11</f>
        <v>-0.39146023263782453</v>
      </c>
      <c r="G6" s="740" t="s">
        <v>3</v>
      </c>
    </row>
    <row r="7" spans="1:7" ht="21" customHeight="1">
      <c r="A7" s="741" t="s">
        <v>8</v>
      </c>
      <c r="B7" s="742">
        <v>182</v>
      </c>
      <c r="C7" s="743">
        <v>181.9204864995616</v>
      </c>
      <c r="D7" s="743">
        <v>180.21875850391561</v>
      </c>
      <c r="E7" s="744">
        <v>179.207737429323</v>
      </c>
      <c r="F7" s="744">
        <f>'2 ความหนาแน่นของประชากร'!F71</f>
        <v>178.50758171317992</v>
      </c>
      <c r="G7" s="741" t="s">
        <v>29</v>
      </c>
    </row>
    <row r="8" spans="1:7" ht="21" customHeight="1">
      <c r="A8" s="741" t="s">
        <v>84</v>
      </c>
      <c r="B8" s="743">
        <v>96.3</v>
      </c>
      <c r="C8" s="743">
        <v>96.275182632062908</v>
      </c>
      <c r="D8" s="743">
        <v>96.160546977042685</v>
      </c>
      <c r="E8" s="744">
        <v>96.201798342347118</v>
      </c>
      <c r="F8" s="744">
        <f>'3 อัตราส่วนเพศ'!E78</f>
        <v>96.094530100122682</v>
      </c>
      <c r="G8" s="741" t="s">
        <v>85</v>
      </c>
    </row>
    <row r="9" spans="1:7" ht="21" customHeight="1">
      <c r="A9" s="741" t="s">
        <v>79</v>
      </c>
      <c r="B9" s="743">
        <v>46.9</v>
      </c>
      <c r="C9" s="743">
        <v>47.664475210766497</v>
      </c>
      <c r="D9" s="743">
        <v>48.76111340360881</v>
      </c>
      <c r="E9" s="744">
        <v>49.9</v>
      </c>
      <c r="F9" s="907">
        <f>'6 อัตราส่วนพึ่งพิงรวม'!E10</f>
        <v>50.818512610985778</v>
      </c>
      <c r="G9" s="741" t="s">
        <v>30</v>
      </c>
    </row>
    <row r="10" spans="1:7" ht="21" customHeight="1">
      <c r="A10" s="741" t="s">
        <v>1969</v>
      </c>
      <c r="B10" s="743">
        <v>23.6</v>
      </c>
      <c r="C10" s="743">
        <v>22.022218986489943</v>
      </c>
      <c r="D10" s="743">
        <v>22.431858132772128</v>
      </c>
      <c r="E10" s="744">
        <v>22.432336107675212</v>
      </c>
      <c r="F10" s="744">
        <f>'7 อัตราเจริญพันธุ์ทั่วไป'!D32</f>
        <v>19.390664737162087</v>
      </c>
      <c r="G10" s="741" t="s">
        <v>1970</v>
      </c>
    </row>
    <row r="11" spans="1:7" ht="21" customHeight="1">
      <c r="A11" s="741" t="s">
        <v>11</v>
      </c>
      <c r="B11" s="743">
        <v>6.3783607436260557</v>
      </c>
      <c r="C11" s="743">
        <v>5.9986905145446423</v>
      </c>
      <c r="D11" s="743">
        <v>5.7443533007054066</v>
      </c>
      <c r="E11" s="744">
        <v>5.6301447420762285</v>
      </c>
      <c r="F11" s="744">
        <f>'8 อัตราเกิดต่อประชากร 1,000 คน'!C52</f>
        <v>4.7891565628046751</v>
      </c>
      <c r="G11" s="741" t="s">
        <v>1259</v>
      </c>
    </row>
    <row r="12" spans="1:7" ht="21" customHeight="1">
      <c r="A12" s="741" t="s">
        <v>12</v>
      </c>
      <c r="B12" s="743">
        <v>7.6376168474336419</v>
      </c>
      <c r="C12" s="743">
        <v>8.184284095987362</v>
      </c>
      <c r="D12" s="743">
        <v>8.3616895500813602</v>
      </c>
      <c r="E12" s="744">
        <v>9.312364639744402</v>
      </c>
      <c r="F12" s="744">
        <f>'9 อัตราตายต่อประชากร 1,000 คน'!C52</f>
        <v>9.7263550595445807</v>
      </c>
      <c r="G12" s="741" t="s">
        <v>1260</v>
      </c>
    </row>
    <row r="13" spans="1:7" ht="21" customHeight="1">
      <c r="A13" s="741" t="s">
        <v>13</v>
      </c>
      <c r="B13" s="743">
        <v>3.9094315035021987</v>
      </c>
      <c r="C13" s="743">
        <v>4.1580041580041582</v>
      </c>
      <c r="D13" s="743">
        <v>4</v>
      </c>
      <c r="E13" s="744">
        <v>2.6168224299065423</v>
      </c>
      <c r="F13" s="744">
        <f>'10 อัตราการตายของทารกต่อการเกิด'!C53</f>
        <v>2.6495915213071317</v>
      </c>
      <c r="G13" s="741" t="s">
        <v>1261</v>
      </c>
    </row>
    <row r="14" spans="1:7" ht="21" customHeight="1">
      <c r="A14" s="741" t="s">
        <v>14</v>
      </c>
      <c r="B14" s="743">
        <v>48.867893793777483</v>
      </c>
      <c r="C14" s="743" t="s">
        <v>96</v>
      </c>
      <c r="D14" s="743">
        <v>18.18181818181818</v>
      </c>
      <c r="E14" s="744">
        <v>56.074766355140184</v>
      </c>
      <c r="F14" s="744">
        <f>'11 อัตราการตายของมารดาต่อการเกิ'!C24</f>
        <v>66.239788032678291</v>
      </c>
      <c r="G14" s="741" t="s">
        <v>1262</v>
      </c>
    </row>
    <row r="15" spans="1:7" ht="21" customHeight="1">
      <c r="A15" s="741" t="s">
        <v>24</v>
      </c>
      <c r="B15" s="1108">
        <v>3944.561475409836</v>
      </c>
      <c r="C15" s="1109">
        <v>3364.3706293706296</v>
      </c>
      <c r="D15" s="1109">
        <v>2973.4844720496894</v>
      </c>
      <c r="E15" s="1110">
        <v>2417.9185750636134</v>
      </c>
      <c r="F15" s="1110">
        <f>'12 อัตราส่วนประชากรต่อแพทย์ '!C61</f>
        <v>2548.9973045822103</v>
      </c>
      <c r="G15" s="741" t="s">
        <v>88</v>
      </c>
    </row>
    <row r="16" spans="1:7" ht="21" customHeight="1">
      <c r="A16" s="741" t="s">
        <v>15</v>
      </c>
      <c r="B16" s="743">
        <v>5.4885382749655084E-2</v>
      </c>
      <c r="C16" s="743">
        <v>2.0381472177195006</v>
      </c>
      <c r="D16" s="743">
        <v>1.2300088525133896</v>
      </c>
      <c r="E16" s="744">
        <v>1.9017582070483854</v>
      </c>
      <c r="F16" s="744">
        <f>'13 อัตราการว่างงาน'!N5</f>
        <v>1.0005877203036637</v>
      </c>
      <c r="G16" s="741" t="s">
        <v>31</v>
      </c>
    </row>
    <row r="17" spans="1:7" ht="21" customHeight="1">
      <c r="A17" s="741" t="s">
        <v>16</v>
      </c>
      <c r="B17" s="743">
        <v>69.574916788514244</v>
      </c>
      <c r="C17" s="743">
        <v>59.75651862180019</v>
      </c>
      <c r="D17" s="743">
        <v>62.166334170821024</v>
      </c>
      <c r="E17" s="744">
        <v>61.297710823143341</v>
      </c>
      <c r="F17" s="744">
        <f>'14 อัตราการมีงานทำ'!N4</f>
        <v>64.446053124543596</v>
      </c>
      <c r="G17" s="741" t="s">
        <v>32</v>
      </c>
    </row>
    <row r="18" spans="1:7" ht="21" customHeight="1">
      <c r="A18" s="741" t="s">
        <v>17</v>
      </c>
      <c r="B18" s="743">
        <v>5.2189768206769385</v>
      </c>
      <c r="C18" s="743">
        <v>-14.095319495039256</v>
      </c>
      <c r="D18" s="743">
        <v>3.9688335189651824</v>
      </c>
      <c r="E18" s="744">
        <v>-1.5820801634579684</v>
      </c>
      <c r="F18" s="744">
        <f>'15 อัตราเพิ่มของผู้มีงานทำ'!O4</f>
        <v>-2.4545198968693156</v>
      </c>
      <c r="G18" s="741" t="s">
        <v>33</v>
      </c>
    </row>
    <row r="19" spans="1:7" ht="21" customHeight="1">
      <c r="A19" s="741" t="s">
        <v>18</v>
      </c>
      <c r="B19" s="743">
        <v>69.613218319017776</v>
      </c>
      <c r="C19" s="743">
        <v>60.999784022673211</v>
      </c>
      <c r="D19" s="743">
        <v>62.940507990926321</v>
      </c>
      <c r="E19" s="744">
        <v>62.48604429885674</v>
      </c>
      <c r="F19" s="744">
        <f>'16 อัตราการมีส่วนร่วมในกำลังฯ'!N5</f>
        <v>65.097409813371939</v>
      </c>
      <c r="G19" s="741" t="s">
        <v>34</v>
      </c>
    </row>
    <row r="20" spans="1:7" ht="21" customHeight="1">
      <c r="A20" s="741" t="s">
        <v>19</v>
      </c>
      <c r="B20" s="745">
        <v>310</v>
      </c>
      <c r="C20" s="745">
        <v>310</v>
      </c>
      <c r="D20" s="745">
        <v>315</v>
      </c>
      <c r="E20" s="746">
        <v>315</v>
      </c>
      <c r="F20" s="923" t="s">
        <v>2271</v>
      </c>
      <c r="G20" s="741" t="s">
        <v>35</v>
      </c>
    </row>
    <row r="21" spans="1:7" ht="21" customHeight="1">
      <c r="A21" s="741" t="s">
        <v>20</v>
      </c>
      <c r="B21" s="743">
        <v>100.91947054663029</v>
      </c>
      <c r="C21" s="743">
        <v>102.26395409494</v>
      </c>
      <c r="D21" s="743">
        <v>102.48887947468756</v>
      </c>
      <c r="E21" s="744">
        <v>102.06000422564969</v>
      </c>
      <c r="F21" s="744">
        <f>'18 อัตราการเข้าเรียนระดับ ม.1'!E80</f>
        <v>102.54942205898239</v>
      </c>
      <c r="G21" s="741" t="s">
        <v>36</v>
      </c>
    </row>
    <row r="22" spans="1:7" ht="21" customHeight="1">
      <c r="A22" s="741" t="s">
        <v>86</v>
      </c>
      <c r="B22" s="743">
        <v>17.621683309557774</v>
      </c>
      <c r="C22" s="743">
        <v>14.9</v>
      </c>
      <c r="D22" s="743">
        <v>14.570315309914879</v>
      </c>
      <c r="E22" s="744">
        <v>14.854767184035477</v>
      </c>
      <c r="F22" s="744">
        <f>'21.1 อัตราส่วนนักเรียนต่อครู'!E63</f>
        <v>15.004726368159204</v>
      </c>
      <c r="G22" s="741" t="s">
        <v>87</v>
      </c>
    </row>
    <row r="23" spans="1:7" ht="21" customHeight="1">
      <c r="A23" s="741" t="s">
        <v>21</v>
      </c>
      <c r="B23" s="743">
        <v>15.52565180824222</v>
      </c>
      <c r="C23" s="743">
        <v>14.282051282051283</v>
      </c>
      <c r="D23" s="743">
        <v>14.2</v>
      </c>
      <c r="E23" s="744">
        <v>14.686003193187865</v>
      </c>
      <c r="F23" s="744">
        <f>'19 อัตราส่วนนักเรียนต่อครู ป.'!G63</f>
        <v>14.820887445887445</v>
      </c>
      <c r="G23" s="741" t="s">
        <v>37</v>
      </c>
    </row>
    <row r="24" spans="1:7" ht="21" customHeight="1">
      <c r="A24" s="741" t="s">
        <v>22</v>
      </c>
      <c r="B24" s="743">
        <v>19.779183673469387</v>
      </c>
      <c r="C24" s="743">
        <v>14.448979591836734</v>
      </c>
      <c r="D24" s="743">
        <v>14.259685230024212</v>
      </c>
      <c r="E24" s="744">
        <v>14.454462381967712</v>
      </c>
      <c r="F24" s="744">
        <f>'20 อัตราส่วนนร.ต่อครูระดับ ม.'!G63</f>
        <v>14.385949177877428</v>
      </c>
      <c r="G24" s="741" t="s">
        <v>38</v>
      </c>
    </row>
    <row r="25" spans="1:7" ht="21" customHeight="1">
      <c r="A25" s="741" t="s">
        <v>23</v>
      </c>
      <c r="B25" s="743">
        <v>57.4</v>
      </c>
      <c r="C25" s="745">
        <v>58.2</v>
      </c>
      <c r="D25" s="743">
        <v>59.098623329005406</v>
      </c>
      <c r="E25" s="744">
        <v>60.869499379145338</v>
      </c>
      <c r="F25" s="744">
        <f>'21 อัตราส่วน นร.ต่อประชากรในวัย'!I32</f>
        <v>62.425550191202113</v>
      </c>
      <c r="G25" s="741" t="s">
        <v>39</v>
      </c>
    </row>
    <row r="26" spans="1:7" ht="21" customHeight="1">
      <c r="A26" s="741" t="s">
        <v>28</v>
      </c>
      <c r="B26" s="747" t="s">
        <v>97</v>
      </c>
      <c r="C26" s="747">
        <v>7863.38</v>
      </c>
      <c r="D26" s="747" t="s">
        <v>97</v>
      </c>
      <c r="E26" s="747">
        <v>8975.1</v>
      </c>
      <c r="F26" s="870" t="s">
        <v>97</v>
      </c>
      <c r="G26" s="741" t="s">
        <v>40</v>
      </c>
    </row>
    <row r="27" spans="1:7" ht="21" customHeight="1">
      <c r="A27" s="751" t="s">
        <v>27</v>
      </c>
      <c r="B27" s="936">
        <v>5941.1664299523254</v>
      </c>
      <c r="C27" s="936">
        <v>6487.4648290549521</v>
      </c>
      <c r="D27" s="936">
        <v>6527.7052304971967</v>
      </c>
      <c r="E27" s="937">
        <v>6763.03</v>
      </c>
      <c r="F27" s="938">
        <f>'23 ค่าใช้จ่ายเฉลี่ยต่อคนต่อเดือ'!P15</f>
        <v>6454.0912547528515</v>
      </c>
      <c r="G27" s="751" t="s">
        <v>41</v>
      </c>
    </row>
    <row r="28" spans="1:7" ht="24" customHeight="1">
      <c r="A28" s="944" t="s">
        <v>5</v>
      </c>
      <c r="B28" s="944"/>
      <c r="C28" s="944"/>
      <c r="D28" s="944"/>
      <c r="E28" s="944"/>
      <c r="F28" s="944"/>
      <c r="G28" s="944"/>
    </row>
    <row r="29" spans="1:7" ht="24" customHeight="1">
      <c r="A29" s="944" t="s">
        <v>7</v>
      </c>
      <c r="B29" s="944"/>
      <c r="C29" s="944"/>
      <c r="D29" s="944"/>
      <c r="E29" s="944"/>
      <c r="F29" s="944"/>
      <c r="G29" s="944"/>
    </row>
    <row r="30" spans="1:7" ht="4.5" customHeight="1"/>
    <row r="31" spans="1:7" ht="21" customHeight="1">
      <c r="A31" s="945" t="s">
        <v>1</v>
      </c>
      <c r="B31" s="738">
        <v>2561</v>
      </c>
      <c r="C31" s="738">
        <v>2562</v>
      </c>
      <c r="D31" s="738">
        <v>2563</v>
      </c>
      <c r="E31" s="738">
        <v>2564</v>
      </c>
      <c r="F31" s="738">
        <v>2565</v>
      </c>
      <c r="G31" s="945" t="s">
        <v>4</v>
      </c>
    </row>
    <row r="32" spans="1:7" ht="21" customHeight="1">
      <c r="A32" s="945"/>
      <c r="B32" s="739" t="s">
        <v>70</v>
      </c>
      <c r="C32" s="739" t="s">
        <v>89</v>
      </c>
      <c r="D32" s="739" t="s">
        <v>1258</v>
      </c>
      <c r="E32" s="739" t="s">
        <v>1968</v>
      </c>
      <c r="F32" s="739" t="s">
        <v>2256</v>
      </c>
      <c r="G32" s="945"/>
    </row>
    <row r="33" spans="1:7" ht="21" customHeight="1">
      <c r="A33" s="748" t="s">
        <v>92</v>
      </c>
      <c r="B33" s="743">
        <v>3.9852340589033357</v>
      </c>
      <c r="C33" s="743">
        <v>2.3629959856889697</v>
      </c>
      <c r="D33" s="743">
        <v>3.6994450444119678</v>
      </c>
      <c r="E33" s="743">
        <v>5.2086240081800055</v>
      </c>
      <c r="F33" s="743" t="s">
        <v>97</v>
      </c>
      <c r="G33" s="748" t="s">
        <v>59</v>
      </c>
    </row>
    <row r="34" spans="1:7" ht="21" customHeight="1">
      <c r="A34" s="748" t="s">
        <v>93</v>
      </c>
      <c r="B34" s="747">
        <v>74691.815000000002</v>
      </c>
      <c r="C34" s="747">
        <v>76999.023000000001</v>
      </c>
      <c r="D34" s="747">
        <v>80421.709000000003</v>
      </c>
      <c r="E34" s="747">
        <v>85228</v>
      </c>
      <c r="F34" s="747" t="s">
        <v>97</v>
      </c>
      <c r="G34" s="748" t="s">
        <v>61</v>
      </c>
    </row>
    <row r="35" spans="1:7" ht="21" customHeight="1">
      <c r="A35" s="741" t="s">
        <v>26</v>
      </c>
      <c r="B35" s="743">
        <v>85.222819083349506</v>
      </c>
      <c r="C35" s="743">
        <v>85.210603688444536</v>
      </c>
      <c r="D35" s="743">
        <v>79.938149718997252</v>
      </c>
      <c r="E35" s="750">
        <v>84.280510216484615</v>
      </c>
      <c r="F35" s="868" t="s">
        <v>97</v>
      </c>
      <c r="G35" s="748" t="s">
        <v>42</v>
      </c>
    </row>
    <row r="36" spans="1:7" ht="21" customHeight="1">
      <c r="A36" s="741" t="s">
        <v>82</v>
      </c>
      <c r="B36" s="749"/>
      <c r="C36" s="745"/>
      <c r="D36" s="745"/>
      <c r="E36" s="746"/>
      <c r="F36" s="746"/>
      <c r="G36" s="741" t="s">
        <v>80</v>
      </c>
    </row>
    <row r="37" spans="1:7" ht="21" customHeight="1">
      <c r="A37" s="741" t="s">
        <v>83</v>
      </c>
      <c r="B37" s="743">
        <v>12.256565093610579</v>
      </c>
      <c r="C37" s="743">
        <v>10.529359829048893</v>
      </c>
      <c r="D37" s="743">
        <v>9.3253283753840606</v>
      </c>
      <c r="E37" s="750">
        <v>8.4326785619738445</v>
      </c>
      <c r="F37" s="750">
        <f>'27 อัตราการเปลี่ยนแปลงของรถจดทะ'!G30</f>
        <v>2.6702005942924876</v>
      </c>
      <c r="G37" s="741" t="s">
        <v>81</v>
      </c>
    </row>
    <row r="38" spans="1:7" ht="21" customHeight="1">
      <c r="A38" s="741" t="s">
        <v>25</v>
      </c>
      <c r="B38" s="743">
        <v>21.229209087878679</v>
      </c>
      <c r="C38" s="743">
        <v>14</v>
      </c>
      <c r="D38" s="743">
        <v>18.776602968280145</v>
      </c>
      <c r="E38" s="750">
        <v>26.073926073926074</v>
      </c>
      <c r="F38" s="750">
        <f>'28 สัดส่วนของครัวเรือน_COM'!D38</f>
        <v>25.176403166302521</v>
      </c>
      <c r="G38" s="741" t="s">
        <v>43</v>
      </c>
    </row>
    <row r="39" spans="1:7" ht="21" customHeight="1">
      <c r="A39" s="741" t="s">
        <v>62</v>
      </c>
      <c r="B39" s="743">
        <v>66.198669831439702</v>
      </c>
      <c r="C39" s="743">
        <v>67.7</v>
      </c>
      <c r="D39" s="743">
        <v>83.346202347463375</v>
      </c>
      <c r="E39" s="750">
        <v>88.880350418811958</v>
      </c>
      <c r="F39" s="750">
        <f>'29 สัดส่วนครัวเรือน_INTERNET'!D40</f>
        <v>91.410867151402272</v>
      </c>
      <c r="G39" s="741" t="s">
        <v>44</v>
      </c>
    </row>
    <row r="40" spans="1:7" ht="21" customHeight="1">
      <c r="A40" s="741" t="s">
        <v>63</v>
      </c>
      <c r="B40" s="745"/>
      <c r="C40" s="745"/>
      <c r="D40" s="745"/>
      <c r="E40" s="746"/>
      <c r="F40" s="746"/>
      <c r="G40" s="741" t="s">
        <v>67</v>
      </c>
    </row>
    <row r="41" spans="1:7" ht="21.75">
      <c r="A41" s="741" t="s">
        <v>64</v>
      </c>
      <c r="B41" s="743">
        <v>53.411125686697133</v>
      </c>
      <c r="C41" s="743">
        <v>58.9</v>
      </c>
      <c r="D41" s="743">
        <v>76.375429434489888</v>
      </c>
      <c r="E41" s="750">
        <v>90.599890072499804</v>
      </c>
      <c r="F41" s="750">
        <f>'32 ร้อยละของปชก. 6 ปี_INTERNET'!G23</f>
        <v>93.493589743589737</v>
      </c>
      <c r="G41" s="741" t="s">
        <v>66</v>
      </c>
    </row>
    <row r="42" spans="1:7">
      <c r="A42" s="741" t="s">
        <v>68</v>
      </c>
      <c r="B42" s="745"/>
      <c r="C42" s="745"/>
      <c r="D42" s="745"/>
      <c r="E42" s="746"/>
      <c r="F42" s="746"/>
      <c r="G42" s="741" t="s">
        <v>65</v>
      </c>
    </row>
    <row r="43" spans="1:7" ht="21.75">
      <c r="A43" s="741" t="s">
        <v>64</v>
      </c>
      <c r="B43" s="743">
        <v>90.466258808233007</v>
      </c>
      <c r="C43" s="743" t="s">
        <v>97</v>
      </c>
      <c r="D43" s="750">
        <v>96.889029171546852</v>
      </c>
      <c r="E43" s="750">
        <v>82.670714790483416</v>
      </c>
      <c r="F43" s="750">
        <f>'33 ร้อยละของปชก. 6 ปี_TELEPHONE'!G23</f>
        <v>83.351449275362313</v>
      </c>
      <c r="G43" s="741" t="s">
        <v>50</v>
      </c>
    </row>
    <row r="44" spans="1:7" ht="21.75">
      <c r="A44" s="741" t="s">
        <v>77</v>
      </c>
      <c r="B44" s="743">
        <v>6.2031107044830698</v>
      </c>
      <c r="C44" s="743">
        <v>3.1710342688789108</v>
      </c>
      <c r="D44" s="750">
        <v>-48.463214849327422</v>
      </c>
      <c r="E44" s="750">
        <f>'34 อัตราการเปลี่ยนแปลงของรายได้'!D45</f>
        <v>-60.60885907780046</v>
      </c>
      <c r="F44" s="750" t="s">
        <v>97</v>
      </c>
      <c r="G44" s="741" t="s">
        <v>78</v>
      </c>
    </row>
    <row r="45" spans="1:7" ht="21.75">
      <c r="A45" s="741" t="s">
        <v>74</v>
      </c>
      <c r="B45" s="742">
        <v>1.3</v>
      </c>
      <c r="C45" s="742">
        <v>4.4033933817393596</v>
      </c>
      <c r="D45" s="750">
        <v>-38.52201378991564</v>
      </c>
      <c r="E45" s="750">
        <f>'35 อัตราการเปลี่ยนแปลงของนักท่อ'!E45</f>
        <v>-60.246674561255112</v>
      </c>
      <c r="F45" s="750" t="s">
        <v>97</v>
      </c>
      <c r="G45" s="741" t="s">
        <v>51</v>
      </c>
    </row>
    <row r="46" spans="1:7">
      <c r="A46" s="741" t="s">
        <v>75</v>
      </c>
      <c r="B46" s="749"/>
      <c r="C46" s="745"/>
      <c r="D46" s="746"/>
      <c r="E46" s="746"/>
      <c r="F46" s="746"/>
      <c r="G46" s="741" t="s">
        <v>46</v>
      </c>
    </row>
    <row r="47" spans="1:7" ht="21.75">
      <c r="A47" s="741" t="s">
        <v>49</v>
      </c>
      <c r="B47" s="742">
        <v>-0.4</v>
      </c>
      <c r="C47" s="742">
        <v>5.73109243697479</v>
      </c>
      <c r="D47" s="750">
        <v>-72.023525671594342</v>
      </c>
      <c r="E47" s="750">
        <f>'36 อัตราการเปลี่ยน_ต่างประเทศ'!E45</f>
        <v>-94.659090909090907</v>
      </c>
      <c r="F47" s="750" t="s">
        <v>97</v>
      </c>
      <c r="G47" s="741" t="s">
        <v>52</v>
      </c>
    </row>
    <row r="48" spans="1:7" ht="21.75">
      <c r="A48" s="741" t="s">
        <v>76</v>
      </c>
      <c r="B48" s="743">
        <v>0.15360983102918588</v>
      </c>
      <c r="C48" s="743">
        <v>11.145194274028629</v>
      </c>
      <c r="D48" s="743">
        <v>7.3137074517019318</v>
      </c>
      <c r="E48" s="750">
        <v>15.730818688384055</v>
      </c>
      <c r="F48" s="750">
        <f>'37 อัตราการเปลี่ยนแปลงของผู้จดท'!E25</f>
        <v>6.2962962962962967</v>
      </c>
      <c r="G48" s="748" t="s">
        <v>53</v>
      </c>
    </row>
    <row r="49" spans="1:7" ht="21.75">
      <c r="A49" s="751" t="s">
        <v>94</v>
      </c>
      <c r="B49" s="752">
        <v>4.0414815459852171</v>
      </c>
      <c r="C49" s="752">
        <v>4.0395766700470652</v>
      </c>
      <c r="D49" s="752">
        <v>3.7987018175011529</v>
      </c>
      <c r="E49" s="753">
        <f>'38 สัดส่วนเนื้อที่ป่าไม้ต่อเนื้'!C30</f>
        <v>4.0151156441111215</v>
      </c>
      <c r="F49" s="896" t="s">
        <v>97</v>
      </c>
      <c r="G49" s="754" t="s">
        <v>95</v>
      </c>
    </row>
    <row r="50" spans="1:7">
      <c r="A50" s="939"/>
      <c r="B50" s="940"/>
      <c r="C50" s="940"/>
      <c r="D50" s="940"/>
      <c r="E50" s="941"/>
      <c r="F50" s="942"/>
      <c r="G50" s="943"/>
    </row>
    <row r="51" spans="1:7">
      <c r="A51" s="939"/>
      <c r="B51" s="940"/>
      <c r="C51" s="940"/>
      <c r="D51" s="940"/>
      <c r="E51" s="941"/>
      <c r="F51" s="942"/>
      <c r="G51" s="943"/>
    </row>
    <row r="52" spans="1:7">
      <c r="A52" s="939"/>
      <c r="B52" s="940"/>
      <c r="C52" s="940"/>
      <c r="D52" s="940"/>
      <c r="E52" s="941"/>
      <c r="F52" s="942"/>
      <c r="G52" s="943"/>
    </row>
    <row r="53" spans="1:7">
      <c r="A53" s="939"/>
      <c r="B53" s="940"/>
      <c r="C53" s="940"/>
      <c r="D53" s="940"/>
      <c r="E53" s="941"/>
      <c r="F53" s="942"/>
      <c r="G53" s="943"/>
    </row>
    <row r="54" spans="1:7">
      <c r="A54" s="939"/>
      <c r="B54" s="940"/>
      <c r="C54" s="940"/>
      <c r="D54" s="940"/>
      <c r="E54" s="941"/>
      <c r="F54" s="942"/>
      <c r="G54" s="943"/>
    </row>
    <row r="55" spans="1:7">
      <c r="A55" s="939"/>
      <c r="B55" s="940"/>
      <c r="C55" s="940"/>
      <c r="D55" s="940"/>
      <c r="E55" s="941"/>
      <c r="F55" s="942"/>
      <c r="G55" s="943"/>
    </row>
    <row r="56" spans="1:7" ht="24" customHeight="1">
      <c r="A56" s="944" t="s">
        <v>5</v>
      </c>
      <c r="B56" s="944"/>
      <c r="C56" s="944"/>
      <c r="D56" s="944"/>
      <c r="E56" s="944"/>
      <c r="F56" s="944"/>
      <c r="G56" s="944"/>
    </row>
    <row r="57" spans="1:7" ht="24" customHeight="1">
      <c r="A57" s="944" t="s">
        <v>7</v>
      </c>
      <c r="B57" s="944"/>
      <c r="C57" s="944"/>
      <c r="D57" s="944"/>
      <c r="E57" s="944"/>
      <c r="F57" s="944"/>
      <c r="G57" s="944"/>
    </row>
    <row r="58" spans="1:7" ht="4.5" customHeight="1"/>
    <row r="59" spans="1:7" ht="21" customHeight="1">
      <c r="A59" s="949" t="s">
        <v>1</v>
      </c>
      <c r="B59" s="950"/>
      <c r="C59" s="950"/>
      <c r="D59" s="755"/>
      <c r="E59" s="950" t="s">
        <v>60</v>
      </c>
      <c r="F59" s="950"/>
      <c r="G59" s="953"/>
    </row>
    <row r="60" spans="1:7" ht="21" customHeight="1">
      <c r="A60" s="951"/>
      <c r="B60" s="952"/>
      <c r="C60" s="952"/>
      <c r="D60" s="756"/>
      <c r="E60" s="952"/>
      <c r="F60" s="952"/>
      <c r="G60" s="954"/>
    </row>
    <row r="61" spans="1:7" ht="21.75" customHeight="1">
      <c r="A61" s="955" t="s">
        <v>71</v>
      </c>
      <c r="B61" s="956"/>
      <c r="C61" s="956"/>
      <c r="D61" s="757"/>
      <c r="E61" s="957" t="s">
        <v>73</v>
      </c>
      <c r="F61" s="957"/>
      <c r="G61" s="958"/>
    </row>
    <row r="62" spans="1:7" ht="21.75" customHeight="1">
      <c r="A62" s="758"/>
      <c r="D62" s="759"/>
      <c r="E62" s="959" t="s">
        <v>72</v>
      </c>
      <c r="F62" s="959"/>
      <c r="G62" s="960"/>
    </row>
    <row r="63" spans="1:7" ht="21.75" customHeight="1">
      <c r="A63" s="961" t="s">
        <v>9</v>
      </c>
      <c r="B63" s="959"/>
      <c r="C63" s="959"/>
      <c r="D63" s="759"/>
      <c r="E63" s="959" t="s">
        <v>10</v>
      </c>
      <c r="F63" s="959"/>
      <c r="G63" s="960"/>
    </row>
    <row r="64" spans="1:7" ht="21.75" customHeight="1">
      <c r="A64" s="760" t="s">
        <v>1971</v>
      </c>
      <c r="B64" s="761"/>
      <c r="C64" s="761"/>
      <c r="D64" s="759"/>
      <c r="E64" s="761" t="s">
        <v>1972</v>
      </c>
      <c r="F64" s="761"/>
      <c r="G64" s="762"/>
    </row>
    <row r="65" spans="1:7" ht="21.75" customHeight="1">
      <c r="A65" s="760" t="s">
        <v>45</v>
      </c>
      <c r="B65" s="761"/>
      <c r="C65" s="761"/>
      <c r="D65" s="759"/>
      <c r="E65" s="761" t="s">
        <v>57</v>
      </c>
      <c r="F65" s="761"/>
      <c r="G65" s="762"/>
    </row>
    <row r="66" spans="1:7" ht="21.75" customHeight="1">
      <c r="A66" s="760" t="s">
        <v>1973</v>
      </c>
      <c r="B66" s="761"/>
      <c r="C66" s="761"/>
      <c r="D66" s="759"/>
      <c r="E66" s="761" t="s">
        <v>1974</v>
      </c>
      <c r="F66" s="761"/>
      <c r="G66" s="762"/>
    </row>
    <row r="67" spans="1:7" ht="21.75" customHeight="1">
      <c r="A67" s="760" t="s">
        <v>90</v>
      </c>
      <c r="B67" s="761"/>
      <c r="C67" s="761"/>
      <c r="D67" s="759"/>
      <c r="E67" s="761" t="s">
        <v>91</v>
      </c>
      <c r="F67" s="761"/>
      <c r="G67" s="762"/>
    </row>
    <row r="68" spans="1:7" ht="21.75" customHeight="1">
      <c r="A68" s="763" t="s">
        <v>1975</v>
      </c>
      <c r="B68" s="761"/>
      <c r="C68" s="761"/>
      <c r="D68" s="759"/>
      <c r="E68" s="759" t="s">
        <v>1976</v>
      </c>
      <c r="F68" s="759"/>
      <c r="G68" s="764"/>
    </row>
    <row r="69" spans="1:7" ht="21.75" customHeight="1">
      <c r="A69" s="758"/>
      <c r="B69" s="759"/>
      <c r="C69" s="759"/>
      <c r="D69" s="759"/>
      <c r="E69" s="759" t="s">
        <v>58</v>
      </c>
      <c r="F69" s="759"/>
      <c r="G69" s="764"/>
    </row>
    <row r="70" spans="1:7" ht="21.75" customHeight="1">
      <c r="A70" s="763" t="s">
        <v>1263</v>
      </c>
      <c r="B70" s="759"/>
      <c r="C70" s="759"/>
      <c r="D70" s="759"/>
      <c r="E70" s="759" t="s">
        <v>1264</v>
      </c>
      <c r="F70" s="759"/>
      <c r="G70" s="764"/>
    </row>
    <row r="71" spans="1:7" ht="21.75" customHeight="1">
      <c r="A71" s="763" t="s">
        <v>47</v>
      </c>
      <c r="B71" s="759"/>
      <c r="C71" s="759"/>
      <c r="D71" s="759"/>
      <c r="E71" s="759" t="s">
        <v>48</v>
      </c>
      <c r="F71" s="759"/>
      <c r="G71" s="764"/>
    </row>
    <row r="72" spans="1:7" ht="21.75" customHeight="1">
      <c r="A72" s="763" t="s">
        <v>1977</v>
      </c>
      <c r="B72" s="759"/>
      <c r="C72" s="759"/>
      <c r="D72" s="759"/>
      <c r="E72" s="759" t="s">
        <v>1978</v>
      </c>
      <c r="F72" s="759"/>
      <c r="G72" s="764"/>
    </row>
    <row r="73" spans="1:7" ht="21.75" customHeight="1">
      <c r="A73" s="763" t="s">
        <v>54</v>
      </c>
      <c r="B73" s="759"/>
      <c r="C73" s="759"/>
      <c r="D73" s="759"/>
      <c r="E73" s="759" t="s">
        <v>1979</v>
      </c>
      <c r="F73" s="759"/>
      <c r="G73" s="764"/>
    </row>
    <row r="74" spans="1:7" ht="21.75" customHeight="1">
      <c r="A74" s="758"/>
      <c r="B74" s="759"/>
      <c r="C74" s="759"/>
      <c r="D74" s="759"/>
      <c r="E74" s="759" t="s">
        <v>1265</v>
      </c>
      <c r="F74" s="759"/>
      <c r="G74" s="764"/>
    </row>
    <row r="75" spans="1:7" ht="21.75" customHeight="1">
      <c r="A75" s="763" t="s">
        <v>55</v>
      </c>
      <c r="B75" s="759"/>
      <c r="C75" s="759"/>
      <c r="D75" s="759"/>
      <c r="E75" s="759" t="s">
        <v>56</v>
      </c>
      <c r="F75" s="759"/>
      <c r="G75" s="764"/>
    </row>
    <row r="76" spans="1:7" ht="21.75" customHeight="1">
      <c r="A76" s="763" t="s">
        <v>1980</v>
      </c>
      <c r="B76" s="759"/>
      <c r="C76" s="759"/>
      <c r="D76" s="759"/>
      <c r="E76" s="759" t="s">
        <v>1981</v>
      </c>
      <c r="F76" s="759"/>
      <c r="G76" s="764"/>
    </row>
    <row r="77" spans="1:7">
      <c r="A77" s="763"/>
      <c r="B77" s="759"/>
      <c r="C77" s="759"/>
      <c r="D77" s="759"/>
      <c r="E77" s="759"/>
      <c r="F77" s="759"/>
      <c r="G77" s="764"/>
    </row>
    <row r="78" spans="1:7">
      <c r="A78" s="946"/>
      <c r="B78" s="947"/>
      <c r="C78" s="947"/>
      <c r="D78" s="759"/>
      <c r="E78" s="947"/>
      <c r="F78" s="947"/>
      <c r="G78" s="948"/>
    </row>
    <row r="79" spans="1:7">
      <c r="A79" s="946"/>
      <c r="B79" s="947"/>
      <c r="C79" s="947"/>
      <c r="D79" s="759"/>
      <c r="E79" s="947"/>
      <c r="F79" s="947"/>
      <c r="G79" s="948"/>
    </row>
    <row r="80" spans="1:7">
      <c r="A80" s="946"/>
      <c r="B80" s="947"/>
      <c r="C80" s="947"/>
      <c r="D80" s="759"/>
      <c r="E80" s="947"/>
      <c r="F80" s="947"/>
      <c r="G80" s="948"/>
    </row>
    <row r="81" spans="1:7">
      <c r="A81" s="946"/>
      <c r="B81" s="947"/>
      <c r="C81" s="947"/>
      <c r="D81" s="759"/>
      <c r="E81" s="947"/>
      <c r="F81" s="947"/>
      <c r="G81" s="948"/>
    </row>
    <row r="82" spans="1:7">
      <c r="A82" s="962"/>
      <c r="B82" s="963"/>
      <c r="C82" s="963"/>
      <c r="D82" s="765"/>
      <c r="E82" s="963"/>
      <c r="F82" s="963"/>
      <c r="G82" s="964"/>
    </row>
  </sheetData>
  <mergeCells count="27">
    <mergeCell ref="A82:C82"/>
    <mergeCell ref="E82:G82"/>
    <mergeCell ref="A79:C79"/>
    <mergeCell ref="E79:G79"/>
    <mergeCell ref="A80:C80"/>
    <mergeCell ref="E80:G80"/>
    <mergeCell ref="A81:C81"/>
    <mergeCell ref="E81:G81"/>
    <mergeCell ref="A78:C78"/>
    <mergeCell ref="E78:G78"/>
    <mergeCell ref="A31:A32"/>
    <mergeCell ref="G31:G32"/>
    <mergeCell ref="A56:G56"/>
    <mergeCell ref="A57:G57"/>
    <mergeCell ref="A59:C60"/>
    <mergeCell ref="E59:G60"/>
    <mergeCell ref="A61:C61"/>
    <mergeCell ref="E61:G61"/>
    <mergeCell ref="E62:G62"/>
    <mergeCell ref="A63:C63"/>
    <mergeCell ref="E63:G63"/>
    <mergeCell ref="A29:G29"/>
    <mergeCell ref="A1:G1"/>
    <mergeCell ref="A2:G2"/>
    <mergeCell ref="A4:A5"/>
    <mergeCell ref="G4:G5"/>
    <mergeCell ref="A28:G28"/>
  </mergeCells>
  <printOptions horizontalCentered="1"/>
  <pageMargins left="0.35433070866141736" right="0.35433070866141736" top="0.39370078740157483" bottom="0.39370078740157483" header="0.51181102362204722" footer="0.51181102362204722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819F1-CF3F-4D41-B82E-93631B3A7AA5}">
  <sheetPr>
    <tabColor theme="7" tint="0.59999389629810485"/>
  </sheetPr>
  <dimension ref="A1:F28"/>
  <sheetViews>
    <sheetView workbookViewId="0">
      <selection activeCell="G14" sqref="G14"/>
    </sheetView>
  </sheetViews>
  <sheetFormatPr defaultRowHeight="21.75"/>
  <sheetData>
    <row r="1" spans="1:6" ht="23.25">
      <c r="A1" s="383" t="s">
        <v>1589</v>
      </c>
      <c r="B1" s="15"/>
      <c r="C1" s="15"/>
      <c r="D1" s="15"/>
    </row>
    <row r="2" spans="1:6">
      <c r="A2" s="18"/>
      <c r="B2" s="125"/>
      <c r="C2" s="126" t="s">
        <v>289</v>
      </c>
      <c r="D2" s="265"/>
    </row>
    <row r="3" spans="1:6">
      <c r="A3" s="127" t="s">
        <v>290</v>
      </c>
      <c r="B3" s="128" t="s">
        <v>182</v>
      </c>
      <c r="C3" s="128" t="s">
        <v>183</v>
      </c>
      <c r="D3" s="128" t="s">
        <v>181</v>
      </c>
    </row>
    <row r="4" spans="1:6">
      <c r="A4" s="127">
        <v>0</v>
      </c>
      <c r="B4" s="19">
        <v>3756</v>
      </c>
      <c r="C4" s="19">
        <v>3540</v>
      </c>
      <c r="D4" s="129">
        <f>B4+C4</f>
        <v>7296</v>
      </c>
    </row>
    <row r="5" spans="1:6">
      <c r="A5" s="130" t="s">
        <v>291</v>
      </c>
      <c r="B5" s="19">
        <v>17560</v>
      </c>
      <c r="C5" s="19">
        <v>16412</v>
      </c>
      <c r="D5" s="129">
        <f t="shared" ref="D5:D25" si="0">B5+C5</f>
        <v>33972</v>
      </c>
    </row>
    <row r="6" spans="1:6">
      <c r="A6" s="131" t="s">
        <v>292</v>
      </c>
      <c r="B6" s="19">
        <v>25408</v>
      </c>
      <c r="C6" s="19">
        <v>24052</v>
      </c>
      <c r="D6" s="129">
        <f t="shared" si="0"/>
        <v>49460</v>
      </c>
    </row>
    <row r="7" spans="1:6">
      <c r="A7" s="127" t="s">
        <v>293</v>
      </c>
      <c r="B7" s="19">
        <v>26616</v>
      </c>
      <c r="C7" s="19">
        <v>25289</v>
      </c>
      <c r="D7" s="129">
        <f t="shared" si="0"/>
        <v>51905</v>
      </c>
    </row>
    <row r="8" spans="1:6">
      <c r="A8" s="127" t="s">
        <v>254</v>
      </c>
      <c r="B8" s="19">
        <v>29256</v>
      </c>
      <c r="C8" s="399">
        <v>29603</v>
      </c>
      <c r="D8" s="129">
        <f t="shared" si="0"/>
        <v>58859</v>
      </c>
      <c r="F8" s="400">
        <f>SUM(C8:C14)</f>
        <v>248695</v>
      </c>
    </row>
    <row r="9" spans="1:6">
      <c r="A9" s="127" t="s">
        <v>255</v>
      </c>
      <c r="B9" s="19">
        <v>35392</v>
      </c>
      <c r="C9" s="399">
        <v>39968</v>
      </c>
      <c r="D9" s="129">
        <f t="shared" si="0"/>
        <v>75360</v>
      </c>
    </row>
    <row r="10" spans="1:6">
      <c r="A10" s="127" t="s">
        <v>256</v>
      </c>
      <c r="B10" s="19">
        <v>35687</v>
      </c>
      <c r="C10" s="399">
        <v>34391</v>
      </c>
      <c r="D10" s="129">
        <f t="shared" si="0"/>
        <v>70078</v>
      </c>
    </row>
    <row r="11" spans="1:6">
      <c r="A11" s="127" t="s">
        <v>257</v>
      </c>
      <c r="B11" s="19">
        <v>32212</v>
      </c>
      <c r="C11" s="399">
        <v>30652</v>
      </c>
      <c r="D11" s="129">
        <f t="shared" si="0"/>
        <v>62864</v>
      </c>
    </row>
    <row r="12" spans="1:6">
      <c r="A12" s="127" t="s">
        <v>258</v>
      </c>
      <c r="B12" s="19">
        <v>34150</v>
      </c>
      <c r="C12" s="399">
        <v>32956</v>
      </c>
      <c r="D12" s="129">
        <f t="shared" si="0"/>
        <v>67106</v>
      </c>
    </row>
    <row r="13" spans="1:6">
      <c r="A13" s="127" t="s">
        <v>259</v>
      </c>
      <c r="B13" s="19">
        <v>38142</v>
      </c>
      <c r="C13" s="399">
        <v>37767</v>
      </c>
      <c r="D13" s="129">
        <f t="shared" si="0"/>
        <v>75909</v>
      </c>
    </row>
    <row r="14" spans="1:6">
      <c r="A14" s="127" t="s">
        <v>260</v>
      </c>
      <c r="B14" s="19">
        <v>42000</v>
      </c>
      <c r="C14" s="399">
        <v>43358</v>
      </c>
      <c r="D14" s="129">
        <f t="shared" si="0"/>
        <v>85358</v>
      </c>
    </row>
    <row r="15" spans="1:6">
      <c r="A15" s="127" t="s">
        <v>261</v>
      </c>
      <c r="B15" s="19">
        <v>39934</v>
      </c>
      <c r="C15" s="19">
        <v>42433</v>
      </c>
      <c r="D15" s="129">
        <f t="shared" si="0"/>
        <v>82367</v>
      </c>
    </row>
    <row r="16" spans="1:6">
      <c r="A16" s="127" t="s">
        <v>262</v>
      </c>
      <c r="B16" s="19">
        <v>32473</v>
      </c>
      <c r="C16" s="19">
        <v>34762</v>
      </c>
      <c r="D16" s="129">
        <f t="shared" si="0"/>
        <v>67235</v>
      </c>
    </row>
    <row r="17" spans="1:4">
      <c r="A17" s="127" t="s">
        <v>263</v>
      </c>
      <c r="B17" s="19">
        <v>25707</v>
      </c>
      <c r="C17" s="19">
        <v>28083</v>
      </c>
      <c r="D17" s="129">
        <f t="shared" si="0"/>
        <v>53790</v>
      </c>
    </row>
    <row r="18" spans="1:4">
      <c r="A18" s="127" t="s">
        <v>264</v>
      </c>
      <c r="B18" s="19">
        <v>19811</v>
      </c>
      <c r="C18" s="19">
        <v>23146</v>
      </c>
      <c r="D18" s="129">
        <f t="shared" si="0"/>
        <v>42957</v>
      </c>
    </row>
    <row r="19" spans="1:4">
      <c r="A19" s="127" t="s">
        <v>265</v>
      </c>
      <c r="B19" s="19">
        <v>15087</v>
      </c>
      <c r="C19" s="19">
        <v>18590</v>
      </c>
      <c r="D19" s="129">
        <f t="shared" si="0"/>
        <v>33677</v>
      </c>
    </row>
    <row r="20" spans="1:4">
      <c r="A20" s="127" t="s">
        <v>266</v>
      </c>
      <c r="B20" s="19">
        <v>8848</v>
      </c>
      <c r="C20" s="19">
        <v>11515</v>
      </c>
      <c r="D20" s="129">
        <f t="shared" si="0"/>
        <v>20363</v>
      </c>
    </row>
    <row r="21" spans="1:4">
      <c r="A21" s="127" t="s">
        <v>294</v>
      </c>
      <c r="B21" s="19">
        <v>4493</v>
      </c>
      <c r="C21" s="19">
        <v>6831</v>
      </c>
      <c r="D21" s="129">
        <f t="shared" si="0"/>
        <v>11324</v>
      </c>
    </row>
    <row r="22" spans="1:4">
      <c r="A22" s="127" t="s">
        <v>295</v>
      </c>
      <c r="B22" s="19">
        <v>1990</v>
      </c>
      <c r="C22" s="19">
        <v>3368</v>
      </c>
      <c r="D22" s="129">
        <f t="shared" si="0"/>
        <v>5358</v>
      </c>
    </row>
    <row r="23" spans="1:4">
      <c r="A23" s="127" t="s">
        <v>296</v>
      </c>
      <c r="B23" s="19">
        <v>648</v>
      </c>
      <c r="C23" s="19">
        <v>1052</v>
      </c>
      <c r="D23" s="129">
        <f t="shared" si="0"/>
        <v>1700</v>
      </c>
    </row>
    <row r="24" spans="1:4">
      <c r="A24" s="127" t="s">
        <v>297</v>
      </c>
      <c r="B24" s="19">
        <v>161</v>
      </c>
      <c r="C24" s="19">
        <v>254</v>
      </c>
      <c r="D24" s="129">
        <f t="shared" si="0"/>
        <v>415</v>
      </c>
    </row>
    <row r="25" spans="1:4">
      <c r="A25" s="127" t="s">
        <v>298</v>
      </c>
      <c r="B25" s="19">
        <v>44</v>
      </c>
      <c r="C25" s="19">
        <v>65</v>
      </c>
      <c r="D25" s="129">
        <f t="shared" si="0"/>
        <v>109</v>
      </c>
    </row>
    <row r="26" spans="1:4">
      <c r="A26" s="127" t="s">
        <v>299</v>
      </c>
      <c r="B26" s="19">
        <f t="shared" ref="B26:D26" si="1">SUM(B4:B25)</f>
        <v>469375</v>
      </c>
      <c r="C26" s="19">
        <f t="shared" si="1"/>
        <v>488087</v>
      </c>
      <c r="D26" s="382">
        <f t="shared" si="1"/>
        <v>957462</v>
      </c>
    </row>
    <row r="27" spans="1:4">
      <c r="A27" s="132" t="s">
        <v>1272</v>
      </c>
      <c r="B27" s="133"/>
      <c r="C27" s="133"/>
      <c r="D27" s="133"/>
    </row>
    <row r="28" spans="1:4">
      <c r="A28" s="132" t="s">
        <v>300</v>
      </c>
      <c r="B28" s="20"/>
      <c r="C28" s="20"/>
      <c r="D28" s="20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AT34"/>
  <sheetViews>
    <sheetView topLeftCell="A16" workbookViewId="0">
      <selection activeCell="F24" sqref="F24"/>
    </sheetView>
  </sheetViews>
  <sheetFormatPr defaultRowHeight="21.75"/>
  <cols>
    <col min="1" max="1" width="5.7109375" style="9" customWidth="1"/>
    <col min="2" max="2" width="35.140625" style="9" bestFit="1" customWidth="1"/>
    <col min="3" max="3" width="8.140625" style="9" customWidth="1"/>
    <col min="4" max="5" width="19.7109375" style="9" customWidth="1"/>
    <col min="6" max="6" width="10.85546875" style="9" bestFit="1" customWidth="1"/>
    <col min="7" max="7" width="11.7109375" style="9" bestFit="1" customWidth="1"/>
    <col min="8" max="8" width="15" style="9" bestFit="1" customWidth="1"/>
    <col min="9" max="9" width="17.42578125" style="9" bestFit="1" customWidth="1"/>
    <col min="10" max="10" width="4.85546875" style="9" customWidth="1"/>
    <col min="11" max="15" width="9.140625" style="9"/>
    <col min="16" max="16" width="11" style="9" customWidth="1"/>
    <col min="17" max="21" width="9.140625" style="9"/>
    <col min="22" max="22" width="11" style="9" customWidth="1"/>
    <col min="23" max="27" width="9.140625" style="9"/>
    <col min="28" max="28" width="10.42578125" style="9" customWidth="1"/>
    <col min="29" max="33" width="9.140625" style="9"/>
    <col min="34" max="34" width="11.5703125" style="9" customWidth="1"/>
    <col min="35" max="39" width="9.140625" style="9"/>
    <col min="40" max="40" width="11.42578125" style="9" customWidth="1"/>
    <col min="41" max="16384" width="9.140625" style="9"/>
  </cols>
  <sheetData>
    <row r="1" spans="1:10">
      <c r="A1" s="314" t="s">
        <v>2264</v>
      </c>
      <c r="B1"/>
      <c r="C1"/>
      <c r="D1"/>
      <c r="E1"/>
      <c r="F1"/>
      <c r="G1"/>
      <c r="H1"/>
      <c r="I1"/>
      <c r="J1"/>
    </row>
    <row r="2" spans="1:10">
      <c r="A2" s="314" t="s">
        <v>2265</v>
      </c>
      <c r="B2"/>
      <c r="C2"/>
      <c r="D2"/>
      <c r="E2"/>
      <c r="F2"/>
      <c r="G2"/>
      <c r="H2"/>
      <c r="I2"/>
      <c r="J2"/>
    </row>
    <row r="3" spans="1:10" ht="22.5" thickBot="1">
      <c r="A3"/>
      <c r="B3"/>
      <c r="C3"/>
      <c r="D3"/>
      <c r="E3"/>
      <c r="F3"/>
      <c r="G3"/>
      <c r="H3"/>
      <c r="I3"/>
      <c r="J3"/>
    </row>
    <row r="4" spans="1:10" ht="22.5" thickBot="1">
      <c r="A4" s="973" t="s">
        <v>270</v>
      </c>
      <c r="B4" s="975" t="s">
        <v>271</v>
      </c>
      <c r="C4" s="976"/>
      <c r="D4" s="976"/>
      <c r="E4" s="977"/>
      <c r="F4" s="975" t="s">
        <v>272</v>
      </c>
      <c r="G4" s="976"/>
      <c r="H4" s="976"/>
      <c r="I4" s="977"/>
      <c r="J4" s="966" t="s">
        <v>273</v>
      </c>
    </row>
    <row r="5" spans="1:10">
      <c r="A5" s="970"/>
      <c r="B5" s="899" t="s">
        <v>274</v>
      </c>
      <c r="C5" s="899" t="s">
        <v>275</v>
      </c>
      <c r="D5" s="899" t="s">
        <v>276</v>
      </c>
      <c r="E5" s="899" t="s">
        <v>277</v>
      </c>
      <c r="F5" s="899" t="s">
        <v>278</v>
      </c>
      <c r="G5" s="899" t="s">
        <v>279</v>
      </c>
      <c r="H5" s="899" t="s">
        <v>280</v>
      </c>
      <c r="I5" s="899" t="s">
        <v>281</v>
      </c>
      <c r="J5" s="967"/>
    </row>
    <row r="6" spans="1:10" ht="38.25" thickBot="1">
      <c r="A6" s="972"/>
      <c r="B6" s="898" t="s">
        <v>282</v>
      </c>
      <c r="C6" s="898" t="s">
        <v>1991</v>
      </c>
      <c r="D6" s="898" t="s">
        <v>1273</v>
      </c>
      <c r="E6" s="898" t="s">
        <v>283</v>
      </c>
      <c r="F6" s="898" t="s">
        <v>284</v>
      </c>
      <c r="G6" s="898" t="s">
        <v>285</v>
      </c>
      <c r="H6" s="898" t="s">
        <v>1273</v>
      </c>
      <c r="I6" s="898" t="s">
        <v>283</v>
      </c>
      <c r="J6" s="968"/>
    </row>
    <row r="7" spans="1:10">
      <c r="A7" s="55">
        <v>2561</v>
      </c>
      <c r="B7" s="58">
        <v>6098</v>
      </c>
      <c r="C7" s="58">
        <v>7780</v>
      </c>
      <c r="D7" s="56">
        <v>24</v>
      </c>
      <c r="E7" s="56">
        <v>3</v>
      </c>
      <c r="F7" s="56">
        <v>6.33</v>
      </c>
      <c r="G7" s="56">
        <v>8.1</v>
      </c>
      <c r="H7" s="56">
        <v>3.94</v>
      </c>
      <c r="I7" s="56">
        <v>49.2</v>
      </c>
      <c r="J7" s="57">
        <v>2018</v>
      </c>
    </row>
    <row r="8" spans="1:10">
      <c r="A8" s="55">
        <v>2562</v>
      </c>
      <c r="B8" s="58">
        <v>5596</v>
      </c>
      <c r="C8" s="58">
        <v>7247</v>
      </c>
      <c r="D8" s="56">
        <v>24</v>
      </c>
      <c r="E8" s="56" t="s">
        <v>96</v>
      </c>
      <c r="F8" s="56">
        <v>5.82</v>
      </c>
      <c r="G8" s="56">
        <v>7.56</v>
      </c>
      <c r="H8" s="56">
        <v>4.29</v>
      </c>
      <c r="I8" s="56" t="s">
        <v>96</v>
      </c>
      <c r="J8" s="57">
        <v>2019</v>
      </c>
    </row>
    <row r="9" spans="1:10">
      <c r="A9" s="55">
        <v>2563</v>
      </c>
      <c r="B9" s="58">
        <v>5500</v>
      </c>
      <c r="C9" s="58">
        <v>8006</v>
      </c>
      <c r="D9" s="56">
        <v>22</v>
      </c>
      <c r="E9" s="56">
        <v>1</v>
      </c>
      <c r="F9" s="56">
        <v>5.74</v>
      </c>
      <c r="G9" s="56">
        <v>8.39</v>
      </c>
      <c r="H9" s="56">
        <v>4</v>
      </c>
      <c r="I9" s="56">
        <v>18.18</v>
      </c>
      <c r="J9" s="57">
        <v>2020</v>
      </c>
    </row>
    <row r="10" spans="1:10">
      <c r="A10" s="55">
        <v>2564</v>
      </c>
      <c r="B10" s="58">
        <v>5350</v>
      </c>
      <c r="C10" s="58">
        <v>8849</v>
      </c>
      <c r="D10" s="56">
        <v>14</v>
      </c>
      <c r="E10" s="56">
        <v>3</v>
      </c>
      <c r="F10" s="56">
        <v>5.66</v>
      </c>
      <c r="G10" s="56">
        <v>9.36</v>
      </c>
      <c r="H10" s="56">
        <v>2.62</v>
      </c>
      <c r="I10" s="56">
        <v>56.07</v>
      </c>
      <c r="J10" s="57">
        <v>2021</v>
      </c>
    </row>
    <row r="11" spans="1:10" ht="22.5" thickBot="1">
      <c r="A11" s="55">
        <v>2565</v>
      </c>
      <c r="B11" s="58">
        <v>4529</v>
      </c>
      <c r="C11" s="58">
        <v>9198</v>
      </c>
      <c r="D11" s="56">
        <v>12</v>
      </c>
      <c r="E11" s="56">
        <v>3</v>
      </c>
      <c r="F11" s="56">
        <v>4.79</v>
      </c>
      <c r="G11" s="56">
        <v>9.73</v>
      </c>
      <c r="H11" s="56">
        <v>2.65</v>
      </c>
      <c r="I11" s="56">
        <v>66.239999999999995</v>
      </c>
      <c r="J11" s="57">
        <v>2022</v>
      </c>
    </row>
    <row r="12" spans="1:10">
      <c r="A12" s="360"/>
      <c r="B12" s="360"/>
      <c r="C12" s="360"/>
      <c r="D12" s="360"/>
      <c r="E12" s="360"/>
      <c r="F12" s="360"/>
      <c r="G12" s="360"/>
      <c r="H12" s="360"/>
      <c r="I12" s="360"/>
      <c r="J12" s="360"/>
    </row>
    <row r="13" spans="1:10" ht="56.25">
      <c r="A13" s="991" t="s">
        <v>286</v>
      </c>
      <c r="B13" s="900" t="s">
        <v>1992</v>
      </c>
      <c r="C13" s="991" t="s">
        <v>286</v>
      </c>
      <c r="D13" s="900" t="s">
        <v>1993</v>
      </c>
      <c r="E13"/>
      <c r="F13"/>
      <c r="G13"/>
      <c r="H13"/>
      <c r="I13"/>
      <c r="J13"/>
    </row>
    <row r="14" spans="1:10" ht="37.5">
      <c r="A14" s="991"/>
      <c r="B14" s="900" t="s">
        <v>1994</v>
      </c>
      <c r="C14" s="991"/>
      <c r="D14" s="900" t="s">
        <v>1995</v>
      </c>
      <c r="E14"/>
      <c r="F14"/>
      <c r="G14"/>
      <c r="H14"/>
      <c r="I14"/>
      <c r="J14"/>
    </row>
    <row r="15" spans="1:10" ht="56.25">
      <c r="A15" s="991"/>
      <c r="B15" s="900" t="s">
        <v>1996</v>
      </c>
      <c r="C15" s="991"/>
      <c r="D15" s="900" t="s">
        <v>1997</v>
      </c>
      <c r="E15"/>
      <c r="F15"/>
      <c r="G15"/>
      <c r="H15"/>
      <c r="I15"/>
      <c r="J15"/>
    </row>
    <row r="16" spans="1:10" ht="56.25">
      <c r="A16" s="901" t="s">
        <v>143</v>
      </c>
      <c r="B16" s="900" t="s">
        <v>287</v>
      </c>
      <c r="C16" s="901" t="s">
        <v>145</v>
      </c>
      <c r="D16" s="900" t="s">
        <v>288</v>
      </c>
      <c r="E16"/>
      <c r="F16"/>
      <c r="G16"/>
      <c r="H16"/>
      <c r="I16"/>
      <c r="J16"/>
    </row>
    <row r="17" spans="1:46">
      <c r="A17" s="11"/>
      <c r="B17" s="17"/>
      <c r="C17" s="11"/>
      <c r="D17" s="17"/>
    </row>
    <row r="18" spans="1:46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</row>
    <row r="19" spans="1:46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</row>
    <row r="20" spans="1:46">
      <c r="A20" s="395"/>
      <c r="B20" s="16" t="s">
        <v>316</v>
      </c>
      <c r="C20" s="13"/>
      <c r="D20" s="13"/>
      <c r="E20" s="13"/>
      <c r="F20" s="13" t="s">
        <v>301</v>
      </c>
      <c r="G20" s="13"/>
      <c r="H20" s="13"/>
      <c r="I20" s="13"/>
      <c r="J20" s="13"/>
      <c r="K20" s="13" t="s">
        <v>302</v>
      </c>
      <c r="L20" s="13"/>
      <c r="M20" s="13"/>
      <c r="N20" s="13"/>
      <c r="O20" s="13"/>
      <c r="P20" s="13"/>
      <c r="Q20" s="13" t="s">
        <v>303</v>
      </c>
      <c r="R20" s="13"/>
      <c r="S20" s="13"/>
      <c r="T20" s="13"/>
      <c r="U20" s="13"/>
      <c r="V20" s="13"/>
      <c r="W20" s="13" t="s">
        <v>304</v>
      </c>
      <c r="X20" s="13"/>
      <c r="Y20" s="13"/>
      <c r="Z20" s="13"/>
      <c r="AA20" s="13"/>
      <c r="AB20" s="13"/>
      <c r="AC20" s="13" t="s">
        <v>305</v>
      </c>
      <c r="AD20" s="13"/>
      <c r="AE20" s="13"/>
      <c r="AF20" s="13"/>
      <c r="AG20" s="13"/>
      <c r="AH20" s="13"/>
      <c r="AI20" s="13" t="s">
        <v>306</v>
      </c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</row>
    <row r="21" spans="1:46">
      <c r="B21" s="13"/>
      <c r="C21" s="13"/>
      <c r="D21" s="21" t="s">
        <v>307</v>
      </c>
      <c r="E21" s="13"/>
      <c r="F21" s="21" t="s">
        <v>308</v>
      </c>
      <c r="G21" s="13"/>
      <c r="H21" s="13"/>
      <c r="I21" s="13"/>
      <c r="J21" s="13"/>
      <c r="K21" s="21" t="s">
        <v>309</v>
      </c>
      <c r="L21" s="13"/>
      <c r="M21" s="13"/>
      <c r="N21" s="13"/>
      <c r="O21" s="13"/>
      <c r="P21" s="13"/>
      <c r="Q21" s="21" t="s">
        <v>310</v>
      </c>
      <c r="R21" s="13"/>
      <c r="S21" s="13"/>
      <c r="T21" s="13"/>
      <c r="U21" s="13"/>
      <c r="V21" s="13"/>
      <c r="W21" s="21" t="s">
        <v>311</v>
      </c>
      <c r="X21" s="13"/>
      <c r="Y21" s="13"/>
      <c r="Z21" s="13"/>
      <c r="AA21" s="13"/>
      <c r="AB21" s="13"/>
      <c r="AC21" s="21" t="s">
        <v>312</v>
      </c>
      <c r="AD21" s="13"/>
      <c r="AE21" s="13"/>
      <c r="AF21" s="13"/>
      <c r="AG21" s="13"/>
      <c r="AH21" s="13"/>
      <c r="AI21" s="21" t="s">
        <v>313</v>
      </c>
      <c r="AJ21" s="13"/>
      <c r="AK21" s="13"/>
      <c r="AL21" s="13"/>
      <c r="AM21" s="13"/>
      <c r="AN21" s="13"/>
      <c r="AO21" s="21"/>
      <c r="AP21" s="13"/>
      <c r="AQ21" s="13"/>
      <c r="AR21" s="13"/>
      <c r="AS21" s="13"/>
      <c r="AT21" s="13"/>
    </row>
    <row r="22" spans="1:46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</row>
    <row r="23" spans="1:46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</row>
    <row r="24" spans="1:46">
      <c r="A24" s="394"/>
      <c r="B24"/>
      <c r="C24"/>
      <c r="D24" s="396" t="s">
        <v>183</v>
      </c>
      <c r="E24" s="396" t="s">
        <v>1593</v>
      </c>
      <c r="F24" s="397">
        <v>233566</v>
      </c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</row>
    <row r="25" spans="1:46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</row>
    <row r="26" spans="1:46">
      <c r="B26" s="992" t="s">
        <v>314</v>
      </c>
      <c r="C26" s="993"/>
      <c r="D26" s="993"/>
      <c r="E26" s="993"/>
      <c r="F26" s="267">
        <f>B11</f>
        <v>4529</v>
      </c>
      <c r="G26" s="214"/>
      <c r="H26" s="214"/>
      <c r="I26" s="214"/>
      <c r="J26" s="214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</row>
    <row r="27" spans="1:46">
      <c r="B27" s="992" t="s">
        <v>315</v>
      </c>
      <c r="C27" s="993"/>
      <c r="D27" s="993"/>
      <c r="E27" s="993"/>
      <c r="F27" s="270">
        <f>F24</f>
        <v>233566</v>
      </c>
      <c r="G27" s="214"/>
      <c r="H27" s="214"/>
      <c r="I27" s="214"/>
      <c r="J27" s="214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</row>
    <row r="28" spans="1:46">
      <c r="B28" s="214"/>
      <c r="C28" s="214"/>
      <c r="D28" s="214"/>
      <c r="E28" s="214"/>
      <c r="F28" s="214"/>
      <c r="G28" s="214"/>
      <c r="H28" s="214"/>
      <c r="I28" s="214"/>
      <c r="J28" s="214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</row>
    <row r="29" spans="1:46" ht="23.25">
      <c r="A29" s="395"/>
      <c r="B29" s="257" t="s">
        <v>317</v>
      </c>
      <c r="C29" s="257"/>
      <c r="D29" s="257"/>
      <c r="E29" s="257"/>
      <c r="F29" s="214"/>
      <c r="G29" s="214"/>
      <c r="H29" s="214"/>
      <c r="I29" s="214"/>
      <c r="J29" s="214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</row>
    <row r="30" spans="1:46" ht="23.25">
      <c r="B30" s="257"/>
      <c r="C30" s="257"/>
      <c r="D30" s="268" t="s">
        <v>315</v>
      </c>
      <c r="E30" s="257"/>
      <c r="F30" s="214"/>
      <c r="G30" s="214"/>
      <c r="H30" s="214"/>
      <c r="I30" s="214"/>
      <c r="J30" s="214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</row>
    <row r="31" spans="1:46" ht="22.5" thickBot="1">
      <c r="B31" s="214"/>
      <c r="C31" s="214"/>
      <c r="D31" s="214"/>
      <c r="E31" s="214"/>
      <c r="F31" s="214"/>
      <c r="G31" s="214"/>
      <c r="H31" s="214"/>
      <c r="I31" s="214"/>
      <c r="J31" s="214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</row>
    <row r="32" spans="1:46" ht="24" thickBot="1">
      <c r="B32" s="214"/>
      <c r="C32" s="214"/>
      <c r="D32" s="262">
        <f>(F26*1000)/F27</f>
        <v>19.390664737162087</v>
      </c>
      <c r="E32" s="214"/>
      <c r="F32" s="269"/>
      <c r="G32" s="214"/>
      <c r="H32" s="214"/>
      <c r="I32" s="214"/>
      <c r="J32" s="214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</row>
    <row r="33" spans="2:46">
      <c r="B33" s="214"/>
      <c r="C33" s="214"/>
      <c r="D33" s="214"/>
      <c r="E33" s="214"/>
      <c r="F33" s="214"/>
      <c r="G33" s="214"/>
      <c r="H33" s="214"/>
      <c r="I33" s="214"/>
      <c r="J33" s="214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</row>
    <row r="34" spans="2:46">
      <c r="B34" s="214"/>
      <c r="C34" s="214"/>
      <c r="D34" s="214"/>
      <c r="E34" s="214"/>
      <c r="F34" s="214"/>
      <c r="G34" s="214"/>
      <c r="H34" s="214"/>
      <c r="I34" s="214"/>
      <c r="J34" s="21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</row>
  </sheetData>
  <mergeCells count="8">
    <mergeCell ref="J4:J6"/>
    <mergeCell ref="A13:A15"/>
    <mergeCell ref="C13:C15"/>
    <mergeCell ref="B26:E26"/>
    <mergeCell ref="B27:E27"/>
    <mergeCell ref="A4:A6"/>
    <mergeCell ref="B4:E4"/>
    <mergeCell ref="F4:I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AT55"/>
  <sheetViews>
    <sheetView topLeftCell="A34" workbookViewId="0">
      <selection activeCell="A18" sqref="A18:D45"/>
    </sheetView>
  </sheetViews>
  <sheetFormatPr defaultRowHeight="21.75"/>
  <cols>
    <col min="1" max="1" width="5.7109375" style="9" customWidth="1"/>
    <col min="2" max="2" width="35.140625" style="9" bestFit="1" customWidth="1"/>
    <col min="3" max="3" width="8.140625" style="9" customWidth="1"/>
    <col min="4" max="4" width="41.140625" style="9" bestFit="1" customWidth="1"/>
    <col min="5" max="5" width="19.7109375" style="9" customWidth="1"/>
    <col min="6" max="6" width="10.85546875" style="9" bestFit="1" customWidth="1"/>
    <col min="7" max="7" width="11.7109375" style="9" bestFit="1" customWidth="1"/>
    <col min="8" max="8" width="15" style="9" bestFit="1" customWidth="1"/>
    <col min="9" max="9" width="17.42578125" style="9" bestFit="1" customWidth="1"/>
    <col min="10" max="10" width="4.85546875" style="9" customWidth="1"/>
    <col min="11" max="15" width="9.140625" style="9"/>
    <col min="16" max="16" width="11" style="9" customWidth="1"/>
    <col min="17" max="21" width="9.140625" style="9"/>
    <col min="22" max="22" width="11" style="9" customWidth="1"/>
    <col min="23" max="27" width="9.140625" style="9"/>
    <col min="28" max="28" width="10.42578125" style="9" customWidth="1"/>
    <col min="29" max="33" width="9.140625" style="9"/>
    <col min="34" max="34" width="11.5703125" style="9" customWidth="1"/>
    <col min="35" max="39" width="9.140625" style="9"/>
    <col min="40" max="40" width="11.42578125" style="9" customWidth="1"/>
    <col min="41" max="16384" width="9.140625" style="9"/>
  </cols>
  <sheetData>
    <row r="1" spans="1:10">
      <c r="A1" s="314" t="s">
        <v>2264</v>
      </c>
      <c r="B1"/>
      <c r="C1"/>
      <c r="D1"/>
      <c r="E1"/>
      <c r="F1"/>
      <c r="G1"/>
      <c r="H1"/>
      <c r="I1"/>
      <c r="J1"/>
    </row>
    <row r="2" spans="1:10">
      <c r="A2" s="314" t="s">
        <v>2265</v>
      </c>
      <c r="B2"/>
      <c r="C2"/>
      <c r="D2"/>
      <c r="E2"/>
      <c r="F2"/>
      <c r="G2"/>
      <c r="H2"/>
      <c r="I2"/>
      <c r="J2"/>
    </row>
    <row r="3" spans="1:10" ht="22.5" thickBot="1">
      <c r="A3"/>
      <c r="B3"/>
      <c r="C3"/>
      <c r="D3"/>
      <c r="E3"/>
      <c r="F3"/>
      <c r="G3"/>
      <c r="H3"/>
      <c r="I3"/>
      <c r="J3"/>
    </row>
    <row r="4" spans="1:10" ht="22.5" thickBot="1">
      <c r="A4" s="973" t="s">
        <v>270</v>
      </c>
      <c r="B4" s="975" t="s">
        <v>271</v>
      </c>
      <c r="C4" s="976"/>
      <c r="D4" s="976"/>
      <c r="E4" s="977"/>
      <c r="F4" s="975" t="s">
        <v>272</v>
      </c>
      <c r="G4" s="976"/>
      <c r="H4" s="976"/>
      <c r="I4" s="977"/>
      <c r="J4" s="966" t="s">
        <v>273</v>
      </c>
    </row>
    <row r="5" spans="1:10">
      <c r="A5" s="970"/>
      <c r="B5" s="899" t="s">
        <v>274</v>
      </c>
      <c r="C5" s="899" t="s">
        <v>275</v>
      </c>
      <c r="D5" s="899" t="s">
        <v>276</v>
      </c>
      <c r="E5" s="899" t="s">
        <v>277</v>
      </c>
      <c r="F5" s="899" t="s">
        <v>278</v>
      </c>
      <c r="G5" s="899" t="s">
        <v>279</v>
      </c>
      <c r="H5" s="899" t="s">
        <v>280</v>
      </c>
      <c r="I5" s="899" t="s">
        <v>281</v>
      </c>
      <c r="J5" s="967"/>
    </row>
    <row r="6" spans="1:10" ht="38.25" thickBot="1">
      <c r="A6" s="972"/>
      <c r="B6" s="898" t="s">
        <v>282</v>
      </c>
      <c r="C6" s="898" t="s">
        <v>1991</v>
      </c>
      <c r="D6" s="898" t="s">
        <v>1273</v>
      </c>
      <c r="E6" s="898" t="s">
        <v>283</v>
      </c>
      <c r="F6" s="898" t="s">
        <v>284</v>
      </c>
      <c r="G6" s="898" t="s">
        <v>285</v>
      </c>
      <c r="H6" s="898" t="s">
        <v>1273</v>
      </c>
      <c r="I6" s="898" t="s">
        <v>283</v>
      </c>
      <c r="J6" s="968"/>
    </row>
    <row r="7" spans="1:10">
      <c r="A7" s="55">
        <v>2561</v>
      </c>
      <c r="B7" s="58">
        <v>6098</v>
      </c>
      <c r="C7" s="58">
        <v>7780</v>
      </c>
      <c r="D7" s="56">
        <v>24</v>
      </c>
      <c r="E7" s="56">
        <v>3</v>
      </c>
      <c r="F7" s="56">
        <v>6.33</v>
      </c>
      <c r="G7" s="56">
        <v>8.1</v>
      </c>
      <c r="H7" s="56">
        <v>3.94</v>
      </c>
      <c r="I7" s="56">
        <v>49.2</v>
      </c>
      <c r="J7" s="57">
        <v>2018</v>
      </c>
    </row>
    <row r="8" spans="1:10">
      <c r="A8" s="55">
        <v>2562</v>
      </c>
      <c r="B8" s="58">
        <v>5596</v>
      </c>
      <c r="C8" s="58">
        <v>7247</v>
      </c>
      <c r="D8" s="56">
        <v>24</v>
      </c>
      <c r="E8" s="56" t="s">
        <v>96</v>
      </c>
      <c r="F8" s="56">
        <v>5.82</v>
      </c>
      <c r="G8" s="56">
        <v>7.56</v>
      </c>
      <c r="H8" s="56">
        <v>4.29</v>
      </c>
      <c r="I8" s="56" t="s">
        <v>96</v>
      </c>
      <c r="J8" s="57">
        <v>2019</v>
      </c>
    </row>
    <row r="9" spans="1:10">
      <c r="A9" s="55">
        <v>2563</v>
      </c>
      <c r="B9" s="58">
        <v>5500</v>
      </c>
      <c r="C9" s="58">
        <v>8006</v>
      </c>
      <c r="D9" s="56">
        <v>22</v>
      </c>
      <c r="E9" s="56">
        <v>1</v>
      </c>
      <c r="F9" s="56">
        <v>5.74</v>
      </c>
      <c r="G9" s="56">
        <v>8.39</v>
      </c>
      <c r="H9" s="56">
        <v>4</v>
      </c>
      <c r="I9" s="56">
        <v>18.18</v>
      </c>
      <c r="J9" s="57">
        <v>2020</v>
      </c>
    </row>
    <row r="10" spans="1:10">
      <c r="A10" s="55">
        <v>2564</v>
      </c>
      <c r="B10" s="58">
        <v>5350</v>
      </c>
      <c r="C10" s="58">
        <v>8849</v>
      </c>
      <c r="D10" s="56">
        <v>14</v>
      </c>
      <c r="E10" s="56">
        <v>3</v>
      </c>
      <c r="F10" s="56">
        <v>5.66</v>
      </c>
      <c r="G10" s="56">
        <v>9.36</v>
      </c>
      <c r="H10" s="56">
        <v>2.62</v>
      </c>
      <c r="I10" s="56">
        <v>56.07</v>
      </c>
      <c r="J10" s="57">
        <v>2021</v>
      </c>
    </row>
    <row r="11" spans="1:10" ht="22.5" thickBot="1">
      <c r="A11" s="55">
        <v>2565</v>
      </c>
      <c r="B11" s="58">
        <v>4529</v>
      </c>
      <c r="C11" s="58">
        <v>9198</v>
      </c>
      <c r="D11" s="56">
        <v>12</v>
      </c>
      <c r="E11" s="56">
        <v>3</v>
      </c>
      <c r="F11" s="56">
        <v>4.79</v>
      </c>
      <c r="G11" s="56">
        <v>9.73</v>
      </c>
      <c r="H11" s="56">
        <v>2.65</v>
      </c>
      <c r="I11" s="56">
        <v>66.239999999999995</v>
      </c>
      <c r="J11" s="57">
        <v>2022</v>
      </c>
    </row>
    <row r="12" spans="1:10">
      <c r="A12" s="360"/>
      <c r="B12" s="360"/>
      <c r="C12" s="360"/>
      <c r="D12" s="360"/>
      <c r="E12" s="360"/>
      <c r="F12" s="360"/>
      <c r="G12" s="360"/>
      <c r="H12" s="360"/>
      <c r="I12" s="360"/>
      <c r="J12" s="360"/>
    </row>
    <row r="13" spans="1:10" ht="37.5">
      <c r="A13" s="991" t="s">
        <v>286</v>
      </c>
      <c r="B13" s="900" t="s">
        <v>1992</v>
      </c>
      <c r="C13" s="991" t="s">
        <v>286</v>
      </c>
      <c r="D13" s="900" t="s">
        <v>1993</v>
      </c>
      <c r="E13"/>
      <c r="F13"/>
      <c r="G13"/>
      <c r="H13"/>
      <c r="I13"/>
      <c r="J13"/>
    </row>
    <row r="14" spans="1:10">
      <c r="A14" s="991"/>
      <c r="B14" s="900" t="s">
        <v>1994</v>
      </c>
      <c r="C14" s="991"/>
      <c r="D14" s="900" t="s">
        <v>1995</v>
      </c>
      <c r="E14"/>
      <c r="F14"/>
      <c r="G14"/>
      <c r="H14"/>
      <c r="I14"/>
      <c r="J14"/>
    </row>
    <row r="15" spans="1:10" ht="37.5">
      <c r="A15" s="991"/>
      <c r="B15" s="900" t="s">
        <v>1996</v>
      </c>
      <c r="C15" s="991"/>
      <c r="D15" s="900" t="s">
        <v>1997</v>
      </c>
      <c r="E15"/>
      <c r="F15"/>
      <c r="G15"/>
      <c r="H15"/>
      <c r="I15"/>
      <c r="J15"/>
    </row>
    <row r="16" spans="1:10">
      <c r="A16" s="901" t="s">
        <v>143</v>
      </c>
      <c r="B16" s="900" t="s">
        <v>287</v>
      </c>
      <c r="C16" s="901" t="s">
        <v>145</v>
      </c>
      <c r="D16" s="900" t="s">
        <v>288</v>
      </c>
      <c r="E16"/>
      <c r="F16"/>
      <c r="G16"/>
      <c r="H16"/>
      <c r="I16"/>
      <c r="J16"/>
    </row>
    <row r="17" spans="1:46">
      <c r="A17" s="111"/>
      <c r="B17" s="110"/>
      <c r="C17" s="111"/>
      <c r="D17" s="110"/>
    </row>
    <row r="18" spans="1:46" ht="23.25">
      <c r="A18" s="766" t="s">
        <v>2266</v>
      </c>
      <c r="B18" s="766"/>
      <c r="C18" s="766"/>
      <c r="D18" s="766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</row>
    <row r="19" spans="1:46">
      <c r="A19" s="823"/>
      <c r="B19" s="125"/>
      <c r="C19" s="126" t="s">
        <v>289</v>
      </c>
      <c r="D19" s="265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</row>
    <row r="20" spans="1:46">
      <c r="A20" s="127" t="s">
        <v>290</v>
      </c>
      <c r="B20" s="128" t="s">
        <v>182</v>
      </c>
      <c r="C20" s="128" t="s">
        <v>183</v>
      </c>
      <c r="D20" s="128" t="s">
        <v>181</v>
      </c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</row>
    <row r="21" spans="1:46">
      <c r="A21" s="127">
        <v>0</v>
      </c>
      <c r="B21" s="824">
        <v>3323</v>
      </c>
      <c r="C21" s="824">
        <v>3120</v>
      </c>
      <c r="D21" s="129">
        <f>B21+C21</f>
        <v>6443</v>
      </c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</row>
    <row r="22" spans="1:46">
      <c r="A22" s="130" t="s">
        <v>291</v>
      </c>
      <c r="B22" s="824">
        <v>16167</v>
      </c>
      <c r="C22" s="824">
        <v>15074</v>
      </c>
      <c r="D22" s="129">
        <f t="shared" ref="D22:D42" si="0">B22+C22</f>
        <v>31241</v>
      </c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</row>
    <row r="23" spans="1:46">
      <c r="A23" s="131" t="s">
        <v>292</v>
      </c>
      <c r="B23" s="824">
        <v>24059</v>
      </c>
      <c r="C23" s="824">
        <v>22697</v>
      </c>
      <c r="D23" s="129">
        <f t="shared" si="0"/>
        <v>46756</v>
      </c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</row>
    <row r="24" spans="1:46">
      <c r="A24" s="127" t="s">
        <v>293</v>
      </c>
      <c r="B24" s="824">
        <v>26456</v>
      </c>
      <c r="C24" s="824">
        <v>25089</v>
      </c>
      <c r="D24" s="129">
        <f t="shared" si="0"/>
        <v>51545</v>
      </c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</row>
    <row r="25" spans="1:46">
      <c r="A25" s="127" t="s">
        <v>254</v>
      </c>
      <c r="B25" s="824">
        <v>27868</v>
      </c>
      <c r="C25" s="824">
        <v>27263</v>
      </c>
      <c r="D25" s="129">
        <f t="shared" si="0"/>
        <v>55131</v>
      </c>
      <c r="E25" s="161"/>
      <c r="F25" s="404">
        <f>SUM(C25:C31)</f>
        <v>236013</v>
      </c>
      <c r="G25" s="161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</row>
    <row r="26" spans="1:46">
      <c r="A26" s="127" t="s">
        <v>255</v>
      </c>
      <c r="B26" s="824">
        <v>31576</v>
      </c>
      <c r="C26" s="824">
        <v>35459</v>
      </c>
      <c r="D26" s="129">
        <f t="shared" si="0"/>
        <v>67035</v>
      </c>
      <c r="E26" s="161"/>
      <c r="F26" s="161"/>
      <c r="G26" s="161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</row>
    <row r="27" spans="1:46">
      <c r="A27" s="127" t="s">
        <v>256</v>
      </c>
      <c r="B27" s="824">
        <v>35259</v>
      </c>
      <c r="C27" s="824">
        <v>34088</v>
      </c>
      <c r="D27" s="129">
        <f t="shared" si="0"/>
        <v>69347</v>
      </c>
      <c r="E27" s="161"/>
      <c r="F27" s="161"/>
      <c r="G27" s="161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</row>
    <row r="28" spans="1:46">
      <c r="A28" s="127" t="s">
        <v>257</v>
      </c>
      <c r="B28" s="824">
        <v>33230</v>
      </c>
      <c r="C28" s="824">
        <v>31674</v>
      </c>
      <c r="D28" s="129">
        <f t="shared" si="0"/>
        <v>64904</v>
      </c>
      <c r="E28" s="161"/>
      <c r="F28" s="161"/>
      <c r="G28" s="161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</row>
    <row r="29" spans="1:46">
      <c r="A29" s="127" t="s">
        <v>258</v>
      </c>
      <c r="B29" s="824">
        <v>32303</v>
      </c>
      <c r="C29" s="824">
        <v>30762</v>
      </c>
      <c r="D29" s="129">
        <f t="shared" si="0"/>
        <v>63065</v>
      </c>
      <c r="E29" s="161"/>
      <c r="F29" s="161"/>
      <c r="G29" s="161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</row>
    <row r="30" spans="1:46">
      <c r="A30" s="127" t="s">
        <v>259</v>
      </c>
      <c r="B30" s="824">
        <v>36186</v>
      </c>
      <c r="C30" s="824">
        <v>35899</v>
      </c>
      <c r="D30" s="129">
        <f t="shared" si="0"/>
        <v>72085</v>
      </c>
      <c r="E30" s="161"/>
      <c r="F30" s="161"/>
      <c r="G30" s="161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</row>
    <row r="31" spans="1:46">
      <c r="A31" s="127" t="s">
        <v>260</v>
      </c>
      <c r="B31" s="824">
        <v>39883</v>
      </c>
      <c r="C31" s="824">
        <v>40868</v>
      </c>
      <c r="D31" s="129">
        <f t="shared" si="0"/>
        <v>80751</v>
      </c>
      <c r="E31" s="161"/>
      <c r="F31" s="161"/>
      <c r="G31" s="16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</row>
    <row r="32" spans="1:46">
      <c r="A32" s="127" t="s">
        <v>261</v>
      </c>
      <c r="B32" s="824">
        <v>40806</v>
      </c>
      <c r="C32" s="824">
        <v>43994</v>
      </c>
      <c r="D32" s="129">
        <f t="shared" si="0"/>
        <v>84800</v>
      </c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</row>
    <row r="33" spans="1:46">
      <c r="A33" s="127" t="s">
        <v>262</v>
      </c>
      <c r="B33" s="824">
        <v>34730</v>
      </c>
      <c r="C33" s="824">
        <v>37042</v>
      </c>
      <c r="D33" s="129">
        <f t="shared" si="0"/>
        <v>71772</v>
      </c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</row>
    <row r="34" spans="1:46">
      <c r="A34" s="127" t="s">
        <v>263</v>
      </c>
      <c r="B34" s="824">
        <v>27093</v>
      </c>
      <c r="C34" s="824">
        <v>30235</v>
      </c>
      <c r="D34" s="129">
        <f t="shared" si="0"/>
        <v>57328</v>
      </c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</row>
    <row r="35" spans="1:46">
      <c r="A35" s="127" t="s">
        <v>264</v>
      </c>
      <c r="B35" s="824">
        <v>20628</v>
      </c>
      <c r="C35" s="824">
        <v>23797</v>
      </c>
      <c r="D35" s="129">
        <f t="shared" si="0"/>
        <v>44425</v>
      </c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</row>
    <row r="36" spans="1:46">
      <c r="A36" s="127" t="s">
        <v>265</v>
      </c>
      <c r="B36" s="824">
        <v>15945</v>
      </c>
      <c r="C36" s="824">
        <v>19705</v>
      </c>
      <c r="D36" s="129">
        <f t="shared" si="0"/>
        <v>35650</v>
      </c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</row>
    <row r="37" spans="1:46">
      <c r="A37" s="127" t="s">
        <v>266</v>
      </c>
      <c r="B37" s="824">
        <v>9815</v>
      </c>
      <c r="C37" s="824">
        <v>12940</v>
      </c>
      <c r="D37" s="129">
        <f t="shared" si="0"/>
        <v>22755</v>
      </c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</row>
    <row r="38" spans="1:46">
      <c r="A38" s="127" t="s">
        <v>294</v>
      </c>
      <c r="B38" s="824">
        <v>5008</v>
      </c>
      <c r="C38" s="824">
        <v>7456</v>
      </c>
      <c r="D38" s="129">
        <f t="shared" si="0"/>
        <v>12464</v>
      </c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</row>
    <row r="39" spans="1:46">
      <c r="A39" s="127" t="s">
        <v>295</v>
      </c>
      <c r="B39" s="824">
        <v>2143</v>
      </c>
      <c r="C39" s="824">
        <v>3602</v>
      </c>
      <c r="D39" s="129">
        <f t="shared" si="0"/>
        <v>5745</v>
      </c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</row>
    <row r="40" spans="1:46">
      <c r="A40" s="127" t="s">
        <v>296</v>
      </c>
      <c r="B40" s="824">
        <v>712</v>
      </c>
      <c r="C40" s="824">
        <v>1181</v>
      </c>
      <c r="D40" s="129">
        <f t="shared" si="0"/>
        <v>1893</v>
      </c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</row>
    <row r="41" spans="1:46">
      <c r="A41" s="127" t="s">
        <v>297</v>
      </c>
      <c r="B41" s="824">
        <v>163</v>
      </c>
      <c r="C41" s="824">
        <v>249</v>
      </c>
      <c r="D41" s="129">
        <f t="shared" si="0"/>
        <v>412</v>
      </c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</row>
    <row r="42" spans="1:46">
      <c r="A42" s="127" t="s">
        <v>298</v>
      </c>
      <c r="B42" s="824">
        <v>57</v>
      </c>
      <c r="C42" s="824">
        <v>74</v>
      </c>
      <c r="D42" s="129">
        <f t="shared" si="0"/>
        <v>131</v>
      </c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</row>
    <row r="43" spans="1:46">
      <c r="A43" s="127" t="s">
        <v>299</v>
      </c>
      <c r="B43" s="824">
        <f t="shared" ref="B43:D43" si="1">SUM(B21:B42)</f>
        <v>463410</v>
      </c>
      <c r="C43" s="824">
        <f t="shared" si="1"/>
        <v>482268</v>
      </c>
      <c r="D43" s="382">
        <f t="shared" si="1"/>
        <v>945678</v>
      </c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</row>
    <row r="44" spans="1:46">
      <c r="A44" s="132" t="s">
        <v>2267</v>
      </c>
      <c r="B44" s="133"/>
      <c r="C44" s="133"/>
      <c r="D44" s="133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</row>
    <row r="45" spans="1:46">
      <c r="A45" s="132" t="s">
        <v>300</v>
      </c>
      <c r="B45" s="20"/>
      <c r="C45" s="20"/>
      <c r="D45" s="20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</row>
    <row r="46" spans="1:46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</row>
    <row r="47" spans="1:46">
      <c r="B47" s="992" t="s">
        <v>314</v>
      </c>
      <c r="C47" s="993"/>
      <c r="D47" s="993"/>
      <c r="E47" s="993"/>
      <c r="F47" s="267">
        <f>B11</f>
        <v>4529</v>
      </c>
      <c r="G47" s="214"/>
      <c r="H47" s="214"/>
      <c r="I47" s="214"/>
      <c r="J47" s="214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</row>
    <row r="48" spans="1:46">
      <c r="B48" s="992" t="s">
        <v>318</v>
      </c>
      <c r="C48" s="993"/>
      <c r="D48" s="993"/>
      <c r="E48" s="993"/>
      <c r="F48" s="267">
        <f>D43</f>
        <v>945678</v>
      </c>
      <c r="G48" s="214"/>
      <c r="H48" s="214"/>
      <c r="I48" s="214"/>
      <c r="J48" s="214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</row>
    <row r="49" spans="2:46">
      <c r="B49" s="214"/>
      <c r="C49" s="214"/>
      <c r="D49" s="214"/>
      <c r="E49" s="214"/>
      <c r="F49" s="214"/>
      <c r="G49" s="214"/>
      <c r="H49" s="214"/>
      <c r="I49" s="214"/>
      <c r="J49" s="214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</row>
    <row r="50" spans="2:46" ht="24" thickBot="1">
      <c r="B50" s="226" t="s">
        <v>319</v>
      </c>
      <c r="C50" s="271" t="s">
        <v>314</v>
      </c>
      <c r="D50" s="271"/>
      <c r="E50" s="222" t="s">
        <v>320</v>
      </c>
      <c r="F50" s="214"/>
      <c r="G50" s="214"/>
      <c r="H50" s="214"/>
      <c r="I50" s="214"/>
      <c r="J50" s="214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</row>
    <row r="51" spans="2:46" ht="24.75" thickTop="1" thickBot="1">
      <c r="B51" s="257"/>
      <c r="C51" s="222" t="s">
        <v>318</v>
      </c>
      <c r="D51" s="272"/>
      <c r="E51" s="222"/>
      <c r="F51" s="214"/>
      <c r="G51" s="214"/>
      <c r="H51" s="214"/>
      <c r="I51" s="214"/>
      <c r="J51" s="214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</row>
    <row r="52" spans="2:46" ht="24.75" thickTop="1" thickBot="1">
      <c r="B52" s="226" t="s">
        <v>253</v>
      </c>
      <c r="C52" s="273">
        <f>(F47/F48)*1000</f>
        <v>4.7891565628046751</v>
      </c>
      <c r="D52" s="214"/>
      <c r="E52" s="214"/>
      <c r="F52" s="214"/>
      <c r="G52" s="214"/>
      <c r="H52" s="214"/>
      <c r="I52" s="214"/>
      <c r="J52" s="214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</row>
    <row r="53" spans="2:46" ht="24" thickTop="1">
      <c r="B53" s="214"/>
      <c r="C53" s="214"/>
      <c r="D53" s="274"/>
      <c r="E53" s="214"/>
      <c r="F53" s="269"/>
      <c r="G53" s="214"/>
      <c r="H53" s="214"/>
      <c r="I53" s="214"/>
      <c r="J53" s="214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</row>
    <row r="54" spans="2:46">
      <c r="B54" s="214"/>
      <c r="C54" s="214"/>
      <c r="D54" s="214"/>
      <c r="E54" s="214"/>
      <c r="F54" s="214"/>
      <c r="G54" s="214"/>
      <c r="H54" s="214"/>
      <c r="I54" s="214"/>
      <c r="J54" s="21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</row>
    <row r="55" spans="2:46">
      <c r="B55" s="214"/>
      <c r="C55" s="214"/>
      <c r="D55" s="214"/>
      <c r="E55" s="214"/>
      <c r="F55" s="214"/>
      <c r="G55" s="214"/>
      <c r="H55" s="214"/>
      <c r="I55" s="214"/>
      <c r="J55" s="214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</row>
  </sheetData>
  <mergeCells count="8">
    <mergeCell ref="J4:J6"/>
    <mergeCell ref="A13:A15"/>
    <mergeCell ref="C13:C15"/>
    <mergeCell ref="B47:E47"/>
    <mergeCell ref="B48:E48"/>
    <mergeCell ref="A4:A6"/>
    <mergeCell ref="B4:E4"/>
    <mergeCell ref="F4:I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AT55"/>
  <sheetViews>
    <sheetView topLeftCell="A28" workbookViewId="0">
      <selection activeCell="A18" sqref="A18:D45"/>
    </sheetView>
  </sheetViews>
  <sheetFormatPr defaultRowHeight="21.75"/>
  <cols>
    <col min="1" max="1" width="5.7109375" style="9" customWidth="1"/>
    <col min="2" max="2" width="35.140625" style="9" bestFit="1" customWidth="1"/>
    <col min="3" max="3" width="8.140625" style="9" customWidth="1"/>
    <col min="4" max="4" width="41.140625" style="9" bestFit="1" customWidth="1"/>
    <col min="5" max="5" width="19.7109375" style="9" customWidth="1"/>
    <col min="6" max="6" width="10.85546875" style="9" bestFit="1" customWidth="1"/>
    <col min="7" max="7" width="11.7109375" style="9" bestFit="1" customWidth="1"/>
    <col min="8" max="8" width="15" style="9" bestFit="1" customWidth="1"/>
    <col min="9" max="9" width="17.42578125" style="9" bestFit="1" customWidth="1"/>
    <col min="10" max="10" width="4.85546875" style="9" customWidth="1"/>
    <col min="11" max="15" width="9.140625" style="9"/>
    <col min="16" max="16" width="11" style="9" customWidth="1"/>
    <col min="17" max="21" width="9.140625" style="9"/>
    <col min="22" max="22" width="11" style="9" customWidth="1"/>
    <col min="23" max="27" width="9.140625" style="9"/>
    <col min="28" max="28" width="10.42578125" style="9" customWidth="1"/>
    <col min="29" max="33" width="9.140625" style="9"/>
    <col min="34" max="34" width="11.5703125" style="9" customWidth="1"/>
    <col min="35" max="39" width="9.140625" style="9"/>
    <col min="40" max="40" width="11.42578125" style="9" customWidth="1"/>
    <col min="41" max="16384" width="9.140625" style="9"/>
  </cols>
  <sheetData>
    <row r="1" spans="1:10">
      <c r="A1" s="314" t="s">
        <v>2264</v>
      </c>
      <c r="B1"/>
      <c r="C1"/>
      <c r="D1"/>
      <c r="E1"/>
      <c r="F1"/>
      <c r="G1"/>
      <c r="H1"/>
      <c r="I1"/>
      <c r="J1"/>
    </row>
    <row r="2" spans="1:10">
      <c r="A2" s="314" t="s">
        <v>2265</v>
      </c>
      <c r="B2"/>
      <c r="C2"/>
      <c r="D2"/>
      <c r="E2"/>
      <c r="F2"/>
      <c r="G2"/>
      <c r="H2"/>
      <c r="I2"/>
      <c r="J2"/>
    </row>
    <row r="3" spans="1:10" ht="22.5" thickBot="1">
      <c r="A3"/>
      <c r="B3"/>
      <c r="C3"/>
      <c r="D3"/>
      <c r="E3"/>
      <c r="F3"/>
      <c r="G3"/>
      <c r="H3"/>
      <c r="I3"/>
      <c r="J3"/>
    </row>
    <row r="4" spans="1:10" ht="22.5" thickBot="1">
      <c r="A4" s="973" t="s">
        <v>270</v>
      </c>
      <c r="B4" s="975" t="s">
        <v>271</v>
      </c>
      <c r="C4" s="976"/>
      <c r="D4" s="976"/>
      <c r="E4" s="977"/>
      <c r="F4" s="975" t="s">
        <v>272</v>
      </c>
      <c r="G4" s="976"/>
      <c r="H4" s="976"/>
      <c r="I4" s="977"/>
      <c r="J4" s="966" t="s">
        <v>273</v>
      </c>
    </row>
    <row r="5" spans="1:10">
      <c r="A5" s="970"/>
      <c r="B5" s="899" t="s">
        <v>274</v>
      </c>
      <c r="C5" s="899" t="s">
        <v>275</v>
      </c>
      <c r="D5" s="899" t="s">
        <v>276</v>
      </c>
      <c r="E5" s="899" t="s">
        <v>277</v>
      </c>
      <c r="F5" s="899" t="s">
        <v>278</v>
      </c>
      <c r="G5" s="899" t="s">
        <v>279</v>
      </c>
      <c r="H5" s="899" t="s">
        <v>280</v>
      </c>
      <c r="I5" s="899" t="s">
        <v>281</v>
      </c>
      <c r="J5" s="967"/>
    </row>
    <row r="6" spans="1:10" ht="38.25" thickBot="1">
      <c r="A6" s="972"/>
      <c r="B6" s="898" t="s">
        <v>282</v>
      </c>
      <c r="C6" s="898" t="s">
        <v>1991</v>
      </c>
      <c r="D6" s="898" t="s">
        <v>1273</v>
      </c>
      <c r="E6" s="898" t="s">
        <v>283</v>
      </c>
      <c r="F6" s="898" t="s">
        <v>284</v>
      </c>
      <c r="G6" s="898" t="s">
        <v>285</v>
      </c>
      <c r="H6" s="898" t="s">
        <v>1273</v>
      </c>
      <c r="I6" s="898" t="s">
        <v>283</v>
      </c>
      <c r="J6" s="968"/>
    </row>
    <row r="7" spans="1:10">
      <c r="A7" s="55">
        <v>2561</v>
      </c>
      <c r="B7" s="58">
        <v>6098</v>
      </c>
      <c r="C7" s="58">
        <v>7780</v>
      </c>
      <c r="D7" s="56">
        <v>24</v>
      </c>
      <c r="E7" s="56">
        <v>3</v>
      </c>
      <c r="F7" s="56">
        <v>6.33</v>
      </c>
      <c r="G7" s="56">
        <v>8.1</v>
      </c>
      <c r="H7" s="56">
        <v>3.94</v>
      </c>
      <c r="I7" s="56">
        <v>49.2</v>
      </c>
      <c r="J7" s="57">
        <v>2018</v>
      </c>
    </row>
    <row r="8" spans="1:10">
      <c r="A8" s="55">
        <v>2562</v>
      </c>
      <c r="B8" s="58">
        <v>5596</v>
      </c>
      <c r="C8" s="58">
        <v>7247</v>
      </c>
      <c r="D8" s="56">
        <v>24</v>
      </c>
      <c r="E8" s="56" t="s">
        <v>96</v>
      </c>
      <c r="F8" s="56">
        <v>5.82</v>
      </c>
      <c r="G8" s="56">
        <v>7.56</v>
      </c>
      <c r="H8" s="56">
        <v>4.29</v>
      </c>
      <c r="I8" s="56" t="s">
        <v>96</v>
      </c>
      <c r="J8" s="57">
        <v>2019</v>
      </c>
    </row>
    <row r="9" spans="1:10">
      <c r="A9" s="55">
        <v>2563</v>
      </c>
      <c r="B9" s="58">
        <v>5500</v>
      </c>
      <c r="C9" s="58">
        <v>8006</v>
      </c>
      <c r="D9" s="56">
        <v>22</v>
      </c>
      <c r="E9" s="56">
        <v>1</v>
      </c>
      <c r="F9" s="56">
        <v>5.74</v>
      </c>
      <c r="G9" s="56">
        <v>8.39</v>
      </c>
      <c r="H9" s="56">
        <v>4</v>
      </c>
      <c r="I9" s="56">
        <v>18.18</v>
      </c>
      <c r="J9" s="57">
        <v>2020</v>
      </c>
    </row>
    <row r="10" spans="1:10">
      <c r="A10" s="55">
        <v>2564</v>
      </c>
      <c r="B10" s="58">
        <v>5350</v>
      </c>
      <c r="C10" s="58">
        <v>8849</v>
      </c>
      <c r="D10" s="56">
        <v>14</v>
      </c>
      <c r="E10" s="56">
        <v>3</v>
      </c>
      <c r="F10" s="56">
        <v>5.66</v>
      </c>
      <c r="G10" s="56">
        <v>9.36</v>
      </c>
      <c r="H10" s="56">
        <v>2.62</v>
      </c>
      <c r="I10" s="56">
        <v>56.07</v>
      </c>
      <c r="J10" s="57">
        <v>2021</v>
      </c>
    </row>
    <row r="11" spans="1:10" ht="22.5" thickBot="1">
      <c r="A11" s="55">
        <v>2565</v>
      </c>
      <c r="B11" s="58">
        <v>4529</v>
      </c>
      <c r="C11" s="58">
        <v>9198</v>
      </c>
      <c r="D11" s="56">
        <v>12</v>
      </c>
      <c r="E11" s="56">
        <v>3</v>
      </c>
      <c r="F11" s="56">
        <v>4.79</v>
      </c>
      <c r="G11" s="56">
        <v>9.73</v>
      </c>
      <c r="H11" s="56">
        <v>2.65</v>
      </c>
      <c r="I11" s="56">
        <v>66.239999999999995</v>
      </c>
      <c r="J11" s="57">
        <v>2022</v>
      </c>
    </row>
    <row r="12" spans="1:10">
      <c r="A12" s="360"/>
      <c r="B12" s="360"/>
      <c r="C12" s="360"/>
      <c r="D12" s="360"/>
      <c r="E12" s="360"/>
      <c r="F12" s="360"/>
      <c r="G12" s="360"/>
      <c r="H12" s="360"/>
      <c r="I12" s="360"/>
      <c r="J12" s="360"/>
    </row>
    <row r="13" spans="1:10" ht="37.5">
      <c r="A13" s="991" t="s">
        <v>286</v>
      </c>
      <c r="B13" s="900" t="s">
        <v>1992</v>
      </c>
      <c r="C13" s="991" t="s">
        <v>286</v>
      </c>
      <c r="D13" s="900" t="s">
        <v>1993</v>
      </c>
      <c r="E13"/>
      <c r="F13"/>
      <c r="G13"/>
      <c r="H13"/>
      <c r="I13"/>
      <c r="J13"/>
    </row>
    <row r="14" spans="1:10">
      <c r="A14" s="991"/>
      <c r="B14" s="900" t="s">
        <v>1994</v>
      </c>
      <c r="C14" s="991"/>
      <c r="D14" s="900" t="s">
        <v>1995</v>
      </c>
      <c r="E14"/>
      <c r="F14"/>
      <c r="G14"/>
      <c r="H14"/>
      <c r="I14"/>
      <c r="J14"/>
    </row>
    <row r="15" spans="1:10" ht="37.5">
      <c r="A15" s="991"/>
      <c r="B15" s="900" t="s">
        <v>1996</v>
      </c>
      <c r="C15" s="991"/>
      <c r="D15" s="900" t="s">
        <v>1997</v>
      </c>
      <c r="E15"/>
      <c r="F15"/>
      <c r="G15"/>
      <c r="H15"/>
      <c r="I15"/>
      <c r="J15"/>
    </row>
    <row r="16" spans="1:10">
      <c r="A16" s="901" t="s">
        <v>143</v>
      </c>
      <c r="B16" s="900" t="s">
        <v>287</v>
      </c>
      <c r="C16" s="901" t="s">
        <v>145</v>
      </c>
      <c r="D16" s="900" t="s">
        <v>288</v>
      </c>
      <c r="E16"/>
      <c r="F16"/>
      <c r="G16"/>
      <c r="H16"/>
      <c r="I16"/>
      <c r="J16"/>
    </row>
    <row r="17" spans="1:46">
      <c r="A17" s="313"/>
      <c r="B17" s="312"/>
      <c r="C17" s="313"/>
      <c r="D17" s="312"/>
    </row>
    <row r="18" spans="1:46" ht="23.25">
      <c r="A18" s="766" t="s">
        <v>2266</v>
      </c>
      <c r="B18" s="766"/>
      <c r="C18" s="766"/>
      <c r="D18" s="766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</row>
    <row r="19" spans="1:46">
      <c r="A19" s="823"/>
      <c r="B19" s="125"/>
      <c r="C19" s="126" t="s">
        <v>289</v>
      </c>
      <c r="D19" s="265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</row>
    <row r="20" spans="1:46">
      <c r="A20" s="127" t="s">
        <v>290</v>
      </c>
      <c r="B20" s="128" t="s">
        <v>182</v>
      </c>
      <c r="C20" s="128" t="s">
        <v>183</v>
      </c>
      <c r="D20" s="128" t="s">
        <v>181</v>
      </c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</row>
    <row r="21" spans="1:46">
      <c r="A21" s="127">
        <v>0</v>
      </c>
      <c r="B21" s="824">
        <v>3323</v>
      </c>
      <c r="C21" s="824">
        <v>3120</v>
      </c>
      <c r="D21" s="129">
        <f>B21+C21</f>
        <v>6443</v>
      </c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</row>
    <row r="22" spans="1:46">
      <c r="A22" s="130" t="s">
        <v>291</v>
      </c>
      <c r="B22" s="824">
        <v>16167</v>
      </c>
      <c r="C22" s="824">
        <v>15074</v>
      </c>
      <c r="D22" s="129">
        <f t="shared" ref="D22:D42" si="0">B22+C22</f>
        <v>31241</v>
      </c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</row>
    <row r="23" spans="1:46">
      <c r="A23" s="131" t="s">
        <v>292</v>
      </c>
      <c r="B23" s="824">
        <v>24059</v>
      </c>
      <c r="C23" s="824">
        <v>22697</v>
      </c>
      <c r="D23" s="129">
        <f t="shared" si="0"/>
        <v>46756</v>
      </c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</row>
    <row r="24" spans="1:46">
      <c r="A24" s="127" t="s">
        <v>293</v>
      </c>
      <c r="B24" s="824">
        <v>26456</v>
      </c>
      <c r="C24" s="824">
        <v>25089</v>
      </c>
      <c r="D24" s="129">
        <f t="shared" si="0"/>
        <v>51545</v>
      </c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</row>
    <row r="25" spans="1:46">
      <c r="A25" s="127" t="s">
        <v>254</v>
      </c>
      <c r="B25" s="824">
        <v>27868</v>
      </c>
      <c r="C25" s="824">
        <v>27263</v>
      </c>
      <c r="D25" s="129">
        <f t="shared" si="0"/>
        <v>55131</v>
      </c>
      <c r="E25" s="161"/>
      <c r="F25" s="404">
        <f>SUM(C25:C31)</f>
        <v>236013</v>
      </c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</row>
    <row r="26" spans="1:46">
      <c r="A26" s="127" t="s">
        <v>255</v>
      </c>
      <c r="B26" s="824">
        <v>31576</v>
      </c>
      <c r="C26" s="824">
        <v>35459</v>
      </c>
      <c r="D26" s="129">
        <f t="shared" si="0"/>
        <v>67035</v>
      </c>
      <c r="E26" s="161"/>
      <c r="F26" s="161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</row>
    <row r="27" spans="1:46">
      <c r="A27" s="127" t="s">
        <v>256</v>
      </c>
      <c r="B27" s="824">
        <v>35259</v>
      </c>
      <c r="C27" s="824">
        <v>34088</v>
      </c>
      <c r="D27" s="129">
        <f t="shared" si="0"/>
        <v>69347</v>
      </c>
      <c r="E27" s="161"/>
      <c r="F27" s="161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</row>
    <row r="28" spans="1:46">
      <c r="A28" s="127" t="s">
        <v>257</v>
      </c>
      <c r="B28" s="824">
        <v>33230</v>
      </c>
      <c r="C28" s="824">
        <v>31674</v>
      </c>
      <c r="D28" s="129">
        <f t="shared" si="0"/>
        <v>64904</v>
      </c>
      <c r="E28" s="161"/>
      <c r="F28" s="161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</row>
    <row r="29" spans="1:46">
      <c r="A29" s="127" t="s">
        <v>258</v>
      </c>
      <c r="B29" s="824">
        <v>32303</v>
      </c>
      <c r="C29" s="824">
        <v>30762</v>
      </c>
      <c r="D29" s="129">
        <f t="shared" si="0"/>
        <v>63065</v>
      </c>
      <c r="E29" s="161"/>
      <c r="F29" s="161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</row>
    <row r="30" spans="1:46">
      <c r="A30" s="127" t="s">
        <v>259</v>
      </c>
      <c r="B30" s="824">
        <v>36186</v>
      </c>
      <c r="C30" s="824">
        <v>35899</v>
      </c>
      <c r="D30" s="129">
        <f t="shared" si="0"/>
        <v>72085</v>
      </c>
      <c r="E30" s="161"/>
      <c r="F30" s="161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</row>
    <row r="31" spans="1:46">
      <c r="A31" s="127" t="s">
        <v>260</v>
      </c>
      <c r="B31" s="824">
        <v>39883</v>
      </c>
      <c r="C31" s="824">
        <v>40868</v>
      </c>
      <c r="D31" s="129">
        <f t="shared" si="0"/>
        <v>80751</v>
      </c>
      <c r="E31" s="161"/>
      <c r="F31" s="16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</row>
    <row r="32" spans="1:46">
      <c r="A32" s="127" t="s">
        <v>261</v>
      </c>
      <c r="B32" s="824">
        <v>40806</v>
      </c>
      <c r="C32" s="824">
        <v>43994</v>
      </c>
      <c r="D32" s="129">
        <f t="shared" si="0"/>
        <v>84800</v>
      </c>
      <c r="E32" s="161"/>
      <c r="F32" s="161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</row>
    <row r="33" spans="1:46">
      <c r="A33" s="127" t="s">
        <v>262</v>
      </c>
      <c r="B33" s="824">
        <v>34730</v>
      </c>
      <c r="C33" s="824">
        <v>37042</v>
      </c>
      <c r="D33" s="129">
        <f t="shared" si="0"/>
        <v>71772</v>
      </c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</row>
    <row r="34" spans="1:46">
      <c r="A34" s="127" t="s">
        <v>263</v>
      </c>
      <c r="B34" s="824">
        <v>27093</v>
      </c>
      <c r="C34" s="824">
        <v>30235</v>
      </c>
      <c r="D34" s="129">
        <f t="shared" si="0"/>
        <v>57328</v>
      </c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</row>
    <row r="35" spans="1:46">
      <c r="A35" s="127" t="s">
        <v>264</v>
      </c>
      <c r="B35" s="824">
        <v>20628</v>
      </c>
      <c r="C35" s="824">
        <v>23797</v>
      </c>
      <c r="D35" s="129">
        <f t="shared" si="0"/>
        <v>44425</v>
      </c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</row>
    <row r="36" spans="1:46">
      <c r="A36" s="127" t="s">
        <v>265</v>
      </c>
      <c r="B36" s="824">
        <v>15945</v>
      </c>
      <c r="C36" s="824">
        <v>19705</v>
      </c>
      <c r="D36" s="129">
        <f t="shared" si="0"/>
        <v>35650</v>
      </c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</row>
    <row r="37" spans="1:46">
      <c r="A37" s="127" t="s">
        <v>266</v>
      </c>
      <c r="B37" s="824">
        <v>9815</v>
      </c>
      <c r="C37" s="824">
        <v>12940</v>
      </c>
      <c r="D37" s="129">
        <f t="shared" si="0"/>
        <v>22755</v>
      </c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</row>
    <row r="38" spans="1:46">
      <c r="A38" s="127" t="s">
        <v>294</v>
      </c>
      <c r="B38" s="824">
        <v>5008</v>
      </c>
      <c r="C38" s="824">
        <v>7456</v>
      </c>
      <c r="D38" s="129">
        <f t="shared" si="0"/>
        <v>12464</v>
      </c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</row>
    <row r="39" spans="1:46">
      <c r="A39" s="127" t="s">
        <v>295</v>
      </c>
      <c r="B39" s="824">
        <v>2143</v>
      </c>
      <c r="C39" s="824">
        <v>3602</v>
      </c>
      <c r="D39" s="129">
        <f t="shared" si="0"/>
        <v>5745</v>
      </c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</row>
    <row r="40" spans="1:46">
      <c r="A40" s="127" t="s">
        <v>296</v>
      </c>
      <c r="B40" s="824">
        <v>712</v>
      </c>
      <c r="C40" s="824">
        <v>1181</v>
      </c>
      <c r="D40" s="129">
        <f t="shared" si="0"/>
        <v>1893</v>
      </c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</row>
    <row r="41" spans="1:46">
      <c r="A41" s="127" t="s">
        <v>297</v>
      </c>
      <c r="B41" s="824">
        <v>163</v>
      </c>
      <c r="C41" s="824">
        <v>249</v>
      </c>
      <c r="D41" s="129">
        <f t="shared" si="0"/>
        <v>412</v>
      </c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</row>
    <row r="42" spans="1:46">
      <c r="A42" s="127" t="s">
        <v>298</v>
      </c>
      <c r="B42" s="824">
        <v>57</v>
      </c>
      <c r="C42" s="824">
        <v>74</v>
      </c>
      <c r="D42" s="129">
        <f t="shared" si="0"/>
        <v>131</v>
      </c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</row>
    <row r="43" spans="1:46">
      <c r="A43" s="127" t="s">
        <v>299</v>
      </c>
      <c r="B43" s="824">
        <f t="shared" ref="B43:D43" si="1">SUM(B21:B42)</f>
        <v>463410</v>
      </c>
      <c r="C43" s="824">
        <f t="shared" si="1"/>
        <v>482268</v>
      </c>
      <c r="D43" s="382">
        <f t="shared" si="1"/>
        <v>945678</v>
      </c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</row>
    <row r="44" spans="1:46">
      <c r="A44" s="132" t="s">
        <v>2267</v>
      </c>
      <c r="B44" s="133"/>
      <c r="C44" s="133"/>
      <c r="D44" s="133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</row>
    <row r="45" spans="1:46">
      <c r="A45" s="132" t="s">
        <v>300</v>
      </c>
      <c r="B45" s="20"/>
      <c r="C45" s="20"/>
      <c r="D45" s="20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</row>
    <row r="46" spans="1:46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</row>
    <row r="47" spans="1:46">
      <c r="B47" s="994" t="s">
        <v>321</v>
      </c>
      <c r="C47" s="995"/>
      <c r="D47" s="995"/>
      <c r="E47" s="995"/>
      <c r="F47" s="401">
        <f>C11</f>
        <v>9198</v>
      </c>
      <c r="G47" s="23"/>
      <c r="H47" s="23"/>
      <c r="I47" s="23"/>
      <c r="J47" s="23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</row>
    <row r="48" spans="1:46">
      <c r="B48" s="994" t="s">
        <v>318</v>
      </c>
      <c r="C48" s="995"/>
      <c r="D48" s="995"/>
      <c r="E48" s="995"/>
      <c r="F48" s="22">
        <f>D43</f>
        <v>945678</v>
      </c>
      <c r="G48" s="23"/>
      <c r="H48" s="23"/>
      <c r="I48" s="23"/>
      <c r="J48" s="23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</row>
    <row r="49" spans="2:46">
      <c r="B49" s="23"/>
      <c r="C49" s="23"/>
      <c r="D49" s="23"/>
      <c r="E49" s="23"/>
      <c r="F49" s="23"/>
      <c r="G49" s="23"/>
      <c r="H49" s="23"/>
      <c r="I49" s="23"/>
      <c r="J49" s="23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</row>
    <row r="50" spans="2:46" ht="24" thickBot="1">
      <c r="B50" s="27" t="s">
        <v>322</v>
      </c>
      <c r="C50" s="28" t="s">
        <v>321</v>
      </c>
      <c r="D50" s="28"/>
      <c r="E50" s="29" t="s">
        <v>320</v>
      </c>
      <c r="F50" s="23"/>
      <c r="G50" s="23"/>
      <c r="H50" s="23"/>
      <c r="I50" s="23"/>
      <c r="J50" s="23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</row>
    <row r="51" spans="2:46" ht="24.75" thickTop="1" thickBot="1">
      <c r="B51" s="24"/>
      <c r="C51" s="29" t="s">
        <v>318</v>
      </c>
      <c r="D51" s="30"/>
      <c r="E51" s="29"/>
      <c r="F51" s="23"/>
      <c r="G51" s="23"/>
      <c r="H51" s="23"/>
      <c r="I51" s="23"/>
      <c r="J51" s="23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</row>
    <row r="52" spans="2:46" ht="24.75" thickTop="1" thickBot="1">
      <c r="B52" s="27" t="s">
        <v>253</v>
      </c>
      <c r="C52" s="31">
        <f>(F47/F48)*1000</f>
        <v>9.7263550595445807</v>
      </c>
      <c r="D52" s="23"/>
      <c r="E52" s="23"/>
      <c r="F52" s="23"/>
      <c r="G52" s="23"/>
      <c r="H52" s="23"/>
      <c r="I52" s="23"/>
      <c r="J52" s="23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</row>
    <row r="53" spans="2:46" ht="24" thickTop="1">
      <c r="B53" s="23"/>
      <c r="C53" s="23"/>
      <c r="D53" s="32"/>
      <c r="E53" s="23"/>
      <c r="F53" s="25"/>
      <c r="G53" s="23"/>
      <c r="H53" s="23"/>
      <c r="I53" s="23"/>
      <c r="J53" s="2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</row>
    <row r="54" spans="2:46">
      <c r="B54" s="23"/>
      <c r="C54" s="23"/>
      <c r="D54" s="23"/>
      <c r="E54" s="23"/>
      <c r="F54" s="23"/>
      <c r="G54" s="23"/>
      <c r="H54" s="23"/>
      <c r="I54" s="23"/>
      <c r="J54" s="23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</row>
    <row r="55" spans="2:46">
      <c r="B55" s="23"/>
      <c r="C55" s="23"/>
      <c r="D55" s="23"/>
      <c r="E55" s="23"/>
      <c r="F55" s="23"/>
      <c r="G55" s="23"/>
      <c r="H55" s="23"/>
      <c r="I55" s="23"/>
      <c r="J55" s="23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</row>
  </sheetData>
  <mergeCells count="8">
    <mergeCell ref="J4:J6"/>
    <mergeCell ref="A13:A15"/>
    <mergeCell ref="C13:C15"/>
    <mergeCell ref="B47:E47"/>
    <mergeCell ref="B48:E48"/>
    <mergeCell ref="A4:A6"/>
    <mergeCell ref="B4:E4"/>
    <mergeCell ref="F4:I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J54"/>
  <sheetViews>
    <sheetView topLeftCell="A34" workbookViewId="0">
      <selection activeCell="A18" sqref="A18:D45"/>
    </sheetView>
  </sheetViews>
  <sheetFormatPr defaultRowHeight="21.75"/>
  <cols>
    <col min="1" max="1" width="7.5703125" style="9" customWidth="1"/>
    <col min="2" max="2" width="43" style="9" customWidth="1"/>
    <col min="3" max="3" width="8.140625" style="9" customWidth="1"/>
    <col min="4" max="4" width="41.140625" style="9" bestFit="1" customWidth="1"/>
    <col min="5" max="5" width="19.7109375" style="9" customWidth="1"/>
    <col min="6" max="6" width="10.85546875" style="9" bestFit="1" customWidth="1"/>
    <col min="7" max="7" width="11.7109375" style="9" bestFit="1" customWidth="1"/>
    <col min="8" max="8" width="15" style="9" bestFit="1" customWidth="1"/>
    <col min="9" max="9" width="17.42578125" style="9" bestFit="1" customWidth="1"/>
    <col min="10" max="10" width="4.85546875" style="9" customWidth="1"/>
    <col min="11" max="15" width="9.140625" style="9"/>
    <col min="16" max="16" width="11" style="9" customWidth="1"/>
    <col min="17" max="21" width="9.140625" style="9"/>
    <col min="22" max="22" width="11" style="9" customWidth="1"/>
    <col min="23" max="27" width="9.140625" style="9"/>
    <col min="28" max="28" width="10.42578125" style="9" customWidth="1"/>
    <col min="29" max="33" width="9.140625" style="9"/>
    <col min="34" max="34" width="11.5703125" style="9" customWidth="1"/>
    <col min="35" max="39" width="9.140625" style="9"/>
    <col min="40" max="40" width="11.42578125" style="9" customWidth="1"/>
    <col min="41" max="16384" width="9.140625" style="9"/>
  </cols>
  <sheetData>
    <row r="1" spans="1:10">
      <c r="A1" s="314" t="s">
        <v>2264</v>
      </c>
      <c r="B1"/>
      <c r="C1"/>
      <c r="D1"/>
      <c r="E1"/>
      <c r="F1"/>
      <c r="G1"/>
      <c r="H1"/>
      <c r="I1"/>
      <c r="J1"/>
    </row>
    <row r="2" spans="1:10">
      <c r="A2" s="314" t="s">
        <v>2265</v>
      </c>
      <c r="B2"/>
      <c r="C2"/>
      <c r="D2"/>
      <c r="E2"/>
      <c r="F2"/>
      <c r="G2"/>
      <c r="H2"/>
      <c r="I2"/>
      <c r="J2"/>
    </row>
    <row r="3" spans="1:10" ht="22.5" thickBot="1">
      <c r="A3"/>
      <c r="B3"/>
      <c r="C3"/>
      <c r="D3"/>
      <c r="E3"/>
      <c r="F3"/>
      <c r="G3"/>
      <c r="H3"/>
      <c r="I3"/>
      <c r="J3"/>
    </row>
    <row r="4" spans="1:10" ht="22.5" thickBot="1">
      <c r="A4" s="973" t="s">
        <v>270</v>
      </c>
      <c r="B4" s="975" t="s">
        <v>271</v>
      </c>
      <c r="C4" s="976"/>
      <c r="D4" s="976"/>
      <c r="E4" s="977"/>
      <c r="F4" s="975" t="s">
        <v>272</v>
      </c>
      <c r="G4" s="976"/>
      <c r="H4" s="976"/>
      <c r="I4" s="977"/>
      <c r="J4" s="966" t="s">
        <v>273</v>
      </c>
    </row>
    <row r="5" spans="1:10">
      <c r="A5" s="970"/>
      <c r="B5" s="899" t="s">
        <v>274</v>
      </c>
      <c r="C5" s="899" t="s">
        <v>275</v>
      </c>
      <c r="D5" s="899" t="s">
        <v>276</v>
      </c>
      <c r="E5" s="899" t="s">
        <v>277</v>
      </c>
      <c r="F5" s="899" t="s">
        <v>278</v>
      </c>
      <c r="G5" s="899" t="s">
        <v>279</v>
      </c>
      <c r="H5" s="899" t="s">
        <v>280</v>
      </c>
      <c r="I5" s="899" t="s">
        <v>281</v>
      </c>
      <c r="J5" s="967"/>
    </row>
    <row r="6" spans="1:10" ht="38.25" thickBot="1">
      <c r="A6" s="972"/>
      <c r="B6" s="898" t="s">
        <v>282</v>
      </c>
      <c r="C6" s="898" t="s">
        <v>1991</v>
      </c>
      <c r="D6" s="898" t="s">
        <v>1273</v>
      </c>
      <c r="E6" s="898" t="s">
        <v>283</v>
      </c>
      <c r="F6" s="898" t="s">
        <v>284</v>
      </c>
      <c r="G6" s="898" t="s">
        <v>285</v>
      </c>
      <c r="H6" s="898" t="s">
        <v>1273</v>
      </c>
      <c r="I6" s="898" t="s">
        <v>283</v>
      </c>
      <c r="J6" s="968"/>
    </row>
    <row r="7" spans="1:10">
      <c r="A7" s="55">
        <v>2561</v>
      </c>
      <c r="B7" s="58">
        <v>6098</v>
      </c>
      <c r="C7" s="58">
        <v>7780</v>
      </c>
      <c r="D7" s="56">
        <v>24</v>
      </c>
      <c r="E7" s="56">
        <v>3</v>
      </c>
      <c r="F7" s="56">
        <v>6.33</v>
      </c>
      <c r="G7" s="56">
        <v>8.1</v>
      </c>
      <c r="H7" s="56">
        <v>3.94</v>
      </c>
      <c r="I7" s="56">
        <v>49.2</v>
      </c>
      <c r="J7" s="57">
        <v>2018</v>
      </c>
    </row>
    <row r="8" spans="1:10">
      <c r="A8" s="55">
        <v>2562</v>
      </c>
      <c r="B8" s="58">
        <v>5596</v>
      </c>
      <c r="C8" s="58">
        <v>7247</v>
      </c>
      <c r="D8" s="56">
        <v>24</v>
      </c>
      <c r="E8" s="56" t="s">
        <v>96</v>
      </c>
      <c r="F8" s="56">
        <v>5.82</v>
      </c>
      <c r="G8" s="56">
        <v>7.56</v>
      </c>
      <c r="H8" s="56">
        <v>4.29</v>
      </c>
      <c r="I8" s="56" t="s">
        <v>96</v>
      </c>
      <c r="J8" s="57">
        <v>2019</v>
      </c>
    </row>
    <row r="9" spans="1:10">
      <c r="A9" s="55">
        <v>2563</v>
      </c>
      <c r="B9" s="58">
        <v>5500</v>
      </c>
      <c r="C9" s="58">
        <v>8006</v>
      </c>
      <c r="D9" s="56">
        <v>22</v>
      </c>
      <c r="E9" s="56">
        <v>1</v>
      </c>
      <c r="F9" s="56">
        <v>5.74</v>
      </c>
      <c r="G9" s="56">
        <v>8.39</v>
      </c>
      <c r="H9" s="56">
        <v>4</v>
      </c>
      <c r="I9" s="56">
        <v>18.18</v>
      </c>
      <c r="J9" s="57">
        <v>2020</v>
      </c>
    </row>
    <row r="10" spans="1:10">
      <c r="A10" s="55">
        <v>2564</v>
      </c>
      <c r="B10" s="58">
        <v>5350</v>
      </c>
      <c r="C10" s="58">
        <v>8849</v>
      </c>
      <c r="D10" s="56">
        <v>14</v>
      </c>
      <c r="E10" s="56">
        <v>3</v>
      </c>
      <c r="F10" s="56">
        <v>5.66</v>
      </c>
      <c r="G10" s="56">
        <v>9.36</v>
      </c>
      <c r="H10" s="56">
        <v>2.62</v>
      </c>
      <c r="I10" s="56">
        <v>56.07</v>
      </c>
      <c r="J10" s="57">
        <v>2021</v>
      </c>
    </row>
    <row r="11" spans="1:10" ht="22.5" thickBot="1">
      <c r="A11" s="55">
        <v>2565</v>
      </c>
      <c r="B11" s="58">
        <v>4529</v>
      </c>
      <c r="C11" s="58">
        <v>9198</v>
      </c>
      <c r="D11" s="56">
        <v>12</v>
      </c>
      <c r="E11" s="56">
        <v>3</v>
      </c>
      <c r="F11" s="56">
        <v>4.79</v>
      </c>
      <c r="G11" s="56">
        <v>9.73</v>
      </c>
      <c r="H11" s="56">
        <v>2.65</v>
      </c>
      <c r="I11" s="56">
        <v>66.239999999999995</v>
      </c>
      <c r="J11" s="57">
        <v>2022</v>
      </c>
    </row>
    <row r="12" spans="1:10">
      <c r="A12" s="360"/>
      <c r="B12" s="360"/>
      <c r="C12" s="360"/>
      <c r="D12" s="360"/>
      <c r="E12" s="360"/>
      <c r="F12" s="360"/>
      <c r="G12" s="360"/>
      <c r="H12" s="360"/>
      <c r="I12" s="360"/>
      <c r="J12" s="360"/>
    </row>
    <row r="13" spans="1:10" ht="37.5">
      <c r="A13" s="991" t="s">
        <v>286</v>
      </c>
      <c r="B13" s="900" t="s">
        <v>1992</v>
      </c>
      <c r="C13" s="991" t="s">
        <v>286</v>
      </c>
      <c r="D13" s="900" t="s">
        <v>1993</v>
      </c>
      <c r="E13"/>
      <c r="F13"/>
      <c r="G13"/>
      <c r="H13"/>
      <c r="I13"/>
      <c r="J13"/>
    </row>
    <row r="14" spans="1:10">
      <c r="A14" s="991"/>
      <c r="B14" s="900" t="s">
        <v>1994</v>
      </c>
      <c r="C14" s="991"/>
      <c r="D14" s="900" t="s">
        <v>1995</v>
      </c>
      <c r="E14"/>
      <c r="F14"/>
      <c r="G14"/>
      <c r="H14"/>
      <c r="I14"/>
      <c r="J14"/>
    </row>
    <row r="15" spans="1:10" ht="37.5">
      <c r="A15" s="991"/>
      <c r="B15" s="900" t="s">
        <v>1996</v>
      </c>
      <c r="C15" s="991"/>
      <c r="D15" s="900" t="s">
        <v>1997</v>
      </c>
      <c r="E15"/>
      <c r="F15"/>
      <c r="G15"/>
      <c r="H15"/>
      <c r="I15"/>
      <c r="J15"/>
    </row>
    <row r="16" spans="1:10">
      <c r="A16" s="901" t="s">
        <v>143</v>
      </c>
      <c r="B16" s="900" t="s">
        <v>287</v>
      </c>
      <c r="C16" s="901" t="s">
        <v>145</v>
      </c>
      <c r="D16" s="900" t="s">
        <v>288</v>
      </c>
      <c r="E16"/>
      <c r="F16"/>
      <c r="G16"/>
      <c r="H16"/>
      <c r="I16"/>
      <c r="J16"/>
    </row>
    <row r="17" spans="1:10">
      <c r="A17" s="313"/>
      <c r="B17" s="312"/>
      <c r="C17" s="313"/>
      <c r="D17" s="312"/>
    </row>
    <row r="18" spans="1:10" ht="23.25">
      <c r="A18" s="766" t="s">
        <v>2266</v>
      </c>
      <c r="B18" s="766"/>
      <c r="C18" s="766"/>
      <c r="D18" s="766"/>
      <c r="E18"/>
      <c r="F18"/>
      <c r="G18"/>
      <c r="H18"/>
      <c r="I18"/>
      <c r="J18"/>
    </row>
    <row r="19" spans="1:10">
      <c r="A19" s="823"/>
      <c r="B19" s="125"/>
      <c r="C19" s="126" t="s">
        <v>289</v>
      </c>
      <c r="D19" s="265"/>
      <c r="E19"/>
      <c r="F19"/>
      <c r="G19"/>
      <c r="H19"/>
      <c r="I19"/>
      <c r="J19"/>
    </row>
    <row r="20" spans="1:10">
      <c r="A20" s="127" t="s">
        <v>290</v>
      </c>
      <c r="B20" s="128" t="s">
        <v>182</v>
      </c>
      <c r="C20" s="128" t="s">
        <v>183</v>
      </c>
      <c r="D20" s="128" t="s">
        <v>181</v>
      </c>
      <c r="E20"/>
      <c r="F20"/>
      <c r="G20"/>
      <c r="H20"/>
      <c r="I20"/>
      <c r="J20"/>
    </row>
    <row r="21" spans="1:10">
      <c r="A21" s="127">
        <v>0</v>
      </c>
      <c r="B21" s="824">
        <v>3323</v>
      </c>
      <c r="C21" s="824">
        <v>3120</v>
      </c>
      <c r="D21" s="129">
        <f>B21+C21</f>
        <v>6443</v>
      </c>
      <c r="E21"/>
      <c r="F21"/>
      <c r="G21"/>
      <c r="H21"/>
      <c r="I21"/>
      <c r="J21"/>
    </row>
    <row r="22" spans="1:10">
      <c r="A22" s="130" t="s">
        <v>291</v>
      </c>
      <c r="B22" s="824">
        <v>16167</v>
      </c>
      <c r="C22" s="824">
        <v>15074</v>
      </c>
      <c r="D22" s="129">
        <f t="shared" ref="D22:D42" si="0">B22+C22</f>
        <v>31241</v>
      </c>
      <c r="E22"/>
      <c r="F22"/>
      <c r="G22"/>
      <c r="H22"/>
      <c r="I22"/>
      <c r="J22"/>
    </row>
    <row r="23" spans="1:10">
      <c r="A23" s="131" t="s">
        <v>292</v>
      </c>
      <c r="B23" s="824">
        <v>24059</v>
      </c>
      <c r="C23" s="824">
        <v>22697</v>
      </c>
      <c r="D23" s="129">
        <f t="shared" si="0"/>
        <v>46756</v>
      </c>
      <c r="E23"/>
      <c r="F23"/>
      <c r="G23"/>
      <c r="H23"/>
      <c r="I23"/>
      <c r="J23"/>
    </row>
    <row r="24" spans="1:10">
      <c r="A24" s="127" t="s">
        <v>293</v>
      </c>
      <c r="B24" s="824">
        <v>26456</v>
      </c>
      <c r="C24" s="824">
        <v>25089</v>
      </c>
      <c r="D24" s="129">
        <f t="shared" si="0"/>
        <v>51545</v>
      </c>
      <c r="E24"/>
      <c r="F24"/>
      <c r="G24"/>
      <c r="H24"/>
      <c r="I24"/>
      <c r="J24"/>
    </row>
    <row r="25" spans="1:10">
      <c r="A25" s="127" t="s">
        <v>254</v>
      </c>
      <c r="B25" s="824">
        <v>27868</v>
      </c>
      <c r="C25" s="824">
        <v>27263</v>
      </c>
      <c r="D25" s="129">
        <f t="shared" si="0"/>
        <v>55131</v>
      </c>
      <c r="E25" s="161"/>
      <c r="F25" s="404">
        <f>SUM(C25:C31)</f>
        <v>236013</v>
      </c>
      <c r="G25"/>
      <c r="H25"/>
      <c r="I25"/>
      <c r="J25"/>
    </row>
    <row r="26" spans="1:10">
      <c r="A26" s="127" t="s">
        <v>255</v>
      </c>
      <c r="B26" s="824">
        <v>31576</v>
      </c>
      <c r="C26" s="824">
        <v>35459</v>
      </c>
      <c r="D26" s="129">
        <f t="shared" si="0"/>
        <v>67035</v>
      </c>
      <c r="E26" s="161"/>
      <c r="F26" s="161"/>
      <c r="G26"/>
      <c r="H26"/>
      <c r="I26"/>
      <c r="J26"/>
    </row>
    <row r="27" spans="1:10">
      <c r="A27" s="127" t="s">
        <v>256</v>
      </c>
      <c r="B27" s="824">
        <v>35259</v>
      </c>
      <c r="C27" s="824">
        <v>34088</v>
      </c>
      <c r="D27" s="129">
        <f t="shared" si="0"/>
        <v>69347</v>
      </c>
      <c r="E27" s="161"/>
      <c r="F27" s="161"/>
      <c r="G27"/>
      <c r="H27"/>
      <c r="I27"/>
      <c r="J27"/>
    </row>
    <row r="28" spans="1:10">
      <c r="A28" s="127" t="s">
        <v>257</v>
      </c>
      <c r="B28" s="824">
        <v>33230</v>
      </c>
      <c r="C28" s="824">
        <v>31674</v>
      </c>
      <c r="D28" s="129">
        <f t="shared" si="0"/>
        <v>64904</v>
      </c>
      <c r="E28" s="161"/>
      <c r="F28" s="161"/>
      <c r="G28"/>
      <c r="H28"/>
      <c r="I28"/>
      <c r="J28"/>
    </row>
    <row r="29" spans="1:10">
      <c r="A29" s="127" t="s">
        <v>258</v>
      </c>
      <c r="B29" s="824">
        <v>32303</v>
      </c>
      <c r="C29" s="824">
        <v>30762</v>
      </c>
      <c r="D29" s="129">
        <f t="shared" si="0"/>
        <v>63065</v>
      </c>
      <c r="E29" s="161"/>
      <c r="F29" s="161"/>
      <c r="G29"/>
      <c r="H29"/>
      <c r="I29"/>
      <c r="J29"/>
    </row>
    <row r="30" spans="1:10">
      <c r="A30" s="127" t="s">
        <v>259</v>
      </c>
      <c r="B30" s="824">
        <v>36186</v>
      </c>
      <c r="C30" s="824">
        <v>35899</v>
      </c>
      <c r="D30" s="129">
        <f t="shared" si="0"/>
        <v>72085</v>
      </c>
      <c r="E30" s="161"/>
      <c r="F30" s="161"/>
      <c r="G30"/>
      <c r="H30"/>
      <c r="I30"/>
      <c r="J30"/>
    </row>
    <row r="31" spans="1:10">
      <c r="A31" s="127" t="s">
        <v>260</v>
      </c>
      <c r="B31" s="824">
        <v>39883</v>
      </c>
      <c r="C31" s="824">
        <v>40868</v>
      </c>
      <c r="D31" s="129">
        <f t="shared" si="0"/>
        <v>80751</v>
      </c>
      <c r="E31" s="161"/>
      <c r="F31" s="161"/>
      <c r="G31"/>
      <c r="H31"/>
      <c r="I31"/>
      <c r="J31"/>
    </row>
    <row r="32" spans="1:10">
      <c r="A32" s="127" t="s">
        <v>261</v>
      </c>
      <c r="B32" s="824">
        <v>40806</v>
      </c>
      <c r="C32" s="824">
        <v>43994</v>
      </c>
      <c r="D32" s="129">
        <f t="shared" si="0"/>
        <v>84800</v>
      </c>
      <c r="E32" s="161"/>
      <c r="F32" s="161"/>
      <c r="G32"/>
      <c r="H32"/>
      <c r="I32"/>
      <c r="J32"/>
    </row>
    <row r="33" spans="1:10">
      <c r="A33" s="127" t="s">
        <v>262</v>
      </c>
      <c r="B33" s="824">
        <v>34730</v>
      </c>
      <c r="C33" s="824">
        <v>37042</v>
      </c>
      <c r="D33" s="129">
        <f t="shared" si="0"/>
        <v>71772</v>
      </c>
      <c r="E33"/>
      <c r="F33"/>
      <c r="G33"/>
      <c r="H33"/>
      <c r="I33"/>
      <c r="J33"/>
    </row>
    <row r="34" spans="1:10">
      <c r="A34" s="127" t="s">
        <v>263</v>
      </c>
      <c r="B34" s="824">
        <v>27093</v>
      </c>
      <c r="C34" s="824">
        <v>30235</v>
      </c>
      <c r="D34" s="129">
        <f t="shared" si="0"/>
        <v>57328</v>
      </c>
      <c r="E34"/>
      <c r="F34"/>
      <c r="G34"/>
      <c r="H34"/>
      <c r="I34"/>
      <c r="J34"/>
    </row>
    <row r="35" spans="1:10">
      <c r="A35" s="127" t="s">
        <v>264</v>
      </c>
      <c r="B35" s="824">
        <v>20628</v>
      </c>
      <c r="C35" s="824">
        <v>23797</v>
      </c>
      <c r="D35" s="129">
        <f t="shared" si="0"/>
        <v>44425</v>
      </c>
      <c r="E35"/>
      <c r="F35"/>
      <c r="G35"/>
      <c r="H35"/>
      <c r="I35"/>
      <c r="J35"/>
    </row>
    <row r="36" spans="1:10">
      <c r="A36" s="127" t="s">
        <v>265</v>
      </c>
      <c r="B36" s="824">
        <v>15945</v>
      </c>
      <c r="C36" s="824">
        <v>19705</v>
      </c>
      <c r="D36" s="129">
        <f t="shared" si="0"/>
        <v>35650</v>
      </c>
      <c r="E36"/>
      <c r="F36"/>
      <c r="G36"/>
      <c r="H36"/>
      <c r="I36"/>
      <c r="J36"/>
    </row>
    <row r="37" spans="1:10">
      <c r="A37" s="127" t="s">
        <v>266</v>
      </c>
      <c r="B37" s="824">
        <v>9815</v>
      </c>
      <c r="C37" s="824">
        <v>12940</v>
      </c>
      <c r="D37" s="129">
        <f t="shared" si="0"/>
        <v>22755</v>
      </c>
      <c r="E37"/>
      <c r="F37"/>
      <c r="G37"/>
      <c r="H37"/>
      <c r="I37"/>
      <c r="J37"/>
    </row>
    <row r="38" spans="1:10">
      <c r="A38" s="127" t="s">
        <v>294</v>
      </c>
      <c r="B38" s="824">
        <v>5008</v>
      </c>
      <c r="C38" s="824">
        <v>7456</v>
      </c>
      <c r="D38" s="129">
        <f t="shared" si="0"/>
        <v>12464</v>
      </c>
      <c r="E38"/>
      <c r="F38"/>
      <c r="G38"/>
      <c r="H38"/>
      <c r="I38"/>
      <c r="J38"/>
    </row>
    <row r="39" spans="1:10">
      <c r="A39" s="127" t="s">
        <v>295</v>
      </c>
      <c r="B39" s="824">
        <v>2143</v>
      </c>
      <c r="C39" s="824">
        <v>3602</v>
      </c>
      <c r="D39" s="129">
        <f t="shared" si="0"/>
        <v>5745</v>
      </c>
      <c r="E39"/>
      <c r="F39"/>
      <c r="G39"/>
      <c r="H39"/>
      <c r="I39"/>
      <c r="J39"/>
    </row>
    <row r="40" spans="1:10">
      <c r="A40" s="127" t="s">
        <v>296</v>
      </c>
      <c r="B40" s="824">
        <v>712</v>
      </c>
      <c r="C40" s="824">
        <v>1181</v>
      </c>
      <c r="D40" s="129">
        <f t="shared" si="0"/>
        <v>1893</v>
      </c>
      <c r="E40"/>
      <c r="F40"/>
      <c r="G40"/>
      <c r="H40"/>
      <c r="I40"/>
      <c r="J40"/>
    </row>
    <row r="41" spans="1:10">
      <c r="A41" s="127" t="s">
        <v>297</v>
      </c>
      <c r="B41" s="824">
        <v>163</v>
      </c>
      <c r="C41" s="824">
        <v>249</v>
      </c>
      <c r="D41" s="129">
        <f t="shared" si="0"/>
        <v>412</v>
      </c>
      <c r="E41"/>
      <c r="F41"/>
      <c r="G41"/>
      <c r="H41"/>
      <c r="I41"/>
      <c r="J41"/>
    </row>
    <row r="42" spans="1:10">
      <c r="A42" s="127" t="s">
        <v>298</v>
      </c>
      <c r="B42" s="824">
        <v>57</v>
      </c>
      <c r="C42" s="824">
        <v>74</v>
      </c>
      <c r="D42" s="129">
        <f t="shared" si="0"/>
        <v>131</v>
      </c>
      <c r="E42"/>
      <c r="F42"/>
      <c r="G42"/>
      <c r="H42"/>
      <c r="I42"/>
      <c r="J42"/>
    </row>
    <row r="43" spans="1:10">
      <c r="A43" s="127" t="s">
        <v>299</v>
      </c>
      <c r="B43" s="824">
        <f t="shared" ref="B43:D43" si="1">SUM(B21:B42)</f>
        <v>463410</v>
      </c>
      <c r="C43" s="824">
        <f t="shared" si="1"/>
        <v>482268</v>
      </c>
      <c r="D43" s="382">
        <f t="shared" si="1"/>
        <v>945678</v>
      </c>
      <c r="E43"/>
      <c r="F43"/>
      <c r="G43"/>
      <c r="H43"/>
      <c r="I43"/>
      <c r="J43"/>
    </row>
    <row r="44" spans="1:10">
      <c r="A44" s="132" t="s">
        <v>2267</v>
      </c>
      <c r="B44" s="133"/>
      <c r="C44" s="133"/>
      <c r="D44" s="133"/>
      <c r="E44"/>
      <c r="F44"/>
      <c r="G44"/>
      <c r="H44"/>
      <c r="I44"/>
      <c r="J44"/>
    </row>
    <row r="45" spans="1:10">
      <c r="A45" s="132" t="s">
        <v>300</v>
      </c>
      <c r="B45" s="20"/>
      <c r="C45" s="20"/>
      <c r="D45" s="20"/>
      <c r="E45"/>
      <c r="F45"/>
      <c r="G45"/>
      <c r="H45"/>
      <c r="I45"/>
      <c r="J45"/>
    </row>
    <row r="46" spans="1:10">
      <c r="B46" s="134" t="s">
        <v>893</v>
      </c>
      <c r="C46"/>
      <c r="D46"/>
      <c r="E46"/>
      <c r="F46"/>
      <c r="G46"/>
      <c r="H46"/>
      <c r="I46"/>
    </row>
    <row r="48" spans="1:10">
      <c r="B48" s="996" t="s">
        <v>323</v>
      </c>
      <c r="C48" s="997"/>
      <c r="D48" s="997"/>
      <c r="E48" s="997"/>
      <c r="F48" s="33">
        <f>D11</f>
        <v>12</v>
      </c>
    </row>
    <row r="49" spans="2:6">
      <c r="B49" s="996" t="s">
        <v>324</v>
      </c>
      <c r="C49" s="997"/>
      <c r="D49" s="997"/>
      <c r="E49" s="997"/>
      <c r="F49" s="33">
        <f>B11</f>
        <v>4529</v>
      </c>
    </row>
    <row r="51" spans="2:6" s="36" customFormat="1" ht="24" thickBot="1">
      <c r="B51" s="34" t="s">
        <v>325</v>
      </c>
      <c r="C51" s="153" t="s">
        <v>323</v>
      </c>
      <c r="D51" s="35"/>
      <c r="E51" s="34" t="s">
        <v>320</v>
      </c>
    </row>
    <row r="52" spans="2:6" ht="24.75" thickTop="1" thickBot="1">
      <c r="B52" s="37"/>
      <c r="C52" s="38" t="s">
        <v>324</v>
      </c>
      <c r="D52" s="39"/>
      <c r="E52" s="38"/>
    </row>
    <row r="53" spans="2:6" ht="24.75" thickTop="1" thickBot="1">
      <c r="B53" s="40" t="s">
        <v>253</v>
      </c>
      <c r="C53" s="154">
        <f>(F48/F49)*1000</f>
        <v>2.6495915213071317</v>
      </c>
    </row>
    <row r="54" spans="2:6" ht="24" thickTop="1">
      <c r="D54" s="41"/>
      <c r="F54" s="42"/>
    </row>
  </sheetData>
  <mergeCells count="8">
    <mergeCell ref="J4:J6"/>
    <mergeCell ref="A13:A15"/>
    <mergeCell ref="C13:C15"/>
    <mergeCell ref="B48:E48"/>
    <mergeCell ref="B49:E49"/>
    <mergeCell ref="A4:A6"/>
    <mergeCell ref="B4:E4"/>
    <mergeCell ref="F4:I4"/>
  </mergeCells>
  <hyperlinks>
    <hyperlink ref="B46" r:id="rId1" xr:uid="{00000000-0004-0000-0A00-00000000000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A1:J25"/>
  <sheetViews>
    <sheetView topLeftCell="A10" workbookViewId="0">
      <selection activeCell="F20" sqref="F20"/>
    </sheetView>
  </sheetViews>
  <sheetFormatPr defaultRowHeight="21.75"/>
  <cols>
    <col min="1" max="1" width="5.7109375" style="9" customWidth="1"/>
    <col min="2" max="2" width="46.42578125" style="9" customWidth="1"/>
    <col min="3" max="3" width="8.140625" style="9" customWidth="1"/>
    <col min="4" max="4" width="41.140625" style="9" bestFit="1" customWidth="1"/>
    <col min="5" max="5" width="19.7109375" style="9" customWidth="1"/>
    <col min="6" max="6" width="10.85546875" style="9" bestFit="1" customWidth="1"/>
    <col min="7" max="7" width="11.7109375" style="9" bestFit="1" customWidth="1"/>
    <col min="8" max="8" width="15" style="9" bestFit="1" customWidth="1"/>
    <col min="9" max="9" width="17.42578125" style="9" bestFit="1" customWidth="1"/>
    <col min="10" max="10" width="4.85546875" style="9" customWidth="1"/>
    <col min="11" max="15" width="9.140625" style="9"/>
    <col min="16" max="16" width="11" style="9" customWidth="1"/>
    <col min="17" max="21" width="9.140625" style="9"/>
    <col min="22" max="22" width="11" style="9" customWidth="1"/>
    <col min="23" max="27" width="9.140625" style="9"/>
    <col min="28" max="28" width="10.42578125" style="9" customWidth="1"/>
    <col min="29" max="33" width="9.140625" style="9"/>
    <col min="34" max="34" width="11.5703125" style="9" customWidth="1"/>
    <col min="35" max="39" width="9.140625" style="9"/>
    <col min="40" max="40" width="11.42578125" style="9" customWidth="1"/>
    <col min="41" max="16384" width="9.140625" style="9"/>
  </cols>
  <sheetData>
    <row r="1" spans="1:10">
      <c r="A1" s="314" t="s">
        <v>2264</v>
      </c>
      <c r="B1"/>
      <c r="C1"/>
      <c r="D1"/>
      <c r="E1"/>
      <c r="F1"/>
      <c r="G1"/>
      <c r="H1"/>
      <c r="I1"/>
      <c r="J1"/>
    </row>
    <row r="2" spans="1:10">
      <c r="A2" s="314" t="s">
        <v>2265</v>
      </c>
      <c r="B2"/>
      <c r="C2"/>
      <c r="D2"/>
      <c r="E2"/>
      <c r="F2"/>
      <c r="G2"/>
      <c r="H2"/>
      <c r="I2"/>
      <c r="J2"/>
    </row>
    <row r="3" spans="1:10" ht="22.5" thickBot="1">
      <c r="A3"/>
      <c r="B3"/>
      <c r="C3"/>
      <c r="D3"/>
      <c r="E3"/>
      <c r="F3"/>
      <c r="G3"/>
      <c r="H3"/>
      <c r="I3"/>
      <c r="J3"/>
    </row>
    <row r="4" spans="1:10" ht="22.5" thickBot="1">
      <c r="A4" s="973" t="s">
        <v>270</v>
      </c>
      <c r="B4" s="975" t="s">
        <v>271</v>
      </c>
      <c r="C4" s="976"/>
      <c r="D4" s="976"/>
      <c r="E4" s="977"/>
      <c r="F4" s="975" t="s">
        <v>272</v>
      </c>
      <c r="G4" s="976"/>
      <c r="H4" s="976"/>
      <c r="I4" s="977"/>
      <c r="J4" s="966" t="s">
        <v>273</v>
      </c>
    </row>
    <row r="5" spans="1:10">
      <c r="A5" s="970"/>
      <c r="B5" s="899" t="s">
        <v>274</v>
      </c>
      <c r="C5" s="899" t="s">
        <v>275</v>
      </c>
      <c r="D5" s="899" t="s">
        <v>276</v>
      </c>
      <c r="E5" s="899" t="s">
        <v>277</v>
      </c>
      <c r="F5" s="899" t="s">
        <v>278</v>
      </c>
      <c r="G5" s="899" t="s">
        <v>279</v>
      </c>
      <c r="H5" s="899" t="s">
        <v>280</v>
      </c>
      <c r="I5" s="899" t="s">
        <v>281</v>
      </c>
      <c r="J5" s="967"/>
    </row>
    <row r="6" spans="1:10" ht="38.25" thickBot="1">
      <c r="A6" s="972"/>
      <c r="B6" s="898" t="s">
        <v>282</v>
      </c>
      <c r="C6" s="898" t="s">
        <v>1991</v>
      </c>
      <c r="D6" s="898" t="s">
        <v>1273</v>
      </c>
      <c r="E6" s="898" t="s">
        <v>283</v>
      </c>
      <c r="F6" s="898" t="s">
        <v>284</v>
      </c>
      <c r="G6" s="898" t="s">
        <v>285</v>
      </c>
      <c r="H6" s="898" t="s">
        <v>1273</v>
      </c>
      <c r="I6" s="898" t="s">
        <v>283</v>
      </c>
      <c r="J6" s="968"/>
    </row>
    <row r="7" spans="1:10">
      <c r="A7" s="55">
        <v>2561</v>
      </c>
      <c r="B7" s="58">
        <v>6098</v>
      </c>
      <c r="C7" s="58">
        <v>7780</v>
      </c>
      <c r="D7" s="56">
        <v>24</v>
      </c>
      <c r="E7" s="56">
        <v>3</v>
      </c>
      <c r="F7" s="56">
        <v>6.33</v>
      </c>
      <c r="G7" s="56">
        <v>8.1</v>
      </c>
      <c r="H7" s="56">
        <v>3.94</v>
      </c>
      <c r="I7" s="56">
        <v>49.2</v>
      </c>
      <c r="J7" s="57">
        <v>2018</v>
      </c>
    </row>
    <row r="8" spans="1:10">
      <c r="A8" s="55">
        <v>2562</v>
      </c>
      <c r="B8" s="58">
        <v>5596</v>
      </c>
      <c r="C8" s="58">
        <v>7247</v>
      </c>
      <c r="D8" s="56">
        <v>24</v>
      </c>
      <c r="E8" s="56" t="s">
        <v>96</v>
      </c>
      <c r="F8" s="56">
        <v>5.82</v>
      </c>
      <c r="G8" s="56">
        <v>7.56</v>
      </c>
      <c r="H8" s="56">
        <v>4.29</v>
      </c>
      <c r="I8" s="56" t="s">
        <v>96</v>
      </c>
      <c r="J8" s="57">
        <v>2019</v>
      </c>
    </row>
    <row r="9" spans="1:10">
      <c r="A9" s="55">
        <v>2563</v>
      </c>
      <c r="B9" s="58">
        <v>5500</v>
      </c>
      <c r="C9" s="58">
        <v>8006</v>
      </c>
      <c r="D9" s="56">
        <v>22</v>
      </c>
      <c r="E9" s="56">
        <v>1</v>
      </c>
      <c r="F9" s="56">
        <v>5.74</v>
      </c>
      <c r="G9" s="56">
        <v>8.39</v>
      </c>
      <c r="H9" s="56">
        <v>4</v>
      </c>
      <c r="I9" s="56">
        <v>18.18</v>
      </c>
      <c r="J9" s="57">
        <v>2020</v>
      </c>
    </row>
    <row r="10" spans="1:10">
      <c r="A10" s="55">
        <v>2564</v>
      </c>
      <c r="B10" s="58">
        <v>5350</v>
      </c>
      <c r="C10" s="58">
        <v>8849</v>
      </c>
      <c r="D10" s="56">
        <v>14</v>
      </c>
      <c r="E10" s="56">
        <v>3</v>
      </c>
      <c r="F10" s="56">
        <v>5.66</v>
      </c>
      <c r="G10" s="56">
        <v>9.36</v>
      </c>
      <c r="H10" s="56">
        <v>2.62</v>
      </c>
      <c r="I10" s="56">
        <v>56.07</v>
      </c>
      <c r="J10" s="57">
        <v>2021</v>
      </c>
    </row>
    <row r="11" spans="1:10" ht="22.5" thickBot="1">
      <c r="A11" s="55">
        <v>2565</v>
      </c>
      <c r="B11" s="58">
        <v>4529</v>
      </c>
      <c r="C11" s="58">
        <v>9198</v>
      </c>
      <c r="D11" s="56">
        <v>12</v>
      </c>
      <c r="E11" s="56">
        <v>3</v>
      </c>
      <c r="F11" s="56">
        <v>4.79</v>
      </c>
      <c r="G11" s="56">
        <v>9.73</v>
      </c>
      <c r="H11" s="56">
        <v>2.65</v>
      </c>
      <c r="I11" s="56">
        <v>66.239999999999995</v>
      </c>
      <c r="J11" s="57">
        <v>2022</v>
      </c>
    </row>
    <row r="12" spans="1:10">
      <c r="A12" s="360"/>
      <c r="B12" s="360"/>
      <c r="C12" s="360"/>
      <c r="D12" s="360"/>
      <c r="E12" s="360"/>
      <c r="F12" s="360"/>
      <c r="G12" s="360"/>
      <c r="H12" s="360"/>
      <c r="I12" s="360"/>
      <c r="J12" s="360"/>
    </row>
    <row r="13" spans="1:10" ht="37.5">
      <c r="A13" s="991" t="s">
        <v>286</v>
      </c>
      <c r="B13" s="900" t="s">
        <v>1992</v>
      </c>
      <c r="C13" s="991" t="s">
        <v>286</v>
      </c>
      <c r="D13" s="900" t="s">
        <v>1993</v>
      </c>
      <c r="E13"/>
      <c r="F13"/>
      <c r="G13"/>
      <c r="H13"/>
      <c r="I13"/>
      <c r="J13"/>
    </row>
    <row r="14" spans="1:10">
      <c r="A14" s="991"/>
      <c r="B14" s="900" t="s">
        <v>1994</v>
      </c>
      <c r="C14" s="991"/>
      <c r="D14" s="900" t="s">
        <v>1995</v>
      </c>
      <c r="E14"/>
      <c r="F14"/>
      <c r="G14"/>
      <c r="H14"/>
      <c r="I14"/>
      <c r="J14"/>
    </row>
    <row r="15" spans="1:10" ht="37.5">
      <c r="A15" s="991"/>
      <c r="B15" s="900" t="s">
        <v>1996</v>
      </c>
      <c r="C15" s="991"/>
      <c r="D15" s="900" t="s">
        <v>1997</v>
      </c>
      <c r="E15"/>
      <c r="F15"/>
      <c r="G15"/>
      <c r="H15"/>
      <c r="I15"/>
      <c r="J15"/>
    </row>
    <row r="16" spans="1:10">
      <c r="A16" s="901" t="s">
        <v>143</v>
      </c>
      <c r="B16" s="900" t="s">
        <v>287</v>
      </c>
      <c r="C16" s="901" t="s">
        <v>145</v>
      </c>
      <c r="D16" s="900" t="s">
        <v>288</v>
      </c>
      <c r="E16"/>
      <c r="F16"/>
      <c r="G16"/>
      <c r="H16"/>
      <c r="I16"/>
      <c r="J16"/>
    </row>
    <row r="19" spans="2:6">
      <c r="B19" s="996" t="s">
        <v>326</v>
      </c>
      <c r="C19" s="997"/>
      <c r="D19" s="997"/>
      <c r="E19" s="997"/>
      <c r="F19" s="267">
        <f>E11</f>
        <v>3</v>
      </c>
    </row>
    <row r="20" spans="2:6">
      <c r="B20" s="996" t="s">
        <v>324</v>
      </c>
      <c r="C20" s="997"/>
      <c r="D20" s="997"/>
      <c r="E20" s="997"/>
      <c r="F20" s="267">
        <f>B11</f>
        <v>4529</v>
      </c>
    </row>
    <row r="22" spans="2:6" s="36" customFormat="1" ht="24" thickBot="1">
      <c r="B22" s="34" t="s">
        <v>327</v>
      </c>
      <c r="C22" s="35" t="s">
        <v>326</v>
      </c>
      <c r="D22" s="35"/>
      <c r="E22" s="34" t="s">
        <v>328</v>
      </c>
    </row>
    <row r="23" spans="2:6" ht="24.75" thickTop="1" thickBot="1">
      <c r="B23" s="37"/>
      <c r="C23" s="38" t="s">
        <v>314</v>
      </c>
      <c r="D23" s="39"/>
      <c r="E23" s="38"/>
    </row>
    <row r="24" spans="2:6" ht="24.75" thickTop="1" thickBot="1">
      <c r="B24" s="40" t="s">
        <v>253</v>
      </c>
      <c r="C24" s="275">
        <f>(F19/F20)*100000</f>
        <v>66.239788032678291</v>
      </c>
    </row>
    <row r="25" spans="2:6" ht="24" thickTop="1">
      <c r="D25" s="41"/>
      <c r="F25" s="42"/>
    </row>
  </sheetData>
  <mergeCells count="8">
    <mergeCell ref="J4:J6"/>
    <mergeCell ref="A13:A15"/>
    <mergeCell ref="C13:C15"/>
    <mergeCell ref="B19:E19"/>
    <mergeCell ref="B20:E20"/>
    <mergeCell ref="A4:A6"/>
    <mergeCell ref="B4:E4"/>
    <mergeCell ref="F4:I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L65"/>
  <sheetViews>
    <sheetView topLeftCell="A48" workbookViewId="0">
      <selection activeCell="C61" sqref="C61"/>
    </sheetView>
  </sheetViews>
  <sheetFormatPr defaultRowHeight="21.75"/>
  <cols>
    <col min="1" max="1" width="21" style="9" bestFit="1" customWidth="1"/>
    <col min="2" max="2" width="31.140625" style="9" customWidth="1"/>
    <col min="3" max="3" width="10.140625" style="9" customWidth="1"/>
    <col min="4" max="4" width="34.42578125" style="9" bestFit="1" customWidth="1"/>
    <col min="5" max="5" width="8.85546875" style="9" customWidth="1"/>
    <col min="6" max="6" width="10.5703125" style="9" bestFit="1" customWidth="1"/>
    <col min="7" max="7" width="7.28515625" style="9" customWidth="1"/>
    <col min="8" max="8" width="12.42578125" style="9" bestFit="1" customWidth="1"/>
    <col min="9" max="11" width="9.85546875" style="9" customWidth="1"/>
    <col min="12" max="12" width="21" style="9" bestFit="1" customWidth="1"/>
    <col min="13" max="16384" width="9.140625" style="9"/>
  </cols>
  <sheetData>
    <row r="1" spans="1:12">
      <c r="A1" s="314" t="s">
        <v>2268</v>
      </c>
      <c r="B1"/>
      <c r="C1"/>
      <c r="D1"/>
      <c r="E1"/>
      <c r="F1"/>
      <c r="G1"/>
      <c r="H1"/>
      <c r="I1"/>
      <c r="J1"/>
      <c r="K1"/>
      <c r="L1"/>
    </row>
    <row r="2" spans="1:12">
      <c r="A2" s="314" t="s">
        <v>2269</v>
      </c>
      <c r="B2"/>
      <c r="C2"/>
      <c r="D2"/>
      <c r="E2"/>
      <c r="F2"/>
      <c r="G2"/>
      <c r="H2"/>
      <c r="I2"/>
      <c r="J2"/>
      <c r="K2"/>
      <c r="L2"/>
    </row>
    <row r="3" spans="1:12" ht="22.5" thickBot="1">
      <c r="A3"/>
      <c r="B3"/>
      <c r="C3"/>
      <c r="D3"/>
      <c r="E3"/>
      <c r="F3"/>
      <c r="G3"/>
      <c r="H3"/>
      <c r="I3"/>
      <c r="J3"/>
      <c r="K3"/>
      <c r="L3"/>
    </row>
    <row r="4" spans="1:12" ht="18.75" customHeight="1">
      <c r="A4" s="973" t="s">
        <v>329</v>
      </c>
      <c r="B4" s="899" t="s">
        <v>330</v>
      </c>
      <c r="C4" s="899" t="s">
        <v>331</v>
      </c>
      <c r="D4" s="899" t="s">
        <v>332</v>
      </c>
      <c r="E4" s="899" t="s">
        <v>333</v>
      </c>
      <c r="F4" s="899" t="s">
        <v>2110</v>
      </c>
      <c r="G4" s="899" t="s">
        <v>334</v>
      </c>
      <c r="H4" s="899" t="s">
        <v>335</v>
      </c>
      <c r="I4" s="966" t="s">
        <v>336</v>
      </c>
      <c r="J4" s="974"/>
      <c r="K4" s="973"/>
      <c r="L4" s="966" t="s">
        <v>337</v>
      </c>
    </row>
    <row r="5" spans="1:12" ht="18.75" customHeight="1">
      <c r="A5" s="970"/>
      <c r="B5" s="897" t="s">
        <v>2111</v>
      </c>
      <c r="C5" s="897" t="s">
        <v>339</v>
      </c>
      <c r="D5" s="897" t="s">
        <v>340</v>
      </c>
      <c r="E5" s="897" t="s">
        <v>341</v>
      </c>
      <c r="F5" s="897" t="s">
        <v>342</v>
      </c>
      <c r="G5" s="897" t="s">
        <v>343</v>
      </c>
      <c r="H5" s="897" t="s">
        <v>344</v>
      </c>
      <c r="I5" s="967" t="s">
        <v>345</v>
      </c>
      <c r="J5" s="969"/>
      <c r="K5" s="970"/>
      <c r="L5" s="967"/>
    </row>
    <row r="6" spans="1:12">
      <c r="A6" s="970"/>
      <c r="B6" s="897" t="s">
        <v>2112</v>
      </c>
      <c r="C6" s="897"/>
      <c r="D6" s="897"/>
      <c r="E6" s="897"/>
      <c r="F6" s="897"/>
      <c r="G6" s="897"/>
      <c r="H6" s="897" t="s">
        <v>347</v>
      </c>
      <c r="I6" s="967"/>
      <c r="J6" s="969"/>
      <c r="K6" s="970"/>
      <c r="L6" s="967"/>
    </row>
    <row r="7" spans="1:12">
      <c r="A7" s="970"/>
      <c r="B7" s="897" t="s">
        <v>338</v>
      </c>
      <c r="C7" s="897"/>
      <c r="D7" s="897"/>
      <c r="E7" s="897"/>
      <c r="F7" s="897"/>
      <c r="G7" s="897"/>
      <c r="H7" s="897"/>
      <c r="I7" s="967"/>
      <c r="J7" s="969"/>
      <c r="K7" s="970"/>
      <c r="L7" s="967"/>
    </row>
    <row r="8" spans="1:12">
      <c r="A8" s="970"/>
      <c r="B8" s="897" t="s">
        <v>2113</v>
      </c>
      <c r="C8" s="897"/>
      <c r="D8" s="897"/>
      <c r="E8" s="897"/>
      <c r="F8" s="897"/>
      <c r="G8" s="897"/>
      <c r="H8" s="897"/>
      <c r="I8" s="967"/>
      <c r="J8" s="969"/>
      <c r="K8" s="970"/>
      <c r="L8" s="967"/>
    </row>
    <row r="9" spans="1:12" ht="22.5" thickBot="1">
      <c r="A9" s="970"/>
      <c r="B9" s="897" t="s">
        <v>2114</v>
      </c>
      <c r="C9" s="897"/>
      <c r="D9" s="897"/>
      <c r="E9" s="897"/>
      <c r="F9" s="897"/>
      <c r="G9" s="897"/>
      <c r="H9" s="897"/>
      <c r="I9" s="968"/>
      <c r="J9" s="971"/>
      <c r="K9" s="972"/>
      <c r="L9" s="967"/>
    </row>
    <row r="10" spans="1:12">
      <c r="A10" s="970"/>
      <c r="B10" s="897" t="s">
        <v>2115</v>
      </c>
      <c r="C10" s="897"/>
      <c r="D10" s="897"/>
      <c r="E10" s="897"/>
      <c r="F10" s="897"/>
      <c r="G10" s="897"/>
      <c r="H10" s="897"/>
      <c r="I10" s="899" t="s">
        <v>181</v>
      </c>
      <c r="J10" s="899" t="s">
        <v>349</v>
      </c>
      <c r="K10" s="899" t="s">
        <v>350</v>
      </c>
      <c r="L10" s="967"/>
    </row>
    <row r="11" spans="1:12" ht="38.25" thickBot="1">
      <c r="A11" s="972"/>
      <c r="B11" s="898"/>
      <c r="C11" s="898"/>
      <c r="D11" s="898"/>
      <c r="E11" s="898"/>
      <c r="F11" s="898"/>
      <c r="G11" s="898"/>
      <c r="H11" s="898"/>
      <c r="I11" s="898" t="s">
        <v>116</v>
      </c>
      <c r="J11" s="898" t="s">
        <v>2116</v>
      </c>
      <c r="K11" s="898" t="s">
        <v>2117</v>
      </c>
      <c r="L11" s="968"/>
    </row>
    <row r="12" spans="1:12">
      <c r="A12" s="328" t="s">
        <v>354</v>
      </c>
      <c r="B12" s="317">
        <v>15</v>
      </c>
      <c r="C12" s="316">
        <v>1414</v>
      </c>
      <c r="D12" s="317">
        <v>371</v>
      </c>
      <c r="E12" s="317">
        <v>94</v>
      </c>
      <c r="F12" s="317">
        <v>135</v>
      </c>
      <c r="G12" s="316">
        <v>1604</v>
      </c>
      <c r="H12" s="317">
        <v>1</v>
      </c>
      <c r="I12" s="316">
        <v>3305050</v>
      </c>
      <c r="J12" s="316">
        <v>125731</v>
      </c>
      <c r="K12" s="316">
        <v>3179319</v>
      </c>
      <c r="L12" s="329" t="s">
        <v>355</v>
      </c>
    </row>
    <row r="13" spans="1:12">
      <c r="A13" s="326" t="s">
        <v>356</v>
      </c>
      <c r="B13" s="56">
        <v>14</v>
      </c>
      <c r="C13" s="58">
        <v>1364</v>
      </c>
      <c r="D13" s="56">
        <v>331</v>
      </c>
      <c r="E13" s="56">
        <v>94</v>
      </c>
      <c r="F13" s="56">
        <v>130</v>
      </c>
      <c r="G13" s="58">
        <v>1559</v>
      </c>
      <c r="H13" s="56">
        <v>1</v>
      </c>
      <c r="I13" s="58">
        <v>3305050</v>
      </c>
      <c r="J13" s="58">
        <v>125731</v>
      </c>
      <c r="K13" s="58">
        <v>3179319</v>
      </c>
      <c r="L13" s="327" t="s">
        <v>357</v>
      </c>
    </row>
    <row r="14" spans="1:12" ht="37.5">
      <c r="A14" s="358" t="s">
        <v>358</v>
      </c>
      <c r="B14" s="56">
        <v>13</v>
      </c>
      <c r="C14" s="58">
        <v>1280</v>
      </c>
      <c r="D14" s="56">
        <v>306</v>
      </c>
      <c r="E14" s="56">
        <v>89</v>
      </c>
      <c r="F14" s="56">
        <v>119</v>
      </c>
      <c r="G14" s="58">
        <v>1418</v>
      </c>
      <c r="H14" s="56">
        <v>1</v>
      </c>
      <c r="I14" s="58">
        <v>3032970</v>
      </c>
      <c r="J14" s="58">
        <v>118706</v>
      </c>
      <c r="K14" s="58">
        <v>2914264</v>
      </c>
      <c r="L14" s="359" t="s">
        <v>359</v>
      </c>
    </row>
    <row r="15" spans="1:12">
      <c r="A15" s="358" t="s">
        <v>2270</v>
      </c>
      <c r="B15" s="56">
        <v>1</v>
      </c>
      <c r="C15" s="56">
        <v>104</v>
      </c>
      <c r="D15" s="56">
        <v>25</v>
      </c>
      <c r="E15" s="56">
        <v>5</v>
      </c>
      <c r="F15" s="56">
        <v>11</v>
      </c>
      <c r="G15" s="56">
        <v>141</v>
      </c>
      <c r="H15" s="56" t="s">
        <v>96</v>
      </c>
      <c r="I15" s="58">
        <v>272080</v>
      </c>
      <c r="J15" s="58">
        <v>7025</v>
      </c>
      <c r="K15" s="58">
        <v>265055</v>
      </c>
      <c r="L15" s="359" t="s">
        <v>361</v>
      </c>
    </row>
    <row r="16" spans="1:12">
      <c r="A16" s="326" t="s">
        <v>362</v>
      </c>
      <c r="B16" s="56" t="s">
        <v>96</v>
      </c>
      <c r="C16" s="56" t="s">
        <v>96</v>
      </c>
      <c r="D16" s="56" t="s">
        <v>96</v>
      </c>
      <c r="E16" s="56" t="s">
        <v>96</v>
      </c>
      <c r="F16" s="56" t="s">
        <v>96</v>
      </c>
      <c r="G16" s="56" t="s">
        <v>96</v>
      </c>
      <c r="H16" s="56" t="s">
        <v>96</v>
      </c>
      <c r="I16" s="56" t="s">
        <v>96</v>
      </c>
      <c r="J16" s="56" t="s">
        <v>96</v>
      </c>
      <c r="K16" s="56" t="s">
        <v>96</v>
      </c>
      <c r="L16" s="327" t="s">
        <v>363</v>
      </c>
    </row>
    <row r="17" spans="1:12">
      <c r="A17" s="326" t="s">
        <v>364</v>
      </c>
      <c r="B17" s="56" t="s">
        <v>96</v>
      </c>
      <c r="C17" s="56" t="s">
        <v>96</v>
      </c>
      <c r="D17" s="56" t="s">
        <v>96</v>
      </c>
      <c r="E17" s="56" t="s">
        <v>96</v>
      </c>
      <c r="F17" s="56" t="s">
        <v>96</v>
      </c>
      <c r="G17" s="56" t="s">
        <v>96</v>
      </c>
      <c r="H17" s="56" t="s">
        <v>96</v>
      </c>
      <c r="I17" s="56" t="s">
        <v>96</v>
      </c>
      <c r="J17" s="56" t="s">
        <v>96</v>
      </c>
      <c r="K17" s="56" t="s">
        <v>96</v>
      </c>
      <c r="L17" s="327" t="s">
        <v>365</v>
      </c>
    </row>
    <row r="18" spans="1:12">
      <c r="A18" s="326" t="s">
        <v>366</v>
      </c>
      <c r="B18" s="56">
        <v>1</v>
      </c>
      <c r="C18" s="56">
        <v>50</v>
      </c>
      <c r="D18" s="56">
        <v>40</v>
      </c>
      <c r="E18" s="56" t="s">
        <v>96</v>
      </c>
      <c r="F18" s="56">
        <v>5</v>
      </c>
      <c r="G18" s="56">
        <v>45</v>
      </c>
      <c r="H18" s="56" t="s">
        <v>96</v>
      </c>
      <c r="I18" s="58">
        <v>8014</v>
      </c>
      <c r="J18" s="58">
        <v>3774</v>
      </c>
      <c r="K18" s="58">
        <v>4240</v>
      </c>
      <c r="L18" s="327" t="s">
        <v>367</v>
      </c>
    </row>
    <row r="19" spans="1:12">
      <c r="A19" s="328" t="s">
        <v>368</v>
      </c>
      <c r="B19" s="317" t="s">
        <v>96</v>
      </c>
      <c r="C19" s="317" t="s">
        <v>96</v>
      </c>
      <c r="D19" s="317" t="s">
        <v>96</v>
      </c>
      <c r="E19" s="317" t="s">
        <v>96</v>
      </c>
      <c r="F19" s="317" t="s">
        <v>96</v>
      </c>
      <c r="G19" s="317" t="s">
        <v>96</v>
      </c>
      <c r="H19" s="317" t="s">
        <v>96</v>
      </c>
      <c r="I19" s="317" t="s">
        <v>96</v>
      </c>
      <c r="J19" s="317" t="s">
        <v>96</v>
      </c>
      <c r="K19" s="317" t="s">
        <v>96</v>
      </c>
      <c r="L19" s="329" t="s">
        <v>369</v>
      </c>
    </row>
    <row r="20" spans="1:12">
      <c r="A20" s="326" t="s">
        <v>356</v>
      </c>
      <c r="B20" s="56" t="s">
        <v>96</v>
      </c>
      <c r="C20" s="56" t="s">
        <v>96</v>
      </c>
      <c r="D20" s="56" t="s">
        <v>96</v>
      </c>
      <c r="E20" s="56" t="s">
        <v>96</v>
      </c>
      <c r="F20" s="56" t="s">
        <v>96</v>
      </c>
      <c r="G20" s="56" t="s">
        <v>96</v>
      </c>
      <c r="H20" s="56" t="s">
        <v>96</v>
      </c>
      <c r="I20" s="56" t="s">
        <v>96</v>
      </c>
      <c r="J20" s="56" t="s">
        <v>96</v>
      </c>
      <c r="K20" s="56" t="s">
        <v>96</v>
      </c>
      <c r="L20" s="327" t="s">
        <v>357</v>
      </c>
    </row>
    <row r="21" spans="1:12" ht="37.5">
      <c r="A21" s="358" t="s">
        <v>358</v>
      </c>
      <c r="B21" s="56" t="s">
        <v>96</v>
      </c>
      <c r="C21" s="56" t="s">
        <v>96</v>
      </c>
      <c r="D21" s="56" t="s">
        <v>96</v>
      </c>
      <c r="E21" s="56" t="s">
        <v>96</v>
      </c>
      <c r="F21" s="56" t="s">
        <v>96</v>
      </c>
      <c r="G21" s="56" t="s">
        <v>96</v>
      </c>
      <c r="H21" s="56" t="s">
        <v>96</v>
      </c>
      <c r="I21" s="56" t="s">
        <v>96</v>
      </c>
      <c r="J21" s="56" t="s">
        <v>96</v>
      </c>
      <c r="K21" s="56" t="s">
        <v>96</v>
      </c>
      <c r="L21" s="359" t="s">
        <v>359</v>
      </c>
    </row>
    <row r="22" spans="1:12">
      <c r="A22" s="358" t="s">
        <v>2270</v>
      </c>
      <c r="B22" s="56" t="s">
        <v>96</v>
      </c>
      <c r="C22" s="56" t="s">
        <v>96</v>
      </c>
      <c r="D22" s="56" t="s">
        <v>96</v>
      </c>
      <c r="E22" s="56" t="s">
        <v>96</v>
      </c>
      <c r="F22" s="56" t="s">
        <v>96</v>
      </c>
      <c r="G22" s="56" t="s">
        <v>96</v>
      </c>
      <c r="H22" s="56" t="s">
        <v>96</v>
      </c>
      <c r="I22" s="56" t="s">
        <v>96</v>
      </c>
      <c r="J22" s="56" t="s">
        <v>96</v>
      </c>
      <c r="K22" s="56" t="s">
        <v>96</v>
      </c>
      <c r="L22" s="359" t="s">
        <v>361</v>
      </c>
    </row>
    <row r="23" spans="1:12">
      <c r="A23" s="326" t="s">
        <v>362</v>
      </c>
      <c r="B23" s="56" t="s">
        <v>96</v>
      </c>
      <c r="C23" s="56" t="s">
        <v>96</v>
      </c>
      <c r="D23" s="56" t="s">
        <v>96</v>
      </c>
      <c r="E23" s="56" t="s">
        <v>96</v>
      </c>
      <c r="F23" s="56" t="s">
        <v>96</v>
      </c>
      <c r="G23" s="56" t="s">
        <v>96</v>
      </c>
      <c r="H23" s="56" t="s">
        <v>96</v>
      </c>
      <c r="I23" s="56" t="s">
        <v>96</v>
      </c>
      <c r="J23" s="56" t="s">
        <v>96</v>
      </c>
      <c r="K23" s="56" t="s">
        <v>96</v>
      </c>
      <c r="L23" s="327" t="s">
        <v>363</v>
      </c>
    </row>
    <row r="24" spans="1:12">
      <c r="A24" s="326" t="s">
        <v>364</v>
      </c>
      <c r="B24" s="56" t="s">
        <v>96</v>
      </c>
      <c r="C24" s="56" t="s">
        <v>96</v>
      </c>
      <c r="D24" s="56" t="s">
        <v>96</v>
      </c>
      <c r="E24" s="56" t="s">
        <v>96</v>
      </c>
      <c r="F24" s="56" t="s">
        <v>96</v>
      </c>
      <c r="G24" s="56" t="s">
        <v>96</v>
      </c>
      <c r="H24" s="56" t="s">
        <v>96</v>
      </c>
      <c r="I24" s="56" t="s">
        <v>96</v>
      </c>
      <c r="J24" s="56" t="s">
        <v>96</v>
      </c>
      <c r="K24" s="56" t="s">
        <v>96</v>
      </c>
      <c r="L24" s="327" t="s">
        <v>365</v>
      </c>
    </row>
    <row r="25" spans="1:12" ht="22.5" thickBot="1">
      <c r="A25" s="326" t="s">
        <v>366</v>
      </c>
      <c r="B25" s="56" t="s">
        <v>96</v>
      </c>
      <c r="C25" s="56" t="s">
        <v>96</v>
      </c>
      <c r="D25" s="56" t="s">
        <v>96</v>
      </c>
      <c r="E25" s="56" t="s">
        <v>96</v>
      </c>
      <c r="F25" s="56" t="s">
        <v>96</v>
      </c>
      <c r="G25" s="56" t="s">
        <v>96</v>
      </c>
      <c r="H25" s="56" t="s">
        <v>96</v>
      </c>
      <c r="I25" s="56" t="s">
        <v>96</v>
      </c>
      <c r="J25" s="56" t="s">
        <v>96</v>
      </c>
      <c r="K25" s="56" t="s">
        <v>96</v>
      </c>
      <c r="L25" s="327" t="s">
        <v>367</v>
      </c>
    </row>
    <row r="26" spans="1:12">
      <c r="A26" s="360"/>
      <c r="B26" s="360"/>
      <c r="C26" s="360"/>
      <c r="D26" s="360"/>
      <c r="E26" s="360"/>
      <c r="F26" s="360"/>
      <c r="G26" s="360"/>
      <c r="H26" s="360"/>
      <c r="I26" s="360"/>
      <c r="J26" s="360"/>
      <c r="K26" s="360"/>
      <c r="L26" s="360"/>
    </row>
    <row r="27" spans="1:12" ht="37.5">
      <c r="A27" s="901" t="s">
        <v>143</v>
      </c>
      <c r="B27" s="900" t="s">
        <v>287</v>
      </c>
      <c r="C27" s="901" t="s">
        <v>145</v>
      </c>
      <c r="D27" s="900" t="s">
        <v>288</v>
      </c>
      <c r="E27"/>
      <c r="F27"/>
      <c r="G27"/>
      <c r="H27"/>
      <c r="I27"/>
      <c r="J27"/>
      <c r="K27"/>
      <c r="L27"/>
    </row>
    <row r="29" spans="1:12" ht="23.25">
      <c r="A29" s="722"/>
      <c r="B29" s="766" t="s">
        <v>2266</v>
      </c>
      <c r="C29" s="766"/>
      <c r="D29" s="766"/>
      <c r="E29" s="766"/>
      <c r="F29" s="405"/>
    </row>
    <row r="30" spans="1:12">
      <c r="A30" s="11"/>
      <c r="B30" s="823"/>
      <c r="C30" s="125"/>
      <c r="D30" s="126" t="s">
        <v>289</v>
      </c>
      <c r="E30" s="265"/>
      <c r="F30" s="155"/>
    </row>
    <row r="31" spans="1:12">
      <c r="A31" s="11"/>
      <c r="B31" s="127" t="s">
        <v>290</v>
      </c>
      <c r="C31" s="128" t="s">
        <v>182</v>
      </c>
      <c r="D31" s="128" t="s">
        <v>183</v>
      </c>
      <c r="E31" s="128" t="s">
        <v>181</v>
      </c>
      <c r="F31" s="156"/>
    </row>
    <row r="32" spans="1:12">
      <c r="A32" s="11"/>
      <c r="B32" s="127">
        <v>0</v>
      </c>
      <c r="C32" s="824">
        <v>3323</v>
      </c>
      <c r="D32" s="824">
        <v>3120</v>
      </c>
      <c r="E32" s="129">
        <f>C32+D32</f>
        <v>6443</v>
      </c>
      <c r="F32" s="152"/>
    </row>
    <row r="33" spans="1:6">
      <c r="A33" s="11"/>
      <c r="B33" s="130" t="s">
        <v>291</v>
      </c>
      <c r="C33" s="824">
        <v>16167</v>
      </c>
      <c r="D33" s="824">
        <v>15074</v>
      </c>
      <c r="E33" s="129">
        <f t="shared" ref="E33:E53" si="0">C33+D33</f>
        <v>31241</v>
      </c>
      <c r="F33" s="152"/>
    </row>
    <row r="34" spans="1:6">
      <c r="A34" s="11"/>
      <c r="B34" s="131" t="s">
        <v>292</v>
      </c>
      <c r="C34" s="824">
        <v>24059</v>
      </c>
      <c r="D34" s="824">
        <v>22697</v>
      </c>
      <c r="E34" s="129">
        <f t="shared" si="0"/>
        <v>46756</v>
      </c>
      <c r="F34" s="152"/>
    </row>
    <row r="35" spans="1:6">
      <c r="B35" s="127" t="s">
        <v>293</v>
      </c>
      <c r="C35" s="824">
        <v>26456</v>
      </c>
      <c r="D35" s="824">
        <v>25089</v>
      </c>
      <c r="E35" s="129">
        <f t="shared" si="0"/>
        <v>51545</v>
      </c>
      <c r="F35" s="152"/>
    </row>
    <row r="36" spans="1:6">
      <c r="B36" s="127" t="s">
        <v>254</v>
      </c>
      <c r="C36" s="824">
        <v>27868</v>
      </c>
      <c r="D36" s="824">
        <v>27263</v>
      </c>
      <c r="E36" s="129">
        <f t="shared" si="0"/>
        <v>55131</v>
      </c>
      <c r="F36" s="152"/>
    </row>
    <row r="37" spans="1:6">
      <c r="B37" s="127" t="s">
        <v>255</v>
      </c>
      <c r="C37" s="824">
        <v>31576</v>
      </c>
      <c r="D37" s="824">
        <v>35459</v>
      </c>
      <c r="E37" s="129">
        <f t="shared" si="0"/>
        <v>67035</v>
      </c>
      <c r="F37" s="152"/>
    </row>
    <row r="38" spans="1:6">
      <c r="B38" s="127" t="s">
        <v>256</v>
      </c>
      <c r="C38" s="824">
        <v>35259</v>
      </c>
      <c r="D38" s="824">
        <v>34088</v>
      </c>
      <c r="E38" s="129">
        <f t="shared" si="0"/>
        <v>69347</v>
      </c>
      <c r="F38" s="152"/>
    </row>
    <row r="39" spans="1:6">
      <c r="B39" s="127" t="s">
        <v>257</v>
      </c>
      <c r="C39" s="824">
        <v>33230</v>
      </c>
      <c r="D39" s="824">
        <v>31674</v>
      </c>
      <c r="E39" s="129">
        <f t="shared" si="0"/>
        <v>64904</v>
      </c>
      <c r="F39" s="152"/>
    </row>
    <row r="40" spans="1:6">
      <c r="B40" s="127" t="s">
        <v>258</v>
      </c>
      <c r="C40" s="824">
        <v>32303</v>
      </c>
      <c r="D40" s="824">
        <v>30762</v>
      </c>
      <c r="E40" s="129">
        <f t="shared" si="0"/>
        <v>63065</v>
      </c>
      <c r="F40" s="152"/>
    </row>
    <row r="41" spans="1:6">
      <c r="B41" s="127" t="s">
        <v>259</v>
      </c>
      <c r="C41" s="824">
        <v>36186</v>
      </c>
      <c r="D41" s="824">
        <v>35899</v>
      </c>
      <c r="E41" s="129">
        <f t="shared" si="0"/>
        <v>72085</v>
      </c>
      <c r="F41" s="152"/>
    </row>
    <row r="42" spans="1:6">
      <c r="B42" s="127" t="s">
        <v>260</v>
      </c>
      <c r="C42" s="824">
        <v>39883</v>
      </c>
      <c r="D42" s="824">
        <v>40868</v>
      </c>
      <c r="E42" s="129">
        <f t="shared" si="0"/>
        <v>80751</v>
      </c>
      <c r="F42" s="152"/>
    </row>
    <row r="43" spans="1:6">
      <c r="B43" s="127" t="s">
        <v>261</v>
      </c>
      <c r="C43" s="824">
        <v>40806</v>
      </c>
      <c r="D43" s="824">
        <v>43994</v>
      </c>
      <c r="E43" s="129">
        <f t="shared" si="0"/>
        <v>84800</v>
      </c>
      <c r="F43" s="152"/>
    </row>
    <row r="44" spans="1:6">
      <c r="B44" s="127" t="s">
        <v>262</v>
      </c>
      <c r="C44" s="824">
        <v>34730</v>
      </c>
      <c r="D44" s="824">
        <v>37042</v>
      </c>
      <c r="E44" s="129">
        <f t="shared" si="0"/>
        <v>71772</v>
      </c>
      <c r="F44" s="152"/>
    </row>
    <row r="45" spans="1:6">
      <c r="B45" s="127" t="s">
        <v>263</v>
      </c>
      <c r="C45" s="824">
        <v>27093</v>
      </c>
      <c r="D45" s="824">
        <v>30235</v>
      </c>
      <c r="E45" s="129">
        <f t="shared" si="0"/>
        <v>57328</v>
      </c>
      <c r="F45" s="152"/>
    </row>
    <row r="46" spans="1:6">
      <c r="B46" s="127" t="s">
        <v>264</v>
      </c>
      <c r="C46" s="824">
        <v>20628</v>
      </c>
      <c r="D46" s="824">
        <v>23797</v>
      </c>
      <c r="E46" s="129">
        <f t="shared" si="0"/>
        <v>44425</v>
      </c>
      <c r="F46" s="152"/>
    </row>
    <row r="47" spans="1:6">
      <c r="B47" s="127" t="s">
        <v>265</v>
      </c>
      <c r="C47" s="824">
        <v>15945</v>
      </c>
      <c r="D47" s="824">
        <v>19705</v>
      </c>
      <c r="E47" s="129">
        <f t="shared" si="0"/>
        <v>35650</v>
      </c>
      <c r="F47" s="152"/>
    </row>
    <row r="48" spans="1:6">
      <c r="B48" s="127" t="s">
        <v>266</v>
      </c>
      <c r="C48" s="824">
        <v>9815</v>
      </c>
      <c r="D48" s="824">
        <v>12940</v>
      </c>
      <c r="E48" s="129">
        <f t="shared" si="0"/>
        <v>22755</v>
      </c>
      <c r="F48" s="152"/>
    </row>
    <row r="49" spans="2:6">
      <c r="B49" s="127" t="s">
        <v>294</v>
      </c>
      <c r="C49" s="824">
        <v>5008</v>
      </c>
      <c r="D49" s="824">
        <v>7456</v>
      </c>
      <c r="E49" s="129">
        <f t="shared" si="0"/>
        <v>12464</v>
      </c>
      <c r="F49" s="152"/>
    </row>
    <row r="50" spans="2:6">
      <c r="B50" s="127" t="s">
        <v>295</v>
      </c>
      <c r="C50" s="824">
        <v>2143</v>
      </c>
      <c r="D50" s="824">
        <v>3602</v>
      </c>
      <c r="E50" s="129">
        <f t="shared" si="0"/>
        <v>5745</v>
      </c>
      <c r="F50" s="152"/>
    </row>
    <row r="51" spans="2:6">
      <c r="B51" s="127" t="s">
        <v>296</v>
      </c>
      <c r="C51" s="824">
        <v>712</v>
      </c>
      <c r="D51" s="824">
        <v>1181</v>
      </c>
      <c r="E51" s="129">
        <f t="shared" si="0"/>
        <v>1893</v>
      </c>
      <c r="F51" s="152"/>
    </row>
    <row r="52" spans="2:6">
      <c r="B52" s="127" t="s">
        <v>297</v>
      </c>
      <c r="C52" s="824">
        <v>163</v>
      </c>
      <c r="D52" s="824">
        <v>249</v>
      </c>
      <c r="E52" s="129">
        <f t="shared" si="0"/>
        <v>412</v>
      </c>
      <c r="F52" s="152"/>
    </row>
    <row r="53" spans="2:6">
      <c r="B53" s="127" t="s">
        <v>298</v>
      </c>
      <c r="C53" s="824">
        <v>57</v>
      </c>
      <c r="D53" s="824">
        <v>74</v>
      </c>
      <c r="E53" s="129">
        <f t="shared" si="0"/>
        <v>131</v>
      </c>
      <c r="F53" s="152"/>
    </row>
    <row r="54" spans="2:6">
      <c r="B54" s="127" t="s">
        <v>299</v>
      </c>
      <c r="C54" s="824">
        <f t="shared" ref="C54:E54" si="1">SUM(C32:C53)</f>
        <v>463410</v>
      </c>
      <c r="D54" s="824">
        <f t="shared" si="1"/>
        <v>482268</v>
      </c>
      <c r="E54" s="382">
        <f t="shared" si="1"/>
        <v>945678</v>
      </c>
      <c r="F54" s="152"/>
    </row>
    <row r="55" spans="2:6">
      <c r="B55" s="132" t="s">
        <v>2267</v>
      </c>
      <c r="C55" s="133"/>
      <c r="D55" s="133"/>
      <c r="E55" s="133"/>
      <c r="F55" s="155"/>
    </row>
    <row r="56" spans="2:6">
      <c r="B56" s="132" t="s">
        <v>300</v>
      </c>
      <c r="C56" s="20"/>
      <c r="D56" s="20"/>
      <c r="E56" s="20"/>
      <c r="F56" s="157"/>
    </row>
    <row r="57" spans="2:6">
      <c r="B57" s="159" t="s">
        <v>893</v>
      </c>
      <c r="C57" s="158"/>
      <c r="D57" s="158"/>
      <c r="E57" s="158"/>
      <c r="F57" s="158"/>
    </row>
    <row r="59" spans="2:6" ht="23.25">
      <c r="B59" s="222" t="s">
        <v>370</v>
      </c>
      <c r="C59" s="223"/>
      <c r="D59" s="223"/>
      <c r="E59" s="223"/>
    </row>
    <row r="60" spans="2:6" ht="24" thickBot="1">
      <c r="B60" s="214"/>
      <c r="C60" s="999" t="s">
        <v>371</v>
      </c>
      <c r="D60" s="999"/>
      <c r="E60" s="214"/>
    </row>
    <row r="61" spans="2:6" ht="24" thickBot="1">
      <c r="B61" s="226" t="s">
        <v>372</v>
      </c>
      <c r="C61" s="266">
        <f>E54/D12</f>
        <v>2548.9973045822103</v>
      </c>
      <c r="D61" s="214"/>
      <c r="E61" s="214"/>
    </row>
    <row r="63" spans="2:6" ht="23.25">
      <c r="B63" s="712" t="s">
        <v>1965</v>
      </c>
      <c r="C63" s="708"/>
      <c r="D63" s="708"/>
      <c r="E63" s="708"/>
    </row>
    <row r="64" spans="2:6" ht="24" thickBot="1">
      <c r="B64" s="709"/>
      <c r="C64" s="998" t="s">
        <v>1964</v>
      </c>
      <c r="D64" s="998"/>
      <c r="E64" s="709"/>
    </row>
    <row r="65" spans="2:5" ht="24" thickBot="1">
      <c r="B65" s="710" t="s">
        <v>372</v>
      </c>
      <c r="C65" s="711">
        <f>E54/C12</f>
        <v>668.79632248939174</v>
      </c>
      <c r="D65" s="709"/>
      <c r="E65" s="709"/>
    </row>
  </sheetData>
  <mergeCells count="10">
    <mergeCell ref="C64:D64"/>
    <mergeCell ref="C60:D60"/>
    <mergeCell ref="I4:K4"/>
    <mergeCell ref="I5:K5"/>
    <mergeCell ref="I6:K6"/>
    <mergeCell ref="A4:A11"/>
    <mergeCell ref="L4:L11"/>
    <mergeCell ref="I7:K7"/>
    <mergeCell ref="I8:K8"/>
    <mergeCell ref="I9:K9"/>
  </mergeCells>
  <hyperlinks>
    <hyperlink ref="B57" r:id="rId1" xr:uid="{00000000-0004-0000-0C00-000000000000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2:N5"/>
  <sheetViews>
    <sheetView workbookViewId="0">
      <selection activeCell="N4" sqref="N4"/>
    </sheetView>
  </sheetViews>
  <sheetFormatPr defaultRowHeight="21.75"/>
  <cols>
    <col min="1" max="1" width="21.5703125" customWidth="1"/>
    <col min="2" max="2" width="3.140625" customWidth="1"/>
    <col min="3" max="3" width="38.5703125" customWidth="1"/>
    <col min="4" max="4" width="3" customWidth="1"/>
    <col min="5" max="5" width="6.7109375" customWidth="1"/>
    <col min="6" max="6" width="3.42578125" customWidth="1"/>
    <col min="7" max="7" width="38.7109375" customWidth="1"/>
    <col min="8" max="12" width="10.85546875" customWidth="1"/>
    <col min="14" max="14" width="11" bestFit="1" customWidth="1"/>
  </cols>
  <sheetData>
    <row r="2" spans="1:14" ht="23.25">
      <c r="A2" s="4" t="s">
        <v>373</v>
      </c>
      <c r="B2" s="43" t="s">
        <v>253</v>
      </c>
      <c r="C2" s="44" t="s">
        <v>374</v>
      </c>
      <c r="D2" s="5" t="s">
        <v>375</v>
      </c>
      <c r="E2" s="1">
        <v>100</v>
      </c>
      <c r="G2" s="2" t="s">
        <v>376</v>
      </c>
      <c r="H2" s="2">
        <v>2559</v>
      </c>
      <c r="I2" s="2">
        <v>2560</v>
      </c>
      <c r="J2" s="2">
        <v>2561</v>
      </c>
      <c r="K2" s="2">
        <v>2562</v>
      </c>
      <c r="L2" s="345">
        <v>2563</v>
      </c>
      <c r="M2" s="348">
        <v>2564</v>
      </c>
      <c r="N2" s="348">
        <v>2565</v>
      </c>
    </row>
    <row r="3" spans="1:14" ht="23.25">
      <c r="A3" s="4"/>
      <c r="B3" s="4"/>
      <c r="C3" s="4" t="s">
        <v>377</v>
      </c>
      <c r="D3" s="4"/>
      <c r="E3" s="4"/>
      <c r="G3" s="8" t="s">
        <v>374</v>
      </c>
      <c r="H3" s="45">
        <v>7828</v>
      </c>
      <c r="I3" s="45">
        <v>8247</v>
      </c>
      <c r="J3" s="45">
        <v>260</v>
      </c>
      <c r="K3" s="45">
        <v>8462</v>
      </c>
      <c r="L3" s="346">
        <v>5266</v>
      </c>
      <c r="M3" s="349">
        <v>8068</v>
      </c>
      <c r="N3" s="349">
        <v>4103</v>
      </c>
    </row>
    <row r="4" spans="1:14" ht="23.25">
      <c r="G4" s="8" t="s">
        <v>377</v>
      </c>
      <c r="H4" s="45">
        <v>500165</v>
      </c>
      <c r="I4" s="45">
        <v>458217</v>
      </c>
      <c r="J4" s="45">
        <v>473714.47</v>
      </c>
      <c r="K4" s="45">
        <v>415181</v>
      </c>
      <c r="L4" s="346">
        <v>428127</v>
      </c>
      <c r="M4" s="349">
        <v>424239</v>
      </c>
      <c r="N4" s="349">
        <v>410059</v>
      </c>
    </row>
    <row r="5" spans="1:14" ht="23.25">
      <c r="G5" s="46" t="s">
        <v>373</v>
      </c>
      <c r="H5" s="47">
        <f t="shared" ref="H5:J5" si="0">H3*100/H4</f>
        <v>1.5650835224375956</v>
      </c>
      <c r="I5" s="47">
        <f t="shared" si="0"/>
        <v>1.799802277087057</v>
      </c>
      <c r="J5" s="47">
        <f t="shared" si="0"/>
        <v>5.4885382749655084E-2</v>
      </c>
      <c r="K5" s="47">
        <f>K3*100/K4</f>
        <v>2.0381472177195006</v>
      </c>
      <c r="L5" s="347">
        <f>L3*100/L4</f>
        <v>1.2300088525133896</v>
      </c>
      <c r="M5" s="160">
        <f>M3*100/M4</f>
        <v>1.9017582070483854</v>
      </c>
      <c r="N5" s="160">
        <f>N3*100/N4</f>
        <v>1.0005877203036637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</sheetPr>
  <dimension ref="A1:N4"/>
  <sheetViews>
    <sheetView workbookViewId="0">
      <selection activeCell="N3" sqref="N3"/>
    </sheetView>
  </sheetViews>
  <sheetFormatPr defaultRowHeight="21"/>
  <cols>
    <col min="1" max="1" width="20.28515625" style="3" customWidth="1"/>
    <col min="2" max="2" width="4.140625" style="3" customWidth="1"/>
    <col min="3" max="3" width="29.7109375" style="3" customWidth="1"/>
    <col min="4" max="4" width="3.42578125" style="3" customWidth="1"/>
    <col min="5" max="5" width="9.140625" style="3"/>
    <col min="6" max="6" width="3.5703125" style="3" customWidth="1"/>
    <col min="7" max="7" width="41.28515625" style="3" customWidth="1"/>
    <col min="8" max="13" width="12" style="3" customWidth="1"/>
    <col min="14" max="14" width="12.42578125" style="3" bestFit="1" customWidth="1"/>
    <col min="15" max="16384" width="9.140625" style="3"/>
  </cols>
  <sheetData>
    <row r="1" spans="1:14">
      <c r="G1" s="2" t="s">
        <v>376</v>
      </c>
      <c r="H1" s="2">
        <v>2559</v>
      </c>
      <c r="I1" s="2">
        <v>2560</v>
      </c>
      <c r="J1" s="2">
        <v>2561</v>
      </c>
      <c r="K1" s="2">
        <v>2562</v>
      </c>
      <c r="L1" s="2">
        <v>2563</v>
      </c>
      <c r="M1" s="311">
        <v>2564</v>
      </c>
      <c r="N1" s="52">
        <v>2565</v>
      </c>
    </row>
    <row r="2" spans="1:14">
      <c r="A2" s="4" t="s">
        <v>378</v>
      </c>
      <c r="B2" s="43" t="s">
        <v>253</v>
      </c>
      <c r="C2" s="44" t="s">
        <v>379</v>
      </c>
      <c r="D2" s="5" t="s">
        <v>375</v>
      </c>
      <c r="E2" s="1">
        <v>100</v>
      </c>
      <c r="F2" s="48"/>
      <c r="G2" s="50" t="s">
        <v>379</v>
      </c>
      <c r="H2" s="45">
        <v>492337</v>
      </c>
      <c r="I2" s="45">
        <v>449970</v>
      </c>
      <c r="J2" s="45">
        <v>473453.83</v>
      </c>
      <c r="K2" s="45">
        <v>406719</v>
      </c>
      <c r="L2" s="45">
        <v>422861</v>
      </c>
      <c r="M2" s="350">
        <v>416171</v>
      </c>
      <c r="N2" s="352">
        <v>405956</v>
      </c>
    </row>
    <row r="3" spans="1:14">
      <c r="A3" s="4"/>
      <c r="B3" s="4"/>
      <c r="C3" s="212" t="s">
        <v>385</v>
      </c>
      <c r="D3" s="4"/>
      <c r="E3" s="4"/>
      <c r="G3" s="8" t="s">
        <v>385</v>
      </c>
      <c r="H3" s="45">
        <v>677958</v>
      </c>
      <c r="I3" s="45">
        <v>679615</v>
      </c>
      <c r="J3" s="45">
        <v>680495</v>
      </c>
      <c r="K3" s="45">
        <v>680627</v>
      </c>
      <c r="L3" s="45">
        <v>680209</v>
      </c>
      <c r="M3" s="350">
        <v>678934</v>
      </c>
      <c r="N3" s="352">
        <v>629916</v>
      </c>
    </row>
    <row r="4" spans="1:14">
      <c r="G4" s="51" t="s">
        <v>378</v>
      </c>
      <c r="H4" s="49">
        <v>71.249788697264975</v>
      </c>
      <c r="I4" s="49">
        <v>72.62057531587503</v>
      </c>
      <c r="J4" s="49">
        <v>66.2095451100991</v>
      </c>
      <c r="K4" s="49">
        <v>69.574916788514244</v>
      </c>
      <c r="L4" s="49">
        <v>59.75651862180019</v>
      </c>
      <c r="M4" s="351">
        <v>62.166334170821024</v>
      </c>
      <c r="N4" s="53">
        <f>N2*$E$2/N3</f>
        <v>64.446053124543596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</sheetPr>
  <dimension ref="A2:O4"/>
  <sheetViews>
    <sheetView topLeftCell="B1" workbookViewId="0">
      <selection activeCell="O13" sqref="O13"/>
    </sheetView>
  </sheetViews>
  <sheetFormatPr defaultRowHeight="21.75"/>
  <cols>
    <col min="1" max="1" width="26.28515625" customWidth="1"/>
    <col min="2" max="2" width="2.5703125" customWidth="1"/>
    <col min="3" max="3" width="68.140625" customWidth="1"/>
    <col min="4" max="4" width="2.85546875" customWidth="1"/>
    <col min="5" max="5" width="4.28515625" customWidth="1"/>
    <col min="6" max="6" width="1.85546875" customWidth="1"/>
    <col min="7" max="7" width="29.140625" customWidth="1"/>
    <col min="8" max="14" width="10.42578125" customWidth="1"/>
    <col min="15" max="15" width="11" bestFit="1" customWidth="1"/>
  </cols>
  <sheetData>
    <row r="2" spans="1:15" ht="23.25">
      <c r="A2" s="4" t="s">
        <v>380</v>
      </c>
      <c r="B2" s="5" t="s">
        <v>253</v>
      </c>
      <c r="C2" s="44" t="s">
        <v>381</v>
      </c>
      <c r="D2" s="5" t="s">
        <v>375</v>
      </c>
      <c r="E2" s="1">
        <v>100</v>
      </c>
      <c r="G2" s="2" t="s">
        <v>376</v>
      </c>
      <c r="H2" s="2">
        <v>2558</v>
      </c>
      <c r="I2" s="2">
        <v>2559</v>
      </c>
      <c r="J2" s="2">
        <v>2560</v>
      </c>
      <c r="K2" s="2">
        <v>2561</v>
      </c>
      <c r="L2" s="2">
        <v>2562</v>
      </c>
      <c r="M2" s="2">
        <v>2563</v>
      </c>
      <c r="N2" s="311">
        <v>2564</v>
      </c>
      <c r="O2" s="354">
        <v>2565</v>
      </c>
    </row>
    <row r="3" spans="1:15" ht="23.25">
      <c r="A3" s="4"/>
      <c r="B3" s="4"/>
      <c r="C3" s="203" t="s">
        <v>382</v>
      </c>
      <c r="D3" s="4"/>
      <c r="E3" s="4"/>
      <c r="G3" s="8" t="s">
        <v>379</v>
      </c>
      <c r="H3" s="54">
        <v>481342.91</v>
      </c>
      <c r="I3" s="45">
        <v>492337</v>
      </c>
      <c r="J3" s="45">
        <v>449970</v>
      </c>
      <c r="K3" s="45">
        <v>473453.83</v>
      </c>
      <c r="L3" s="45">
        <v>406719</v>
      </c>
      <c r="M3" s="45">
        <v>422861</v>
      </c>
      <c r="N3" s="350">
        <v>416171</v>
      </c>
      <c r="O3" s="355">
        <v>405956</v>
      </c>
    </row>
    <row r="4" spans="1:15" ht="23.25">
      <c r="G4" s="8" t="s">
        <v>380</v>
      </c>
      <c r="H4" s="2">
        <v>-0.61073927883606671</v>
      </c>
      <c r="I4" s="276">
        <v>2.6089118458260345</v>
      </c>
      <c r="J4" s="277">
        <v>2.2840452765784014</v>
      </c>
      <c r="K4" s="277">
        <v>-8.6052845916516532</v>
      </c>
      <c r="L4" s="276">
        <v>5.2189768206769385</v>
      </c>
      <c r="M4" s="277">
        <v>-14.095319495039256</v>
      </c>
      <c r="N4" s="353">
        <v>3.9688335189651824</v>
      </c>
      <c r="O4" s="356">
        <f>(O3-N3)*100/N3</f>
        <v>-2.4545198968693156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3E867-D09F-4A1A-97CB-52A29C210656}">
  <dimension ref="A1:D109"/>
  <sheetViews>
    <sheetView workbookViewId="0">
      <selection activeCell="E48" sqref="E48"/>
    </sheetView>
  </sheetViews>
  <sheetFormatPr defaultRowHeight="15"/>
  <cols>
    <col min="1" max="1" width="44.42578125" style="825" customWidth="1"/>
    <col min="2" max="3" width="7.42578125" style="825" bestFit="1" customWidth="1"/>
    <col min="4" max="4" width="26" style="825" customWidth="1"/>
    <col min="5" max="16384" width="9.140625" style="825"/>
  </cols>
  <sheetData>
    <row r="1" spans="1:4" ht="12.75" customHeight="1">
      <c r="A1" s="965" t="s">
        <v>2002</v>
      </c>
      <c r="B1" s="965"/>
      <c r="C1" s="965"/>
      <c r="D1" s="965"/>
    </row>
    <row r="2" spans="1:4">
      <c r="A2" s="965" t="s">
        <v>2003</v>
      </c>
      <c r="B2" s="965"/>
      <c r="C2" s="965"/>
      <c r="D2" s="965"/>
    </row>
    <row r="3" spans="1:4">
      <c r="A3" s="965" t="s">
        <v>2004</v>
      </c>
      <c r="B3" s="965"/>
      <c r="C3" s="965"/>
      <c r="D3" s="965"/>
    </row>
    <row r="4" spans="1:4">
      <c r="A4" s="965" t="s">
        <v>2005</v>
      </c>
      <c r="B4" s="965"/>
      <c r="C4" s="965"/>
      <c r="D4" s="965"/>
    </row>
    <row r="5" spans="1:4">
      <c r="A5" s="826" t="s">
        <v>2006</v>
      </c>
      <c r="B5" s="826" t="s">
        <v>182</v>
      </c>
      <c r="C5" s="826" t="s">
        <v>183</v>
      </c>
      <c r="D5" s="826" t="s">
        <v>181</v>
      </c>
    </row>
    <row r="6" spans="1:4">
      <c r="A6" s="827" t="s">
        <v>2007</v>
      </c>
      <c r="B6" s="828">
        <v>464976</v>
      </c>
      <c r="C6" s="828">
        <v>483334</v>
      </c>
      <c r="D6" s="828">
        <v>948310</v>
      </c>
    </row>
    <row r="7" spans="1:4">
      <c r="A7" s="827" t="s">
        <v>2008</v>
      </c>
      <c r="B7" s="828">
        <v>3466</v>
      </c>
      <c r="C7" s="828">
        <v>3306</v>
      </c>
      <c r="D7" s="828">
        <v>6772</v>
      </c>
    </row>
    <row r="8" spans="1:4">
      <c r="A8" s="827" t="s">
        <v>2009</v>
      </c>
      <c r="B8" s="828">
        <v>3754</v>
      </c>
      <c r="C8" s="828">
        <v>3583</v>
      </c>
      <c r="D8" s="828">
        <v>7337</v>
      </c>
    </row>
    <row r="9" spans="1:4">
      <c r="A9" s="827" t="s">
        <v>2010</v>
      </c>
      <c r="B9" s="828">
        <v>4050</v>
      </c>
      <c r="C9" s="828">
        <v>3757</v>
      </c>
      <c r="D9" s="828">
        <v>7807</v>
      </c>
    </row>
    <row r="10" spans="1:4">
      <c r="A10" s="827" t="s">
        <v>2011</v>
      </c>
      <c r="B10" s="828">
        <v>4257</v>
      </c>
      <c r="C10" s="828">
        <v>3979</v>
      </c>
      <c r="D10" s="828">
        <v>8236</v>
      </c>
    </row>
    <row r="11" spans="1:4">
      <c r="A11" s="827" t="s">
        <v>2012</v>
      </c>
      <c r="B11" s="828">
        <v>4608</v>
      </c>
      <c r="C11" s="828">
        <v>4125</v>
      </c>
      <c r="D11" s="828">
        <v>8733</v>
      </c>
    </row>
    <row r="12" spans="1:4">
      <c r="A12" s="827" t="s">
        <v>2013</v>
      </c>
      <c r="B12" s="828">
        <v>4490</v>
      </c>
      <c r="C12" s="828">
        <v>4334</v>
      </c>
      <c r="D12" s="828">
        <v>8824</v>
      </c>
    </row>
    <row r="13" spans="1:4">
      <c r="A13" s="827" t="s">
        <v>2014</v>
      </c>
      <c r="B13" s="828">
        <v>4595</v>
      </c>
      <c r="C13" s="828">
        <v>4364</v>
      </c>
      <c r="D13" s="828">
        <v>8959</v>
      </c>
    </row>
    <row r="14" spans="1:4">
      <c r="A14" s="827" t="s">
        <v>2015</v>
      </c>
      <c r="B14" s="828">
        <v>4901</v>
      </c>
      <c r="C14" s="828">
        <v>4600</v>
      </c>
      <c r="D14" s="828">
        <v>9501</v>
      </c>
    </row>
    <row r="15" spans="1:4">
      <c r="A15" s="827" t="s">
        <v>2016</v>
      </c>
      <c r="B15" s="828">
        <v>5085</v>
      </c>
      <c r="C15" s="828">
        <v>4763</v>
      </c>
      <c r="D15" s="828">
        <v>9848</v>
      </c>
    </row>
    <row r="16" spans="1:4">
      <c r="A16" s="827" t="s">
        <v>2017</v>
      </c>
      <c r="B16" s="828">
        <v>5323</v>
      </c>
      <c r="C16" s="828">
        <v>5150</v>
      </c>
      <c r="D16" s="828">
        <v>10473</v>
      </c>
    </row>
    <row r="17" spans="1:4">
      <c r="A17" s="827" t="s">
        <v>2018</v>
      </c>
      <c r="B17" s="828">
        <v>5383</v>
      </c>
      <c r="C17" s="828">
        <v>5002</v>
      </c>
      <c r="D17" s="828">
        <v>10385</v>
      </c>
    </row>
    <row r="18" spans="1:4">
      <c r="A18" s="827" t="s">
        <v>2019</v>
      </c>
      <c r="B18" s="828">
        <v>5121</v>
      </c>
      <c r="C18" s="828">
        <v>4906</v>
      </c>
      <c r="D18" s="828">
        <v>10027</v>
      </c>
    </row>
    <row r="19" spans="1:4">
      <c r="A19" s="827" t="s">
        <v>2020</v>
      </c>
      <c r="B19" s="828">
        <v>5220</v>
      </c>
      <c r="C19" s="828">
        <v>5072</v>
      </c>
      <c r="D19" s="828">
        <v>10292</v>
      </c>
    </row>
    <row r="20" spans="1:4">
      <c r="A20" s="827" t="s">
        <v>2021</v>
      </c>
      <c r="B20" s="828">
        <v>5353</v>
      </c>
      <c r="C20" s="828">
        <v>5000</v>
      </c>
      <c r="D20" s="828">
        <v>10353</v>
      </c>
    </row>
    <row r="21" spans="1:4">
      <c r="A21" s="827" t="s">
        <v>2022</v>
      </c>
      <c r="B21" s="828">
        <v>5456</v>
      </c>
      <c r="C21" s="828">
        <v>5104</v>
      </c>
      <c r="D21" s="828">
        <v>10560</v>
      </c>
    </row>
    <row r="22" spans="1:4">
      <c r="A22" s="827" t="s">
        <v>2023</v>
      </c>
      <c r="B22" s="828">
        <v>5345</v>
      </c>
      <c r="C22" s="829">
        <v>5096</v>
      </c>
      <c r="D22" s="828">
        <v>10441</v>
      </c>
    </row>
    <row r="23" spans="1:4">
      <c r="A23" s="827" t="s">
        <v>2024</v>
      </c>
      <c r="B23" s="828">
        <v>5496</v>
      </c>
      <c r="C23" s="829">
        <v>5201</v>
      </c>
      <c r="D23" s="828">
        <v>10697</v>
      </c>
    </row>
    <row r="24" spans="1:4">
      <c r="A24" s="827" t="s">
        <v>2025</v>
      </c>
      <c r="B24" s="828">
        <v>5539</v>
      </c>
      <c r="C24" s="829">
        <v>5444</v>
      </c>
      <c r="D24" s="828">
        <v>10983</v>
      </c>
    </row>
    <row r="25" spans="1:4">
      <c r="A25" s="827" t="s">
        <v>2026</v>
      </c>
      <c r="B25" s="828">
        <v>5600</v>
      </c>
      <c r="C25" s="829">
        <v>5210</v>
      </c>
      <c r="D25" s="828">
        <v>10810</v>
      </c>
    </row>
    <row r="26" spans="1:4">
      <c r="A26" s="827" t="s">
        <v>2027</v>
      </c>
      <c r="B26" s="828">
        <v>5590</v>
      </c>
      <c r="C26" s="829">
        <v>5518</v>
      </c>
      <c r="D26" s="828">
        <v>11108</v>
      </c>
    </row>
    <row r="27" spans="1:4">
      <c r="A27" s="827" t="s">
        <v>2028</v>
      </c>
      <c r="B27" s="828">
        <v>6181</v>
      </c>
      <c r="C27" s="829">
        <v>6862</v>
      </c>
      <c r="D27" s="828">
        <v>13043</v>
      </c>
    </row>
    <row r="28" spans="1:4">
      <c r="A28" s="827" t="s">
        <v>2029</v>
      </c>
      <c r="B28" s="828">
        <v>6232</v>
      </c>
      <c r="C28" s="829">
        <v>8609</v>
      </c>
      <c r="D28" s="828">
        <v>14841</v>
      </c>
    </row>
    <row r="29" spans="1:4">
      <c r="A29" s="827" t="s">
        <v>2030</v>
      </c>
      <c r="B29" s="828">
        <v>6361</v>
      </c>
      <c r="C29" s="829">
        <v>7768</v>
      </c>
      <c r="D29" s="828">
        <v>14129</v>
      </c>
    </row>
    <row r="30" spans="1:4">
      <c r="A30" s="827" t="s">
        <v>2031</v>
      </c>
      <c r="B30" s="828">
        <v>6866</v>
      </c>
      <c r="C30" s="829">
        <v>6954</v>
      </c>
      <c r="D30" s="828">
        <v>13820</v>
      </c>
    </row>
    <row r="31" spans="1:4">
      <c r="A31" s="827" t="s">
        <v>2032</v>
      </c>
      <c r="B31" s="828">
        <v>7056</v>
      </c>
      <c r="C31" s="829">
        <v>7038</v>
      </c>
      <c r="D31" s="828">
        <v>14094</v>
      </c>
    </row>
    <row r="32" spans="1:4">
      <c r="A32" s="827" t="s">
        <v>2033</v>
      </c>
      <c r="B32" s="828">
        <v>7273</v>
      </c>
      <c r="C32" s="829">
        <v>7042</v>
      </c>
      <c r="D32" s="828">
        <v>14315</v>
      </c>
    </row>
    <row r="33" spans="1:4">
      <c r="A33" s="827" t="s">
        <v>2034</v>
      </c>
      <c r="B33" s="828">
        <v>7029</v>
      </c>
      <c r="C33" s="829">
        <v>6954</v>
      </c>
      <c r="D33" s="828">
        <v>13983</v>
      </c>
    </row>
    <row r="34" spans="1:4">
      <c r="A34" s="827" t="s">
        <v>2035</v>
      </c>
      <c r="B34" s="828">
        <v>6959</v>
      </c>
      <c r="C34" s="829">
        <v>6645</v>
      </c>
      <c r="D34" s="828">
        <v>13604</v>
      </c>
    </row>
    <row r="35" spans="1:4">
      <c r="A35" s="827" t="s">
        <v>2036</v>
      </c>
      <c r="B35" s="828">
        <v>7128</v>
      </c>
      <c r="C35" s="829">
        <v>6816</v>
      </c>
      <c r="D35" s="828">
        <v>13944</v>
      </c>
    </row>
    <row r="36" spans="1:4">
      <c r="A36" s="827" t="s">
        <v>2037</v>
      </c>
      <c r="B36" s="828">
        <v>7059</v>
      </c>
      <c r="C36" s="829">
        <v>6774</v>
      </c>
      <c r="D36" s="828">
        <v>13833</v>
      </c>
    </row>
    <row r="37" spans="1:4">
      <c r="A37" s="827" t="s">
        <v>2038</v>
      </c>
      <c r="B37" s="828">
        <v>7224</v>
      </c>
      <c r="C37" s="829">
        <v>6870</v>
      </c>
      <c r="D37" s="828">
        <v>14094</v>
      </c>
    </row>
    <row r="38" spans="1:4">
      <c r="A38" s="827" t="s">
        <v>2039</v>
      </c>
      <c r="B38" s="828">
        <v>6907</v>
      </c>
      <c r="C38" s="829">
        <v>6540</v>
      </c>
      <c r="D38" s="828">
        <v>13447</v>
      </c>
    </row>
    <row r="39" spans="1:4">
      <c r="A39" s="827" t="s">
        <v>2040</v>
      </c>
      <c r="B39" s="828">
        <v>6324</v>
      </c>
      <c r="C39" s="829">
        <v>6096</v>
      </c>
      <c r="D39" s="828">
        <v>12420</v>
      </c>
    </row>
    <row r="40" spans="1:4">
      <c r="A40" s="827" t="s">
        <v>2041</v>
      </c>
      <c r="B40" s="828">
        <v>6260</v>
      </c>
      <c r="C40" s="829">
        <v>5926</v>
      </c>
      <c r="D40" s="828">
        <v>12186</v>
      </c>
    </row>
    <row r="41" spans="1:4">
      <c r="A41" s="827" t="s">
        <v>2042</v>
      </c>
      <c r="B41" s="828">
        <v>6304</v>
      </c>
      <c r="C41" s="829">
        <v>6048</v>
      </c>
      <c r="D41" s="828">
        <v>12352</v>
      </c>
    </row>
    <row r="42" spans="1:4">
      <c r="A42" s="827" t="s">
        <v>2043</v>
      </c>
      <c r="B42" s="828">
        <v>6396</v>
      </c>
      <c r="C42" s="829">
        <v>6026</v>
      </c>
      <c r="D42" s="828">
        <v>12422</v>
      </c>
    </row>
    <row r="43" spans="1:4">
      <c r="A43" s="827" t="s">
        <v>2044</v>
      </c>
      <c r="B43" s="828">
        <v>6308</v>
      </c>
      <c r="C43" s="829">
        <v>6077</v>
      </c>
      <c r="D43" s="828">
        <v>12385</v>
      </c>
    </row>
    <row r="44" spans="1:4">
      <c r="A44" s="827" t="s">
        <v>2045</v>
      </c>
      <c r="B44" s="828">
        <v>6539</v>
      </c>
      <c r="C44" s="829">
        <v>6140</v>
      </c>
      <c r="D44" s="828">
        <v>12679</v>
      </c>
    </row>
    <row r="45" spans="1:4">
      <c r="A45" s="827" t="s">
        <v>2046</v>
      </c>
      <c r="B45" s="828">
        <v>6572</v>
      </c>
      <c r="C45" s="829">
        <v>6289</v>
      </c>
      <c r="D45" s="828">
        <v>12861</v>
      </c>
    </row>
    <row r="46" spans="1:4">
      <c r="A46" s="827" t="s">
        <v>2047</v>
      </c>
      <c r="B46" s="828">
        <v>6888</v>
      </c>
      <c r="C46" s="829">
        <v>6707</v>
      </c>
      <c r="D46" s="828">
        <v>13595</v>
      </c>
    </row>
    <row r="47" spans="1:4">
      <c r="A47" s="827" t="s">
        <v>2048</v>
      </c>
      <c r="B47" s="828">
        <v>7086</v>
      </c>
      <c r="C47" s="829">
        <v>6991</v>
      </c>
      <c r="D47" s="828">
        <v>14077</v>
      </c>
    </row>
    <row r="48" spans="1:4">
      <c r="A48" s="827" t="s">
        <v>2049</v>
      </c>
      <c r="B48" s="828">
        <v>7309</v>
      </c>
      <c r="C48" s="829">
        <v>7219</v>
      </c>
      <c r="D48" s="828">
        <v>14528</v>
      </c>
    </row>
    <row r="49" spans="1:4">
      <c r="A49" s="827" t="s">
        <v>2050</v>
      </c>
      <c r="B49" s="828">
        <v>7350</v>
      </c>
      <c r="C49" s="829">
        <v>7238</v>
      </c>
      <c r="D49" s="828">
        <v>14588</v>
      </c>
    </row>
    <row r="50" spans="1:4">
      <c r="A50" s="827" t="s">
        <v>2051</v>
      </c>
      <c r="B50" s="828">
        <v>7337</v>
      </c>
      <c r="C50" s="829">
        <v>7323</v>
      </c>
      <c r="D50" s="828">
        <v>14660</v>
      </c>
    </row>
    <row r="51" spans="1:4">
      <c r="A51" s="827" t="s">
        <v>2052</v>
      </c>
      <c r="B51" s="828">
        <v>7624</v>
      </c>
      <c r="C51" s="829">
        <v>7699</v>
      </c>
      <c r="D51" s="828">
        <v>15323</v>
      </c>
    </row>
    <row r="52" spans="1:4">
      <c r="A52" s="827" t="s">
        <v>2053</v>
      </c>
      <c r="B52" s="828">
        <v>7626</v>
      </c>
      <c r="C52" s="829">
        <v>7730</v>
      </c>
      <c r="D52" s="828">
        <v>15356</v>
      </c>
    </row>
    <row r="53" spans="1:4">
      <c r="A53" s="827" t="s">
        <v>2054</v>
      </c>
      <c r="B53" s="828">
        <v>7995</v>
      </c>
      <c r="C53" s="829">
        <v>8099</v>
      </c>
      <c r="D53" s="828">
        <v>16094</v>
      </c>
    </row>
    <row r="54" spans="1:4">
      <c r="A54" s="827" t="s">
        <v>2055</v>
      </c>
      <c r="B54" s="828">
        <v>8287</v>
      </c>
      <c r="C54" s="829">
        <v>8456</v>
      </c>
      <c r="D54" s="828">
        <v>16743</v>
      </c>
    </row>
    <row r="55" spans="1:4">
      <c r="A55" s="827" t="s">
        <v>2056</v>
      </c>
      <c r="B55" s="828">
        <v>8147</v>
      </c>
      <c r="C55" s="829">
        <v>8498</v>
      </c>
      <c r="D55" s="828">
        <v>16645</v>
      </c>
    </row>
    <row r="56" spans="1:4">
      <c r="A56" s="827" t="s">
        <v>2057</v>
      </c>
      <c r="B56" s="828">
        <v>8361</v>
      </c>
      <c r="C56" s="829">
        <v>8592</v>
      </c>
      <c r="D56" s="828">
        <v>16953</v>
      </c>
    </row>
    <row r="57" spans="1:4">
      <c r="A57" s="827" t="s">
        <v>2058</v>
      </c>
      <c r="B57" s="828">
        <v>8214</v>
      </c>
      <c r="C57" s="830">
        <v>8966</v>
      </c>
      <c r="D57" s="828">
        <v>17180</v>
      </c>
    </row>
    <row r="58" spans="1:4">
      <c r="A58" s="827" t="s">
        <v>2059</v>
      </c>
      <c r="B58" s="828">
        <v>8468</v>
      </c>
      <c r="C58" s="830">
        <v>9010</v>
      </c>
      <c r="D58" s="828">
        <v>17478</v>
      </c>
    </row>
    <row r="59" spans="1:4">
      <c r="A59" s="827" t="s">
        <v>2060</v>
      </c>
      <c r="B59" s="828">
        <v>8055</v>
      </c>
      <c r="C59" s="830">
        <v>8815</v>
      </c>
      <c r="D59" s="828">
        <v>16870</v>
      </c>
    </row>
    <row r="60" spans="1:4">
      <c r="A60" s="827" t="s">
        <v>2061</v>
      </c>
      <c r="B60" s="828">
        <v>8181</v>
      </c>
      <c r="C60" s="830">
        <v>8640</v>
      </c>
      <c r="D60" s="828">
        <v>16821</v>
      </c>
    </row>
    <row r="61" spans="1:4">
      <c r="A61" s="827" t="s">
        <v>2062</v>
      </c>
      <c r="B61" s="828">
        <v>7916</v>
      </c>
      <c r="C61" s="830">
        <v>8704</v>
      </c>
      <c r="D61" s="828">
        <v>16620</v>
      </c>
    </row>
    <row r="62" spans="1:4">
      <c r="A62" s="827" t="s">
        <v>2063</v>
      </c>
      <c r="B62" s="828">
        <v>7197</v>
      </c>
      <c r="C62" s="830">
        <v>7575</v>
      </c>
      <c r="D62" s="828">
        <v>14772</v>
      </c>
    </row>
    <row r="63" spans="1:4">
      <c r="A63" s="827" t="s">
        <v>2064</v>
      </c>
      <c r="B63" s="828">
        <v>7353</v>
      </c>
      <c r="C63" s="830">
        <v>7579</v>
      </c>
      <c r="D63" s="828">
        <v>14932</v>
      </c>
    </row>
    <row r="64" spans="1:4">
      <c r="A64" s="827" t="s">
        <v>2065</v>
      </c>
      <c r="B64" s="828">
        <v>7108</v>
      </c>
      <c r="C64" s="830">
        <v>7672</v>
      </c>
      <c r="D64" s="828">
        <v>14780</v>
      </c>
    </row>
    <row r="65" spans="1:4">
      <c r="A65" s="827" t="s">
        <v>2066</v>
      </c>
      <c r="B65" s="828">
        <v>6316</v>
      </c>
      <c r="C65" s="830">
        <v>6551</v>
      </c>
      <c r="D65" s="828">
        <v>12867</v>
      </c>
    </row>
    <row r="66" spans="1:4">
      <c r="A66" s="827" t="s">
        <v>2067</v>
      </c>
      <c r="B66" s="828">
        <v>6127</v>
      </c>
      <c r="C66" s="830">
        <v>6825</v>
      </c>
      <c r="D66" s="828">
        <v>12952</v>
      </c>
    </row>
    <row r="67" spans="1:4">
      <c r="A67" s="827" t="s">
        <v>2068</v>
      </c>
      <c r="B67" s="828">
        <v>5700</v>
      </c>
      <c r="C67" s="828">
        <v>6354</v>
      </c>
      <c r="D67" s="828">
        <v>12054</v>
      </c>
    </row>
    <row r="68" spans="1:4">
      <c r="A68" s="827" t="s">
        <v>2069</v>
      </c>
      <c r="B68" s="828">
        <v>5665</v>
      </c>
      <c r="C68" s="828">
        <v>6232</v>
      </c>
      <c r="D68" s="828">
        <v>11897</v>
      </c>
    </row>
    <row r="69" spans="1:4">
      <c r="A69" s="827" t="s">
        <v>2070</v>
      </c>
      <c r="B69" s="828">
        <v>5535</v>
      </c>
      <c r="C69" s="828">
        <v>6061</v>
      </c>
      <c r="D69" s="828">
        <v>11596</v>
      </c>
    </row>
    <row r="70" spans="1:4">
      <c r="A70" s="827" t="s">
        <v>2071</v>
      </c>
      <c r="B70" s="828">
        <v>4904</v>
      </c>
      <c r="C70" s="828">
        <v>5506</v>
      </c>
      <c r="D70" s="828">
        <v>10410</v>
      </c>
    </row>
    <row r="71" spans="1:4">
      <c r="A71" s="827" t="s">
        <v>2072</v>
      </c>
      <c r="B71" s="828">
        <v>5064</v>
      </c>
      <c r="C71" s="828">
        <v>5577</v>
      </c>
      <c r="D71" s="828">
        <v>10641</v>
      </c>
    </row>
    <row r="72" spans="1:4">
      <c r="A72" s="827" t="s">
        <v>2073</v>
      </c>
      <c r="B72" s="828">
        <v>4523</v>
      </c>
      <c r="C72" s="828">
        <v>4971</v>
      </c>
      <c r="D72" s="828">
        <v>9494</v>
      </c>
    </row>
    <row r="73" spans="1:4">
      <c r="A73" s="827" t="s">
        <v>2074</v>
      </c>
      <c r="B73" s="828">
        <v>4164</v>
      </c>
      <c r="C73" s="828">
        <v>4643</v>
      </c>
      <c r="D73" s="828">
        <v>8807</v>
      </c>
    </row>
    <row r="74" spans="1:4">
      <c r="A74" s="827" t="s">
        <v>2075</v>
      </c>
      <c r="B74" s="828">
        <v>3968</v>
      </c>
      <c r="C74" s="828">
        <v>4699</v>
      </c>
      <c r="D74" s="828">
        <v>8667</v>
      </c>
    </row>
    <row r="75" spans="1:4">
      <c r="A75" s="827" t="s">
        <v>2076</v>
      </c>
      <c r="B75" s="828">
        <v>3881</v>
      </c>
      <c r="C75" s="828">
        <v>4625</v>
      </c>
      <c r="D75" s="828">
        <v>8506</v>
      </c>
    </row>
    <row r="76" spans="1:4">
      <c r="A76" s="827" t="s">
        <v>2077</v>
      </c>
      <c r="B76" s="828">
        <v>3820</v>
      </c>
      <c r="C76" s="828">
        <v>4501</v>
      </c>
      <c r="D76" s="828">
        <v>8321</v>
      </c>
    </row>
    <row r="77" spans="1:4">
      <c r="A77" s="827" t="s">
        <v>2078</v>
      </c>
      <c r="B77" s="828">
        <v>3534</v>
      </c>
      <c r="C77" s="828">
        <v>4217</v>
      </c>
      <c r="D77" s="828">
        <v>7751</v>
      </c>
    </row>
    <row r="78" spans="1:4">
      <c r="A78" s="827" t="s">
        <v>2079</v>
      </c>
      <c r="B78" s="828">
        <v>3336</v>
      </c>
      <c r="C78" s="828">
        <v>4096</v>
      </c>
      <c r="D78" s="828">
        <v>7432</v>
      </c>
    </row>
    <row r="79" spans="1:4">
      <c r="A79" s="827" t="s">
        <v>2080</v>
      </c>
      <c r="B79" s="828">
        <v>3323</v>
      </c>
      <c r="C79" s="828">
        <v>4039</v>
      </c>
      <c r="D79" s="828">
        <v>7362</v>
      </c>
    </row>
    <row r="80" spans="1:4">
      <c r="A80" s="827" t="s">
        <v>2081</v>
      </c>
      <c r="B80" s="828">
        <v>2825</v>
      </c>
      <c r="C80" s="828">
        <v>3625</v>
      </c>
      <c r="D80" s="828">
        <v>6450</v>
      </c>
    </row>
    <row r="81" spans="1:4">
      <c r="A81" s="827" t="s">
        <v>2082</v>
      </c>
      <c r="B81" s="828">
        <v>2741</v>
      </c>
      <c r="C81" s="828">
        <v>3437</v>
      </c>
      <c r="D81" s="828">
        <v>6178</v>
      </c>
    </row>
    <row r="82" spans="1:4">
      <c r="A82" s="827" t="s">
        <v>2083</v>
      </c>
      <c r="B82" s="828">
        <v>2436</v>
      </c>
      <c r="C82" s="828">
        <v>3152</v>
      </c>
      <c r="D82" s="828">
        <v>5588</v>
      </c>
    </row>
    <row r="83" spans="1:4">
      <c r="A83" s="827" t="s">
        <v>2084</v>
      </c>
      <c r="B83" s="828">
        <v>2066</v>
      </c>
      <c r="C83" s="828">
        <v>2750</v>
      </c>
      <c r="D83" s="828">
        <v>4816</v>
      </c>
    </row>
    <row r="84" spans="1:4">
      <c r="A84" s="827" t="s">
        <v>2085</v>
      </c>
      <c r="B84" s="828">
        <v>2008</v>
      </c>
      <c r="C84" s="828">
        <v>2584</v>
      </c>
      <c r="D84" s="828">
        <v>4592</v>
      </c>
    </row>
    <row r="85" spans="1:4">
      <c r="A85" s="827" t="s">
        <v>2086</v>
      </c>
      <c r="B85" s="828">
        <v>1535</v>
      </c>
      <c r="C85" s="828">
        <v>2078</v>
      </c>
      <c r="D85" s="828">
        <v>3613</v>
      </c>
    </row>
    <row r="86" spans="1:4">
      <c r="A86" s="827" t="s">
        <v>2087</v>
      </c>
      <c r="B86" s="828">
        <v>1505</v>
      </c>
      <c r="C86" s="828">
        <v>1963</v>
      </c>
      <c r="D86" s="828">
        <v>3468</v>
      </c>
    </row>
    <row r="87" spans="1:4">
      <c r="A87" s="827" t="s">
        <v>2088</v>
      </c>
      <c r="B87" s="828">
        <v>1296</v>
      </c>
      <c r="C87" s="828">
        <v>1776</v>
      </c>
      <c r="D87" s="828">
        <v>3072</v>
      </c>
    </row>
    <row r="88" spans="1:4">
      <c r="A88" s="827" t="s">
        <v>2089</v>
      </c>
      <c r="B88" s="828">
        <v>1096</v>
      </c>
      <c r="C88" s="828">
        <v>1681</v>
      </c>
      <c r="D88" s="828">
        <v>2777</v>
      </c>
    </row>
    <row r="89" spans="1:4">
      <c r="A89" s="827" t="s">
        <v>2090</v>
      </c>
      <c r="B89" s="827">
        <v>920</v>
      </c>
      <c r="C89" s="828">
        <v>1460</v>
      </c>
      <c r="D89" s="828">
        <v>2380</v>
      </c>
    </row>
    <row r="90" spans="1:4">
      <c r="A90" s="827" t="s">
        <v>2091</v>
      </c>
      <c r="B90" s="827">
        <v>875</v>
      </c>
      <c r="C90" s="828">
        <v>1348</v>
      </c>
      <c r="D90" s="828">
        <v>2223</v>
      </c>
    </row>
    <row r="91" spans="1:4">
      <c r="A91" s="827" t="s">
        <v>2092</v>
      </c>
      <c r="B91" s="827">
        <v>654</v>
      </c>
      <c r="C91" s="828">
        <v>1052</v>
      </c>
      <c r="D91" s="828">
        <v>1706</v>
      </c>
    </row>
    <row r="92" spans="1:4">
      <c r="A92" s="827" t="s">
        <v>2093</v>
      </c>
      <c r="B92" s="827">
        <v>594</v>
      </c>
      <c r="C92" s="827">
        <v>926</v>
      </c>
      <c r="D92" s="828">
        <v>1520</v>
      </c>
    </row>
    <row r="93" spans="1:4">
      <c r="A93" s="827" t="s">
        <v>2094</v>
      </c>
      <c r="B93" s="827">
        <v>505</v>
      </c>
      <c r="C93" s="827">
        <v>801</v>
      </c>
      <c r="D93" s="828">
        <v>1306</v>
      </c>
    </row>
    <row r="94" spans="1:4">
      <c r="A94" s="827" t="s">
        <v>2095</v>
      </c>
      <c r="B94" s="827">
        <v>398</v>
      </c>
      <c r="C94" s="827">
        <v>744</v>
      </c>
      <c r="D94" s="828">
        <v>1142</v>
      </c>
    </row>
    <row r="95" spans="1:4">
      <c r="A95" s="827" t="s">
        <v>2096</v>
      </c>
      <c r="B95" s="827">
        <v>358</v>
      </c>
      <c r="C95" s="827">
        <v>614</v>
      </c>
      <c r="D95" s="827">
        <v>972</v>
      </c>
    </row>
    <row r="96" spans="1:4">
      <c r="A96" s="827" t="s">
        <v>2097</v>
      </c>
      <c r="B96" s="827">
        <v>287</v>
      </c>
      <c r="C96" s="827">
        <v>489</v>
      </c>
      <c r="D96" s="827">
        <v>776</v>
      </c>
    </row>
    <row r="97" spans="1:4">
      <c r="A97" s="827" t="s">
        <v>2098</v>
      </c>
      <c r="B97" s="827">
        <v>199</v>
      </c>
      <c r="C97" s="827">
        <v>353</v>
      </c>
      <c r="D97" s="827">
        <v>552</v>
      </c>
    </row>
    <row r="98" spans="1:4">
      <c r="A98" s="827" t="s">
        <v>2099</v>
      </c>
      <c r="B98" s="827">
        <v>181</v>
      </c>
      <c r="C98" s="827">
        <v>287</v>
      </c>
      <c r="D98" s="827">
        <v>468</v>
      </c>
    </row>
    <row r="99" spans="1:4">
      <c r="A99" s="827" t="s">
        <v>2100</v>
      </c>
      <c r="B99" s="827">
        <v>111</v>
      </c>
      <c r="C99" s="827">
        <v>224</v>
      </c>
      <c r="D99" s="827">
        <v>335</v>
      </c>
    </row>
    <row r="100" spans="1:4">
      <c r="A100" s="827" t="s">
        <v>2101</v>
      </c>
      <c r="B100" s="827">
        <v>114</v>
      </c>
      <c r="C100" s="827">
        <v>145</v>
      </c>
      <c r="D100" s="827">
        <v>259</v>
      </c>
    </row>
    <row r="101" spans="1:4">
      <c r="A101" s="827" t="s">
        <v>2102</v>
      </c>
      <c r="B101" s="827">
        <v>86</v>
      </c>
      <c r="C101" s="827">
        <v>132</v>
      </c>
      <c r="D101" s="827">
        <v>218</v>
      </c>
    </row>
    <row r="102" spans="1:4">
      <c r="A102" s="827" t="s">
        <v>2103</v>
      </c>
      <c r="B102" s="827">
        <v>54</v>
      </c>
      <c r="C102" s="827">
        <v>77</v>
      </c>
      <c r="D102" s="827">
        <v>131</v>
      </c>
    </row>
    <row r="103" spans="1:4">
      <c r="A103" s="827" t="s">
        <v>2104</v>
      </c>
      <c r="B103" s="827">
        <v>43</v>
      </c>
      <c r="C103" s="827">
        <v>57</v>
      </c>
      <c r="D103" s="827">
        <v>100</v>
      </c>
    </row>
    <row r="104" spans="1:4">
      <c r="A104" s="827" t="s">
        <v>2105</v>
      </c>
      <c r="B104" s="827">
        <v>25</v>
      </c>
      <c r="C104" s="827">
        <v>40</v>
      </c>
      <c r="D104" s="827">
        <v>65</v>
      </c>
    </row>
    <row r="105" spans="1:4">
      <c r="A105" s="827" t="s">
        <v>2106</v>
      </c>
      <c r="B105" s="827">
        <v>22</v>
      </c>
      <c r="C105" s="827">
        <v>41</v>
      </c>
      <c r="D105" s="827">
        <v>63</v>
      </c>
    </row>
    <row r="106" spans="1:4">
      <c r="A106" s="827" t="s">
        <v>2107</v>
      </c>
      <c r="B106" s="827">
        <v>14</v>
      </c>
      <c r="C106" s="827">
        <v>29</v>
      </c>
      <c r="D106" s="827">
        <v>43</v>
      </c>
    </row>
    <row r="107" spans="1:4">
      <c r="A107" s="827" t="s">
        <v>2108</v>
      </c>
      <c r="B107" s="827">
        <v>20</v>
      </c>
      <c r="C107" s="827">
        <v>22</v>
      </c>
      <c r="D107" s="827">
        <v>42</v>
      </c>
    </row>
    <row r="108" spans="1:4">
      <c r="A108" s="827" t="s">
        <v>2109</v>
      </c>
      <c r="B108" s="827">
        <v>36</v>
      </c>
      <c r="C108" s="827">
        <v>49</v>
      </c>
      <c r="D108" s="827">
        <v>85</v>
      </c>
    </row>
    <row r="109" spans="1:4">
      <c r="A109" s="827" t="s">
        <v>950</v>
      </c>
      <c r="B109" s="827">
        <v>0</v>
      </c>
      <c r="C109" s="827">
        <v>0</v>
      </c>
      <c r="D109" s="827">
        <v>0</v>
      </c>
    </row>
  </sheetData>
  <mergeCells count="4">
    <mergeCell ref="A1:D1"/>
    <mergeCell ref="A2:D2"/>
    <mergeCell ref="A3:D3"/>
    <mergeCell ref="A4:D4"/>
  </mergeCells>
  <pageMargins left="0.75" right="0.75" top="1" bottom="1" header="0.5" footer="0.5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00"/>
  </sheetPr>
  <dimension ref="A2:N5"/>
  <sheetViews>
    <sheetView workbookViewId="0">
      <selection activeCell="N5" sqref="N5"/>
    </sheetView>
  </sheetViews>
  <sheetFormatPr defaultRowHeight="21.75"/>
  <cols>
    <col min="1" max="1" width="35.28515625" customWidth="1"/>
    <col min="2" max="2" width="3.140625" customWidth="1"/>
    <col min="3" max="3" width="45.28515625" customWidth="1"/>
    <col min="4" max="4" width="2.42578125" customWidth="1"/>
    <col min="5" max="5" width="6.28515625" customWidth="1"/>
    <col min="6" max="6" width="2.5703125" customWidth="1"/>
    <col min="7" max="7" width="45.7109375" customWidth="1"/>
    <col min="8" max="13" width="9.5703125" customWidth="1"/>
    <col min="14" max="14" width="11" bestFit="1" customWidth="1"/>
  </cols>
  <sheetData>
    <row r="2" spans="1:14" ht="23.25">
      <c r="A2" s="4" t="s">
        <v>383</v>
      </c>
      <c r="B2" s="5" t="s">
        <v>253</v>
      </c>
      <c r="C2" s="44" t="s">
        <v>384</v>
      </c>
      <c r="D2" s="5" t="s">
        <v>375</v>
      </c>
      <c r="E2" s="1">
        <v>100</v>
      </c>
      <c r="G2" s="2" t="s">
        <v>376</v>
      </c>
      <c r="H2" s="2">
        <v>2559</v>
      </c>
      <c r="I2" s="2">
        <v>2560</v>
      </c>
      <c r="J2" s="2">
        <v>2561</v>
      </c>
      <c r="K2" s="2">
        <v>2562</v>
      </c>
      <c r="L2" s="2">
        <v>2563</v>
      </c>
      <c r="M2" s="311">
        <v>2564</v>
      </c>
      <c r="N2" s="357">
        <v>2565</v>
      </c>
    </row>
    <row r="3" spans="1:14" ht="23.25">
      <c r="A3" s="4"/>
      <c r="B3" s="4"/>
      <c r="C3" s="4" t="s">
        <v>385</v>
      </c>
      <c r="D3" s="4"/>
      <c r="E3" s="4"/>
      <c r="G3" s="8" t="s">
        <v>386</v>
      </c>
      <c r="H3" s="45">
        <v>500165</v>
      </c>
      <c r="I3" s="45">
        <v>458217</v>
      </c>
      <c r="J3" s="45">
        <v>473714.47</v>
      </c>
      <c r="K3" s="45">
        <v>415181</v>
      </c>
      <c r="L3" s="45">
        <v>428127</v>
      </c>
      <c r="M3" s="350">
        <v>424239</v>
      </c>
      <c r="N3" s="349">
        <v>410059</v>
      </c>
    </row>
    <row r="4" spans="1:14" ht="23.25">
      <c r="G4" s="8" t="s">
        <v>385</v>
      </c>
      <c r="H4" s="45">
        <v>677958</v>
      </c>
      <c r="I4" s="45">
        <v>679615</v>
      </c>
      <c r="J4" s="45">
        <v>680495</v>
      </c>
      <c r="K4" s="45">
        <v>680627</v>
      </c>
      <c r="L4" s="45">
        <v>680209</v>
      </c>
      <c r="M4" s="350">
        <v>678934</v>
      </c>
      <c r="N4" s="349">
        <v>629916</v>
      </c>
    </row>
    <row r="5" spans="1:14" ht="23.25">
      <c r="G5" s="46" t="s">
        <v>383</v>
      </c>
      <c r="H5" s="49">
        <v>73.775219113868417</v>
      </c>
      <c r="I5" s="49">
        <v>67.423026272227659</v>
      </c>
      <c r="J5" s="49">
        <v>69.613218319017776</v>
      </c>
      <c r="K5" s="49">
        <v>60.999784022673211</v>
      </c>
      <c r="L5" s="49">
        <v>62.940507990926321</v>
      </c>
      <c r="M5" s="351">
        <v>62.48604429885674</v>
      </c>
      <c r="N5" s="53">
        <f>N3*100/N4</f>
        <v>65.097409813371939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M94"/>
  <sheetViews>
    <sheetView workbookViewId="0">
      <pane ySplit="8" topLeftCell="A81" activePane="bottomLeft" state="frozen"/>
      <selection pane="bottomLeft" activeCell="I92" sqref="I92"/>
    </sheetView>
  </sheetViews>
  <sheetFormatPr defaultRowHeight="21.75"/>
  <cols>
    <col min="1" max="1" width="22.140625" bestFit="1" customWidth="1"/>
    <col min="2" max="2" width="13.28515625" bestFit="1" customWidth="1"/>
    <col min="3" max="3" width="8.140625" bestFit="1" customWidth="1"/>
    <col min="4" max="4" width="16" bestFit="1" customWidth="1"/>
    <col min="5" max="5" width="6.42578125" bestFit="1" customWidth="1"/>
    <col min="6" max="6" width="6.5703125" bestFit="1" customWidth="1"/>
    <col min="7" max="7" width="6.42578125" bestFit="1" customWidth="1"/>
    <col min="8" max="10" width="7.5703125" customWidth="1"/>
    <col min="11" max="11" width="7.7109375" customWidth="1"/>
    <col min="12" max="12" width="7.5703125" customWidth="1"/>
    <col min="13" max="13" width="23.28515625" bestFit="1" customWidth="1"/>
  </cols>
  <sheetData>
    <row r="1" spans="1:13">
      <c r="A1" s="314" t="s">
        <v>1274</v>
      </c>
    </row>
    <row r="2" spans="1:13">
      <c r="A2" s="314" t="s">
        <v>1275</v>
      </c>
    </row>
    <row r="3" spans="1:13" ht="22.5" thickBot="1">
      <c r="A3" s="1000" t="s">
        <v>387</v>
      </c>
      <c r="B3" s="1000"/>
      <c r="C3" s="1000"/>
      <c r="D3" s="1000"/>
      <c r="E3" s="1000"/>
      <c r="F3" s="1000"/>
      <c r="G3" s="1000"/>
      <c r="H3" s="1000"/>
      <c r="I3" s="1000"/>
      <c r="J3" s="1000"/>
      <c r="K3" s="1000"/>
      <c r="L3" s="1000"/>
      <c r="M3" s="1000"/>
    </row>
    <row r="4" spans="1:13" ht="22.5" customHeight="1" thickBot="1">
      <c r="A4" s="973" t="s">
        <v>220</v>
      </c>
      <c r="B4" s="975" t="s">
        <v>388</v>
      </c>
      <c r="C4" s="976"/>
      <c r="D4" s="976"/>
      <c r="E4" s="976"/>
      <c r="F4" s="976"/>
      <c r="G4" s="977"/>
      <c r="H4" s="975" t="s">
        <v>389</v>
      </c>
      <c r="I4" s="976"/>
      <c r="J4" s="976"/>
      <c r="K4" s="976"/>
      <c r="L4" s="977"/>
      <c r="M4" s="966" t="s">
        <v>390</v>
      </c>
    </row>
    <row r="5" spans="1:13">
      <c r="A5" s="970"/>
      <c r="B5" s="715" t="s">
        <v>1276</v>
      </c>
      <c r="C5" s="715" t="s">
        <v>1277</v>
      </c>
      <c r="D5" s="715" t="s">
        <v>1278</v>
      </c>
      <c r="E5" s="715" t="s">
        <v>1279</v>
      </c>
      <c r="F5" s="715" t="s">
        <v>1280</v>
      </c>
      <c r="G5" s="715" t="s">
        <v>1281</v>
      </c>
      <c r="H5" s="715" t="s">
        <v>1277</v>
      </c>
      <c r="I5" s="715" t="s">
        <v>1278</v>
      </c>
      <c r="J5" s="715" t="s">
        <v>1279</v>
      </c>
      <c r="K5" s="715" t="s">
        <v>1280</v>
      </c>
      <c r="L5" s="715" t="s">
        <v>1281</v>
      </c>
      <c r="M5" s="967"/>
    </row>
    <row r="6" spans="1:13" ht="22.5" thickBot="1">
      <c r="A6" s="970"/>
      <c r="B6" s="716" t="s">
        <v>1282</v>
      </c>
      <c r="C6" s="716" t="s">
        <v>1283</v>
      </c>
      <c r="D6" s="716" t="s">
        <v>1284</v>
      </c>
      <c r="E6" s="716" t="s">
        <v>69</v>
      </c>
      <c r="F6" s="716" t="s">
        <v>70</v>
      </c>
      <c r="G6" s="716" t="s">
        <v>1258</v>
      </c>
      <c r="H6" s="716" t="s">
        <v>1283</v>
      </c>
      <c r="I6" s="716" t="s">
        <v>1284</v>
      </c>
      <c r="J6" s="716" t="s">
        <v>69</v>
      </c>
      <c r="K6" s="716" t="s">
        <v>70</v>
      </c>
      <c r="L6" s="716" t="s">
        <v>1258</v>
      </c>
      <c r="M6" s="967"/>
    </row>
    <row r="7" spans="1:13">
      <c r="A7" s="970"/>
      <c r="B7" s="715" t="s">
        <v>391</v>
      </c>
      <c r="C7" s="715" t="s">
        <v>392</v>
      </c>
      <c r="D7" s="715" t="s">
        <v>391</v>
      </c>
      <c r="E7" s="715" t="s">
        <v>391</v>
      </c>
      <c r="F7" s="715" t="s">
        <v>392</v>
      </c>
      <c r="G7" s="715" t="s">
        <v>391</v>
      </c>
      <c r="H7" s="715" t="s">
        <v>392</v>
      </c>
      <c r="I7" s="715" t="s">
        <v>391</v>
      </c>
      <c r="J7" s="715" t="s">
        <v>391</v>
      </c>
      <c r="K7" s="715" t="s">
        <v>392</v>
      </c>
      <c r="L7" s="715" t="s">
        <v>391</v>
      </c>
      <c r="M7" s="967"/>
    </row>
    <row r="8" spans="1:13" ht="22.5" thickBot="1">
      <c r="A8" s="972"/>
      <c r="B8" s="716" t="s">
        <v>393</v>
      </c>
      <c r="C8" s="716" t="s">
        <v>394</v>
      </c>
      <c r="D8" s="716" t="s">
        <v>393</v>
      </c>
      <c r="E8" s="716" t="s">
        <v>393</v>
      </c>
      <c r="F8" s="716" t="s">
        <v>394</v>
      </c>
      <c r="G8" s="716" t="s">
        <v>393</v>
      </c>
      <c r="H8" s="716" t="s">
        <v>394</v>
      </c>
      <c r="I8" s="716" t="s">
        <v>393</v>
      </c>
      <c r="J8" s="716" t="s">
        <v>393</v>
      </c>
      <c r="K8" s="716" t="s">
        <v>394</v>
      </c>
      <c r="L8" s="716" t="s">
        <v>393</v>
      </c>
      <c r="M8" s="968"/>
    </row>
    <row r="9" spans="1:13">
      <c r="A9" s="328" t="s">
        <v>617</v>
      </c>
      <c r="B9" s="317"/>
      <c r="C9" s="317"/>
      <c r="D9" s="317"/>
      <c r="E9" s="317"/>
      <c r="F9" s="317"/>
      <c r="G9" s="317"/>
      <c r="H9" s="317"/>
      <c r="I9" s="317"/>
      <c r="J9" s="317"/>
      <c r="K9" s="317"/>
      <c r="L9" s="317"/>
      <c r="M9" s="329" t="s">
        <v>618</v>
      </c>
    </row>
    <row r="10" spans="1:13">
      <c r="A10" s="358" t="s">
        <v>539</v>
      </c>
      <c r="B10" s="56" t="s">
        <v>1285</v>
      </c>
      <c r="C10" s="56" t="s">
        <v>1286</v>
      </c>
      <c r="D10" s="56" t="s">
        <v>1286</v>
      </c>
      <c r="E10" s="56" t="s">
        <v>1287</v>
      </c>
      <c r="F10" s="56" t="s">
        <v>1288</v>
      </c>
      <c r="G10" s="56" t="s">
        <v>1289</v>
      </c>
      <c r="H10" s="56" t="s">
        <v>1290</v>
      </c>
      <c r="I10" s="56" t="s">
        <v>96</v>
      </c>
      <c r="J10" s="56" t="s">
        <v>1291</v>
      </c>
      <c r="K10" s="56" t="s">
        <v>1292</v>
      </c>
      <c r="L10" s="56" t="s">
        <v>1293</v>
      </c>
      <c r="M10" s="359" t="s">
        <v>619</v>
      </c>
    </row>
    <row r="11" spans="1:13">
      <c r="A11" s="358" t="s">
        <v>541</v>
      </c>
      <c r="B11" s="56" t="s">
        <v>1285</v>
      </c>
      <c r="C11" s="56" t="s">
        <v>1286</v>
      </c>
      <c r="D11" s="56" t="s">
        <v>1286</v>
      </c>
      <c r="E11" s="56" t="s">
        <v>1287</v>
      </c>
      <c r="F11" s="56" t="s">
        <v>1288</v>
      </c>
      <c r="G11" s="56" t="s">
        <v>1289</v>
      </c>
      <c r="H11" s="56" t="s">
        <v>1290</v>
      </c>
      <c r="I11" s="56" t="s">
        <v>96</v>
      </c>
      <c r="J11" s="56" t="s">
        <v>1291</v>
      </c>
      <c r="K11" s="56" t="s">
        <v>1292</v>
      </c>
      <c r="L11" s="56" t="s">
        <v>1293</v>
      </c>
      <c r="M11" s="359" t="s">
        <v>620</v>
      </c>
    </row>
    <row r="12" spans="1:13">
      <c r="A12" s="358" t="s">
        <v>542</v>
      </c>
      <c r="B12" s="56" t="s">
        <v>1285</v>
      </c>
      <c r="C12" s="56" t="s">
        <v>1286</v>
      </c>
      <c r="D12" s="56" t="s">
        <v>1286</v>
      </c>
      <c r="E12" s="56" t="s">
        <v>1287</v>
      </c>
      <c r="F12" s="56" t="s">
        <v>1288</v>
      </c>
      <c r="G12" s="56" t="s">
        <v>1289</v>
      </c>
      <c r="H12" s="56" t="s">
        <v>1290</v>
      </c>
      <c r="I12" s="56" t="s">
        <v>96</v>
      </c>
      <c r="J12" s="56" t="s">
        <v>1291</v>
      </c>
      <c r="K12" s="56" t="s">
        <v>1292</v>
      </c>
      <c r="L12" s="56" t="s">
        <v>1293</v>
      </c>
      <c r="M12" s="359" t="s">
        <v>621</v>
      </c>
    </row>
    <row r="13" spans="1:13">
      <c r="A13" s="358" t="s">
        <v>543</v>
      </c>
      <c r="B13" s="56" t="s">
        <v>1285</v>
      </c>
      <c r="C13" s="56" t="s">
        <v>1286</v>
      </c>
      <c r="D13" s="56" t="s">
        <v>1286</v>
      </c>
      <c r="E13" s="56" t="s">
        <v>1287</v>
      </c>
      <c r="F13" s="56" t="s">
        <v>1288</v>
      </c>
      <c r="G13" s="56" t="s">
        <v>1289</v>
      </c>
      <c r="H13" s="56" t="s">
        <v>1290</v>
      </c>
      <c r="I13" s="56" t="s">
        <v>96</v>
      </c>
      <c r="J13" s="56" t="s">
        <v>1291</v>
      </c>
      <c r="K13" s="56" t="s">
        <v>1292</v>
      </c>
      <c r="L13" s="56" t="s">
        <v>1293</v>
      </c>
      <c r="M13" s="359" t="s">
        <v>622</v>
      </c>
    </row>
    <row r="14" spans="1:13">
      <c r="A14" s="358" t="s">
        <v>561</v>
      </c>
      <c r="B14" s="56" t="s">
        <v>1285</v>
      </c>
      <c r="C14" s="56" t="s">
        <v>1286</v>
      </c>
      <c r="D14" s="56" t="s">
        <v>1286</v>
      </c>
      <c r="E14" s="56" t="s">
        <v>1287</v>
      </c>
      <c r="F14" s="56" t="s">
        <v>1288</v>
      </c>
      <c r="G14" s="56" t="s">
        <v>1289</v>
      </c>
      <c r="H14" s="56" t="s">
        <v>1290</v>
      </c>
      <c r="I14" s="56" t="s">
        <v>96</v>
      </c>
      <c r="J14" s="56" t="s">
        <v>1291</v>
      </c>
      <c r="K14" s="56" t="s">
        <v>1292</v>
      </c>
      <c r="L14" s="56" t="s">
        <v>1293</v>
      </c>
      <c r="M14" s="359" t="s">
        <v>623</v>
      </c>
    </row>
    <row r="15" spans="1:13">
      <c r="A15" s="358" t="s">
        <v>562</v>
      </c>
      <c r="B15" s="56" t="s">
        <v>1285</v>
      </c>
      <c r="C15" s="56" t="s">
        <v>1286</v>
      </c>
      <c r="D15" s="56" t="s">
        <v>1286</v>
      </c>
      <c r="E15" s="56" t="s">
        <v>1287</v>
      </c>
      <c r="F15" s="56" t="s">
        <v>1288</v>
      </c>
      <c r="G15" s="56" t="s">
        <v>1289</v>
      </c>
      <c r="H15" s="56" t="s">
        <v>1290</v>
      </c>
      <c r="I15" s="56" t="s">
        <v>96</v>
      </c>
      <c r="J15" s="56" t="s">
        <v>1291</v>
      </c>
      <c r="K15" s="56" t="s">
        <v>1292</v>
      </c>
      <c r="L15" s="56" t="s">
        <v>1293</v>
      </c>
      <c r="M15" s="359" t="s">
        <v>624</v>
      </c>
    </row>
    <row r="16" spans="1:13">
      <c r="A16" s="328" t="s">
        <v>540</v>
      </c>
      <c r="B16" s="317"/>
      <c r="C16" s="317"/>
      <c r="D16" s="317"/>
      <c r="E16" s="317"/>
      <c r="F16" s="317"/>
      <c r="G16" s="317"/>
      <c r="H16" s="317"/>
      <c r="I16" s="317"/>
      <c r="J16" s="317"/>
      <c r="K16" s="317"/>
      <c r="L16" s="317"/>
      <c r="M16" s="329" t="s">
        <v>625</v>
      </c>
    </row>
    <row r="17" spans="1:13">
      <c r="A17" s="358" t="s">
        <v>544</v>
      </c>
      <c r="B17" s="56" t="s">
        <v>1294</v>
      </c>
      <c r="C17" s="56" t="s">
        <v>1295</v>
      </c>
      <c r="D17" s="56" t="s">
        <v>1286</v>
      </c>
      <c r="E17" s="56" t="s">
        <v>1296</v>
      </c>
      <c r="F17" s="56" t="s">
        <v>1297</v>
      </c>
      <c r="G17" s="56" t="s">
        <v>1288</v>
      </c>
      <c r="H17" s="56" t="s">
        <v>1298</v>
      </c>
      <c r="I17" s="56" t="s">
        <v>1299</v>
      </c>
      <c r="J17" s="56" t="s">
        <v>1300</v>
      </c>
      <c r="K17" s="56" t="s">
        <v>1301</v>
      </c>
      <c r="L17" s="56" t="s">
        <v>1302</v>
      </c>
      <c r="M17" s="359" t="s">
        <v>626</v>
      </c>
    </row>
    <row r="18" spans="1:13">
      <c r="A18" s="358" t="s">
        <v>545</v>
      </c>
      <c r="B18" s="56" t="s">
        <v>1303</v>
      </c>
      <c r="C18" s="56" t="s">
        <v>1304</v>
      </c>
      <c r="D18" s="56" t="s">
        <v>1286</v>
      </c>
      <c r="E18" s="56" t="s">
        <v>1305</v>
      </c>
      <c r="F18" s="56" t="s">
        <v>1306</v>
      </c>
      <c r="G18" s="56" t="s">
        <v>1297</v>
      </c>
      <c r="H18" s="56" t="s">
        <v>1307</v>
      </c>
      <c r="I18" s="56" t="s">
        <v>1308</v>
      </c>
      <c r="J18" s="56" t="s">
        <v>1309</v>
      </c>
      <c r="K18" s="56" t="s">
        <v>1310</v>
      </c>
      <c r="L18" s="56" t="s">
        <v>1311</v>
      </c>
      <c r="M18" s="359" t="s">
        <v>627</v>
      </c>
    </row>
    <row r="19" spans="1:13">
      <c r="A19" s="358" t="s">
        <v>546</v>
      </c>
      <c r="B19" s="56" t="s">
        <v>1312</v>
      </c>
      <c r="C19" s="56" t="s">
        <v>1313</v>
      </c>
      <c r="D19" s="56" t="s">
        <v>1286</v>
      </c>
      <c r="E19" s="56" t="s">
        <v>1305</v>
      </c>
      <c r="F19" s="56" t="s">
        <v>1297</v>
      </c>
      <c r="G19" s="56" t="s">
        <v>1288</v>
      </c>
      <c r="H19" s="56" t="s">
        <v>1314</v>
      </c>
      <c r="I19" s="56" t="s">
        <v>1315</v>
      </c>
      <c r="J19" s="56" t="s">
        <v>1309</v>
      </c>
      <c r="K19" s="56" t="s">
        <v>1316</v>
      </c>
      <c r="L19" s="56" t="s">
        <v>1302</v>
      </c>
      <c r="M19" s="359" t="s">
        <v>628</v>
      </c>
    </row>
    <row r="20" spans="1:13">
      <c r="A20" s="358" t="s">
        <v>547</v>
      </c>
      <c r="B20" s="56" t="s">
        <v>1317</v>
      </c>
      <c r="C20" s="56" t="s">
        <v>1318</v>
      </c>
      <c r="D20" s="56" t="s">
        <v>1286</v>
      </c>
      <c r="E20" s="56" t="s">
        <v>1286</v>
      </c>
      <c r="F20" s="56" t="s">
        <v>1287</v>
      </c>
      <c r="G20" s="56" t="s">
        <v>1306</v>
      </c>
      <c r="H20" s="56" t="s">
        <v>1319</v>
      </c>
      <c r="I20" s="56" t="s">
        <v>1320</v>
      </c>
      <c r="J20" s="56" t="s">
        <v>96</v>
      </c>
      <c r="K20" s="56" t="s">
        <v>1291</v>
      </c>
      <c r="L20" s="56" t="s">
        <v>1321</v>
      </c>
      <c r="M20" s="359" t="s">
        <v>629</v>
      </c>
    </row>
    <row r="21" spans="1:13">
      <c r="A21" s="358" t="s">
        <v>548</v>
      </c>
      <c r="B21" s="56" t="s">
        <v>1322</v>
      </c>
      <c r="C21" s="56" t="s">
        <v>1323</v>
      </c>
      <c r="D21" s="56" t="s">
        <v>1286</v>
      </c>
      <c r="E21" s="56" t="s">
        <v>1305</v>
      </c>
      <c r="F21" s="56" t="s">
        <v>1306</v>
      </c>
      <c r="G21" s="56" t="s">
        <v>1297</v>
      </c>
      <c r="H21" s="56" t="s">
        <v>1324</v>
      </c>
      <c r="I21" s="56" t="s">
        <v>1325</v>
      </c>
      <c r="J21" s="56" t="s">
        <v>1309</v>
      </c>
      <c r="K21" s="56" t="s">
        <v>1310</v>
      </c>
      <c r="L21" s="56" t="s">
        <v>1311</v>
      </c>
      <c r="M21" s="359" t="s">
        <v>630</v>
      </c>
    </row>
    <row r="22" spans="1:13">
      <c r="A22" s="358" t="s">
        <v>549</v>
      </c>
      <c r="B22" s="56" t="s">
        <v>1326</v>
      </c>
      <c r="C22" s="56" t="s">
        <v>1327</v>
      </c>
      <c r="D22" s="56" t="s">
        <v>1286</v>
      </c>
      <c r="E22" s="56" t="s">
        <v>1296</v>
      </c>
      <c r="F22" s="56" t="s">
        <v>1297</v>
      </c>
      <c r="G22" s="56" t="s">
        <v>1288</v>
      </c>
      <c r="H22" s="56" t="s">
        <v>1328</v>
      </c>
      <c r="I22" s="56" t="s">
        <v>1329</v>
      </c>
      <c r="J22" s="56" t="s">
        <v>1300</v>
      </c>
      <c r="K22" s="56" t="s">
        <v>1301</v>
      </c>
      <c r="L22" s="56" t="s">
        <v>1302</v>
      </c>
      <c r="M22" s="359" t="s">
        <v>631</v>
      </c>
    </row>
    <row r="23" spans="1:13">
      <c r="A23" s="328" t="s">
        <v>632</v>
      </c>
      <c r="B23" s="317"/>
      <c r="C23" s="317"/>
      <c r="D23" s="317"/>
      <c r="E23" s="317"/>
      <c r="F23" s="317"/>
      <c r="G23" s="317"/>
      <c r="H23" s="317"/>
      <c r="I23" s="317"/>
      <c r="J23" s="317"/>
      <c r="K23" s="317"/>
      <c r="L23" s="317"/>
      <c r="M23" s="329" t="s">
        <v>633</v>
      </c>
    </row>
    <row r="24" spans="1:13">
      <c r="A24" s="358" t="s">
        <v>550</v>
      </c>
      <c r="B24" s="56" t="s">
        <v>1330</v>
      </c>
      <c r="C24" s="56" t="s">
        <v>1331</v>
      </c>
      <c r="D24" s="56" t="s">
        <v>1286</v>
      </c>
      <c r="E24" s="56" t="s">
        <v>1296</v>
      </c>
      <c r="F24" s="56" t="s">
        <v>1332</v>
      </c>
      <c r="G24" s="56" t="s">
        <v>1333</v>
      </c>
      <c r="H24" s="56" t="s">
        <v>1334</v>
      </c>
      <c r="I24" s="56" t="s">
        <v>1335</v>
      </c>
      <c r="J24" s="56" t="s">
        <v>1300</v>
      </c>
      <c r="K24" s="56" t="s">
        <v>1336</v>
      </c>
      <c r="L24" s="56" t="s">
        <v>1337</v>
      </c>
      <c r="M24" s="359" t="s">
        <v>634</v>
      </c>
    </row>
    <row r="25" spans="1:13">
      <c r="A25" s="358" t="s">
        <v>551</v>
      </c>
      <c r="B25" s="56" t="s">
        <v>1338</v>
      </c>
      <c r="C25" s="56" t="s">
        <v>1339</v>
      </c>
      <c r="D25" s="56" t="s">
        <v>1286</v>
      </c>
      <c r="E25" s="56" t="s">
        <v>1296</v>
      </c>
      <c r="F25" s="56" t="s">
        <v>1332</v>
      </c>
      <c r="G25" s="56" t="s">
        <v>1340</v>
      </c>
      <c r="H25" s="56" t="s">
        <v>1341</v>
      </c>
      <c r="I25" s="56" t="s">
        <v>1342</v>
      </c>
      <c r="J25" s="56" t="s">
        <v>1300</v>
      </c>
      <c r="K25" s="56" t="s">
        <v>1336</v>
      </c>
      <c r="L25" s="56" t="s">
        <v>1343</v>
      </c>
      <c r="M25" s="359" t="s">
        <v>635</v>
      </c>
    </row>
    <row r="26" spans="1:13">
      <c r="A26" s="358" t="s">
        <v>552</v>
      </c>
      <c r="B26" s="56" t="s">
        <v>1344</v>
      </c>
      <c r="C26" s="56" t="s">
        <v>1345</v>
      </c>
      <c r="D26" s="56" t="s">
        <v>1286</v>
      </c>
      <c r="E26" s="56" t="s">
        <v>1305</v>
      </c>
      <c r="F26" s="56" t="s">
        <v>1346</v>
      </c>
      <c r="G26" s="56" t="s">
        <v>1347</v>
      </c>
      <c r="H26" s="56" t="s">
        <v>1307</v>
      </c>
      <c r="I26" s="56" t="s">
        <v>1348</v>
      </c>
      <c r="J26" s="56" t="s">
        <v>1309</v>
      </c>
      <c r="K26" s="56" t="s">
        <v>1349</v>
      </c>
      <c r="L26" s="56" t="s">
        <v>1350</v>
      </c>
      <c r="M26" s="359" t="s">
        <v>636</v>
      </c>
    </row>
    <row r="27" spans="1:13">
      <c r="A27" s="358" t="s">
        <v>553</v>
      </c>
      <c r="B27" s="56" t="s">
        <v>1351</v>
      </c>
      <c r="C27" s="56" t="s">
        <v>1352</v>
      </c>
      <c r="D27" s="56" t="s">
        <v>1286</v>
      </c>
      <c r="E27" s="56" t="s">
        <v>1305</v>
      </c>
      <c r="F27" s="56" t="s">
        <v>1297</v>
      </c>
      <c r="G27" s="56" t="s">
        <v>1288</v>
      </c>
      <c r="H27" s="56" t="s">
        <v>1353</v>
      </c>
      <c r="I27" s="56" t="s">
        <v>1354</v>
      </c>
      <c r="J27" s="56" t="s">
        <v>1309</v>
      </c>
      <c r="K27" s="56" t="s">
        <v>1316</v>
      </c>
      <c r="L27" s="56" t="s">
        <v>1302</v>
      </c>
      <c r="M27" s="359" t="s">
        <v>637</v>
      </c>
    </row>
    <row r="28" spans="1:13">
      <c r="A28" s="358" t="s">
        <v>554</v>
      </c>
      <c r="B28" s="56" t="s">
        <v>1326</v>
      </c>
      <c r="C28" s="56" t="s">
        <v>1327</v>
      </c>
      <c r="D28" s="56" t="s">
        <v>1286</v>
      </c>
      <c r="E28" s="56" t="s">
        <v>1296</v>
      </c>
      <c r="F28" s="56" t="s">
        <v>1288</v>
      </c>
      <c r="G28" s="56" t="s">
        <v>1332</v>
      </c>
      <c r="H28" s="56" t="s">
        <v>1328</v>
      </c>
      <c r="I28" s="56" t="s">
        <v>1329</v>
      </c>
      <c r="J28" s="56" t="s">
        <v>1300</v>
      </c>
      <c r="K28" s="56" t="s">
        <v>1355</v>
      </c>
      <c r="L28" s="56" t="s">
        <v>1356</v>
      </c>
      <c r="M28" s="359" t="s">
        <v>638</v>
      </c>
    </row>
    <row r="29" spans="1:13">
      <c r="A29" s="358" t="s">
        <v>555</v>
      </c>
      <c r="B29" s="56" t="s">
        <v>1357</v>
      </c>
      <c r="C29" s="56" t="s">
        <v>1358</v>
      </c>
      <c r="D29" s="56" t="s">
        <v>1286</v>
      </c>
      <c r="E29" s="56" t="s">
        <v>1296</v>
      </c>
      <c r="F29" s="56" t="s">
        <v>1346</v>
      </c>
      <c r="G29" s="56" t="s">
        <v>1359</v>
      </c>
      <c r="H29" s="56" t="s">
        <v>1360</v>
      </c>
      <c r="I29" s="56" t="s">
        <v>1361</v>
      </c>
      <c r="J29" s="56" t="s">
        <v>1300</v>
      </c>
      <c r="K29" s="56" t="s">
        <v>1362</v>
      </c>
      <c r="L29" s="56" t="s">
        <v>1363</v>
      </c>
      <c r="M29" s="359" t="s">
        <v>639</v>
      </c>
    </row>
    <row r="30" spans="1:13">
      <c r="A30" s="358" t="s">
        <v>556</v>
      </c>
      <c r="B30" s="56" t="s">
        <v>1364</v>
      </c>
      <c r="C30" s="56" t="s">
        <v>1365</v>
      </c>
      <c r="D30" s="56" t="s">
        <v>1286</v>
      </c>
      <c r="E30" s="56" t="s">
        <v>1305</v>
      </c>
      <c r="F30" s="56" t="s">
        <v>1346</v>
      </c>
      <c r="G30" s="56" t="s">
        <v>1347</v>
      </c>
      <c r="H30" s="56" t="s">
        <v>1366</v>
      </c>
      <c r="I30" s="56" t="s">
        <v>1367</v>
      </c>
      <c r="J30" s="56" t="s">
        <v>1309</v>
      </c>
      <c r="K30" s="56" t="s">
        <v>1349</v>
      </c>
      <c r="L30" s="56" t="s">
        <v>1350</v>
      </c>
      <c r="M30" s="359" t="s">
        <v>640</v>
      </c>
    </row>
    <row r="31" spans="1:13">
      <c r="A31" s="358" t="s">
        <v>557</v>
      </c>
      <c r="B31" s="56" t="s">
        <v>1368</v>
      </c>
      <c r="C31" s="56" t="s">
        <v>1369</v>
      </c>
      <c r="D31" s="56" t="s">
        <v>1286</v>
      </c>
      <c r="E31" s="56" t="s">
        <v>1305</v>
      </c>
      <c r="F31" s="56" t="s">
        <v>1306</v>
      </c>
      <c r="G31" s="56" t="s">
        <v>1297</v>
      </c>
      <c r="H31" s="56" t="s">
        <v>1370</v>
      </c>
      <c r="I31" s="56" t="s">
        <v>1371</v>
      </c>
      <c r="J31" s="56" t="s">
        <v>1309</v>
      </c>
      <c r="K31" s="56" t="s">
        <v>1310</v>
      </c>
      <c r="L31" s="56" t="s">
        <v>1311</v>
      </c>
      <c r="M31" s="359" t="s">
        <v>641</v>
      </c>
    </row>
    <row r="32" spans="1:13">
      <c r="A32" s="328" t="s">
        <v>642</v>
      </c>
      <c r="B32" s="317"/>
      <c r="C32" s="317"/>
      <c r="D32" s="317"/>
      <c r="E32" s="317"/>
      <c r="F32" s="317"/>
      <c r="G32" s="317"/>
      <c r="H32" s="317"/>
      <c r="I32" s="317"/>
      <c r="J32" s="317"/>
      <c r="K32" s="317"/>
      <c r="L32" s="317"/>
      <c r="M32" s="329" t="s">
        <v>643</v>
      </c>
    </row>
    <row r="33" spans="1:13">
      <c r="A33" s="358" t="s">
        <v>558</v>
      </c>
      <c r="B33" s="56" t="s">
        <v>1372</v>
      </c>
      <c r="C33" s="56" t="s">
        <v>1373</v>
      </c>
      <c r="D33" s="56" t="s">
        <v>1286</v>
      </c>
      <c r="E33" s="56" t="s">
        <v>1305</v>
      </c>
      <c r="F33" s="56" t="s">
        <v>1287</v>
      </c>
      <c r="G33" s="56" t="s">
        <v>1306</v>
      </c>
      <c r="H33" s="56" t="s">
        <v>1374</v>
      </c>
      <c r="I33" s="56" t="s">
        <v>1375</v>
      </c>
      <c r="J33" s="56" t="s">
        <v>1309</v>
      </c>
      <c r="K33" s="56" t="s">
        <v>1376</v>
      </c>
      <c r="L33" s="56" t="s">
        <v>1321</v>
      </c>
      <c r="M33" s="359" t="s">
        <v>644</v>
      </c>
    </row>
    <row r="34" spans="1:13">
      <c r="A34" s="358" t="s">
        <v>559</v>
      </c>
      <c r="B34" s="56" t="s">
        <v>1377</v>
      </c>
      <c r="C34" s="56" t="s">
        <v>1378</v>
      </c>
      <c r="D34" s="56" t="s">
        <v>1286</v>
      </c>
      <c r="E34" s="56" t="s">
        <v>1305</v>
      </c>
      <c r="F34" s="56" t="s">
        <v>1306</v>
      </c>
      <c r="G34" s="56" t="s">
        <v>1297</v>
      </c>
      <c r="H34" s="56" t="s">
        <v>1379</v>
      </c>
      <c r="I34" s="56" t="s">
        <v>1380</v>
      </c>
      <c r="J34" s="56" t="s">
        <v>1309</v>
      </c>
      <c r="K34" s="56" t="s">
        <v>1310</v>
      </c>
      <c r="L34" s="56" t="s">
        <v>1311</v>
      </c>
      <c r="M34" s="359" t="s">
        <v>645</v>
      </c>
    </row>
    <row r="35" spans="1:13">
      <c r="A35" s="358" t="s">
        <v>560</v>
      </c>
      <c r="B35" s="56" t="s">
        <v>1322</v>
      </c>
      <c r="C35" s="56" t="s">
        <v>1323</v>
      </c>
      <c r="D35" s="56" t="s">
        <v>1286</v>
      </c>
      <c r="E35" s="56" t="s">
        <v>1305</v>
      </c>
      <c r="F35" s="56" t="s">
        <v>1297</v>
      </c>
      <c r="G35" s="56" t="s">
        <v>1288</v>
      </c>
      <c r="H35" s="56" t="s">
        <v>1324</v>
      </c>
      <c r="I35" s="56" t="s">
        <v>1325</v>
      </c>
      <c r="J35" s="56" t="s">
        <v>1309</v>
      </c>
      <c r="K35" s="56" t="s">
        <v>1316</v>
      </c>
      <c r="L35" s="56" t="s">
        <v>1302</v>
      </c>
      <c r="M35" s="359" t="s">
        <v>646</v>
      </c>
    </row>
    <row r="36" spans="1:13">
      <c r="A36" s="358" t="s">
        <v>563</v>
      </c>
      <c r="B36" s="56" t="s">
        <v>1381</v>
      </c>
      <c r="C36" s="56" t="s">
        <v>1382</v>
      </c>
      <c r="D36" s="56" t="s">
        <v>1286</v>
      </c>
      <c r="E36" s="56" t="s">
        <v>1305</v>
      </c>
      <c r="F36" s="56" t="s">
        <v>1346</v>
      </c>
      <c r="G36" s="56" t="s">
        <v>1347</v>
      </c>
      <c r="H36" s="56" t="s">
        <v>1290</v>
      </c>
      <c r="I36" s="56" t="s">
        <v>1383</v>
      </c>
      <c r="J36" s="56" t="s">
        <v>1309</v>
      </c>
      <c r="K36" s="56" t="s">
        <v>1349</v>
      </c>
      <c r="L36" s="56" t="s">
        <v>1350</v>
      </c>
      <c r="M36" s="359" t="s">
        <v>647</v>
      </c>
    </row>
    <row r="37" spans="1:13">
      <c r="A37" s="358" t="s">
        <v>564</v>
      </c>
      <c r="B37" s="56" t="s">
        <v>1344</v>
      </c>
      <c r="C37" s="56" t="s">
        <v>1345</v>
      </c>
      <c r="D37" s="56" t="s">
        <v>1286</v>
      </c>
      <c r="E37" s="56" t="s">
        <v>1305</v>
      </c>
      <c r="F37" s="56" t="s">
        <v>1306</v>
      </c>
      <c r="G37" s="56" t="s">
        <v>1297</v>
      </c>
      <c r="H37" s="56" t="s">
        <v>1307</v>
      </c>
      <c r="I37" s="56" t="s">
        <v>1348</v>
      </c>
      <c r="J37" s="56" t="s">
        <v>1309</v>
      </c>
      <c r="K37" s="56" t="s">
        <v>1310</v>
      </c>
      <c r="L37" s="56" t="s">
        <v>1311</v>
      </c>
      <c r="M37" s="359" t="s">
        <v>648</v>
      </c>
    </row>
    <row r="38" spans="1:13">
      <c r="A38" s="358" t="s">
        <v>565</v>
      </c>
      <c r="B38" s="56" t="s">
        <v>1381</v>
      </c>
      <c r="C38" s="56" t="s">
        <v>1382</v>
      </c>
      <c r="D38" s="56" t="s">
        <v>1286</v>
      </c>
      <c r="E38" s="56" t="s">
        <v>1305</v>
      </c>
      <c r="F38" s="56" t="s">
        <v>1306</v>
      </c>
      <c r="G38" s="56" t="s">
        <v>1297</v>
      </c>
      <c r="H38" s="56" t="s">
        <v>1290</v>
      </c>
      <c r="I38" s="56" t="s">
        <v>1383</v>
      </c>
      <c r="J38" s="56" t="s">
        <v>1309</v>
      </c>
      <c r="K38" s="56" t="s">
        <v>1310</v>
      </c>
      <c r="L38" s="56" t="s">
        <v>1311</v>
      </c>
      <c r="M38" s="359" t="s">
        <v>649</v>
      </c>
    </row>
    <row r="39" spans="1:13">
      <c r="A39" s="328" t="s">
        <v>566</v>
      </c>
      <c r="B39" s="317"/>
      <c r="C39" s="317"/>
      <c r="D39" s="317"/>
      <c r="E39" s="317"/>
      <c r="F39" s="317"/>
      <c r="G39" s="317"/>
      <c r="H39" s="317"/>
      <c r="I39" s="317"/>
      <c r="J39" s="317"/>
      <c r="K39" s="317"/>
      <c r="L39" s="317"/>
      <c r="M39" s="329" t="s">
        <v>650</v>
      </c>
    </row>
    <row r="40" spans="1:13">
      <c r="A40" s="358" t="s">
        <v>567</v>
      </c>
      <c r="B40" s="56" t="s">
        <v>1372</v>
      </c>
      <c r="C40" s="56" t="s">
        <v>1373</v>
      </c>
      <c r="D40" s="56" t="s">
        <v>1286</v>
      </c>
      <c r="E40" s="56" t="s">
        <v>1296</v>
      </c>
      <c r="F40" s="56" t="s">
        <v>1297</v>
      </c>
      <c r="G40" s="56" t="s">
        <v>1288</v>
      </c>
      <c r="H40" s="56" t="s">
        <v>1374</v>
      </c>
      <c r="I40" s="56" t="s">
        <v>1375</v>
      </c>
      <c r="J40" s="56" t="s">
        <v>1300</v>
      </c>
      <c r="K40" s="56" t="s">
        <v>1301</v>
      </c>
      <c r="L40" s="56" t="s">
        <v>1302</v>
      </c>
      <c r="M40" s="359" t="s">
        <v>651</v>
      </c>
    </row>
    <row r="41" spans="1:13">
      <c r="A41" s="358" t="s">
        <v>568</v>
      </c>
      <c r="B41" s="56" t="s">
        <v>1351</v>
      </c>
      <c r="C41" s="56" t="s">
        <v>1352</v>
      </c>
      <c r="D41" s="56" t="s">
        <v>1286</v>
      </c>
      <c r="E41" s="56" t="s">
        <v>1305</v>
      </c>
      <c r="F41" s="56" t="s">
        <v>1287</v>
      </c>
      <c r="G41" s="56" t="s">
        <v>1306</v>
      </c>
      <c r="H41" s="56" t="s">
        <v>1353</v>
      </c>
      <c r="I41" s="56" t="s">
        <v>1354</v>
      </c>
      <c r="J41" s="56" t="s">
        <v>1309</v>
      </c>
      <c r="K41" s="56" t="s">
        <v>1376</v>
      </c>
      <c r="L41" s="56" t="s">
        <v>1321</v>
      </c>
      <c r="M41" s="359" t="s">
        <v>652</v>
      </c>
    </row>
    <row r="42" spans="1:13">
      <c r="A42" s="358" t="s">
        <v>569</v>
      </c>
      <c r="B42" s="56" t="s">
        <v>1384</v>
      </c>
      <c r="C42" s="56" t="s">
        <v>1385</v>
      </c>
      <c r="D42" s="56" t="s">
        <v>1286</v>
      </c>
      <c r="E42" s="56" t="s">
        <v>1305</v>
      </c>
      <c r="F42" s="56" t="s">
        <v>1287</v>
      </c>
      <c r="G42" s="56" t="s">
        <v>1306</v>
      </c>
      <c r="H42" s="56" t="s">
        <v>1386</v>
      </c>
      <c r="I42" s="56" t="s">
        <v>1387</v>
      </c>
      <c r="J42" s="56" t="s">
        <v>1309</v>
      </c>
      <c r="K42" s="56" t="s">
        <v>1376</v>
      </c>
      <c r="L42" s="56" t="s">
        <v>1321</v>
      </c>
      <c r="M42" s="359" t="s">
        <v>653</v>
      </c>
    </row>
    <row r="43" spans="1:13">
      <c r="A43" s="358" t="s">
        <v>570</v>
      </c>
      <c r="B43" s="56" t="s">
        <v>1388</v>
      </c>
      <c r="C43" s="56" t="s">
        <v>1389</v>
      </c>
      <c r="D43" s="56" t="s">
        <v>1286</v>
      </c>
      <c r="E43" s="56" t="s">
        <v>1305</v>
      </c>
      <c r="F43" s="56" t="s">
        <v>1306</v>
      </c>
      <c r="G43" s="56" t="s">
        <v>1297</v>
      </c>
      <c r="H43" s="56" t="s">
        <v>1390</v>
      </c>
      <c r="I43" s="56" t="s">
        <v>1391</v>
      </c>
      <c r="J43" s="56" t="s">
        <v>1309</v>
      </c>
      <c r="K43" s="56" t="s">
        <v>1310</v>
      </c>
      <c r="L43" s="56" t="s">
        <v>1311</v>
      </c>
      <c r="M43" s="359" t="s">
        <v>654</v>
      </c>
    </row>
    <row r="44" spans="1:13">
      <c r="A44" s="358" t="s">
        <v>571</v>
      </c>
      <c r="B44" s="56" t="s">
        <v>1388</v>
      </c>
      <c r="C44" s="56" t="s">
        <v>1389</v>
      </c>
      <c r="D44" s="56" t="s">
        <v>1286</v>
      </c>
      <c r="E44" s="56" t="s">
        <v>1305</v>
      </c>
      <c r="F44" s="56" t="s">
        <v>1287</v>
      </c>
      <c r="G44" s="56" t="s">
        <v>1306</v>
      </c>
      <c r="H44" s="56" t="s">
        <v>1390</v>
      </c>
      <c r="I44" s="56" t="s">
        <v>1391</v>
      </c>
      <c r="J44" s="56" t="s">
        <v>1309</v>
      </c>
      <c r="K44" s="56" t="s">
        <v>1376</v>
      </c>
      <c r="L44" s="56" t="s">
        <v>1321</v>
      </c>
      <c r="M44" s="359" t="s">
        <v>655</v>
      </c>
    </row>
    <row r="45" spans="1:13">
      <c r="A45" s="358" t="s">
        <v>572</v>
      </c>
      <c r="B45" s="56" t="s">
        <v>1392</v>
      </c>
      <c r="C45" s="56" t="s">
        <v>1393</v>
      </c>
      <c r="D45" s="56" t="s">
        <v>1286</v>
      </c>
      <c r="E45" s="56" t="s">
        <v>1305</v>
      </c>
      <c r="F45" s="56" t="s">
        <v>1306</v>
      </c>
      <c r="G45" s="56" t="s">
        <v>1297</v>
      </c>
      <c r="H45" s="56" t="s">
        <v>1394</v>
      </c>
      <c r="I45" s="56" t="s">
        <v>1395</v>
      </c>
      <c r="J45" s="56" t="s">
        <v>1309</v>
      </c>
      <c r="K45" s="56" t="s">
        <v>1310</v>
      </c>
      <c r="L45" s="56" t="s">
        <v>1311</v>
      </c>
      <c r="M45" s="359" t="s">
        <v>656</v>
      </c>
    </row>
    <row r="46" spans="1:13">
      <c r="A46" s="358" t="s">
        <v>573</v>
      </c>
      <c r="B46" s="56" t="s">
        <v>1396</v>
      </c>
      <c r="C46" s="56" t="s">
        <v>1397</v>
      </c>
      <c r="D46" s="56" t="s">
        <v>1286</v>
      </c>
      <c r="E46" s="56" t="s">
        <v>1305</v>
      </c>
      <c r="F46" s="56" t="s">
        <v>1306</v>
      </c>
      <c r="G46" s="56" t="s">
        <v>1297</v>
      </c>
      <c r="H46" s="56" t="s">
        <v>1398</v>
      </c>
      <c r="I46" s="56" t="s">
        <v>1399</v>
      </c>
      <c r="J46" s="56" t="s">
        <v>1309</v>
      </c>
      <c r="K46" s="56" t="s">
        <v>1310</v>
      </c>
      <c r="L46" s="56" t="s">
        <v>1311</v>
      </c>
      <c r="M46" s="359" t="s">
        <v>657</v>
      </c>
    </row>
    <row r="47" spans="1:13">
      <c r="A47" s="358" t="s">
        <v>574</v>
      </c>
      <c r="B47" s="56" t="s">
        <v>1400</v>
      </c>
      <c r="C47" s="56" t="s">
        <v>1401</v>
      </c>
      <c r="D47" s="56" t="s">
        <v>1286</v>
      </c>
      <c r="E47" s="56" t="s">
        <v>1305</v>
      </c>
      <c r="F47" s="56" t="s">
        <v>1287</v>
      </c>
      <c r="G47" s="56" t="s">
        <v>1306</v>
      </c>
      <c r="H47" s="56" t="s">
        <v>1402</v>
      </c>
      <c r="I47" s="56" t="s">
        <v>1403</v>
      </c>
      <c r="J47" s="56" t="s">
        <v>1309</v>
      </c>
      <c r="K47" s="56" t="s">
        <v>1376</v>
      </c>
      <c r="L47" s="56" t="s">
        <v>1321</v>
      </c>
      <c r="M47" s="359" t="s">
        <v>658</v>
      </c>
    </row>
    <row r="48" spans="1:13">
      <c r="A48" s="358" t="s">
        <v>575</v>
      </c>
      <c r="B48" s="56" t="s">
        <v>1388</v>
      </c>
      <c r="C48" s="56" t="s">
        <v>1389</v>
      </c>
      <c r="D48" s="56" t="s">
        <v>1286</v>
      </c>
      <c r="E48" s="56" t="s">
        <v>1305</v>
      </c>
      <c r="F48" s="56" t="s">
        <v>1287</v>
      </c>
      <c r="G48" s="56" t="s">
        <v>1306</v>
      </c>
      <c r="H48" s="56" t="s">
        <v>1390</v>
      </c>
      <c r="I48" s="56" t="s">
        <v>1391</v>
      </c>
      <c r="J48" s="56" t="s">
        <v>1309</v>
      </c>
      <c r="K48" s="56" t="s">
        <v>1376</v>
      </c>
      <c r="L48" s="56" t="s">
        <v>1321</v>
      </c>
      <c r="M48" s="359" t="s">
        <v>659</v>
      </c>
    </row>
    <row r="49" spans="1:13">
      <c r="A49" s="358" t="s">
        <v>576</v>
      </c>
      <c r="B49" s="56" t="s">
        <v>1400</v>
      </c>
      <c r="C49" s="56" t="s">
        <v>1401</v>
      </c>
      <c r="D49" s="56" t="s">
        <v>1286</v>
      </c>
      <c r="E49" s="56" t="s">
        <v>1305</v>
      </c>
      <c r="F49" s="56" t="s">
        <v>1306</v>
      </c>
      <c r="G49" s="56" t="s">
        <v>1297</v>
      </c>
      <c r="H49" s="56" t="s">
        <v>1402</v>
      </c>
      <c r="I49" s="56" t="s">
        <v>1403</v>
      </c>
      <c r="J49" s="56" t="s">
        <v>1309</v>
      </c>
      <c r="K49" s="56" t="s">
        <v>1310</v>
      </c>
      <c r="L49" s="56" t="s">
        <v>1311</v>
      </c>
      <c r="M49" s="359" t="s">
        <v>660</v>
      </c>
    </row>
    <row r="50" spans="1:13">
      <c r="A50" s="358" t="s">
        <v>577</v>
      </c>
      <c r="B50" s="56" t="s">
        <v>1404</v>
      </c>
      <c r="C50" s="56" t="s">
        <v>1405</v>
      </c>
      <c r="D50" s="56" t="s">
        <v>1286</v>
      </c>
      <c r="E50" s="56" t="s">
        <v>1305</v>
      </c>
      <c r="F50" s="56" t="s">
        <v>1287</v>
      </c>
      <c r="G50" s="56" t="s">
        <v>1306</v>
      </c>
      <c r="H50" s="56" t="s">
        <v>1334</v>
      </c>
      <c r="I50" s="56" t="s">
        <v>1406</v>
      </c>
      <c r="J50" s="56" t="s">
        <v>1309</v>
      </c>
      <c r="K50" s="56" t="s">
        <v>1376</v>
      </c>
      <c r="L50" s="56" t="s">
        <v>1321</v>
      </c>
      <c r="M50" s="359" t="s">
        <v>661</v>
      </c>
    </row>
    <row r="51" spans="1:13">
      <c r="A51" s="358" t="s">
        <v>578</v>
      </c>
      <c r="B51" s="56" t="s">
        <v>1404</v>
      </c>
      <c r="C51" s="56" t="s">
        <v>1405</v>
      </c>
      <c r="D51" s="56" t="s">
        <v>1286</v>
      </c>
      <c r="E51" s="56" t="s">
        <v>1305</v>
      </c>
      <c r="F51" s="56" t="s">
        <v>1287</v>
      </c>
      <c r="G51" s="56" t="s">
        <v>1306</v>
      </c>
      <c r="H51" s="56" t="s">
        <v>1334</v>
      </c>
      <c r="I51" s="56" t="s">
        <v>1406</v>
      </c>
      <c r="J51" s="56" t="s">
        <v>1309</v>
      </c>
      <c r="K51" s="56" t="s">
        <v>1376</v>
      </c>
      <c r="L51" s="56" t="s">
        <v>1321</v>
      </c>
      <c r="M51" s="359" t="s">
        <v>662</v>
      </c>
    </row>
    <row r="52" spans="1:13">
      <c r="A52" s="358" t="s">
        <v>579</v>
      </c>
      <c r="B52" s="56" t="s">
        <v>1407</v>
      </c>
      <c r="C52" s="56" t="s">
        <v>1408</v>
      </c>
      <c r="D52" s="56" t="s">
        <v>1286</v>
      </c>
      <c r="E52" s="56" t="s">
        <v>1305</v>
      </c>
      <c r="F52" s="56" t="s">
        <v>1287</v>
      </c>
      <c r="G52" s="56" t="s">
        <v>1306</v>
      </c>
      <c r="H52" s="56" t="s">
        <v>1409</v>
      </c>
      <c r="I52" s="56" t="s">
        <v>1410</v>
      </c>
      <c r="J52" s="56" t="s">
        <v>1309</v>
      </c>
      <c r="K52" s="56" t="s">
        <v>1376</v>
      </c>
      <c r="L52" s="56" t="s">
        <v>1321</v>
      </c>
      <c r="M52" s="359" t="s">
        <v>663</v>
      </c>
    </row>
    <row r="53" spans="1:13">
      <c r="A53" s="358" t="s">
        <v>580</v>
      </c>
      <c r="B53" s="56" t="s">
        <v>1384</v>
      </c>
      <c r="C53" s="56" t="s">
        <v>1385</v>
      </c>
      <c r="D53" s="56" t="s">
        <v>1286</v>
      </c>
      <c r="E53" s="56" t="s">
        <v>1305</v>
      </c>
      <c r="F53" s="56" t="s">
        <v>1287</v>
      </c>
      <c r="G53" s="56" t="s">
        <v>1306</v>
      </c>
      <c r="H53" s="56" t="s">
        <v>1386</v>
      </c>
      <c r="I53" s="56" t="s">
        <v>1387</v>
      </c>
      <c r="J53" s="56" t="s">
        <v>1309</v>
      </c>
      <c r="K53" s="56" t="s">
        <v>1376</v>
      </c>
      <c r="L53" s="56" t="s">
        <v>1321</v>
      </c>
      <c r="M53" s="359" t="s">
        <v>664</v>
      </c>
    </row>
    <row r="54" spans="1:13">
      <c r="A54" s="358" t="s">
        <v>581</v>
      </c>
      <c r="B54" s="56" t="s">
        <v>1388</v>
      </c>
      <c r="C54" s="56" t="s">
        <v>1389</v>
      </c>
      <c r="D54" s="56" t="s">
        <v>1286</v>
      </c>
      <c r="E54" s="56" t="s">
        <v>1305</v>
      </c>
      <c r="F54" s="56" t="s">
        <v>1306</v>
      </c>
      <c r="G54" s="56" t="s">
        <v>1297</v>
      </c>
      <c r="H54" s="56" t="s">
        <v>1390</v>
      </c>
      <c r="I54" s="56" t="s">
        <v>1391</v>
      </c>
      <c r="J54" s="56" t="s">
        <v>1309</v>
      </c>
      <c r="K54" s="56" t="s">
        <v>1310</v>
      </c>
      <c r="L54" s="56" t="s">
        <v>1311</v>
      </c>
      <c r="M54" s="359" t="s">
        <v>665</v>
      </c>
    </row>
    <row r="55" spans="1:13">
      <c r="A55" s="358" t="s">
        <v>582</v>
      </c>
      <c r="B55" s="56" t="s">
        <v>1388</v>
      </c>
      <c r="C55" s="56" t="s">
        <v>1389</v>
      </c>
      <c r="D55" s="56" t="s">
        <v>1286</v>
      </c>
      <c r="E55" s="56" t="s">
        <v>1305</v>
      </c>
      <c r="F55" s="56" t="s">
        <v>1287</v>
      </c>
      <c r="G55" s="56" t="s">
        <v>1306</v>
      </c>
      <c r="H55" s="56" t="s">
        <v>1390</v>
      </c>
      <c r="I55" s="56" t="s">
        <v>1391</v>
      </c>
      <c r="J55" s="56" t="s">
        <v>1309</v>
      </c>
      <c r="K55" s="56" t="s">
        <v>1376</v>
      </c>
      <c r="L55" s="56" t="s">
        <v>1321</v>
      </c>
      <c r="M55" s="359" t="s">
        <v>666</v>
      </c>
    </row>
    <row r="56" spans="1:13">
      <c r="A56" s="358" t="s">
        <v>583</v>
      </c>
      <c r="B56" s="56" t="s">
        <v>1400</v>
      </c>
      <c r="C56" s="56" t="s">
        <v>1401</v>
      </c>
      <c r="D56" s="56" t="s">
        <v>1286</v>
      </c>
      <c r="E56" s="56" t="s">
        <v>1305</v>
      </c>
      <c r="F56" s="56" t="s">
        <v>1306</v>
      </c>
      <c r="G56" s="56" t="s">
        <v>1297</v>
      </c>
      <c r="H56" s="56" t="s">
        <v>1402</v>
      </c>
      <c r="I56" s="56" t="s">
        <v>1403</v>
      </c>
      <c r="J56" s="56" t="s">
        <v>1309</v>
      </c>
      <c r="K56" s="56" t="s">
        <v>1310</v>
      </c>
      <c r="L56" s="56" t="s">
        <v>1311</v>
      </c>
      <c r="M56" s="359" t="s">
        <v>667</v>
      </c>
    </row>
    <row r="57" spans="1:13">
      <c r="A57" s="328" t="s">
        <v>395</v>
      </c>
      <c r="B57" s="317"/>
      <c r="C57" s="317"/>
      <c r="D57" s="317"/>
      <c r="E57" s="317"/>
      <c r="F57" s="317"/>
      <c r="G57" s="317"/>
      <c r="H57" s="317"/>
      <c r="I57" s="317"/>
      <c r="J57" s="317"/>
      <c r="K57" s="317"/>
      <c r="L57" s="317"/>
      <c r="M57" s="329" t="s">
        <v>396</v>
      </c>
    </row>
    <row r="58" spans="1:13">
      <c r="A58" s="358" t="s">
        <v>397</v>
      </c>
      <c r="B58" s="56" t="s">
        <v>1357</v>
      </c>
      <c r="C58" s="56" t="s">
        <v>1358</v>
      </c>
      <c r="D58" s="56" t="s">
        <v>1286</v>
      </c>
      <c r="E58" s="56" t="s">
        <v>1296</v>
      </c>
      <c r="F58" s="56" t="s">
        <v>1297</v>
      </c>
      <c r="G58" s="56" t="s">
        <v>1288</v>
      </c>
      <c r="H58" s="56" t="s">
        <v>1360</v>
      </c>
      <c r="I58" s="56" t="s">
        <v>1361</v>
      </c>
      <c r="J58" s="56" t="s">
        <v>1300</v>
      </c>
      <c r="K58" s="56" t="s">
        <v>1301</v>
      </c>
      <c r="L58" s="56" t="s">
        <v>1302</v>
      </c>
      <c r="M58" s="359" t="s">
        <v>398</v>
      </c>
    </row>
    <row r="59" spans="1:13">
      <c r="A59" s="358" t="s">
        <v>399</v>
      </c>
      <c r="B59" s="56" t="s">
        <v>1400</v>
      </c>
      <c r="C59" s="56" t="s">
        <v>1401</v>
      </c>
      <c r="D59" s="56" t="s">
        <v>1286</v>
      </c>
      <c r="E59" s="56" t="s">
        <v>1305</v>
      </c>
      <c r="F59" s="56" t="s">
        <v>1306</v>
      </c>
      <c r="G59" s="56" t="s">
        <v>1297</v>
      </c>
      <c r="H59" s="56" t="s">
        <v>1402</v>
      </c>
      <c r="I59" s="56" t="s">
        <v>1403</v>
      </c>
      <c r="J59" s="56" t="s">
        <v>1309</v>
      </c>
      <c r="K59" s="56" t="s">
        <v>1310</v>
      </c>
      <c r="L59" s="56" t="s">
        <v>1311</v>
      </c>
      <c r="M59" s="359" t="s">
        <v>400</v>
      </c>
    </row>
    <row r="60" spans="1:13">
      <c r="A60" s="358" t="s">
        <v>401</v>
      </c>
      <c r="B60" s="56" t="s">
        <v>1407</v>
      </c>
      <c r="C60" s="56" t="s">
        <v>1408</v>
      </c>
      <c r="D60" s="56" t="s">
        <v>1286</v>
      </c>
      <c r="E60" s="56" t="s">
        <v>1305</v>
      </c>
      <c r="F60" s="56" t="s">
        <v>1306</v>
      </c>
      <c r="G60" s="56" t="s">
        <v>1297</v>
      </c>
      <c r="H60" s="56" t="s">
        <v>1409</v>
      </c>
      <c r="I60" s="56" t="s">
        <v>1410</v>
      </c>
      <c r="J60" s="56" t="s">
        <v>1309</v>
      </c>
      <c r="K60" s="56" t="s">
        <v>1310</v>
      </c>
      <c r="L60" s="56" t="s">
        <v>1311</v>
      </c>
      <c r="M60" s="359" t="s">
        <v>402</v>
      </c>
    </row>
    <row r="61" spans="1:13">
      <c r="A61" s="358" t="s">
        <v>403</v>
      </c>
      <c r="B61" s="56" t="s">
        <v>1411</v>
      </c>
      <c r="C61" s="56" t="s">
        <v>1412</v>
      </c>
      <c r="D61" s="56" t="s">
        <v>1286</v>
      </c>
      <c r="E61" s="56" t="s">
        <v>1305</v>
      </c>
      <c r="F61" s="56" t="s">
        <v>1287</v>
      </c>
      <c r="G61" s="56" t="s">
        <v>1306</v>
      </c>
      <c r="H61" s="56" t="s">
        <v>1328</v>
      </c>
      <c r="I61" s="56" t="s">
        <v>1413</v>
      </c>
      <c r="J61" s="56" t="s">
        <v>1309</v>
      </c>
      <c r="K61" s="56" t="s">
        <v>1376</v>
      </c>
      <c r="L61" s="56" t="s">
        <v>1321</v>
      </c>
      <c r="M61" s="359" t="s">
        <v>404</v>
      </c>
    </row>
    <row r="62" spans="1:13">
      <c r="A62" s="358" t="s">
        <v>405</v>
      </c>
      <c r="B62" s="56" t="s">
        <v>1414</v>
      </c>
      <c r="C62" s="56" t="s">
        <v>1415</v>
      </c>
      <c r="D62" s="56" t="s">
        <v>1286</v>
      </c>
      <c r="E62" s="56" t="s">
        <v>1305</v>
      </c>
      <c r="F62" s="56" t="s">
        <v>1297</v>
      </c>
      <c r="G62" s="56" t="s">
        <v>1288</v>
      </c>
      <c r="H62" s="56" t="s">
        <v>1319</v>
      </c>
      <c r="I62" s="56" t="s">
        <v>1416</v>
      </c>
      <c r="J62" s="56" t="s">
        <v>1309</v>
      </c>
      <c r="K62" s="56" t="s">
        <v>1316</v>
      </c>
      <c r="L62" s="56" t="s">
        <v>1302</v>
      </c>
      <c r="M62" s="359" t="s">
        <v>406</v>
      </c>
    </row>
    <row r="63" spans="1:13">
      <c r="A63" s="358" t="s">
        <v>407</v>
      </c>
      <c r="B63" s="56" t="s">
        <v>1400</v>
      </c>
      <c r="C63" s="56" t="s">
        <v>1401</v>
      </c>
      <c r="D63" s="56" t="s">
        <v>1286</v>
      </c>
      <c r="E63" s="56" t="s">
        <v>1305</v>
      </c>
      <c r="F63" s="56" t="s">
        <v>1306</v>
      </c>
      <c r="G63" s="56" t="s">
        <v>1297</v>
      </c>
      <c r="H63" s="56" t="s">
        <v>1402</v>
      </c>
      <c r="I63" s="56" t="s">
        <v>1403</v>
      </c>
      <c r="J63" s="56" t="s">
        <v>1309</v>
      </c>
      <c r="K63" s="56" t="s">
        <v>1310</v>
      </c>
      <c r="L63" s="56" t="s">
        <v>1311</v>
      </c>
      <c r="M63" s="359" t="s">
        <v>408</v>
      </c>
    </row>
    <row r="64" spans="1:13">
      <c r="A64" s="358" t="s">
        <v>409</v>
      </c>
      <c r="B64" s="56" t="s">
        <v>1384</v>
      </c>
      <c r="C64" s="56" t="s">
        <v>1385</v>
      </c>
      <c r="D64" s="56" t="s">
        <v>1286</v>
      </c>
      <c r="E64" s="56" t="s">
        <v>1305</v>
      </c>
      <c r="F64" s="56" t="s">
        <v>1287</v>
      </c>
      <c r="G64" s="56" t="s">
        <v>1306</v>
      </c>
      <c r="H64" s="56" t="s">
        <v>1386</v>
      </c>
      <c r="I64" s="56" t="s">
        <v>1387</v>
      </c>
      <c r="J64" s="56" t="s">
        <v>1309</v>
      </c>
      <c r="K64" s="56" t="s">
        <v>1376</v>
      </c>
      <c r="L64" s="56" t="s">
        <v>1321</v>
      </c>
      <c r="M64" s="359" t="s">
        <v>410</v>
      </c>
    </row>
    <row r="65" spans="1:13">
      <c r="A65" s="358" t="s">
        <v>411</v>
      </c>
      <c r="B65" s="56" t="s">
        <v>1388</v>
      </c>
      <c r="C65" s="56" t="s">
        <v>1389</v>
      </c>
      <c r="D65" s="56" t="s">
        <v>1286</v>
      </c>
      <c r="E65" s="56" t="s">
        <v>1305</v>
      </c>
      <c r="F65" s="56" t="s">
        <v>1287</v>
      </c>
      <c r="G65" s="56" t="s">
        <v>1306</v>
      </c>
      <c r="H65" s="56" t="s">
        <v>1390</v>
      </c>
      <c r="I65" s="56" t="s">
        <v>1391</v>
      </c>
      <c r="J65" s="56" t="s">
        <v>1309</v>
      </c>
      <c r="K65" s="56" t="s">
        <v>1376</v>
      </c>
      <c r="L65" s="56" t="s">
        <v>1321</v>
      </c>
      <c r="M65" s="359" t="s">
        <v>668</v>
      </c>
    </row>
    <row r="66" spans="1:13">
      <c r="A66" s="358" t="s">
        <v>412</v>
      </c>
      <c r="B66" s="56" t="s">
        <v>96</v>
      </c>
      <c r="C66" s="56" t="s">
        <v>1352</v>
      </c>
      <c r="D66" s="56" t="s">
        <v>1286</v>
      </c>
      <c r="E66" s="56" t="s">
        <v>1305</v>
      </c>
      <c r="F66" s="56" t="s">
        <v>1306</v>
      </c>
      <c r="G66" s="56" t="s">
        <v>1297</v>
      </c>
      <c r="H66" s="56" t="s">
        <v>96</v>
      </c>
      <c r="I66" s="56" t="s">
        <v>1354</v>
      </c>
      <c r="J66" s="56" t="s">
        <v>1309</v>
      </c>
      <c r="K66" s="56" t="s">
        <v>1310</v>
      </c>
      <c r="L66" s="56" t="s">
        <v>1311</v>
      </c>
      <c r="M66" s="359" t="s">
        <v>669</v>
      </c>
    </row>
    <row r="67" spans="1:13">
      <c r="A67" s="358" t="s">
        <v>413</v>
      </c>
      <c r="B67" s="56" t="s">
        <v>1384</v>
      </c>
      <c r="C67" s="56" t="s">
        <v>1385</v>
      </c>
      <c r="D67" s="56" t="s">
        <v>1286</v>
      </c>
      <c r="E67" s="56" t="s">
        <v>1305</v>
      </c>
      <c r="F67" s="56" t="s">
        <v>1287</v>
      </c>
      <c r="G67" s="56" t="s">
        <v>1306</v>
      </c>
      <c r="H67" s="56" t="s">
        <v>1386</v>
      </c>
      <c r="I67" s="56" t="s">
        <v>1387</v>
      </c>
      <c r="J67" s="56" t="s">
        <v>1309</v>
      </c>
      <c r="K67" s="56" t="s">
        <v>1376</v>
      </c>
      <c r="L67" s="56" t="s">
        <v>1321</v>
      </c>
      <c r="M67" s="359" t="s">
        <v>414</v>
      </c>
    </row>
    <row r="68" spans="1:13">
      <c r="A68" s="358" t="s">
        <v>415</v>
      </c>
      <c r="B68" s="56" t="s">
        <v>1322</v>
      </c>
      <c r="C68" s="56" t="s">
        <v>1323</v>
      </c>
      <c r="D68" s="56" t="s">
        <v>1286</v>
      </c>
      <c r="E68" s="56" t="s">
        <v>1296</v>
      </c>
      <c r="F68" s="56" t="s">
        <v>1297</v>
      </c>
      <c r="G68" s="56" t="s">
        <v>1288</v>
      </c>
      <c r="H68" s="56" t="s">
        <v>1324</v>
      </c>
      <c r="I68" s="56" t="s">
        <v>1325</v>
      </c>
      <c r="J68" s="56" t="s">
        <v>1300</v>
      </c>
      <c r="K68" s="56" t="s">
        <v>1301</v>
      </c>
      <c r="L68" s="56" t="s">
        <v>1302</v>
      </c>
      <c r="M68" s="359" t="s">
        <v>416</v>
      </c>
    </row>
    <row r="69" spans="1:13">
      <c r="A69" s="358" t="s">
        <v>417</v>
      </c>
      <c r="B69" s="56" t="s">
        <v>1414</v>
      </c>
      <c r="C69" s="56" t="s">
        <v>1415</v>
      </c>
      <c r="D69" s="56" t="s">
        <v>1286</v>
      </c>
      <c r="E69" s="56" t="s">
        <v>1305</v>
      </c>
      <c r="F69" s="56" t="s">
        <v>1306</v>
      </c>
      <c r="G69" s="56" t="s">
        <v>1297</v>
      </c>
      <c r="H69" s="56" t="s">
        <v>1319</v>
      </c>
      <c r="I69" s="56" t="s">
        <v>1416</v>
      </c>
      <c r="J69" s="56" t="s">
        <v>1309</v>
      </c>
      <c r="K69" s="56" t="s">
        <v>1310</v>
      </c>
      <c r="L69" s="56" t="s">
        <v>1311</v>
      </c>
      <c r="M69" s="359" t="s">
        <v>418</v>
      </c>
    </row>
    <row r="70" spans="1:13">
      <c r="A70" s="358" t="s">
        <v>419</v>
      </c>
      <c r="B70" s="56" t="s">
        <v>1368</v>
      </c>
      <c r="C70" s="56" t="s">
        <v>1369</v>
      </c>
      <c r="D70" s="56" t="s">
        <v>1286</v>
      </c>
      <c r="E70" s="56" t="s">
        <v>1305</v>
      </c>
      <c r="F70" s="56" t="s">
        <v>1306</v>
      </c>
      <c r="G70" s="56" t="s">
        <v>1297</v>
      </c>
      <c r="H70" s="56" t="s">
        <v>1370</v>
      </c>
      <c r="I70" s="56" t="s">
        <v>1371</v>
      </c>
      <c r="J70" s="56" t="s">
        <v>1309</v>
      </c>
      <c r="K70" s="56" t="s">
        <v>1310</v>
      </c>
      <c r="L70" s="56" t="s">
        <v>1311</v>
      </c>
      <c r="M70" s="359" t="s">
        <v>420</v>
      </c>
    </row>
    <row r="71" spans="1:13">
      <c r="A71" s="358" t="s">
        <v>421</v>
      </c>
      <c r="B71" s="56" t="s">
        <v>1351</v>
      </c>
      <c r="C71" s="56" t="s">
        <v>1352</v>
      </c>
      <c r="D71" s="56" t="s">
        <v>1286</v>
      </c>
      <c r="E71" s="56" t="s">
        <v>1305</v>
      </c>
      <c r="F71" s="56" t="s">
        <v>1297</v>
      </c>
      <c r="G71" s="56" t="s">
        <v>1288</v>
      </c>
      <c r="H71" s="56" t="s">
        <v>1353</v>
      </c>
      <c r="I71" s="56" t="s">
        <v>1354</v>
      </c>
      <c r="J71" s="56" t="s">
        <v>1309</v>
      </c>
      <c r="K71" s="56" t="s">
        <v>1316</v>
      </c>
      <c r="L71" s="56" t="s">
        <v>1302</v>
      </c>
      <c r="M71" s="359" t="s">
        <v>422</v>
      </c>
    </row>
    <row r="72" spans="1:13">
      <c r="A72" s="358" t="s">
        <v>289</v>
      </c>
      <c r="B72" s="56" t="s">
        <v>1388</v>
      </c>
      <c r="C72" s="56" t="s">
        <v>1389</v>
      </c>
      <c r="D72" s="56" t="s">
        <v>1286</v>
      </c>
      <c r="E72" s="56" t="s">
        <v>1305</v>
      </c>
      <c r="F72" s="56" t="s">
        <v>1287</v>
      </c>
      <c r="G72" s="56" t="s">
        <v>1306</v>
      </c>
      <c r="H72" s="56" t="s">
        <v>1390</v>
      </c>
      <c r="I72" s="56" t="s">
        <v>1391</v>
      </c>
      <c r="J72" s="56" t="s">
        <v>1309</v>
      </c>
      <c r="K72" s="56" t="s">
        <v>1376</v>
      </c>
      <c r="L72" s="56" t="s">
        <v>1321</v>
      </c>
      <c r="M72" s="359" t="s">
        <v>423</v>
      </c>
    </row>
    <row r="73" spans="1:13">
      <c r="A73" s="358" t="s">
        <v>424</v>
      </c>
      <c r="B73" s="56" t="s">
        <v>1400</v>
      </c>
      <c r="C73" s="56" t="s">
        <v>1401</v>
      </c>
      <c r="D73" s="56" t="s">
        <v>1286</v>
      </c>
      <c r="E73" s="56" t="s">
        <v>1305</v>
      </c>
      <c r="F73" s="56" t="s">
        <v>1306</v>
      </c>
      <c r="G73" s="56" t="s">
        <v>1297</v>
      </c>
      <c r="H73" s="56" t="s">
        <v>1402</v>
      </c>
      <c r="I73" s="56" t="s">
        <v>1403</v>
      </c>
      <c r="J73" s="56" t="s">
        <v>1309</v>
      </c>
      <c r="K73" s="56" t="s">
        <v>1310</v>
      </c>
      <c r="L73" s="56" t="s">
        <v>1311</v>
      </c>
      <c r="M73" s="359" t="s">
        <v>425</v>
      </c>
    </row>
    <row r="74" spans="1:13">
      <c r="A74" s="358" t="s">
        <v>426</v>
      </c>
      <c r="B74" s="56" t="s">
        <v>1322</v>
      </c>
      <c r="C74" s="56" t="s">
        <v>1323</v>
      </c>
      <c r="D74" s="56" t="s">
        <v>1286</v>
      </c>
      <c r="E74" s="56" t="s">
        <v>1305</v>
      </c>
      <c r="F74" s="56" t="s">
        <v>1346</v>
      </c>
      <c r="G74" s="56" t="s">
        <v>1347</v>
      </c>
      <c r="H74" s="56" t="s">
        <v>1324</v>
      </c>
      <c r="I74" s="56" t="s">
        <v>1325</v>
      </c>
      <c r="J74" s="56" t="s">
        <v>1309</v>
      </c>
      <c r="K74" s="56" t="s">
        <v>1349</v>
      </c>
      <c r="L74" s="56" t="s">
        <v>1350</v>
      </c>
      <c r="M74" s="359" t="s">
        <v>427</v>
      </c>
    </row>
    <row r="75" spans="1:13">
      <c r="A75" s="358" t="s">
        <v>428</v>
      </c>
      <c r="B75" s="56" t="s">
        <v>1400</v>
      </c>
      <c r="C75" s="56" t="s">
        <v>1401</v>
      </c>
      <c r="D75" s="56" t="s">
        <v>1286</v>
      </c>
      <c r="E75" s="56" t="s">
        <v>1305</v>
      </c>
      <c r="F75" s="56" t="s">
        <v>1346</v>
      </c>
      <c r="G75" s="56" t="s">
        <v>1347</v>
      </c>
      <c r="H75" s="56" t="s">
        <v>1402</v>
      </c>
      <c r="I75" s="56" t="s">
        <v>1403</v>
      </c>
      <c r="J75" s="56" t="s">
        <v>1309</v>
      </c>
      <c r="K75" s="56" t="s">
        <v>1349</v>
      </c>
      <c r="L75" s="56" t="s">
        <v>1350</v>
      </c>
      <c r="M75" s="359" t="s">
        <v>429</v>
      </c>
    </row>
    <row r="76" spans="1:13">
      <c r="A76" s="358" t="s">
        <v>430</v>
      </c>
      <c r="B76" s="56" t="s">
        <v>1417</v>
      </c>
      <c r="C76" s="56" t="s">
        <v>1418</v>
      </c>
      <c r="D76" s="56" t="s">
        <v>1286</v>
      </c>
      <c r="E76" s="56" t="s">
        <v>1305</v>
      </c>
      <c r="F76" s="56" t="s">
        <v>1306</v>
      </c>
      <c r="G76" s="56" t="s">
        <v>1297</v>
      </c>
      <c r="H76" s="56" t="s">
        <v>1419</v>
      </c>
      <c r="I76" s="56" t="s">
        <v>1420</v>
      </c>
      <c r="J76" s="56" t="s">
        <v>1309</v>
      </c>
      <c r="K76" s="56" t="s">
        <v>1310</v>
      </c>
      <c r="L76" s="56" t="s">
        <v>1311</v>
      </c>
      <c r="M76" s="359" t="s">
        <v>431</v>
      </c>
    </row>
    <row r="77" spans="1:13">
      <c r="A77" s="358" t="s">
        <v>432</v>
      </c>
      <c r="B77" s="56" t="s">
        <v>1384</v>
      </c>
      <c r="C77" s="56" t="s">
        <v>1385</v>
      </c>
      <c r="D77" s="56" t="s">
        <v>1286</v>
      </c>
      <c r="E77" s="56" t="s">
        <v>1305</v>
      </c>
      <c r="F77" s="56" t="s">
        <v>1346</v>
      </c>
      <c r="G77" s="56" t="s">
        <v>1347</v>
      </c>
      <c r="H77" s="56" t="s">
        <v>1386</v>
      </c>
      <c r="I77" s="56" t="s">
        <v>1387</v>
      </c>
      <c r="J77" s="56" t="s">
        <v>1309</v>
      </c>
      <c r="K77" s="56" t="s">
        <v>1349</v>
      </c>
      <c r="L77" s="56" t="s">
        <v>1350</v>
      </c>
      <c r="M77" s="359" t="s">
        <v>433</v>
      </c>
    </row>
    <row r="78" spans="1:13">
      <c r="A78" s="328" t="s">
        <v>584</v>
      </c>
      <c r="B78" s="317"/>
      <c r="C78" s="317"/>
      <c r="D78" s="317"/>
      <c r="E78" s="317"/>
      <c r="F78" s="317"/>
      <c r="G78" s="317"/>
      <c r="H78" s="317"/>
      <c r="I78" s="317"/>
      <c r="J78" s="317"/>
      <c r="K78" s="317"/>
      <c r="L78" s="317"/>
      <c r="M78" s="329" t="s">
        <v>670</v>
      </c>
    </row>
    <row r="79" spans="1:13">
      <c r="A79" s="358" t="s">
        <v>585</v>
      </c>
      <c r="B79" s="56" t="s">
        <v>1303</v>
      </c>
      <c r="C79" s="56" t="s">
        <v>1304</v>
      </c>
      <c r="D79" s="56" t="s">
        <v>1286</v>
      </c>
      <c r="E79" s="56" t="s">
        <v>1286</v>
      </c>
      <c r="F79" s="56" t="s">
        <v>1287</v>
      </c>
      <c r="G79" s="56" t="s">
        <v>1306</v>
      </c>
      <c r="H79" s="56" t="s">
        <v>1307</v>
      </c>
      <c r="I79" s="56" t="s">
        <v>1308</v>
      </c>
      <c r="J79" s="56" t="s">
        <v>96</v>
      </c>
      <c r="K79" s="56" t="s">
        <v>1291</v>
      </c>
      <c r="L79" s="56" t="s">
        <v>1321</v>
      </c>
      <c r="M79" s="359" t="s">
        <v>671</v>
      </c>
    </row>
    <row r="80" spans="1:13">
      <c r="A80" s="358" t="s">
        <v>586</v>
      </c>
      <c r="B80" s="56" t="s">
        <v>1421</v>
      </c>
      <c r="C80" s="56" t="s">
        <v>1422</v>
      </c>
      <c r="D80" s="56" t="s">
        <v>1286</v>
      </c>
      <c r="E80" s="56" t="s">
        <v>1296</v>
      </c>
      <c r="F80" s="56" t="s">
        <v>1297</v>
      </c>
      <c r="G80" s="56" t="s">
        <v>1288</v>
      </c>
      <c r="H80" s="56" t="s">
        <v>1423</v>
      </c>
      <c r="I80" s="56" t="s">
        <v>1424</v>
      </c>
      <c r="J80" s="56" t="s">
        <v>1300</v>
      </c>
      <c r="K80" s="56" t="s">
        <v>1301</v>
      </c>
      <c r="L80" s="56" t="s">
        <v>1302</v>
      </c>
      <c r="M80" s="359" t="s">
        <v>672</v>
      </c>
    </row>
    <row r="81" spans="1:13">
      <c r="A81" s="358" t="s">
        <v>587</v>
      </c>
      <c r="B81" s="56" t="s">
        <v>1425</v>
      </c>
      <c r="C81" s="56" t="s">
        <v>1358</v>
      </c>
      <c r="D81" s="56" t="s">
        <v>1286</v>
      </c>
      <c r="E81" s="56" t="s">
        <v>1296</v>
      </c>
      <c r="F81" s="56" t="s">
        <v>1297</v>
      </c>
      <c r="G81" s="56" t="s">
        <v>1288</v>
      </c>
      <c r="H81" s="56" t="s">
        <v>1426</v>
      </c>
      <c r="I81" s="56" t="s">
        <v>1361</v>
      </c>
      <c r="J81" s="56" t="s">
        <v>1300</v>
      </c>
      <c r="K81" s="56" t="s">
        <v>1301</v>
      </c>
      <c r="L81" s="56" t="s">
        <v>1302</v>
      </c>
      <c r="M81" s="359" t="s">
        <v>673</v>
      </c>
    </row>
    <row r="82" spans="1:13">
      <c r="A82" s="358" t="s">
        <v>588</v>
      </c>
      <c r="B82" s="56" t="s">
        <v>1427</v>
      </c>
      <c r="C82" s="56" t="s">
        <v>1286</v>
      </c>
      <c r="D82" s="56" t="s">
        <v>1286</v>
      </c>
      <c r="E82" s="56" t="s">
        <v>1287</v>
      </c>
      <c r="F82" s="56" t="s">
        <v>1332</v>
      </c>
      <c r="G82" s="56" t="s">
        <v>1333</v>
      </c>
      <c r="H82" s="56" t="s">
        <v>1428</v>
      </c>
      <c r="I82" s="56" t="s">
        <v>96</v>
      </c>
      <c r="J82" s="56" t="s">
        <v>1291</v>
      </c>
      <c r="K82" s="56" t="s">
        <v>1429</v>
      </c>
      <c r="L82" s="56" t="s">
        <v>1337</v>
      </c>
      <c r="M82" s="359" t="s">
        <v>674</v>
      </c>
    </row>
    <row r="83" spans="1:13">
      <c r="A83" s="358" t="s">
        <v>675</v>
      </c>
      <c r="B83" s="56" t="s">
        <v>1381</v>
      </c>
      <c r="C83" s="56" t="s">
        <v>1382</v>
      </c>
      <c r="D83" s="56" t="s">
        <v>1286</v>
      </c>
      <c r="E83" s="56" t="s">
        <v>1296</v>
      </c>
      <c r="F83" s="56" t="s">
        <v>1297</v>
      </c>
      <c r="G83" s="56" t="s">
        <v>1288</v>
      </c>
      <c r="H83" s="56" t="s">
        <v>1290</v>
      </c>
      <c r="I83" s="56" t="s">
        <v>1383</v>
      </c>
      <c r="J83" s="56" t="s">
        <v>1300</v>
      </c>
      <c r="K83" s="56" t="s">
        <v>1301</v>
      </c>
      <c r="L83" s="56" t="s">
        <v>1302</v>
      </c>
      <c r="M83" s="359" t="s">
        <v>676</v>
      </c>
    </row>
    <row r="84" spans="1:13">
      <c r="A84" s="358" t="s">
        <v>590</v>
      </c>
      <c r="B84" s="56" t="s">
        <v>1430</v>
      </c>
      <c r="C84" s="56" t="s">
        <v>1431</v>
      </c>
      <c r="D84" s="56" t="s">
        <v>1286</v>
      </c>
      <c r="E84" s="56" t="s">
        <v>1286</v>
      </c>
      <c r="F84" s="56" t="s">
        <v>1287</v>
      </c>
      <c r="G84" s="56" t="s">
        <v>1306</v>
      </c>
      <c r="H84" s="56" t="s">
        <v>1432</v>
      </c>
      <c r="I84" s="56" t="s">
        <v>1433</v>
      </c>
      <c r="J84" s="56" t="s">
        <v>96</v>
      </c>
      <c r="K84" s="56" t="s">
        <v>1291</v>
      </c>
      <c r="L84" s="56" t="s">
        <v>1321</v>
      </c>
      <c r="M84" s="359" t="s">
        <v>677</v>
      </c>
    </row>
    <row r="85" spans="1:13">
      <c r="A85" s="358" t="s">
        <v>591</v>
      </c>
      <c r="B85" s="56" t="s">
        <v>1368</v>
      </c>
      <c r="C85" s="56" t="s">
        <v>1369</v>
      </c>
      <c r="D85" s="56" t="s">
        <v>1286</v>
      </c>
      <c r="E85" s="56" t="s">
        <v>1286</v>
      </c>
      <c r="F85" s="56" t="s">
        <v>1287</v>
      </c>
      <c r="G85" s="56" t="s">
        <v>1306</v>
      </c>
      <c r="H85" s="56" t="s">
        <v>1370</v>
      </c>
      <c r="I85" s="56" t="s">
        <v>1371</v>
      </c>
      <c r="J85" s="56" t="s">
        <v>96</v>
      </c>
      <c r="K85" s="56" t="s">
        <v>1291</v>
      </c>
      <c r="L85" s="56" t="s">
        <v>1321</v>
      </c>
      <c r="M85" s="359" t="s">
        <v>678</v>
      </c>
    </row>
    <row r="86" spans="1:13">
      <c r="A86" s="358" t="s">
        <v>592</v>
      </c>
      <c r="B86" s="56" t="s">
        <v>1317</v>
      </c>
      <c r="C86" s="56" t="s">
        <v>1318</v>
      </c>
      <c r="D86" s="56" t="s">
        <v>1286</v>
      </c>
      <c r="E86" s="56" t="s">
        <v>1296</v>
      </c>
      <c r="F86" s="56" t="s">
        <v>1297</v>
      </c>
      <c r="G86" s="56" t="s">
        <v>1288</v>
      </c>
      <c r="H86" s="56" t="s">
        <v>1319</v>
      </c>
      <c r="I86" s="56" t="s">
        <v>1320</v>
      </c>
      <c r="J86" s="56" t="s">
        <v>1300</v>
      </c>
      <c r="K86" s="56" t="s">
        <v>1301</v>
      </c>
      <c r="L86" s="56" t="s">
        <v>1302</v>
      </c>
      <c r="M86" s="359" t="s">
        <v>679</v>
      </c>
    </row>
    <row r="87" spans="1:13">
      <c r="A87" s="358" t="s">
        <v>593</v>
      </c>
      <c r="B87" s="56" t="s">
        <v>1368</v>
      </c>
      <c r="C87" s="56" t="s">
        <v>1369</v>
      </c>
      <c r="D87" s="56" t="s">
        <v>1286</v>
      </c>
      <c r="E87" s="56" t="s">
        <v>1305</v>
      </c>
      <c r="F87" s="56" t="s">
        <v>1287</v>
      </c>
      <c r="G87" s="56" t="s">
        <v>1306</v>
      </c>
      <c r="H87" s="56" t="s">
        <v>1370</v>
      </c>
      <c r="I87" s="56" t="s">
        <v>1371</v>
      </c>
      <c r="J87" s="56" t="s">
        <v>1309</v>
      </c>
      <c r="K87" s="56" t="s">
        <v>1376</v>
      </c>
      <c r="L87" s="56" t="s">
        <v>1321</v>
      </c>
      <c r="M87" s="359" t="s">
        <v>680</v>
      </c>
    </row>
    <row r="88" spans="1:13">
      <c r="A88" s="358" t="s">
        <v>594</v>
      </c>
      <c r="B88" s="56" t="s">
        <v>1434</v>
      </c>
      <c r="C88" s="56" t="s">
        <v>1435</v>
      </c>
      <c r="D88" s="56" t="s">
        <v>1286</v>
      </c>
      <c r="E88" s="56" t="s">
        <v>1286</v>
      </c>
      <c r="F88" s="56" t="s">
        <v>1287</v>
      </c>
      <c r="G88" s="56" t="s">
        <v>1306</v>
      </c>
      <c r="H88" s="56" t="s">
        <v>1436</v>
      </c>
      <c r="I88" s="56" t="s">
        <v>1437</v>
      </c>
      <c r="J88" s="56" t="s">
        <v>96</v>
      </c>
      <c r="K88" s="56" t="s">
        <v>1291</v>
      </c>
      <c r="L88" s="56" t="s">
        <v>1321</v>
      </c>
      <c r="M88" s="359" t="s">
        <v>681</v>
      </c>
    </row>
    <row r="89" spans="1:13">
      <c r="A89" s="358" t="s">
        <v>595</v>
      </c>
      <c r="B89" s="56" t="s">
        <v>1368</v>
      </c>
      <c r="C89" s="56" t="s">
        <v>1369</v>
      </c>
      <c r="D89" s="56" t="s">
        <v>1286</v>
      </c>
      <c r="E89" s="56" t="s">
        <v>1305</v>
      </c>
      <c r="F89" s="56" t="s">
        <v>1306</v>
      </c>
      <c r="G89" s="56" t="s">
        <v>1297</v>
      </c>
      <c r="H89" s="56" t="s">
        <v>1370</v>
      </c>
      <c r="I89" s="56" t="s">
        <v>1371</v>
      </c>
      <c r="J89" s="56" t="s">
        <v>1309</v>
      </c>
      <c r="K89" s="56" t="s">
        <v>1310</v>
      </c>
      <c r="L89" s="56" t="s">
        <v>1311</v>
      </c>
      <c r="M89" s="359" t="s">
        <v>682</v>
      </c>
    </row>
    <row r="90" spans="1:13">
      <c r="A90" s="358" t="s">
        <v>596</v>
      </c>
      <c r="B90" s="56" t="s">
        <v>1364</v>
      </c>
      <c r="C90" s="56" t="s">
        <v>1365</v>
      </c>
      <c r="D90" s="56" t="s">
        <v>1286</v>
      </c>
      <c r="E90" s="56" t="s">
        <v>1286</v>
      </c>
      <c r="F90" s="56" t="s">
        <v>1296</v>
      </c>
      <c r="G90" s="56" t="s">
        <v>1438</v>
      </c>
      <c r="H90" s="56" t="s">
        <v>1366</v>
      </c>
      <c r="I90" s="56" t="s">
        <v>1367</v>
      </c>
      <c r="J90" s="56" t="s">
        <v>96</v>
      </c>
      <c r="K90" s="56" t="s">
        <v>1300</v>
      </c>
      <c r="L90" s="56" t="s">
        <v>1439</v>
      </c>
      <c r="M90" s="359" t="s">
        <v>683</v>
      </c>
    </row>
    <row r="91" spans="1:13">
      <c r="A91" s="358" t="s">
        <v>597</v>
      </c>
      <c r="B91" s="56" t="s">
        <v>1381</v>
      </c>
      <c r="C91" s="56" t="s">
        <v>1382</v>
      </c>
      <c r="D91" s="56" t="s">
        <v>1286</v>
      </c>
      <c r="E91" s="56" t="s">
        <v>1286</v>
      </c>
      <c r="F91" s="56" t="s">
        <v>1296</v>
      </c>
      <c r="G91" s="56" t="s">
        <v>1438</v>
      </c>
      <c r="H91" s="56" t="s">
        <v>1290</v>
      </c>
      <c r="I91" s="56" t="s">
        <v>1383</v>
      </c>
      <c r="J91" s="56" t="s">
        <v>96</v>
      </c>
      <c r="K91" s="56" t="s">
        <v>1300</v>
      </c>
      <c r="L91" s="56" t="s">
        <v>1439</v>
      </c>
      <c r="M91" s="359" t="s">
        <v>684</v>
      </c>
    </row>
    <row r="92" spans="1:13" ht="22.5" thickBot="1">
      <c r="A92" s="358" t="s">
        <v>598</v>
      </c>
      <c r="B92" s="56" t="s">
        <v>1414</v>
      </c>
      <c r="C92" s="56" t="s">
        <v>1415</v>
      </c>
      <c r="D92" s="56" t="s">
        <v>1286</v>
      </c>
      <c r="E92" s="56" t="s">
        <v>1286</v>
      </c>
      <c r="F92" s="56" t="s">
        <v>1296</v>
      </c>
      <c r="G92" s="56" t="s">
        <v>1438</v>
      </c>
      <c r="H92" s="56" t="s">
        <v>1319</v>
      </c>
      <c r="I92" s="56" t="s">
        <v>1416</v>
      </c>
      <c r="J92" s="56" t="s">
        <v>96</v>
      </c>
      <c r="K92" s="56" t="s">
        <v>1300</v>
      </c>
      <c r="L92" s="56" t="s">
        <v>1439</v>
      </c>
      <c r="M92" s="359" t="s">
        <v>685</v>
      </c>
    </row>
    <row r="93" spans="1:13">
      <c r="A93" s="360"/>
      <c r="B93" s="360"/>
      <c r="C93" s="360"/>
      <c r="D93" s="360"/>
      <c r="E93" s="360"/>
      <c r="F93" s="360"/>
      <c r="G93" s="360"/>
      <c r="H93" s="360"/>
      <c r="I93" s="360"/>
      <c r="J93" s="360"/>
      <c r="K93" s="360"/>
      <c r="L93" s="360"/>
      <c r="M93" s="360"/>
    </row>
    <row r="94" spans="1:13" ht="93.75">
      <c r="A94" s="120" t="s">
        <v>143</v>
      </c>
      <c r="B94" s="361" t="s">
        <v>2118</v>
      </c>
      <c r="C94" s="120" t="s">
        <v>145</v>
      </c>
      <c r="D94" s="361" t="s">
        <v>2119</v>
      </c>
    </row>
  </sheetData>
  <mergeCells count="5">
    <mergeCell ref="A3:M3"/>
    <mergeCell ref="A4:A8"/>
    <mergeCell ref="B4:G4"/>
    <mergeCell ref="H4:L4"/>
    <mergeCell ref="M4:M8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FF00"/>
  </sheetPr>
  <dimension ref="A1:Q81"/>
  <sheetViews>
    <sheetView topLeftCell="A64" workbookViewId="0">
      <selection activeCell="E80" sqref="E80"/>
    </sheetView>
  </sheetViews>
  <sheetFormatPr defaultRowHeight="21.75"/>
  <cols>
    <col min="1" max="1" width="12.85546875" style="9" bestFit="1" customWidth="1"/>
    <col min="2" max="2" width="41.140625" style="9" bestFit="1" customWidth="1"/>
    <col min="3" max="3" width="8.140625" style="9" customWidth="1"/>
    <col min="4" max="4" width="41.140625" style="9" bestFit="1" customWidth="1"/>
    <col min="5" max="5" width="6.5703125" style="9" customWidth="1"/>
    <col min="6" max="6" width="6.28515625" style="9" customWidth="1"/>
    <col min="7" max="7" width="7.85546875" style="9" customWidth="1"/>
    <col min="8" max="8" width="6.42578125" style="9" customWidth="1"/>
    <col min="9" max="9" width="5.85546875" style="9" customWidth="1"/>
    <col min="10" max="10" width="8.42578125" style="9" customWidth="1"/>
    <col min="11" max="11" width="6.7109375" style="9" customWidth="1"/>
    <col min="12" max="12" width="6.140625" style="9" customWidth="1"/>
    <col min="13" max="13" width="8.7109375" style="9" customWidth="1"/>
    <col min="14" max="14" width="5.5703125" style="9" customWidth="1"/>
    <col min="15" max="15" width="5.140625" style="9" customWidth="1"/>
    <col min="16" max="16" width="7.28515625" style="9" customWidth="1"/>
    <col min="17" max="17" width="14.42578125" style="9" bestFit="1" customWidth="1"/>
    <col min="18" max="16384" width="9.140625" style="9"/>
  </cols>
  <sheetData>
    <row r="1" spans="1:17">
      <c r="A1" s="314" t="s">
        <v>2272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17">
      <c r="A2" s="314" t="s">
        <v>2273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</row>
    <row r="3" spans="1:17" ht="22.5" thickBot="1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</row>
    <row r="4" spans="1:17" ht="22.5" customHeight="1" thickBot="1">
      <c r="A4" s="973" t="s">
        <v>434</v>
      </c>
      <c r="B4" s="966" t="s">
        <v>181</v>
      </c>
      <c r="C4" s="974"/>
      <c r="D4" s="973"/>
      <c r="E4" s="975" t="s">
        <v>435</v>
      </c>
      <c r="F4" s="976"/>
      <c r="G4" s="976"/>
      <c r="H4" s="976"/>
      <c r="I4" s="976"/>
      <c r="J4" s="976"/>
      <c r="K4" s="976"/>
      <c r="L4" s="976"/>
      <c r="M4" s="976"/>
      <c r="N4" s="976"/>
      <c r="O4" s="976"/>
      <c r="P4" s="977"/>
      <c r="Q4" s="966" t="s">
        <v>436</v>
      </c>
    </row>
    <row r="5" spans="1:17" ht="18.75" customHeight="1">
      <c r="A5" s="970"/>
      <c r="B5" s="967" t="s">
        <v>116</v>
      </c>
      <c r="C5" s="969"/>
      <c r="D5" s="970"/>
      <c r="E5" s="966" t="s">
        <v>2274</v>
      </c>
      <c r="F5" s="974"/>
      <c r="G5" s="973"/>
      <c r="H5" s="966" t="s">
        <v>2274</v>
      </c>
      <c r="I5" s="974"/>
      <c r="J5" s="973"/>
      <c r="K5" s="966" t="s">
        <v>437</v>
      </c>
      <c r="L5" s="974"/>
      <c r="M5" s="973"/>
      <c r="N5" s="966" t="s">
        <v>438</v>
      </c>
      <c r="O5" s="974"/>
      <c r="P5" s="973"/>
      <c r="Q5" s="967"/>
    </row>
    <row r="6" spans="1:17" ht="18.75" customHeight="1">
      <c r="A6" s="970"/>
      <c r="B6" s="967"/>
      <c r="C6" s="969"/>
      <c r="D6" s="970"/>
      <c r="E6" s="967" t="s">
        <v>439</v>
      </c>
      <c r="F6" s="969"/>
      <c r="G6" s="970"/>
      <c r="H6" s="967" t="s">
        <v>440</v>
      </c>
      <c r="I6" s="969"/>
      <c r="J6" s="970"/>
      <c r="K6" s="967" t="s">
        <v>441</v>
      </c>
      <c r="L6" s="969"/>
      <c r="M6" s="970"/>
      <c r="N6" s="967" t="s">
        <v>2241</v>
      </c>
      <c r="O6" s="969"/>
      <c r="P6" s="970"/>
      <c r="Q6" s="967"/>
    </row>
    <row r="7" spans="1:17" ht="18.75" customHeight="1">
      <c r="A7" s="970"/>
      <c r="B7" s="967"/>
      <c r="C7" s="969"/>
      <c r="D7" s="970"/>
      <c r="E7" s="967" t="s">
        <v>2242</v>
      </c>
      <c r="F7" s="969"/>
      <c r="G7" s="970"/>
      <c r="H7" s="967" t="s">
        <v>2243</v>
      </c>
      <c r="I7" s="969"/>
      <c r="J7" s="970"/>
      <c r="K7" s="967" t="s">
        <v>442</v>
      </c>
      <c r="L7" s="969"/>
      <c r="M7" s="970"/>
      <c r="N7" s="967" t="s">
        <v>2244</v>
      </c>
      <c r="O7" s="969"/>
      <c r="P7" s="970"/>
      <c r="Q7" s="967"/>
    </row>
    <row r="8" spans="1:17" ht="22.5" customHeight="1" thickBot="1">
      <c r="A8" s="970"/>
      <c r="B8" s="968"/>
      <c r="C8" s="971"/>
      <c r="D8" s="972"/>
      <c r="E8" s="968" t="s">
        <v>2245</v>
      </c>
      <c r="F8" s="971"/>
      <c r="G8" s="972"/>
      <c r="H8" s="968" t="s">
        <v>2245</v>
      </c>
      <c r="I8" s="971"/>
      <c r="J8" s="972"/>
      <c r="K8" s="968" t="s">
        <v>2246</v>
      </c>
      <c r="L8" s="971"/>
      <c r="M8" s="972"/>
      <c r="N8" s="968"/>
      <c r="O8" s="971"/>
      <c r="P8" s="972"/>
      <c r="Q8" s="967"/>
    </row>
    <row r="9" spans="1:17">
      <c r="A9" s="970"/>
      <c r="B9" s="902" t="s">
        <v>181</v>
      </c>
      <c r="C9" s="902" t="s">
        <v>182</v>
      </c>
      <c r="D9" s="902" t="s">
        <v>183</v>
      </c>
      <c r="E9" s="902" t="s">
        <v>181</v>
      </c>
      <c r="F9" s="902" t="s">
        <v>182</v>
      </c>
      <c r="G9" s="902" t="s">
        <v>183</v>
      </c>
      <c r="H9" s="902" t="s">
        <v>181</v>
      </c>
      <c r="I9" s="902" t="s">
        <v>182</v>
      </c>
      <c r="J9" s="902" t="s">
        <v>183</v>
      </c>
      <c r="K9" s="902" t="s">
        <v>181</v>
      </c>
      <c r="L9" s="902" t="s">
        <v>182</v>
      </c>
      <c r="M9" s="902" t="s">
        <v>183</v>
      </c>
      <c r="N9" s="902" t="s">
        <v>181</v>
      </c>
      <c r="O9" s="902" t="s">
        <v>182</v>
      </c>
      <c r="P9" s="902" t="s">
        <v>183</v>
      </c>
      <c r="Q9" s="967"/>
    </row>
    <row r="10" spans="1:17" ht="22.5" thickBot="1">
      <c r="A10" s="972"/>
      <c r="B10" s="904" t="s">
        <v>116</v>
      </c>
      <c r="C10" s="904" t="s">
        <v>184</v>
      </c>
      <c r="D10" s="904" t="s">
        <v>185</v>
      </c>
      <c r="E10" s="904" t="s">
        <v>116</v>
      </c>
      <c r="F10" s="904" t="s">
        <v>184</v>
      </c>
      <c r="G10" s="904" t="s">
        <v>185</v>
      </c>
      <c r="H10" s="904" t="s">
        <v>116</v>
      </c>
      <c r="I10" s="904" t="s">
        <v>184</v>
      </c>
      <c r="J10" s="904" t="s">
        <v>185</v>
      </c>
      <c r="K10" s="904" t="s">
        <v>116</v>
      </c>
      <c r="L10" s="904" t="s">
        <v>184</v>
      </c>
      <c r="M10" s="904" t="s">
        <v>185</v>
      </c>
      <c r="N10" s="904" t="s">
        <v>116</v>
      </c>
      <c r="O10" s="904" t="s">
        <v>184</v>
      </c>
      <c r="P10" s="904" t="s">
        <v>185</v>
      </c>
      <c r="Q10" s="968"/>
    </row>
    <row r="11" spans="1:17">
      <c r="A11" s="315" t="s">
        <v>115</v>
      </c>
      <c r="B11" s="316">
        <v>120638</v>
      </c>
      <c r="C11" s="316">
        <v>60089</v>
      </c>
      <c r="D11" s="316">
        <v>60549</v>
      </c>
      <c r="E11" s="316">
        <v>95920</v>
      </c>
      <c r="F11" s="316">
        <v>47335</v>
      </c>
      <c r="G11" s="316">
        <v>48585</v>
      </c>
      <c r="H11" s="316">
        <v>10692</v>
      </c>
      <c r="I11" s="316">
        <v>5493</v>
      </c>
      <c r="J11" s="316">
        <v>5199</v>
      </c>
      <c r="K11" s="316">
        <v>9668</v>
      </c>
      <c r="L11" s="316">
        <v>4977</v>
      </c>
      <c r="M11" s="316">
        <v>4691</v>
      </c>
      <c r="N11" s="316">
        <v>4358</v>
      </c>
      <c r="O11" s="316">
        <v>2284</v>
      </c>
      <c r="P11" s="316">
        <v>2074</v>
      </c>
      <c r="Q11" s="318" t="s">
        <v>116</v>
      </c>
    </row>
    <row r="12" spans="1:17">
      <c r="A12" s="328" t="s">
        <v>443</v>
      </c>
      <c r="B12" s="316">
        <v>17739</v>
      </c>
      <c r="C12" s="316">
        <v>9193</v>
      </c>
      <c r="D12" s="316">
        <v>8546</v>
      </c>
      <c r="E12" s="316">
        <v>12529</v>
      </c>
      <c r="F12" s="316">
        <v>6531</v>
      </c>
      <c r="G12" s="316">
        <v>5998</v>
      </c>
      <c r="H12" s="316">
        <v>3128</v>
      </c>
      <c r="I12" s="316">
        <v>1632</v>
      </c>
      <c r="J12" s="316">
        <v>1496</v>
      </c>
      <c r="K12" s="316">
        <v>1599</v>
      </c>
      <c r="L12" s="317">
        <v>781</v>
      </c>
      <c r="M12" s="317">
        <v>818</v>
      </c>
      <c r="N12" s="317">
        <v>483</v>
      </c>
      <c r="O12" s="317">
        <v>249</v>
      </c>
      <c r="P12" s="317">
        <v>234</v>
      </c>
      <c r="Q12" s="329" t="s">
        <v>444</v>
      </c>
    </row>
    <row r="13" spans="1:17">
      <c r="A13" s="326" t="s">
        <v>445</v>
      </c>
      <c r="B13" s="58">
        <v>1797</v>
      </c>
      <c r="C13" s="56">
        <v>920</v>
      </c>
      <c r="D13" s="56">
        <v>877</v>
      </c>
      <c r="E13" s="56">
        <v>421</v>
      </c>
      <c r="F13" s="56">
        <v>215</v>
      </c>
      <c r="G13" s="56">
        <v>206</v>
      </c>
      <c r="H13" s="56">
        <v>823</v>
      </c>
      <c r="I13" s="56">
        <v>429</v>
      </c>
      <c r="J13" s="56">
        <v>394</v>
      </c>
      <c r="K13" s="56">
        <v>401</v>
      </c>
      <c r="L13" s="56">
        <v>192</v>
      </c>
      <c r="M13" s="56">
        <v>209</v>
      </c>
      <c r="N13" s="56">
        <v>152</v>
      </c>
      <c r="O13" s="56">
        <v>84</v>
      </c>
      <c r="P13" s="56">
        <v>68</v>
      </c>
      <c r="Q13" s="327" t="s">
        <v>446</v>
      </c>
    </row>
    <row r="14" spans="1:17">
      <c r="A14" s="326" t="s">
        <v>447</v>
      </c>
      <c r="B14" s="58">
        <v>7629</v>
      </c>
      <c r="C14" s="58">
        <v>3969</v>
      </c>
      <c r="D14" s="58">
        <v>3660</v>
      </c>
      <c r="E14" s="58">
        <v>5863</v>
      </c>
      <c r="F14" s="58">
        <v>3067</v>
      </c>
      <c r="G14" s="58">
        <v>2796</v>
      </c>
      <c r="H14" s="58">
        <v>1063</v>
      </c>
      <c r="I14" s="56">
        <v>547</v>
      </c>
      <c r="J14" s="56">
        <v>516</v>
      </c>
      <c r="K14" s="56">
        <v>538</v>
      </c>
      <c r="L14" s="56">
        <v>264</v>
      </c>
      <c r="M14" s="56">
        <v>274</v>
      </c>
      <c r="N14" s="56">
        <v>165</v>
      </c>
      <c r="O14" s="56">
        <v>91</v>
      </c>
      <c r="P14" s="56">
        <v>74</v>
      </c>
      <c r="Q14" s="327" t="s">
        <v>448</v>
      </c>
    </row>
    <row r="15" spans="1:17">
      <c r="A15" s="326" t="s">
        <v>449</v>
      </c>
      <c r="B15" s="58">
        <v>8200</v>
      </c>
      <c r="C15" s="58">
        <v>4247</v>
      </c>
      <c r="D15" s="58">
        <v>3953</v>
      </c>
      <c r="E15" s="58">
        <v>6245</v>
      </c>
      <c r="F15" s="58">
        <v>3249</v>
      </c>
      <c r="G15" s="58">
        <v>2996</v>
      </c>
      <c r="H15" s="58">
        <v>1242</v>
      </c>
      <c r="I15" s="56">
        <v>656</v>
      </c>
      <c r="J15" s="56">
        <v>586</v>
      </c>
      <c r="K15" s="56">
        <v>547</v>
      </c>
      <c r="L15" s="56">
        <v>268</v>
      </c>
      <c r="M15" s="56">
        <v>279</v>
      </c>
      <c r="N15" s="56">
        <v>166</v>
      </c>
      <c r="O15" s="56">
        <v>74</v>
      </c>
      <c r="P15" s="56">
        <v>92</v>
      </c>
      <c r="Q15" s="327" t="s">
        <v>450</v>
      </c>
    </row>
    <row r="16" spans="1:17">
      <c r="A16" s="326" t="s">
        <v>451</v>
      </c>
      <c r="B16" s="56">
        <v>113</v>
      </c>
      <c r="C16" s="56">
        <v>57</v>
      </c>
      <c r="D16" s="56">
        <v>56</v>
      </c>
      <c r="E16" s="56" t="s">
        <v>96</v>
      </c>
      <c r="F16" s="56" t="s">
        <v>96</v>
      </c>
      <c r="G16" s="56" t="s">
        <v>96</v>
      </c>
      <c r="H16" s="56" t="s">
        <v>96</v>
      </c>
      <c r="I16" s="56" t="s">
        <v>96</v>
      </c>
      <c r="J16" s="56" t="s">
        <v>96</v>
      </c>
      <c r="K16" s="56">
        <v>113</v>
      </c>
      <c r="L16" s="56">
        <v>57</v>
      </c>
      <c r="M16" s="56">
        <v>56</v>
      </c>
      <c r="N16" s="56" t="s">
        <v>96</v>
      </c>
      <c r="O16" s="56" t="s">
        <v>96</v>
      </c>
      <c r="P16" s="56" t="s">
        <v>96</v>
      </c>
      <c r="Q16" s="327" t="s">
        <v>452</v>
      </c>
    </row>
    <row r="17" spans="1:17">
      <c r="A17" s="328" t="s">
        <v>453</v>
      </c>
      <c r="B17" s="316">
        <v>54778</v>
      </c>
      <c r="C17" s="316">
        <v>28131</v>
      </c>
      <c r="D17" s="316">
        <v>26647</v>
      </c>
      <c r="E17" s="316">
        <v>45166</v>
      </c>
      <c r="F17" s="316">
        <v>23269</v>
      </c>
      <c r="G17" s="316">
        <v>21897</v>
      </c>
      <c r="H17" s="316">
        <v>6176</v>
      </c>
      <c r="I17" s="316">
        <v>3115</v>
      </c>
      <c r="J17" s="316">
        <v>3061</v>
      </c>
      <c r="K17" s="316">
        <v>2430</v>
      </c>
      <c r="L17" s="316">
        <v>1245</v>
      </c>
      <c r="M17" s="316">
        <v>1185</v>
      </c>
      <c r="N17" s="316">
        <v>1006</v>
      </c>
      <c r="O17" s="317">
        <v>502</v>
      </c>
      <c r="P17" s="317">
        <v>504</v>
      </c>
      <c r="Q17" s="329" t="s">
        <v>454</v>
      </c>
    </row>
    <row r="18" spans="1:17">
      <c r="A18" s="326" t="s">
        <v>455</v>
      </c>
      <c r="B18" s="58">
        <v>8434</v>
      </c>
      <c r="C18" s="58">
        <v>4374</v>
      </c>
      <c r="D18" s="58">
        <v>4060</v>
      </c>
      <c r="E18" s="58">
        <v>6856</v>
      </c>
      <c r="F18" s="58">
        <v>3572</v>
      </c>
      <c r="G18" s="58">
        <v>3284</v>
      </c>
      <c r="H18" s="58">
        <v>1019</v>
      </c>
      <c r="I18" s="56">
        <v>536</v>
      </c>
      <c r="J18" s="56">
        <v>483</v>
      </c>
      <c r="K18" s="56">
        <v>393</v>
      </c>
      <c r="L18" s="56">
        <v>191</v>
      </c>
      <c r="M18" s="56">
        <v>202</v>
      </c>
      <c r="N18" s="56">
        <v>166</v>
      </c>
      <c r="O18" s="56">
        <v>75</v>
      </c>
      <c r="P18" s="56">
        <v>91</v>
      </c>
      <c r="Q18" s="327" t="s">
        <v>456</v>
      </c>
    </row>
    <row r="19" spans="1:17">
      <c r="A19" s="326" t="s">
        <v>457</v>
      </c>
      <c r="B19" s="58">
        <v>8676</v>
      </c>
      <c r="C19" s="58">
        <v>4414</v>
      </c>
      <c r="D19" s="58">
        <v>4262</v>
      </c>
      <c r="E19" s="58">
        <v>7004</v>
      </c>
      <c r="F19" s="58">
        <v>3573</v>
      </c>
      <c r="G19" s="58">
        <v>3431</v>
      </c>
      <c r="H19" s="58">
        <v>1050</v>
      </c>
      <c r="I19" s="56">
        <v>523</v>
      </c>
      <c r="J19" s="56">
        <v>527</v>
      </c>
      <c r="K19" s="56">
        <v>447</v>
      </c>
      <c r="L19" s="56">
        <v>224</v>
      </c>
      <c r="M19" s="56">
        <v>223</v>
      </c>
      <c r="N19" s="56">
        <v>175</v>
      </c>
      <c r="O19" s="56">
        <v>94</v>
      </c>
      <c r="P19" s="56">
        <v>81</v>
      </c>
      <c r="Q19" s="327" t="s">
        <v>458</v>
      </c>
    </row>
    <row r="20" spans="1:17">
      <c r="A20" s="326" t="s">
        <v>459</v>
      </c>
      <c r="B20" s="58">
        <v>9026</v>
      </c>
      <c r="C20" s="58">
        <v>4667</v>
      </c>
      <c r="D20" s="58">
        <v>4359</v>
      </c>
      <c r="E20" s="58">
        <v>7424</v>
      </c>
      <c r="F20" s="58">
        <v>3833</v>
      </c>
      <c r="G20" s="58">
        <v>3591</v>
      </c>
      <c r="H20" s="56">
        <v>995</v>
      </c>
      <c r="I20" s="56">
        <v>510</v>
      </c>
      <c r="J20" s="56">
        <v>485</v>
      </c>
      <c r="K20" s="56">
        <v>440</v>
      </c>
      <c r="L20" s="56">
        <v>240</v>
      </c>
      <c r="M20" s="56">
        <v>200</v>
      </c>
      <c r="N20" s="56">
        <v>167</v>
      </c>
      <c r="O20" s="56">
        <v>84</v>
      </c>
      <c r="P20" s="56">
        <v>83</v>
      </c>
      <c r="Q20" s="327" t="s">
        <v>460</v>
      </c>
    </row>
    <row r="21" spans="1:17">
      <c r="A21" s="326" t="s">
        <v>461</v>
      </c>
      <c r="B21" s="58">
        <v>9809</v>
      </c>
      <c r="C21" s="58">
        <v>5005</v>
      </c>
      <c r="D21" s="58">
        <v>4804</v>
      </c>
      <c r="E21" s="58">
        <v>8119</v>
      </c>
      <c r="F21" s="58">
        <v>4164</v>
      </c>
      <c r="G21" s="58">
        <v>3955</v>
      </c>
      <c r="H21" s="58">
        <v>1091</v>
      </c>
      <c r="I21" s="56">
        <v>536</v>
      </c>
      <c r="J21" s="56">
        <v>555</v>
      </c>
      <c r="K21" s="56">
        <v>422</v>
      </c>
      <c r="L21" s="56">
        <v>215</v>
      </c>
      <c r="M21" s="56">
        <v>207</v>
      </c>
      <c r="N21" s="56">
        <v>177</v>
      </c>
      <c r="O21" s="56">
        <v>90</v>
      </c>
      <c r="P21" s="56">
        <v>87</v>
      </c>
      <c r="Q21" s="327" t="s">
        <v>462</v>
      </c>
    </row>
    <row r="22" spans="1:17">
      <c r="A22" s="326" t="s">
        <v>463</v>
      </c>
      <c r="B22" s="58">
        <v>9671</v>
      </c>
      <c r="C22" s="58">
        <v>4945</v>
      </c>
      <c r="D22" s="58">
        <v>4726</v>
      </c>
      <c r="E22" s="58">
        <v>8060</v>
      </c>
      <c r="F22" s="58">
        <v>4129</v>
      </c>
      <c r="G22" s="58">
        <v>3931</v>
      </c>
      <c r="H22" s="58">
        <v>1065</v>
      </c>
      <c r="I22" s="56">
        <v>544</v>
      </c>
      <c r="J22" s="56">
        <v>521</v>
      </c>
      <c r="K22" s="56">
        <v>373</v>
      </c>
      <c r="L22" s="56">
        <v>187</v>
      </c>
      <c r="M22" s="56">
        <v>186</v>
      </c>
      <c r="N22" s="56">
        <v>173</v>
      </c>
      <c r="O22" s="56">
        <v>85</v>
      </c>
      <c r="P22" s="56">
        <v>88</v>
      </c>
      <c r="Q22" s="327" t="s">
        <v>464</v>
      </c>
    </row>
    <row r="23" spans="1:17">
      <c r="A23" s="326" t="s">
        <v>465</v>
      </c>
      <c r="B23" s="58">
        <v>9162</v>
      </c>
      <c r="C23" s="58">
        <v>4726</v>
      </c>
      <c r="D23" s="58">
        <v>4436</v>
      </c>
      <c r="E23" s="58">
        <v>7703</v>
      </c>
      <c r="F23" s="58">
        <v>3998</v>
      </c>
      <c r="G23" s="58">
        <v>3705</v>
      </c>
      <c r="H23" s="56">
        <v>956</v>
      </c>
      <c r="I23" s="56">
        <v>466</v>
      </c>
      <c r="J23" s="56">
        <v>490</v>
      </c>
      <c r="K23" s="56">
        <v>355</v>
      </c>
      <c r="L23" s="56">
        <v>188</v>
      </c>
      <c r="M23" s="56">
        <v>167</v>
      </c>
      <c r="N23" s="56">
        <v>148</v>
      </c>
      <c r="O23" s="56">
        <v>74</v>
      </c>
      <c r="P23" s="56">
        <v>74</v>
      </c>
      <c r="Q23" s="327" t="s">
        <v>466</v>
      </c>
    </row>
    <row r="24" spans="1:17" ht="37.5">
      <c r="A24" s="328" t="s">
        <v>467</v>
      </c>
      <c r="B24" s="316">
        <v>28662</v>
      </c>
      <c r="C24" s="316">
        <v>14583</v>
      </c>
      <c r="D24" s="316">
        <v>14079</v>
      </c>
      <c r="E24" s="316">
        <v>22894</v>
      </c>
      <c r="F24" s="316">
        <v>11401</v>
      </c>
      <c r="G24" s="316">
        <v>11493</v>
      </c>
      <c r="H24" s="317">
        <v>990</v>
      </c>
      <c r="I24" s="317">
        <v>542</v>
      </c>
      <c r="J24" s="317">
        <v>448</v>
      </c>
      <c r="K24" s="316">
        <v>3392</v>
      </c>
      <c r="L24" s="316">
        <v>1866</v>
      </c>
      <c r="M24" s="316">
        <v>1526</v>
      </c>
      <c r="N24" s="316">
        <v>1386</v>
      </c>
      <c r="O24" s="317">
        <v>774</v>
      </c>
      <c r="P24" s="317">
        <v>612</v>
      </c>
      <c r="Q24" s="329" t="s">
        <v>468</v>
      </c>
    </row>
    <row r="25" spans="1:17">
      <c r="A25" s="326" t="s">
        <v>469</v>
      </c>
      <c r="B25" s="58">
        <v>9493</v>
      </c>
      <c r="C25" s="58">
        <v>4829</v>
      </c>
      <c r="D25" s="58">
        <v>4664</v>
      </c>
      <c r="E25" s="58">
        <v>7624</v>
      </c>
      <c r="F25" s="58">
        <v>3789</v>
      </c>
      <c r="G25" s="58">
        <v>3835</v>
      </c>
      <c r="H25" s="56">
        <v>311</v>
      </c>
      <c r="I25" s="56">
        <v>195</v>
      </c>
      <c r="J25" s="56">
        <v>116</v>
      </c>
      <c r="K25" s="58">
        <v>1167</v>
      </c>
      <c r="L25" s="56">
        <v>637</v>
      </c>
      <c r="M25" s="56">
        <v>530</v>
      </c>
      <c r="N25" s="56">
        <v>391</v>
      </c>
      <c r="O25" s="56">
        <v>208</v>
      </c>
      <c r="P25" s="56">
        <v>183</v>
      </c>
      <c r="Q25" s="327" t="s">
        <v>470</v>
      </c>
    </row>
    <row r="26" spans="1:17">
      <c r="A26" s="326" t="s">
        <v>471</v>
      </c>
      <c r="B26" s="58">
        <v>9572</v>
      </c>
      <c r="C26" s="58">
        <v>4904</v>
      </c>
      <c r="D26" s="58">
        <v>4668</v>
      </c>
      <c r="E26" s="58">
        <v>7649</v>
      </c>
      <c r="F26" s="58">
        <v>3847</v>
      </c>
      <c r="G26" s="58">
        <v>3802</v>
      </c>
      <c r="H26" s="56">
        <v>320</v>
      </c>
      <c r="I26" s="56">
        <v>171</v>
      </c>
      <c r="J26" s="56">
        <v>149</v>
      </c>
      <c r="K26" s="58">
        <v>1144</v>
      </c>
      <c r="L26" s="56">
        <v>648</v>
      </c>
      <c r="M26" s="56">
        <v>496</v>
      </c>
      <c r="N26" s="56">
        <v>459</v>
      </c>
      <c r="O26" s="56">
        <v>238</v>
      </c>
      <c r="P26" s="56">
        <v>221</v>
      </c>
      <c r="Q26" s="327" t="s">
        <v>472</v>
      </c>
    </row>
    <row r="27" spans="1:17">
      <c r="A27" s="326" t="s">
        <v>473</v>
      </c>
      <c r="B27" s="58">
        <v>9597</v>
      </c>
      <c r="C27" s="58">
        <v>4850</v>
      </c>
      <c r="D27" s="58">
        <v>4747</v>
      </c>
      <c r="E27" s="58">
        <v>7621</v>
      </c>
      <c r="F27" s="58">
        <v>3765</v>
      </c>
      <c r="G27" s="58">
        <v>3856</v>
      </c>
      <c r="H27" s="56">
        <v>359</v>
      </c>
      <c r="I27" s="56">
        <v>176</v>
      </c>
      <c r="J27" s="56">
        <v>183</v>
      </c>
      <c r="K27" s="58">
        <v>1081</v>
      </c>
      <c r="L27" s="56">
        <v>581</v>
      </c>
      <c r="M27" s="56">
        <v>500</v>
      </c>
      <c r="N27" s="56">
        <v>536</v>
      </c>
      <c r="O27" s="56">
        <v>328</v>
      </c>
      <c r="P27" s="56">
        <v>208</v>
      </c>
      <c r="Q27" s="327" t="s">
        <v>474</v>
      </c>
    </row>
    <row r="28" spans="1:17" ht="37.5">
      <c r="A28" s="328" t="s">
        <v>475</v>
      </c>
      <c r="B28" s="316">
        <v>19459</v>
      </c>
      <c r="C28" s="316">
        <v>8182</v>
      </c>
      <c r="D28" s="316">
        <v>11277</v>
      </c>
      <c r="E28" s="316">
        <v>15331</v>
      </c>
      <c r="F28" s="316">
        <v>6134</v>
      </c>
      <c r="G28" s="316">
        <v>9197</v>
      </c>
      <c r="H28" s="317">
        <v>398</v>
      </c>
      <c r="I28" s="317">
        <v>204</v>
      </c>
      <c r="J28" s="317">
        <v>194</v>
      </c>
      <c r="K28" s="316">
        <v>2247</v>
      </c>
      <c r="L28" s="316">
        <v>1085</v>
      </c>
      <c r="M28" s="316">
        <v>1162</v>
      </c>
      <c r="N28" s="316">
        <v>1483</v>
      </c>
      <c r="O28" s="317">
        <v>759</v>
      </c>
      <c r="P28" s="317">
        <v>724</v>
      </c>
      <c r="Q28" s="329" t="s">
        <v>476</v>
      </c>
    </row>
    <row r="29" spans="1:17">
      <c r="A29" s="326" t="s">
        <v>477</v>
      </c>
      <c r="B29" s="58">
        <v>6681</v>
      </c>
      <c r="C29" s="58">
        <v>2916</v>
      </c>
      <c r="D29" s="58">
        <v>3765</v>
      </c>
      <c r="E29" s="58">
        <v>5305</v>
      </c>
      <c r="F29" s="58">
        <v>2216</v>
      </c>
      <c r="G29" s="58">
        <v>3089</v>
      </c>
      <c r="H29" s="56">
        <v>136</v>
      </c>
      <c r="I29" s="56">
        <v>59</v>
      </c>
      <c r="J29" s="56">
        <v>77</v>
      </c>
      <c r="K29" s="56">
        <v>723</v>
      </c>
      <c r="L29" s="56">
        <v>380</v>
      </c>
      <c r="M29" s="56">
        <v>343</v>
      </c>
      <c r="N29" s="56">
        <v>517</v>
      </c>
      <c r="O29" s="56">
        <v>261</v>
      </c>
      <c r="P29" s="56">
        <v>256</v>
      </c>
      <c r="Q29" s="327" t="s">
        <v>478</v>
      </c>
    </row>
    <row r="30" spans="1:17">
      <c r="A30" s="326" t="s">
        <v>479</v>
      </c>
      <c r="B30" s="58">
        <v>6518</v>
      </c>
      <c r="C30" s="58">
        <v>2711</v>
      </c>
      <c r="D30" s="58">
        <v>3807</v>
      </c>
      <c r="E30" s="58">
        <v>5133</v>
      </c>
      <c r="F30" s="58">
        <v>2025</v>
      </c>
      <c r="G30" s="58">
        <v>3108</v>
      </c>
      <c r="H30" s="56">
        <v>133</v>
      </c>
      <c r="I30" s="56">
        <v>73</v>
      </c>
      <c r="J30" s="56">
        <v>60</v>
      </c>
      <c r="K30" s="56">
        <v>746</v>
      </c>
      <c r="L30" s="56">
        <v>350</v>
      </c>
      <c r="M30" s="56">
        <v>396</v>
      </c>
      <c r="N30" s="56">
        <v>506</v>
      </c>
      <c r="O30" s="56">
        <v>263</v>
      </c>
      <c r="P30" s="56">
        <v>243</v>
      </c>
      <c r="Q30" s="327" t="s">
        <v>480</v>
      </c>
    </row>
    <row r="31" spans="1:17" ht="22.5" thickBot="1">
      <c r="A31" s="326" t="s">
        <v>481</v>
      </c>
      <c r="B31" s="58">
        <v>6260</v>
      </c>
      <c r="C31" s="58">
        <v>2555</v>
      </c>
      <c r="D31" s="58">
        <v>3705</v>
      </c>
      <c r="E31" s="58">
        <v>4893</v>
      </c>
      <c r="F31" s="58">
        <v>1893</v>
      </c>
      <c r="G31" s="58">
        <v>3000</v>
      </c>
      <c r="H31" s="56">
        <v>129</v>
      </c>
      <c r="I31" s="56">
        <v>72</v>
      </c>
      <c r="J31" s="56">
        <v>57</v>
      </c>
      <c r="K31" s="56">
        <v>778</v>
      </c>
      <c r="L31" s="56">
        <v>355</v>
      </c>
      <c r="M31" s="56">
        <v>423</v>
      </c>
      <c r="N31" s="56">
        <v>460</v>
      </c>
      <c r="O31" s="56">
        <v>235</v>
      </c>
      <c r="P31" s="56">
        <v>225</v>
      </c>
      <c r="Q31" s="327" t="s">
        <v>482</v>
      </c>
    </row>
    <row r="32" spans="1:17">
      <c r="A32" s="360"/>
      <c r="B32" s="360"/>
      <c r="C32" s="360"/>
      <c r="D32" s="360"/>
      <c r="E32" s="360"/>
      <c r="F32" s="360"/>
      <c r="G32" s="360"/>
      <c r="H32" s="360"/>
      <c r="I32" s="360"/>
      <c r="J32" s="360"/>
      <c r="K32" s="360"/>
      <c r="L32" s="360"/>
      <c r="M32" s="360"/>
      <c r="N32" s="360"/>
      <c r="O32" s="360"/>
      <c r="P32" s="360"/>
      <c r="Q32" s="360"/>
    </row>
    <row r="33" spans="1:17">
      <c r="A33" s="1005" t="s">
        <v>267</v>
      </c>
      <c r="B33" s="905" t="s">
        <v>483</v>
      </c>
      <c r="C33" s="1005" t="s">
        <v>268</v>
      </c>
      <c r="D33" s="905" t="s">
        <v>2275</v>
      </c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ht="37.5">
      <c r="A34" s="1005"/>
      <c r="B34" s="905" t="s">
        <v>2276</v>
      </c>
      <c r="C34" s="1005"/>
      <c r="D34" s="905" t="s">
        <v>2247</v>
      </c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>
      <c r="A35" s="1005"/>
      <c r="B35" s="905" t="s">
        <v>947</v>
      </c>
      <c r="C35" s="1005"/>
      <c r="D35" s="905" t="s">
        <v>2277</v>
      </c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>
      <c r="A36" s="1005" t="s">
        <v>143</v>
      </c>
      <c r="B36" s="905" t="s">
        <v>488</v>
      </c>
      <c r="C36" s="1005" t="s">
        <v>145</v>
      </c>
      <c r="D36" s="905" t="s">
        <v>2278</v>
      </c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>
      <c r="A37" s="1005"/>
      <c r="B37" s="905" t="s">
        <v>492</v>
      </c>
      <c r="C37" s="1005"/>
      <c r="D37" s="905" t="s">
        <v>2248</v>
      </c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ht="37.5">
      <c r="A38" s="1005"/>
      <c r="B38" s="905" t="s">
        <v>2279</v>
      </c>
      <c r="C38" s="1005"/>
      <c r="D38" s="905" t="s">
        <v>2280</v>
      </c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>
      <c r="A39" s="1005"/>
      <c r="B39" s="905" t="s">
        <v>186</v>
      </c>
      <c r="C39" s="1005"/>
      <c r="D39" s="905" t="s">
        <v>2281</v>
      </c>
      <c r="E39"/>
      <c r="F39"/>
      <c r="G39"/>
      <c r="H39"/>
      <c r="I39"/>
      <c r="J39"/>
      <c r="K39"/>
      <c r="L39"/>
      <c r="M39"/>
      <c r="N39"/>
      <c r="O39"/>
      <c r="P39"/>
      <c r="Q39"/>
    </row>
    <row r="41" spans="1:17">
      <c r="A41" s="314" t="s">
        <v>2282</v>
      </c>
      <c r="B41"/>
      <c r="C41"/>
      <c r="D41"/>
      <c r="E41"/>
      <c r="F41"/>
      <c r="G41"/>
      <c r="H41"/>
      <c r="I41"/>
      <c r="J41"/>
      <c r="K41"/>
      <c r="L41"/>
      <c r="M41"/>
      <c r="N41"/>
      <c r="O41"/>
    </row>
    <row r="42" spans="1:17">
      <c r="A42" s="314" t="s">
        <v>2283</v>
      </c>
      <c r="B42"/>
      <c r="C42"/>
      <c r="D42"/>
      <c r="E42"/>
      <c r="F42"/>
      <c r="G42"/>
      <c r="H42"/>
      <c r="I42"/>
      <c r="J42"/>
      <c r="K42"/>
      <c r="L42"/>
      <c r="M42"/>
      <c r="N42"/>
      <c r="O42"/>
    </row>
    <row r="43" spans="1:17" ht="22.5" thickBo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</row>
    <row r="44" spans="1:17" ht="22.5" customHeight="1" thickBot="1">
      <c r="A44" s="973" t="s">
        <v>494</v>
      </c>
      <c r="B44" s="902" t="s">
        <v>181</v>
      </c>
      <c r="C44" s="975" t="s">
        <v>495</v>
      </c>
      <c r="D44" s="976"/>
      <c r="E44" s="976"/>
      <c r="F44" s="976"/>
      <c r="G44" s="976"/>
      <c r="H44" s="976"/>
      <c r="I44" s="976"/>
      <c r="J44" s="976"/>
      <c r="K44" s="976"/>
      <c r="L44" s="976"/>
      <c r="M44" s="976"/>
      <c r="N44" s="977"/>
      <c r="O44" s="966" t="s">
        <v>496</v>
      </c>
    </row>
    <row r="45" spans="1:17" ht="22.5" customHeight="1" thickBot="1">
      <c r="A45" s="970"/>
      <c r="B45" s="903" t="s">
        <v>116</v>
      </c>
      <c r="C45" s="975" t="s">
        <v>497</v>
      </c>
      <c r="D45" s="976"/>
      <c r="E45" s="976"/>
      <c r="F45" s="976"/>
      <c r="G45" s="976"/>
      <c r="H45" s="977"/>
      <c r="I45" s="975" t="s">
        <v>2249</v>
      </c>
      <c r="J45" s="976"/>
      <c r="K45" s="977"/>
      <c r="L45" s="975" t="s">
        <v>2250</v>
      </c>
      <c r="M45" s="976"/>
      <c r="N45" s="977"/>
      <c r="O45" s="967"/>
    </row>
    <row r="46" spans="1:17">
      <c r="A46" s="970"/>
      <c r="B46" s="903"/>
      <c r="C46" s="902" t="s">
        <v>498</v>
      </c>
      <c r="D46" s="902" t="s">
        <v>499</v>
      </c>
      <c r="E46" s="902" t="s">
        <v>500</v>
      </c>
      <c r="F46" s="902" t="s">
        <v>501</v>
      </c>
      <c r="G46" s="902" t="s">
        <v>502</v>
      </c>
      <c r="H46" s="902" t="s">
        <v>503</v>
      </c>
      <c r="I46" s="902" t="s">
        <v>498</v>
      </c>
      <c r="J46" s="902" t="s">
        <v>499</v>
      </c>
      <c r="K46" s="902" t="s">
        <v>500</v>
      </c>
      <c r="L46" s="902" t="s">
        <v>501</v>
      </c>
      <c r="M46" s="902" t="s">
        <v>502</v>
      </c>
      <c r="N46" s="902" t="s">
        <v>503</v>
      </c>
      <c r="O46" s="967"/>
    </row>
    <row r="47" spans="1:17" ht="38.25" thickBot="1">
      <c r="A47" s="972"/>
      <c r="B47" s="904"/>
      <c r="C47" s="904" t="s">
        <v>504</v>
      </c>
      <c r="D47" s="904" t="s">
        <v>505</v>
      </c>
      <c r="E47" s="904" t="s">
        <v>506</v>
      </c>
      <c r="F47" s="904" t="s">
        <v>507</v>
      </c>
      <c r="G47" s="904" t="s">
        <v>508</v>
      </c>
      <c r="H47" s="904" t="s">
        <v>509</v>
      </c>
      <c r="I47" s="904" t="s">
        <v>510</v>
      </c>
      <c r="J47" s="904" t="s">
        <v>511</v>
      </c>
      <c r="K47" s="904" t="s">
        <v>512</v>
      </c>
      <c r="L47" s="904" t="s">
        <v>513</v>
      </c>
      <c r="M47" s="904" t="s">
        <v>514</v>
      </c>
      <c r="N47" s="904" t="s">
        <v>515</v>
      </c>
      <c r="O47" s="968"/>
    </row>
    <row r="48" spans="1:17">
      <c r="A48" s="55">
        <v>2556</v>
      </c>
      <c r="B48" s="56" t="s">
        <v>96</v>
      </c>
      <c r="C48" s="56" t="s">
        <v>96</v>
      </c>
      <c r="D48" s="56" t="s">
        <v>96</v>
      </c>
      <c r="E48" s="56" t="s">
        <v>96</v>
      </c>
      <c r="F48" s="56" t="s">
        <v>96</v>
      </c>
      <c r="G48" s="56" t="s">
        <v>96</v>
      </c>
      <c r="H48" s="56" t="s">
        <v>96</v>
      </c>
      <c r="I48" s="56" t="s">
        <v>96</v>
      </c>
      <c r="J48" s="56" t="s">
        <v>96</v>
      </c>
      <c r="K48" s="56" t="s">
        <v>96</v>
      </c>
      <c r="L48" s="56" t="s">
        <v>96</v>
      </c>
      <c r="M48" s="56" t="s">
        <v>96</v>
      </c>
      <c r="N48" s="56" t="s">
        <v>96</v>
      </c>
      <c r="O48" s="57">
        <v>2013</v>
      </c>
    </row>
    <row r="49" spans="1:15">
      <c r="A49" s="55">
        <v>2557</v>
      </c>
      <c r="B49" s="56" t="s">
        <v>96</v>
      </c>
      <c r="C49" s="56" t="s">
        <v>96</v>
      </c>
      <c r="D49" s="56" t="s">
        <v>96</v>
      </c>
      <c r="E49" s="56" t="s">
        <v>96</v>
      </c>
      <c r="F49" s="56" t="s">
        <v>96</v>
      </c>
      <c r="G49" s="56" t="s">
        <v>96</v>
      </c>
      <c r="H49" s="56" t="s">
        <v>96</v>
      </c>
      <c r="I49" s="56" t="s">
        <v>96</v>
      </c>
      <c r="J49" s="56" t="s">
        <v>96</v>
      </c>
      <c r="K49" s="56" t="s">
        <v>96</v>
      </c>
      <c r="L49" s="56" t="s">
        <v>96</v>
      </c>
      <c r="M49" s="56" t="s">
        <v>96</v>
      </c>
      <c r="N49" s="56" t="s">
        <v>96</v>
      </c>
      <c r="O49" s="57">
        <v>2014</v>
      </c>
    </row>
    <row r="50" spans="1:15">
      <c r="A50" s="55">
        <v>2558</v>
      </c>
      <c r="B50" s="56" t="s">
        <v>96</v>
      </c>
      <c r="C50" s="56" t="s">
        <v>96</v>
      </c>
      <c r="D50" s="56" t="s">
        <v>96</v>
      </c>
      <c r="E50" s="56" t="s">
        <v>96</v>
      </c>
      <c r="F50" s="56" t="s">
        <v>96</v>
      </c>
      <c r="G50" s="56" t="s">
        <v>96</v>
      </c>
      <c r="H50" s="56" t="s">
        <v>96</v>
      </c>
      <c r="I50" s="56" t="s">
        <v>96</v>
      </c>
      <c r="J50" s="56" t="s">
        <v>96</v>
      </c>
      <c r="K50" s="56" t="s">
        <v>96</v>
      </c>
      <c r="L50" s="56" t="s">
        <v>96</v>
      </c>
      <c r="M50" s="56" t="s">
        <v>96</v>
      </c>
      <c r="N50" s="56" t="s">
        <v>96</v>
      </c>
      <c r="O50" s="57">
        <v>2015</v>
      </c>
    </row>
    <row r="51" spans="1:15">
      <c r="A51" s="55">
        <v>2559</v>
      </c>
      <c r="B51" s="56" t="s">
        <v>96</v>
      </c>
      <c r="C51" s="56" t="s">
        <v>96</v>
      </c>
      <c r="D51" s="56" t="s">
        <v>96</v>
      </c>
      <c r="E51" s="56" t="s">
        <v>96</v>
      </c>
      <c r="F51" s="56" t="s">
        <v>96</v>
      </c>
      <c r="G51" s="56" t="s">
        <v>96</v>
      </c>
      <c r="H51" s="56" t="s">
        <v>96</v>
      </c>
      <c r="I51" s="56" t="s">
        <v>96</v>
      </c>
      <c r="J51" s="56" t="s">
        <v>96</v>
      </c>
      <c r="K51" s="56" t="s">
        <v>96</v>
      </c>
      <c r="L51" s="56" t="s">
        <v>96</v>
      </c>
      <c r="M51" s="56" t="s">
        <v>96</v>
      </c>
      <c r="N51" s="56" t="s">
        <v>96</v>
      </c>
      <c r="O51" s="57">
        <v>2016</v>
      </c>
    </row>
    <row r="52" spans="1:15">
      <c r="A52" s="55">
        <v>2560</v>
      </c>
      <c r="B52" s="56" t="s">
        <v>96</v>
      </c>
      <c r="C52" s="56" t="s">
        <v>96</v>
      </c>
      <c r="D52" s="56" t="s">
        <v>96</v>
      </c>
      <c r="E52" s="56" t="s">
        <v>96</v>
      </c>
      <c r="F52" s="56" t="s">
        <v>96</v>
      </c>
      <c r="G52" s="56" t="s">
        <v>96</v>
      </c>
      <c r="H52" s="56" t="s">
        <v>96</v>
      </c>
      <c r="I52" s="56" t="s">
        <v>96</v>
      </c>
      <c r="J52" s="56" t="s">
        <v>96</v>
      </c>
      <c r="K52" s="56" t="s">
        <v>96</v>
      </c>
      <c r="L52" s="56" t="s">
        <v>96</v>
      </c>
      <c r="M52" s="56" t="s">
        <v>96</v>
      </c>
      <c r="N52" s="56" t="s">
        <v>96</v>
      </c>
      <c r="O52" s="57">
        <v>2017</v>
      </c>
    </row>
    <row r="53" spans="1:15">
      <c r="A53" s="55">
        <v>2561</v>
      </c>
      <c r="B53" s="56">
        <v>172</v>
      </c>
      <c r="C53" s="56">
        <v>8</v>
      </c>
      <c r="D53" s="56">
        <v>10</v>
      </c>
      <c r="E53" s="56">
        <v>2</v>
      </c>
      <c r="F53" s="56">
        <v>10</v>
      </c>
      <c r="G53" s="56">
        <v>6</v>
      </c>
      <c r="H53" s="56">
        <v>4</v>
      </c>
      <c r="I53" s="56">
        <v>24</v>
      </c>
      <c r="J53" s="56">
        <v>10</v>
      </c>
      <c r="K53" s="56">
        <v>32</v>
      </c>
      <c r="L53" s="56">
        <v>28</v>
      </c>
      <c r="M53" s="56">
        <v>14</v>
      </c>
      <c r="N53" s="56">
        <v>24</v>
      </c>
      <c r="O53" s="57">
        <v>2018</v>
      </c>
    </row>
    <row r="54" spans="1:15">
      <c r="A54" s="55">
        <v>2562</v>
      </c>
      <c r="B54" s="56">
        <v>534</v>
      </c>
      <c r="C54" s="56">
        <v>20</v>
      </c>
      <c r="D54" s="56">
        <v>10</v>
      </c>
      <c r="E54" s="56">
        <v>14</v>
      </c>
      <c r="F54" s="56">
        <v>18</v>
      </c>
      <c r="G54" s="56">
        <v>6</v>
      </c>
      <c r="H54" s="56">
        <v>12</v>
      </c>
      <c r="I54" s="56">
        <v>46</v>
      </c>
      <c r="J54" s="56">
        <v>74</v>
      </c>
      <c r="K54" s="56">
        <v>126</v>
      </c>
      <c r="L54" s="56">
        <v>80</v>
      </c>
      <c r="M54" s="56">
        <v>48</v>
      </c>
      <c r="N54" s="56">
        <v>80</v>
      </c>
      <c r="O54" s="57">
        <v>2019</v>
      </c>
    </row>
    <row r="55" spans="1:15">
      <c r="A55" s="55">
        <v>2563</v>
      </c>
      <c r="B55" s="56">
        <v>29</v>
      </c>
      <c r="C55" s="56">
        <v>5</v>
      </c>
      <c r="D55" s="56">
        <v>5</v>
      </c>
      <c r="E55" s="56">
        <v>2</v>
      </c>
      <c r="F55" s="56">
        <v>3</v>
      </c>
      <c r="G55" s="56" t="s">
        <v>96</v>
      </c>
      <c r="H55" s="56">
        <v>1</v>
      </c>
      <c r="I55" s="56">
        <v>4</v>
      </c>
      <c r="J55" s="56">
        <v>1</v>
      </c>
      <c r="K55" s="56" t="s">
        <v>96</v>
      </c>
      <c r="L55" s="56">
        <v>3</v>
      </c>
      <c r="M55" s="56">
        <v>3</v>
      </c>
      <c r="N55" s="56">
        <v>2</v>
      </c>
      <c r="O55" s="57">
        <v>2020</v>
      </c>
    </row>
    <row r="56" spans="1:15">
      <c r="A56" s="55">
        <v>2564</v>
      </c>
      <c r="B56" s="56">
        <v>81</v>
      </c>
      <c r="C56" s="56">
        <v>16</v>
      </c>
      <c r="D56" s="56">
        <v>14</v>
      </c>
      <c r="E56" s="56">
        <v>14</v>
      </c>
      <c r="F56" s="56">
        <v>11</v>
      </c>
      <c r="G56" s="56">
        <v>6</v>
      </c>
      <c r="H56" s="56">
        <v>6</v>
      </c>
      <c r="I56" s="56">
        <v>3</v>
      </c>
      <c r="J56" s="56">
        <v>5</v>
      </c>
      <c r="K56" s="56">
        <v>1</v>
      </c>
      <c r="L56" s="56">
        <v>4</v>
      </c>
      <c r="M56" s="56">
        <v>1</v>
      </c>
      <c r="N56" s="56" t="s">
        <v>96</v>
      </c>
      <c r="O56" s="57">
        <v>2021</v>
      </c>
    </row>
    <row r="57" spans="1:15" ht="22.5" thickBot="1">
      <c r="A57" s="55">
        <v>2565</v>
      </c>
      <c r="B57" s="56">
        <v>386</v>
      </c>
      <c r="C57" s="56">
        <v>27</v>
      </c>
      <c r="D57" s="56">
        <v>28</v>
      </c>
      <c r="E57" s="56">
        <v>28</v>
      </c>
      <c r="F57" s="56">
        <v>28</v>
      </c>
      <c r="G57" s="56">
        <v>15</v>
      </c>
      <c r="H57" s="56">
        <v>15</v>
      </c>
      <c r="I57" s="56">
        <v>24</v>
      </c>
      <c r="J57" s="56">
        <v>50</v>
      </c>
      <c r="K57" s="56">
        <v>46</v>
      </c>
      <c r="L57" s="56">
        <v>36</v>
      </c>
      <c r="M57" s="56">
        <v>39</v>
      </c>
      <c r="N57" s="56">
        <v>50</v>
      </c>
      <c r="O57" s="57">
        <v>2022</v>
      </c>
    </row>
    <row r="58" spans="1:15">
      <c r="A58" s="360"/>
      <c r="B58" s="360"/>
      <c r="C58" s="360"/>
      <c r="D58" s="360"/>
      <c r="E58" s="360"/>
      <c r="F58" s="360"/>
      <c r="G58" s="360"/>
      <c r="H58" s="360"/>
      <c r="I58" s="360"/>
      <c r="J58" s="360"/>
      <c r="K58" s="360"/>
      <c r="L58" s="360"/>
      <c r="M58" s="360"/>
      <c r="N58" s="360"/>
      <c r="O58" s="360"/>
    </row>
    <row r="59" spans="1:15" ht="37.5">
      <c r="A59" s="1005" t="s">
        <v>267</v>
      </c>
      <c r="B59" s="905" t="s">
        <v>2284</v>
      </c>
      <c r="C59" s="1005" t="s">
        <v>268</v>
      </c>
      <c r="D59" s="905" t="s">
        <v>2285</v>
      </c>
      <c r="E59"/>
      <c r="F59"/>
      <c r="G59"/>
      <c r="H59"/>
      <c r="I59"/>
      <c r="J59"/>
      <c r="K59"/>
      <c r="L59"/>
      <c r="M59"/>
      <c r="N59"/>
      <c r="O59"/>
    </row>
    <row r="60" spans="1:15" ht="37.5">
      <c r="A60" s="1005"/>
      <c r="B60" s="905" t="s">
        <v>2276</v>
      </c>
      <c r="C60" s="1005"/>
      <c r="D60" s="905" t="s">
        <v>2247</v>
      </c>
      <c r="E60"/>
      <c r="F60"/>
      <c r="G60"/>
      <c r="H60"/>
      <c r="I60"/>
      <c r="J60"/>
      <c r="K60"/>
      <c r="L60"/>
      <c r="M60"/>
      <c r="N60"/>
      <c r="O60"/>
    </row>
    <row r="61" spans="1:15">
      <c r="A61" s="1005"/>
      <c r="B61" s="905" t="s">
        <v>947</v>
      </c>
      <c r="C61" s="1005"/>
      <c r="D61" s="905" t="s">
        <v>2277</v>
      </c>
      <c r="E61"/>
      <c r="F61"/>
      <c r="G61"/>
      <c r="H61"/>
      <c r="I61"/>
      <c r="J61"/>
      <c r="K61"/>
      <c r="L61"/>
      <c r="M61"/>
      <c r="N61"/>
      <c r="O61"/>
    </row>
    <row r="62" spans="1:15">
      <c r="A62" s="1005" t="s">
        <v>143</v>
      </c>
      <c r="B62" s="905" t="s">
        <v>488</v>
      </c>
      <c r="C62" s="1005" t="s">
        <v>145</v>
      </c>
      <c r="D62" s="905" t="s">
        <v>2278</v>
      </c>
      <c r="E62"/>
      <c r="F62"/>
      <c r="G62"/>
      <c r="H62"/>
      <c r="I62"/>
      <c r="J62"/>
      <c r="K62"/>
      <c r="L62"/>
      <c r="M62"/>
      <c r="N62"/>
      <c r="O62"/>
    </row>
    <row r="63" spans="1:15">
      <c r="A63" s="1005"/>
      <c r="B63" s="905" t="s">
        <v>492</v>
      </c>
      <c r="C63" s="1005"/>
      <c r="D63" s="905" t="s">
        <v>2248</v>
      </c>
      <c r="E63"/>
      <c r="F63"/>
      <c r="G63"/>
      <c r="H63"/>
      <c r="I63"/>
      <c r="J63"/>
      <c r="K63"/>
      <c r="L63"/>
      <c r="M63"/>
      <c r="N63"/>
      <c r="O63"/>
    </row>
    <row r="64" spans="1:15" ht="37.5">
      <c r="A64" s="1005"/>
      <c r="B64" s="905" t="s">
        <v>2279</v>
      </c>
      <c r="C64" s="1005"/>
      <c r="D64" s="905" t="s">
        <v>2280</v>
      </c>
      <c r="E64"/>
      <c r="F64"/>
      <c r="G64"/>
      <c r="H64"/>
      <c r="I64"/>
      <c r="J64"/>
      <c r="K64"/>
      <c r="L64"/>
      <c r="M64"/>
      <c r="N64"/>
      <c r="O64"/>
    </row>
    <row r="65" spans="1:15">
      <c r="A65" s="1005"/>
      <c r="B65" s="905" t="s">
        <v>186</v>
      </c>
      <c r="C65" s="1005"/>
      <c r="D65" s="905" t="s">
        <v>2281</v>
      </c>
      <c r="E65"/>
      <c r="F65"/>
      <c r="G65"/>
      <c r="H65"/>
      <c r="I65"/>
      <c r="J65"/>
      <c r="K65"/>
      <c r="L65"/>
      <c r="M65"/>
      <c r="N65"/>
      <c r="O65"/>
    </row>
    <row r="67" spans="1:15">
      <c r="B67" s="215" t="s">
        <v>516</v>
      </c>
      <c r="C67" s="214"/>
      <c r="D67" s="214"/>
      <c r="E67" s="214"/>
      <c r="F67" s="214"/>
      <c r="G67" s="214"/>
      <c r="H67" s="214"/>
      <c r="I67" s="214"/>
      <c r="J67" s="214"/>
      <c r="K67" s="214"/>
      <c r="L67" s="214"/>
    </row>
    <row r="68" spans="1:15">
      <c r="B68" s="214"/>
      <c r="C68" s="214" t="s">
        <v>517</v>
      </c>
      <c r="D68" s="214"/>
      <c r="E68" s="214"/>
      <c r="F68" s="214"/>
      <c r="G68" s="214"/>
      <c r="H68" s="214"/>
      <c r="I68" s="214"/>
      <c r="J68" s="214"/>
      <c r="K68" s="214"/>
      <c r="L68" s="214"/>
    </row>
    <row r="69" spans="1:15">
      <c r="B69" s="214"/>
      <c r="C69" s="214"/>
      <c r="D69" s="214"/>
      <c r="E69" s="214"/>
      <c r="F69" s="214"/>
      <c r="G69" s="214"/>
      <c r="H69" s="214"/>
      <c r="I69" s="214"/>
      <c r="J69" s="214"/>
      <c r="K69" s="214"/>
      <c r="L69" s="214"/>
    </row>
    <row r="70" spans="1:15">
      <c r="B70" s="214"/>
      <c r="C70" s="214"/>
      <c r="D70" s="214"/>
      <c r="E70" s="214"/>
      <c r="F70" s="214"/>
      <c r="G70" s="214"/>
      <c r="H70" s="214"/>
      <c r="I70" s="214"/>
      <c r="J70" s="214"/>
      <c r="K70" s="214"/>
      <c r="L70" s="214"/>
    </row>
    <row r="71" spans="1:15">
      <c r="B71" s="214"/>
      <c r="C71" s="214"/>
      <c r="D71" s="214"/>
      <c r="E71" s="214"/>
      <c r="F71" s="214"/>
      <c r="G71" s="214"/>
      <c r="H71" s="214"/>
      <c r="I71" s="214"/>
      <c r="J71" s="214"/>
      <c r="K71" s="214"/>
      <c r="L71" s="214"/>
    </row>
    <row r="72" spans="1:15">
      <c r="B72" s="214"/>
      <c r="C72" s="214"/>
      <c r="D72" s="214"/>
      <c r="E72" s="214"/>
      <c r="F72" s="214"/>
      <c r="G72" s="214"/>
      <c r="H72" s="214"/>
      <c r="I72" s="214"/>
      <c r="J72" s="214"/>
      <c r="K72" s="214"/>
      <c r="L72" s="214"/>
    </row>
    <row r="73" spans="1:15">
      <c r="B73" s="215" t="s">
        <v>518</v>
      </c>
      <c r="C73" s="214"/>
      <c r="D73" s="214"/>
      <c r="E73" s="214"/>
      <c r="F73" s="214"/>
      <c r="G73" s="214"/>
      <c r="H73" s="214"/>
      <c r="I73" s="214"/>
      <c r="J73" s="214"/>
      <c r="K73" s="214"/>
      <c r="L73" s="214"/>
    </row>
    <row r="74" spans="1:15">
      <c r="B74" s="214"/>
      <c r="C74" s="1002" t="s">
        <v>2251</v>
      </c>
      <c r="D74" s="1003"/>
      <c r="E74" s="1003"/>
      <c r="F74" s="1003"/>
      <c r="G74" s="1004"/>
      <c r="H74" s="216">
        <f>B25</f>
        <v>9493</v>
      </c>
      <c r="I74" s="214"/>
      <c r="J74" s="214"/>
      <c r="K74" s="214"/>
      <c r="L74" s="214"/>
    </row>
    <row r="75" spans="1:15">
      <c r="B75" s="214"/>
      <c r="C75" s="1001" t="s">
        <v>2252</v>
      </c>
      <c r="D75" s="993"/>
      <c r="E75" s="993"/>
      <c r="F75" s="993"/>
      <c r="G75" s="993"/>
      <c r="H75" s="216">
        <v>9263</v>
      </c>
      <c r="I75" s="217"/>
      <c r="J75" s="214"/>
      <c r="K75" s="214"/>
      <c r="L75" s="214"/>
    </row>
    <row r="76" spans="1:15">
      <c r="B76" s="214"/>
      <c r="C76" s="1001" t="s">
        <v>2253</v>
      </c>
      <c r="D76" s="993"/>
      <c r="E76" s="993"/>
      <c r="F76" s="993"/>
      <c r="G76" s="993"/>
      <c r="H76" s="218">
        <f>H56</f>
        <v>6</v>
      </c>
      <c r="I76" s="219"/>
      <c r="J76" s="214"/>
      <c r="K76" s="214"/>
      <c r="L76" s="214"/>
    </row>
    <row r="77" spans="1:15">
      <c r="B77" s="214"/>
      <c r="C77" s="214"/>
      <c r="D77" s="214"/>
      <c r="E77" s="214"/>
      <c r="F77" s="214"/>
      <c r="G77" s="214"/>
      <c r="H77" s="214"/>
      <c r="I77" s="214"/>
      <c r="J77" s="214"/>
      <c r="K77" s="214"/>
      <c r="L77" s="214"/>
    </row>
    <row r="78" spans="1:15">
      <c r="B78" s="220" t="s">
        <v>519</v>
      </c>
      <c r="C78" s="214"/>
      <c r="D78" s="214"/>
      <c r="E78" s="214"/>
      <c r="F78" s="214"/>
      <c r="G78" s="214"/>
      <c r="H78" s="214"/>
      <c r="I78" s="214"/>
      <c r="J78" s="214"/>
      <c r="K78" s="214"/>
      <c r="L78" s="214"/>
    </row>
    <row r="79" spans="1:15" ht="22.5" thickBot="1">
      <c r="B79" s="214"/>
      <c r="C79" s="214"/>
      <c r="D79" s="214"/>
      <c r="E79" s="214"/>
      <c r="F79" s="214"/>
      <c r="G79" s="214"/>
      <c r="H79" s="214"/>
      <c r="I79" s="214"/>
      <c r="J79" s="214"/>
      <c r="K79" s="214"/>
      <c r="L79" s="214"/>
    </row>
    <row r="80" spans="1:15" ht="22.5" thickBot="1">
      <c r="B80" s="214"/>
      <c r="C80" s="214"/>
      <c r="D80" s="214"/>
      <c r="E80" s="221">
        <f>(H74/(H75-H76))*100</f>
        <v>102.54942205898239</v>
      </c>
      <c r="F80" s="214"/>
      <c r="G80" s="214"/>
      <c r="H80" s="214"/>
      <c r="I80" s="214"/>
      <c r="J80" s="214"/>
      <c r="K80" s="214"/>
      <c r="L80" s="214"/>
    </row>
    <row r="81" spans="2:12">
      <c r="B81" s="214"/>
      <c r="C81" s="214"/>
      <c r="D81" s="214"/>
      <c r="E81" s="214"/>
      <c r="F81" s="214"/>
      <c r="G81" s="214"/>
      <c r="H81" s="214"/>
      <c r="I81" s="214"/>
      <c r="J81" s="214"/>
      <c r="K81" s="214"/>
      <c r="L81" s="214"/>
    </row>
  </sheetData>
  <mergeCells count="41">
    <mergeCell ref="A36:A39"/>
    <mergeCell ref="C36:C39"/>
    <mergeCell ref="A62:A65"/>
    <mergeCell ref="C62:C65"/>
    <mergeCell ref="E4:P4"/>
    <mergeCell ref="O44:O47"/>
    <mergeCell ref="E8:G8"/>
    <mergeCell ref="H8:J8"/>
    <mergeCell ref="K8:M8"/>
    <mergeCell ref="N8:P8"/>
    <mergeCell ref="B5:D5"/>
    <mergeCell ref="E5:G5"/>
    <mergeCell ref="H5:J5"/>
    <mergeCell ref="K5:M5"/>
    <mergeCell ref="N5:P5"/>
    <mergeCell ref="Q4:Q10"/>
    <mergeCell ref="A33:A35"/>
    <mergeCell ref="C33:C35"/>
    <mergeCell ref="B6:D6"/>
    <mergeCell ref="N6:P6"/>
    <mergeCell ref="B7:D7"/>
    <mergeCell ref="E7:G7"/>
    <mergeCell ref="H7:J7"/>
    <mergeCell ref="K7:M7"/>
    <mergeCell ref="N7:P7"/>
    <mergeCell ref="E6:G6"/>
    <mergeCell ref="H6:J6"/>
    <mergeCell ref="K6:M6"/>
    <mergeCell ref="A4:A10"/>
    <mergeCell ref="B4:D4"/>
    <mergeCell ref="B8:D8"/>
    <mergeCell ref="C76:G76"/>
    <mergeCell ref="C74:G74"/>
    <mergeCell ref="C75:G75"/>
    <mergeCell ref="A44:A47"/>
    <mergeCell ref="C44:N44"/>
    <mergeCell ref="A59:A61"/>
    <mergeCell ref="C59:C61"/>
    <mergeCell ref="C45:H45"/>
    <mergeCell ref="I45:K45"/>
    <mergeCell ref="L45:N45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00"/>
  </sheetPr>
  <dimension ref="A1:Q63"/>
  <sheetViews>
    <sheetView workbookViewId="0">
      <selection sqref="A1:Q30"/>
    </sheetView>
  </sheetViews>
  <sheetFormatPr defaultRowHeight="21.75"/>
  <cols>
    <col min="1" max="1" width="16.140625" style="9" bestFit="1" customWidth="1"/>
    <col min="2" max="5" width="7.5703125" style="9" customWidth="1"/>
    <col min="6" max="6" width="5.7109375" style="9" customWidth="1"/>
    <col min="7" max="7" width="7.28515625" style="9" customWidth="1"/>
    <col min="8" max="8" width="5.85546875" style="9" customWidth="1"/>
    <col min="9" max="9" width="11.7109375" style="9" customWidth="1"/>
    <col min="10" max="10" width="8.5703125" style="9" customWidth="1"/>
    <col min="11" max="11" width="5.85546875" style="9" customWidth="1"/>
    <col min="12" max="12" width="5.7109375" style="9" customWidth="1"/>
    <col min="13" max="13" width="7.28515625" style="9" customWidth="1"/>
    <col min="14" max="14" width="5.85546875" style="9" customWidth="1"/>
    <col min="15" max="15" width="5.140625" style="9" customWidth="1"/>
    <col min="16" max="16" width="7.28515625" style="9" customWidth="1"/>
    <col min="17" max="17" width="24.85546875" style="9" bestFit="1" customWidth="1"/>
    <col min="18" max="16384" width="9.140625" style="9"/>
  </cols>
  <sheetData>
    <row r="1" spans="1:17">
      <c r="A1" s="314" t="s">
        <v>2286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17">
      <c r="A2" s="314" t="s">
        <v>2287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</row>
    <row r="3" spans="1:17" ht="22.5" thickBot="1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</row>
    <row r="4" spans="1:17" ht="22.5" customHeight="1" thickBot="1">
      <c r="A4" s="973" t="s">
        <v>104</v>
      </c>
      <c r="B4" s="966" t="s">
        <v>181</v>
      </c>
      <c r="C4" s="974"/>
      <c r="D4" s="973"/>
      <c r="E4" s="975" t="s">
        <v>520</v>
      </c>
      <c r="F4" s="976"/>
      <c r="G4" s="976"/>
      <c r="H4" s="976"/>
      <c r="I4" s="976"/>
      <c r="J4" s="976"/>
      <c r="K4" s="976"/>
      <c r="L4" s="976"/>
      <c r="M4" s="976"/>
      <c r="N4" s="976"/>
      <c r="O4" s="976"/>
      <c r="P4" s="977"/>
      <c r="Q4" s="966" t="s">
        <v>108</v>
      </c>
    </row>
    <row r="5" spans="1:17" ht="18.75" customHeight="1">
      <c r="A5" s="970"/>
      <c r="B5" s="967" t="s">
        <v>116</v>
      </c>
      <c r="C5" s="969"/>
      <c r="D5" s="970"/>
      <c r="E5" s="966" t="s">
        <v>443</v>
      </c>
      <c r="F5" s="974"/>
      <c r="G5" s="973"/>
      <c r="H5" s="966" t="s">
        <v>453</v>
      </c>
      <c r="I5" s="974"/>
      <c r="J5" s="973"/>
      <c r="K5" s="966" t="s">
        <v>521</v>
      </c>
      <c r="L5" s="974"/>
      <c r="M5" s="973"/>
      <c r="N5" s="966" t="s">
        <v>522</v>
      </c>
      <c r="O5" s="974"/>
      <c r="P5" s="973"/>
      <c r="Q5" s="967"/>
    </row>
    <row r="6" spans="1:17" ht="22.5" customHeight="1" thickBot="1">
      <c r="A6" s="970"/>
      <c r="B6" s="968"/>
      <c r="C6" s="971"/>
      <c r="D6" s="972"/>
      <c r="E6" s="968" t="s">
        <v>444</v>
      </c>
      <c r="F6" s="971"/>
      <c r="G6" s="972"/>
      <c r="H6" s="968" t="s">
        <v>454</v>
      </c>
      <c r="I6" s="971"/>
      <c r="J6" s="972"/>
      <c r="K6" s="968" t="s">
        <v>2254</v>
      </c>
      <c r="L6" s="971"/>
      <c r="M6" s="972"/>
      <c r="N6" s="968" t="s">
        <v>2255</v>
      </c>
      <c r="O6" s="971"/>
      <c r="P6" s="972"/>
      <c r="Q6" s="967"/>
    </row>
    <row r="7" spans="1:17">
      <c r="A7" s="970"/>
      <c r="B7" s="902" t="s">
        <v>181</v>
      </c>
      <c r="C7" s="902" t="s">
        <v>182</v>
      </c>
      <c r="D7" s="902" t="s">
        <v>183</v>
      </c>
      <c r="E7" s="902" t="s">
        <v>181</v>
      </c>
      <c r="F7" s="902" t="s">
        <v>182</v>
      </c>
      <c r="G7" s="902" t="s">
        <v>183</v>
      </c>
      <c r="H7" s="902" t="s">
        <v>181</v>
      </c>
      <c r="I7" s="902" t="s">
        <v>182</v>
      </c>
      <c r="J7" s="902" t="s">
        <v>183</v>
      </c>
      <c r="K7" s="902" t="s">
        <v>181</v>
      </c>
      <c r="L7" s="902" t="s">
        <v>182</v>
      </c>
      <c r="M7" s="902" t="s">
        <v>183</v>
      </c>
      <c r="N7" s="902" t="s">
        <v>181</v>
      </c>
      <c r="O7" s="902" t="s">
        <v>182</v>
      </c>
      <c r="P7" s="902" t="s">
        <v>183</v>
      </c>
      <c r="Q7" s="967"/>
    </row>
    <row r="8" spans="1:17" ht="22.5" thickBot="1">
      <c r="A8" s="972"/>
      <c r="B8" s="904" t="s">
        <v>116</v>
      </c>
      <c r="C8" s="904" t="s">
        <v>184</v>
      </c>
      <c r="D8" s="904" t="s">
        <v>185</v>
      </c>
      <c r="E8" s="904" t="s">
        <v>116</v>
      </c>
      <c r="F8" s="904" t="s">
        <v>184</v>
      </c>
      <c r="G8" s="904" t="s">
        <v>185</v>
      </c>
      <c r="H8" s="904" t="s">
        <v>116</v>
      </c>
      <c r="I8" s="904" t="s">
        <v>184</v>
      </c>
      <c r="J8" s="904" t="s">
        <v>185</v>
      </c>
      <c r="K8" s="904" t="s">
        <v>116</v>
      </c>
      <c r="L8" s="904" t="s">
        <v>184</v>
      </c>
      <c r="M8" s="904" t="s">
        <v>185</v>
      </c>
      <c r="N8" s="904" t="s">
        <v>116</v>
      </c>
      <c r="O8" s="904" t="s">
        <v>184</v>
      </c>
      <c r="P8" s="904" t="s">
        <v>185</v>
      </c>
      <c r="Q8" s="968"/>
    </row>
    <row r="9" spans="1:17" ht="37.5">
      <c r="A9" s="315" t="s">
        <v>115</v>
      </c>
      <c r="B9" s="316">
        <v>120638</v>
      </c>
      <c r="C9" s="316">
        <v>60089</v>
      </c>
      <c r="D9" s="316">
        <v>60549</v>
      </c>
      <c r="E9" s="316">
        <v>17739</v>
      </c>
      <c r="F9" s="316">
        <v>9193</v>
      </c>
      <c r="G9" s="316">
        <v>8546</v>
      </c>
      <c r="H9" s="316">
        <v>54778</v>
      </c>
      <c r="I9" s="316">
        <v>28131</v>
      </c>
      <c r="J9" s="316">
        <v>26647</v>
      </c>
      <c r="K9" s="316">
        <v>28662</v>
      </c>
      <c r="L9" s="316">
        <v>14583</v>
      </c>
      <c r="M9" s="316">
        <v>14079</v>
      </c>
      <c r="N9" s="316">
        <v>19459</v>
      </c>
      <c r="O9" s="316">
        <v>8182</v>
      </c>
      <c r="P9" s="316">
        <v>11277</v>
      </c>
      <c r="Q9" s="318" t="s">
        <v>116</v>
      </c>
    </row>
    <row r="10" spans="1:17">
      <c r="A10" s="319" t="s">
        <v>117</v>
      </c>
      <c r="B10" s="58">
        <v>26065</v>
      </c>
      <c r="C10" s="58">
        <v>12562</v>
      </c>
      <c r="D10" s="58">
        <v>13503</v>
      </c>
      <c r="E10" s="58">
        <v>3938</v>
      </c>
      <c r="F10" s="58">
        <v>2053</v>
      </c>
      <c r="G10" s="58">
        <v>1885</v>
      </c>
      <c r="H10" s="58">
        <v>11454</v>
      </c>
      <c r="I10" s="58">
        <v>5720</v>
      </c>
      <c r="J10" s="58">
        <v>5734</v>
      </c>
      <c r="K10" s="58">
        <v>6298</v>
      </c>
      <c r="L10" s="58">
        <v>3028</v>
      </c>
      <c r="M10" s="58">
        <v>3270</v>
      </c>
      <c r="N10" s="58">
        <v>4375</v>
      </c>
      <c r="O10" s="58">
        <v>1761</v>
      </c>
      <c r="P10" s="58">
        <v>2614</v>
      </c>
      <c r="Q10" s="320" t="s">
        <v>118</v>
      </c>
    </row>
    <row r="11" spans="1:17">
      <c r="A11" s="319" t="s">
        <v>119</v>
      </c>
      <c r="B11" s="58">
        <v>2416</v>
      </c>
      <c r="C11" s="58">
        <v>1283</v>
      </c>
      <c r="D11" s="58">
        <v>1133</v>
      </c>
      <c r="E11" s="56">
        <v>527</v>
      </c>
      <c r="F11" s="56">
        <v>285</v>
      </c>
      <c r="G11" s="56">
        <v>242</v>
      </c>
      <c r="H11" s="58">
        <v>1233</v>
      </c>
      <c r="I11" s="56">
        <v>659</v>
      </c>
      <c r="J11" s="56">
        <v>574</v>
      </c>
      <c r="K11" s="56">
        <v>443</v>
      </c>
      <c r="L11" s="56">
        <v>243</v>
      </c>
      <c r="M11" s="56">
        <v>200</v>
      </c>
      <c r="N11" s="56">
        <v>213</v>
      </c>
      <c r="O11" s="56">
        <v>96</v>
      </c>
      <c r="P11" s="56">
        <v>117</v>
      </c>
      <c r="Q11" s="320" t="s">
        <v>120</v>
      </c>
    </row>
    <row r="12" spans="1:17">
      <c r="A12" s="319" t="s">
        <v>121</v>
      </c>
      <c r="B12" s="58">
        <v>14900</v>
      </c>
      <c r="C12" s="58">
        <v>7430</v>
      </c>
      <c r="D12" s="58">
        <v>7470</v>
      </c>
      <c r="E12" s="58">
        <v>2068</v>
      </c>
      <c r="F12" s="58">
        <v>1059</v>
      </c>
      <c r="G12" s="58">
        <v>1009</v>
      </c>
      <c r="H12" s="58">
        <v>7028</v>
      </c>
      <c r="I12" s="58">
        <v>3551</v>
      </c>
      <c r="J12" s="58">
        <v>3477</v>
      </c>
      <c r="K12" s="58">
        <v>3482</v>
      </c>
      <c r="L12" s="58">
        <v>1808</v>
      </c>
      <c r="M12" s="58">
        <v>1674</v>
      </c>
      <c r="N12" s="58">
        <v>2322</v>
      </c>
      <c r="O12" s="58">
        <v>1012</v>
      </c>
      <c r="P12" s="58">
        <v>1310</v>
      </c>
      <c r="Q12" s="320" t="s">
        <v>122</v>
      </c>
    </row>
    <row r="13" spans="1:17">
      <c r="A13" s="319" t="s">
        <v>123</v>
      </c>
      <c r="B13" s="58">
        <v>8187</v>
      </c>
      <c r="C13" s="58">
        <v>4040</v>
      </c>
      <c r="D13" s="58">
        <v>4147</v>
      </c>
      <c r="E13" s="58">
        <v>1033</v>
      </c>
      <c r="F13" s="56">
        <v>526</v>
      </c>
      <c r="G13" s="56">
        <v>507</v>
      </c>
      <c r="H13" s="58">
        <v>3248</v>
      </c>
      <c r="I13" s="58">
        <v>1679</v>
      </c>
      <c r="J13" s="58">
        <v>1569</v>
      </c>
      <c r="K13" s="58">
        <v>2065</v>
      </c>
      <c r="L13" s="58">
        <v>1017</v>
      </c>
      <c r="M13" s="58">
        <v>1048</v>
      </c>
      <c r="N13" s="58">
        <v>1841</v>
      </c>
      <c r="O13" s="56">
        <v>818</v>
      </c>
      <c r="P13" s="58">
        <v>1023</v>
      </c>
      <c r="Q13" s="320" t="s">
        <v>124</v>
      </c>
    </row>
    <row r="14" spans="1:17">
      <c r="A14" s="319" t="s">
        <v>125</v>
      </c>
      <c r="B14" s="58">
        <v>6776</v>
      </c>
      <c r="C14" s="58">
        <v>3480</v>
      </c>
      <c r="D14" s="58">
        <v>3296</v>
      </c>
      <c r="E14" s="56">
        <v>986</v>
      </c>
      <c r="F14" s="56">
        <v>492</v>
      </c>
      <c r="G14" s="56">
        <v>494</v>
      </c>
      <c r="H14" s="58">
        <v>3143</v>
      </c>
      <c r="I14" s="58">
        <v>1678</v>
      </c>
      <c r="J14" s="58">
        <v>1465</v>
      </c>
      <c r="K14" s="58">
        <v>1667</v>
      </c>
      <c r="L14" s="56">
        <v>902</v>
      </c>
      <c r="M14" s="56">
        <v>765</v>
      </c>
      <c r="N14" s="56">
        <v>980</v>
      </c>
      <c r="O14" s="56">
        <v>408</v>
      </c>
      <c r="P14" s="56">
        <v>572</v>
      </c>
      <c r="Q14" s="320" t="s">
        <v>126</v>
      </c>
    </row>
    <row r="15" spans="1:17">
      <c r="A15" s="319" t="s">
        <v>127</v>
      </c>
      <c r="B15" s="58">
        <v>13740</v>
      </c>
      <c r="C15" s="58">
        <v>6922</v>
      </c>
      <c r="D15" s="58">
        <v>6818</v>
      </c>
      <c r="E15" s="58">
        <v>1831</v>
      </c>
      <c r="F15" s="56">
        <v>965</v>
      </c>
      <c r="G15" s="56">
        <v>866</v>
      </c>
      <c r="H15" s="58">
        <v>5886</v>
      </c>
      <c r="I15" s="58">
        <v>3053</v>
      </c>
      <c r="J15" s="58">
        <v>2833</v>
      </c>
      <c r="K15" s="58">
        <v>3418</v>
      </c>
      <c r="L15" s="58">
        <v>1714</v>
      </c>
      <c r="M15" s="58">
        <v>1704</v>
      </c>
      <c r="N15" s="58">
        <v>2605</v>
      </c>
      <c r="O15" s="58">
        <v>1190</v>
      </c>
      <c r="P15" s="58">
        <v>1415</v>
      </c>
      <c r="Q15" s="320" t="s">
        <v>128</v>
      </c>
    </row>
    <row r="16" spans="1:17">
      <c r="A16" s="319" t="s">
        <v>129</v>
      </c>
      <c r="B16" s="58">
        <v>7706</v>
      </c>
      <c r="C16" s="58">
        <v>3837</v>
      </c>
      <c r="D16" s="58">
        <v>3869</v>
      </c>
      <c r="E16" s="58">
        <v>1242</v>
      </c>
      <c r="F16" s="56">
        <v>657</v>
      </c>
      <c r="G16" s="56">
        <v>585</v>
      </c>
      <c r="H16" s="58">
        <v>3546</v>
      </c>
      <c r="I16" s="58">
        <v>1858</v>
      </c>
      <c r="J16" s="58">
        <v>1688</v>
      </c>
      <c r="K16" s="58">
        <v>1822</v>
      </c>
      <c r="L16" s="56">
        <v>909</v>
      </c>
      <c r="M16" s="56">
        <v>913</v>
      </c>
      <c r="N16" s="58">
        <v>1096</v>
      </c>
      <c r="O16" s="56">
        <v>413</v>
      </c>
      <c r="P16" s="56">
        <v>683</v>
      </c>
      <c r="Q16" s="320" t="s">
        <v>130</v>
      </c>
    </row>
    <row r="17" spans="1:17">
      <c r="A17" s="319" t="s">
        <v>131</v>
      </c>
      <c r="B17" s="58">
        <v>12240</v>
      </c>
      <c r="C17" s="58">
        <v>6095</v>
      </c>
      <c r="D17" s="58">
        <v>6145</v>
      </c>
      <c r="E17" s="58">
        <v>1776</v>
      </c>
      <c r="F17" s="56">
        <v>880</v>
      </c>
      <c r="G17" s="56">
        <v>896</v>
      </c>
      <c r="H17" s="58">
        <v>5809</v>
      </c>
      <c r="I17" s="58">
        <v>2993</v>
      </c>
      <c r="J17" s="58">
        <v>2816</v>
      </c>
      <c r="K17" s="58">
        <v>3034</v>
      </c>
      <c r="L17" s="58">
        <v>1578</v>
      </c>
      <c r="M17" s="58">
        <v>1456</v>
      </c>
      <c r="N17" s="58">
        <v>1621</v>
      </c>
      <c r="O17" s="56">
        <v>644</v>
      </c>
      <c r="P17" s="56">
        <v>977</v>
      </c>
      <c r="Q17" s="320" t="s">
        <v>132</v>
      </c>
    </row>
    <row r="18" spans="1:17">
      <c r="A18" s="319" t="s">
        <v>133</v>
      </c>
      <c r="B18" s="58">
        <v>15001</v>
      </c>
      <c r="C18" s="58">
        <v>7490</v>
      </c>
      <c r="D18" s="58">
        <v>7511</v>
      </c>
      <c r="E18" s="58">
        <v>2114</v>
      </c>
      <c r="F18" s="58">
        <v>1151</v>
      </c>
      <c r="G18" s="56">
        <v>963</v>
      </c>
      <c r="H18" s="58">
        <v>6676</v>
      </c>
      <c r="I18" s="58">
        <v>3413</v>
      </c>
      <c r="J18" s="58">
        <v>3263</v>
      </c>
      <c r="K18" s="58">
        <v>3540</v>
      </c>
      <c r="L18" s="58">
        <v>1807</v>
      </c>
      <c r="M18" s="58">
        <v>1733</v>
      </c>
      <c r="N18" s="58">
        <v>2671</v>
      </c>
      <c r="O18" s="58">
        <v>1119</v>
      </c>
      <c r="P18" s="58">
        <v>1552</v>
      </c>
      <c r="Q18" s="320" t="s">
        <v>134</v>
      </c>
    </row>
    <row r="19" spans="1:17">
      <c r="A19" s="319" t="s">
        <v>135</v>
      </c>
      <c r="B19" s="58">
        <v>4632</v>
      </c>
      <c r="C19" s="58">
        <v>2307</v>
      </c>
      <c r="D19" s="58">
        <v>2325</v>
      </c>
      <c r="E19" s="56">
        <v>691</v>
      </c>
      <c r="F19" s="56">
        <v>333</v>
      </c>
      <c r="G19" s="56">
        <v>358</v>
      </c>
      <c r="H19" s="58">
        <v>2051</v>
      </c>
      <c r="I19" s="58">
        <v>1057</v>
      </c>
      <c r="J19" s="56">
        <v>994</v>
      </c>
      <c r="K19" s="58">
        <v>1132</v>
      </c>
      <c r="L19" s="56">
        <v>610</v>
      </c>
      <c r="M19" s="56">
        <v>522</v>
      </c>
      <c r="N19" s="56">
        <v>758</v>
      </c>
      <c r="O19" s="56">
        <v>307</v>
      </c>
      <c r="P19" s="56">
        <v>451</v>
      </c>
      <c r="Q19" s="320" t="s">
        <v>136</v>
      </c>
    </row>
    <row r="20" spans="1:17">
      <c r="A20" s="319" t="s">
        <v>137</v>
      </c>
      <c r="B20" s="58">
        <v>3387</v>
      </c>
      <c r="C20" s="58">
        <v>1723</v>
      </c>
      <c r="D20" s="58">
        <v>1664</v>
      </c>
      <c r="E20" s="56">
        <v>566</v>
      </c>
      <c r="F20" s="56">
        <v>296</v>
      </c>
      <c r="G20" s="56">
        <v>270</v>
      </c>
      <c r="H20" s="58">
        <v>1716</v>
      </c>
      <c r="I20" s="56">
        <v>870</v>
      </c>
      <c r="J20" s="56">
        <v>846</v>
      </c>
      <c r="K20" s="56">
        <v>718</v>
      </c>
      <c r="L20" s="56">
        <v>390</v>
      </c>
      <c r="M20" s="56">
        <v>328</v>
      </c>
      <c r="N20" s="56">
        <v>387</v>
      </c>
      <c r="O20" s="56">
        <v>167</v>
      </c>
      <c r="P20" s="56">
        <v>220</v>
      </c>
      <c r="Q20" s="320" t="s">
        <v>138</v>
      </c>
    </row>
    <row r="21" spans="1:17">
      <c r="A21" s="319" t="s">
        <v>139</v>
      </c>
      <c r="B21" s="58">
        <v>3360</v>
      </c>
      <c r="C21" s="58">
        <v>1785</v>
      </c>
      <c r="D21" s="58">
        <v>1575</v>
      </c>
      <c r="E21" s="56">
        <v>557</v>
      </c>
      <c r="F21" s="56">
        <v>299</v>
      </c>
      <c r="G21" s="56">
        <v>258</v>
      </c>
      <c r="H21" s="58">
        <v>1858</v>
      </c>
      <c r="I21" s="58">
        <v>1011</v>
      </c>
      <c r="J21" s="56">
        <v>847</v>
      </c>
      <c r="K21" s="56">
        <v>625</v>
      </c>
      <c r="L21" s="56">
        <v>343</v>
      </c>
      <c r="M21" s="56">
        <v>282</v>
      </c>
      <c r="N21" s="56">
        <v>320</v>
      </c>
      <c r="O21" s="56">
        <v>132</v>
      </c>
      <c r="P21" s="56">
        <v>188</v>
      </c>
      <c r="Q21" s="320" t="s">
        <v>140</v>
      </c>
    </row>
    <row r="22" spans="1:17" ht="22.5" thickBot="1">
      <c r="A22" s="319" t="s">
        <v>141</v>
      </c>
      <c r="B22" s="58">
        <v>2228</v>
      </c>
      <c r="C22" s="58">
        <v>1135</v>
      </c>
      <c r="D22" s="58">
        <v>1093</v>
      </c>
      <c r="E22" s="56">
        <v>410</v>
      </c>
      <c r="F22" s="56">
        <v>197</v>
      </c>
      <c r="G22" s="56">
        <v>213</v>
      </c>
      <c r="H22" s="58">
        <v>1130</v>
      </c>
      <c r="I22" s="56">
        <v>589</v>
      </c>
      <c r="J22" s="56">
        <v>541</v>
      </c>
      <c r="K22" s="56">
        <v>418</v>
      </c>
      <c r="L22" s="56">
        <v>234</v>
      </c>
      <c r="M22" s="56">
        <v>184</v>
      </c>
      <c r="N22" s="56">
        <v>270</v>
      </c>
      <c r="O22" s="56">
        <v>115</v>
      </c>
      <c r="P22" s="56">
        <v>155</v>
      </c>
      <c r="Q22" s="320" t="s">
        <v>142</v>
      </c>
    </row>
    <row r="23" spans="1:17">
      <c r="A23" s="360"/>
      <c r="B23" s="360"/>
      <c r="C23" s="360"/>
      <c r="D23" s="360"/>
      <c r="E23" s="360"/>
      <c r="F23" s="360"/>
      <c r="G23" s="360"/>
      <c r="H23" s="360"/>
      <c r="I23" s="360"/>
      <c r="J23" s="360"/>
      <c r="K23" s="360"/>
      <c r="L23" s="360"/>
      <c r="M23" s="360"/>
      <c r="N23" s="360"/>
      <c r="O23" s="360"/>
      <c r="P23" s="360"/>
      <c r="Q23" s="360"/>
    </row>
    <row r="24" spans="1:17">
      <c r="A24" s="1005" t="s">
        <v>267</v>
      </c>
      <c r="B24" s="924" t="s">
        <v>2284</v>
      </c>
      <c r="C24" s="1006" t="s">
        <v>268</v>
      </c>
      <c r="D24" s="924" t="s">
        <v>2285</v>
      </c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>
      <c r="A25" s="1005"/>
      <c r="B25" s="924" t="s">
        <v>2276</v>
      </c>
      <c r="C25" s="1006"/>
      <c r="D25" s="924" t="s">
        <v>2247</v>
      </c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A26" s="1005"/>
      <c r="B26" s="924" t="s">
        <v>947</v>
      </c>
      <c r="C26" s="1006"/>
      <c r="D26" s="924" t="s">
        <v>2277</v>
      </c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>
      <c r="A27" s="1005" t="s">
        <v>143</v>
      </c>
      <c r="B27" s="924" t="s">
        <v>488</v>
      </c>
      <c r="C27" s="1006" t="s">
        <v>145</v>
      </c>
      <c r="D27" s="924" t="s">
        <v>2278</v>
      </c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>
      <c r="A28" s="1005"/>
      <c r="B28" s="924" t="s">
        <v>492</v>
      </c>
      <c r="C28" s="1006"/>
      <c r="D28" s="924" t="s">
        <v>2248</v>
      </c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A29" s="1005"/>
      <c r="B29" s="924" t="s">
        <v>2279</v>
      </c>
      <c r="C29" s="1006"/>
      <c r="D29" s="924" t="s">
        <v>2280</v>
      </c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>
      <c r="A30" s="1005"/>
      <c r="B30" s="924" t="s">
        <v>186</v>
      </c>
      <c r="C30" s="1006"/>
      <c r="D30" s="924" t="s">
        <v>2281</v>
      </c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>
      <c r="A31" s="314" t="s">
        <v>2288</v>
      </c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>
      <c r="A32" s="314" t="s">
        <v>2289</v>
      </c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 ht="22.5" thickBo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ht="22.5" customHeight="1" thickBot="1">
      <c r="A34" s="973" t="s">
        <v>104</v>
      </c>
      <c r="B34" s="966" t="s">
        <v>181</v>
      </c>
      <c r="C34" s="974"/>
      <c r="D34" s="973"/>
      <c r="E34" s="975" t="s">
        <v>523</v>
      </c>
      <c r="F34" s="976"/>
      <c r="G34" s="976"/>
      <c r="H34" s="976"/>
      <c r="I34" s="976"/>
      <c r="J34" s="976"/>
      <c r="K34" s="976"/>
      <c r="L34" s="976"/>
      <c r="M34" s="976"/>
      <c r="N34" s="976"/>
      <c r="O34" s="976"/>
      <c r="P34" s="977"/>
      <c r="Q34" s="966" t="s">
        <v>108</v>
      </c>
    </row>
    <row r="35" spans="1:17" ht="21.75" customHeight="1">
      <c r="A35" s="970"/>
      <c r="B35" s="967" t="s">
        <v>116</v>
      </c>
      <c r="C35" s="969"/>
      <c r="D35" s="970"/>
      <c r="E35" s="966" t="s">
        <v>443</v>
      </c>
      <c r="F35" s="974"/>
      <c r="G35" s="973"/>
      <c r="H35" s="966" t="s">
        <v>453</v>
      </c>
      <c r="I35" s="974"/>
      <c r="J35" s="973"/>
      <c r="K35" s="966" t="s">
        <v>524</v>
      </c>
      <c r="L35" s="974"/>
      <c r="M35" s="973"/>
      <c r="N35" s="966" t="s">
        <v>525</v>
      </c>
      <c r="O35" s="974"/>
      <c r="P35" s="973"/>
      <c r="Q35" s="967"/>
    </row>
    <row r="36" spans="1:17" ht="22.5" customHeight="1" thickBot="1">
      <c r="A36" s="970"/>
      <c r="B36" s="968"/>
      <c r="C36" s="971"/>
      <c r="D36" s="972"/>
      <c r="E36" s="968" t="s">
        <v>444</v>
      </c>
      <c r="F36" s="971"/>
      <c r="G36" s="972"/>
      <c r="H36" s="968" t="s">
        <v>454</v>
      </c>
      <c r="I36" s="971"/>
      <c r="J36" s="972"/>
      <c r="K36" s="968" t="s">
        <v>2254</v>
      </c>
      <c r="L36" s="971"/>
      <c r="M36" s="972"/>
      <c r="N36" s="968" t="s">
        <v>2255</v>
      </c>
      <c r="O36" s="971"/>
      <c r="P36" s="972"/>
      <c r="Q36" s="967"/>
    </row>
    <row r="37" spans="1:17">
      <c r="A37" s="970"/>
      <c r="B37" s="902" t="s">
        <v>181</v>
      </c>
      <c r="C37" s="902" t="s">
        <v>182</v>
      </c>
      <c r="D37" s="902" t="s">
        <v>183</v>
      </c>
      <c r="E37" s="902" t="s">
        <v>181</v>
      </c>
      <c r="F37" s="902" t="s">
        <v>182</v>
      </c>
      <c r="G37" s="902" t="s">
        <v>183</v>
      </c>
      <c r="H37" s="902" t="s">
        <v>181</v>
      </c>
      <c r="I37" s="902" t="s">
        <v>182</v>
      </c>
      <c r="J37" s="902" t="s">
        <v>183</v>
      </c>
      <c r="K37" s="902" t="s">
        <v>181</v>
      </c>
      <c r="L37" s="902" t="s">
        <v>182</v>
      </c>
      <c r="M37" s="902" t="s">
        <v>183</v>
      </c>
      <c r="N37" s="902" t="s">
        <v>181</v>
      </c>
      <c r="O37" s="902" t="s">
        <v>182</v>
      </c>
      <c r="P37" s="902" t="s">
        <v>183</v>
      </c>
      <c r="Q37" s="967"/>
    </row>
    <row r="38" spans="1:17" ht="22.5" thickBot="1">
      <c r="A38" s="972"/>
      <c r="B38" s="904" t="s">
        <v>116</v>
      </c>
      <c r="C38" s="904" t="s">
        <v>184</v>
      </c>
      <c r="D38" s="904" t="s">
        <v>185</v>
      </c>
      <c r="E38" s="904" t="s">
        <v>116</v>
      </c>
      <c r="F38" s="904" t="s">
        <v>184</v>
      </c>
      <c r="G38" s="904" t="s">
        <v>185</v>
      </c>
      <c r="H38" s="904" t="s">
        <v>116</v>
      </c>
      <c r="I38" s="904" t="s">
        <v>184</v>
      </c>
      <c r="J38" s="904" t="s">
        <v>185</v>
      </c>
      <c r="K38" s="904" t="s">
        <v>116</v>
      </c>
      <c r="L38" s="904" t="s">
        <v>184</v>
      </c>
      <c r="M38" s="904" t="s">
        <v>185</v>
      </c>
      <c r="N38" s="904" t="s">
        <v>116</v>
      </c>
      <c r="O38" s="904" t="s">
        <v>184</v>
      </c>
      <c r="P38" s="904" t="s">
        <v>185</v>
      </c>
      <c r="Q38" s="968"/>
    </row>
    <row r="39" spans="1:17">
      <c r="A39" s="315" t="s">
        <v>115</v>
      </c>
      <c r="B39" s="316">
        <v>8040</v>
      </c>
      <c r="C39" s="316">
        <v>2302</v>
      </c>
      <c r="D39" s="316">
        <v>5738</v>
      </c>
      <c r="E39" s="317">
        <v>999</v>
      </c>
      <c r="F39" s="317">
        <v>69</v>
      </c>
      <c r="G39" s="317">
        <v>930</v>
      </c>
      <c r="H39" s="316">
        <v>3696</v>
      </c>
      <c r="I39" s="316">
        <v>1028</v>
      </c>
      <c r="J39" s="316">
        <v>2668</v>
      </c>
      <c r="K39" s="316">
        <v>1998</v>
      </c>
      <c r="L39" s="317">
        <v>670</v>
      </c>
      <c r="M39" s="316">
        <v>1328</v>
      </c>
      <c r="N39" s="316">
        <v>1347</v>
      </c>
      <c r="O39" s="317">
        <v>535</v>
      </c>
      <c r="P39" s="317">
        <v>812</v>
      </c>
      <c r="Q39" s="318" t="s">
        <v>116</v>
      </c>
    </row>
    <row r="40" spans="1:17">
      <c r="A40" s="319" t="s">
        <v>117</v>
      </c>
      <c r="B40" s="58">
        <v>1541</v>
      </c>
      <c r="C40" s="56">
        <v>410</v>
      </c>
      <c r="D40" s="58">
        <v>1131</v>
      </c>
      <c r="E40" s="56">
        <v>195</v>
      </c>
      <c r="F40" s="56">
        <v>17</v>
      </c>
      <c r="G40" s="56">
        <v>178</v>
      </c>
      <c r="H40" s="56">
        <v>609</v>
      </c>
      <c r="I40" s="56">
        <v>162</v>
      </c>
      <c r="J40" s="56">
        <v>447</v>
      </c>
      <c r="K40" s="56">
        <v>452</v>
      </c>
      <c r="L40" s="56">
        <v>126</v>
      </c>
      <c r="M40" s="56">
        <v>326</v>
      </c>
      <c r="N40" s="56">
        <v>285</v>
      </c>
      <c r="O40" s="56">
        <v>105</v>
      </c>
      <c r="P40" s="56">
        <v>180</v>
      </c>
      <c r="Q40" s="320" t="s">
        <v>118</v>
      </c>
    </row>
    <row r="41" spans="1:17">
      <c r="A41" s="319" t="s">
        <v>119</v>
      </c>
      <c r="B41" s="56">
        <v>189</v>
      </c>
      <c r="C41" s="56">
        <v>42</v>
      </c>
      <c r="D41" s="56">
        <v>147</v>
      </c>
      <c r="E41" s="56">
        <v>34</v>
      </c>
      <c r="F41" s="56">
        <v>1</v>
      </c>
      <c r="G41" s="56">
        <v>33</v>
      </c>
      <c r="H41" s="56">
        <v>100</v>
      </c>
      <c r="I41" s="56">
        <v>24</v>
      </c>
      <c r="J41" s="56">
        <v>76</v>
      </c>
      <c r="K41" s="56">
        <v>32</v>
      </c>
      <c r="L41" s="56">
        <v>9</v>
      </c>
      <c r="M41" s="56">
        <v>23</v>
      </c>
      <c r="N41" s="56">
        <v>23</v>
      </c>
      <c r="O41" s="56">
        <v>8</v>
      </c>
      <c r="P41" s="56">
        <v>15</v>
      </c>
      <c r="Q41" s="320" t="s">
        <v>120</v>
      </c>
    </row>
    <row r="42" spans="1:17">
      <c r="A42" s="319" t="s">
        <v>121</v>
      </c>
      <c r="B42" s="56">
        <v>981</v>
      </c>
      <c r="C42" s="56">
        <v>276</v>
      </c>
      <c r="D42" s="56">
        <v>705</v>
      </c>
      <c r="E42" s="56">
        <v>118</v>
      </c>
      <c r="F42" s="56">
        <v>13</v>
      </c>
      <c r="G42" s="56">
        <v>105</v>
      </c>
      <c r="H42" s="56">
        <v>485</v>
      </c>
      <c r="I42" s="56">
        <v>138</v>
      </c>
      <c r="J42" s="56">
        <v>347</v>
      </c>
      <c r="K42" s="56">
        <v>225</v>
      </c>
      <c r="L42" s="56">
        <v>70</v>
      </c>
      <c r="M42" s="56">
        <v>155</v>
      </c>
      <c r="N42" s="56">
        <v>153</v>
      </c>
      <c r="O42" s="56">
        <v>55</v>
      </c>
      <c r="P42" s="56">
        <v>98</v>
      </c>
      <c r="Q42" s="320" t="s">
        <v>122</v>
      </c>
    </row>
    <row r="43" spans="1:17">
      <c r="A43" s="319" t="s">
        <v>123</v>
      </c>
      <c r="B43" s="56">
        <v>572</v>
      </c>
      <c r="C43" s="56">
        <v>153</v>
      </c>
      <c r="D43" s="56">
        <v>419</v>
      </c>
      <c r="E43" s="56">
        <v>49</v>
      </c>
      <c r="F43" s="56">
        <v>2</v>
      </c>
      <c r="G43" s="56">
        <v>47</v>
      </c>
      <c r="H43" s="56">
        <v>215</v>
      </c>
      <c r="I43" s="56">
        <v>44</v>
      </c>
      <c r="J43" s="56">
        <v>171</v>
      </c>
      <c r="K43" s="56">
        <v>162</v>
      </c>
      <c r="L43" s="56">
        <v>45</v>
      </c>
      <c r="M43" s="56">
        <v>117</v>
      </c>
      <c r="N43" s="56">
        <v>146</v>
      </c>
      <c r="O43" s="56">
        <v>62</v>
      </c>
      <c r="P43" s="56">
        <v>84</v>
      </c>
      <c r="Q43" s="320" t="s">
        <v>124</v>
      </c>
    </row>
    <row r="44" spans="1:17">
      <c r="A44" s="319" t="s">
        <v>125</v>
      </c>
      <c r="B44" s="56">
        <v>482</v>
      </c>
      <c r="C44" s="56">
        <v>133</v>
      </c>
      <c r="D44" s="56">
        <v>349</v>
      </c>
      <c r="E44" s="56">
        <v>72</v>
      </c>
      <c r="F44" s="56">
        <v>5</v>
      </c>
      <c r="G44" s="56">
        <v>67</v>
      </c>
      <c r="H44" s="56">
        <v>233</v>
      </c>
      <c r="I44" s="56">
        <v>63</v>
      </c>
      <c r="J44" s="56">
        <v>170</v>
      </c>
      <c r="K44" s="56">
        <v>112</v>
      </c>
      <c r="L44" s="56">
        <v>42</v>
      </c>
      <c r="M44" s="56">
        <v>70</v>
      </c>
      <c r="N44" s="56">
        <v>65</v>
      </c>
      <c r="O44" s="56">
        <v>23</v>
      </c>
      <c r="P44" s="56">
        <v>42</v>
      </c>
      <c r="Q44" s="320" t="s">
        <v>126</v>
      </c>
    </row>
    <row r="45" spans="1:17">
      <c r="A45" s="319" t="s">
        <v>127</v>
      </c>
      <c r="B45" s="56">
        <v>959</v>
      </c>
      <c r="C45" s="56">
        <v>272</v>
      </c>
      <c r="D45" s="56">
        <v>687</v>
      </c>
      <c r="E45" s="56">
        <v>115</v>
      </c>
      <c r="F45" s="56">
        <v>6</v>
      </c>
      <c r="G45" s="56">
        <v>109</v>
      </c>
      <c r="H45" s="56">
        <v>439</v>
      </c>
      <c r="I45" s="56">
        <v>114</v>
      </c>
      <c r="J45" s="56">
        <v>325</v>
      </c>
      <c r="K45" s="56">
        <v>216</v>
      </c>
      <c r="L45" s="56">
        <v>75</v>
      </c>
      <c r="M45" s="56">
        <v>141</v>
      </c>
      <c r="N45" s="56">
        <v>189</v>
      </c>
      <c r="O45" s="56">
        <v>77</v>
      </c>
      <c r="P45" s="56">
        <v>112</v>
      </c>
      <c r="Q45" s="320" t="s">
        <v>128</v>
      </c>
    </row>
    <row r="46" spans="1:17">
      <c r="A46" s="319" t="s">
        <v>129</v>
      </c>
      <c r="B46" s="56">
        <v>504</v>
      </c>
      <c r="C46" s="56">
        <v>143</v>
      </c>
      <c r="D46" s="56">
        <v>361</v>
      </c>
      <c r="E46" s="56">
        <v>75</v>
      </c>
      <c r="F46" s="56">
        <v>3</v>
      </c>
      <c r="G46" s="56">
        <v>72</v>
      </c>
      <c r="H46" s="56">
        <v>261</v>
      </c>
      <c r="I46" s="56">
        <v>78</v>
      </c>
      <c r="J46" s="56">
        <v>183</v>
      </c>
      <c r="K46" s="56">
        <v>98</v>
      </c>
      <c r="L46" s="56">
        <v>35</v>
      </c>
      <c r="M46" s="56">
        <v>63</v>
      </c>
      <c r="N46" s="56">
        <v>70</v>
      </c>
      <c r="O46" s="56">
        <v>27</v>
      </c>
      <c r="P46" s="56">
        <v>43</v>
      </c>
      <c r="Q46" s="320" t="s">
        <v>130</v>
      </c>
    </row>
    <row r="47" spans="1:17">
      <c r="A47" s="319" t="s">
        <v>131</v>
      </c>
      <c r="B47" s="56">
        <v>749</v>
      </c>
      <c r="C47" s="56">
        <v>269</v>
      </c>
      <c r="D47" s="56">
        <v>480</v>
      </c>
      <c r="E47" s="56">
        <v>93</v>
      </c>
      <c r="F47" s="56">
        <v>6</v>
      </c>
      <c r="G47" s="56">
        <v>87</v>
      </c>
      <c r="H47" s="56">
        <v>341</v>
      </c>
      <c r="I47" s="56">
        <v>113</v>
      </c>
      <c r="J47" s="56">
        <v>228</v>
      </c>
      <c r="K47" s="56">
        <v>209</v>
      </c>
      <c r="L47" s="56">
        <v>99</v>
      </c>
      <c r="M47" s="56">
        <v>110</v>
      </c>
      <c r="N47" s="56">
        <v>106</v>
      </c>
      <c r="O47" s="56">
        <v>51</v>
      </c>
      <c r="P47" s="56">
        <v>55</v>
      </c>
      <c r="Q47" s="320" t="s">
        <v>132</v>
      </c>
    </row>
    <row r="48" spans="1:17">
      <c r="A48" s="319" t="s">
        <v>133</v>
      </c>
      <c r="B48" s="58">
        <v>1065</v>
      </c>
      <c r="C48" s="56">
        <v>317</v>
      </c>
      <c r="D48" s="56">
        <v>748</v>
      </c>
      <c r="E48" s="56">
        <v>121</v>
      </c>
      <c r="F48" s="56">
        <v>9</v>
      </c>
      <c r="G48" s="56">
        <v>112</v>
      </c>
      <c r="H48" s="56">
        <v>498</v>
      </c>
      <c r="I48" s="56">
        <v>152</v>
      </c>
      <c r="J48" s="56">
        <v>346</v>
      </c>
      <c r="K48" s="56">
        <v>268</v>
      </c>
      <c r="L48" s="56">
        <v>82</v>
      </c>
      <c r="M48" s="56">
        <v>186</v>
      </c>
      <c r="N48" s="56">
        <v>178</v>
      </c>
      <c r="O48" s="56">
        <v>74</v>
      </c>
      <c r="P48" s="56">
        <v>104</v>
      </c>
      <c r="Q48" s="320" t="s">
        <v>134</v>
      </c>
    </row>
    <row r="49" spans="1:17">
      <c r="A49" s="319" t="s">
        <v>135</v>
      </c>
      <c r="B49" s="56">
        <v>340</v>
      </c>
      <c r="C49" s="56">
        <v>92</v>
      </c>
      <c r="D49" s="56">
        <v>248</v>
      </c>
      <c r="E49" s="56">
        <v>40</v>
      </c>
      <c r="F49" s="56">
        <v>2</v>
      </c>
      <c r="G49" s="56">
        <v>38</v>
      </c>
      <c r="H49" s="56">
        <v>168</v>
      </c>
      <c r="I49" s="56">
        <v>49</v>
      </c>
      <c r="J49" s="56">
        <v>119</v>
      </c>
      <c r="K49" s="56">
        <v>80</v>
      </c>
      <c r="L49" s="56">
        <v>25</v>
      </c>
      <c r="M49" s="56">
        <v>55</v>
      </c>
      <c r="N49" s="56">
        <v>52</v>
      </c>
      <c r="O49" s="56">
        <v>16</v>
      </c>
      <c r="P49" s="56">
        <v>36</v>
      </c>
      <c r="Q49" s="320" t="s">
        <v>136</v>
      </c>
    </row>
    <row r="50" spans="1:17">
      <c r="A50" s="319" t="s">
        <v>137</v>
      </c>
      <c r="B50" s="56">
        <v>255</v>
      </c>
      <c r="C50" s="56">
        <v>76</v>
      </c>
      <c r="D50" s="56">
        <v>179</v>
      </c>
      <c r="E50" s="56">
        <v>30</v>
      </c>
      <c r="F50" s="56">
        <v>2</v>
      </c>
      <c r="G50" s="56">
        <v>28</v>
      </c>
      <c r="H50" s="56">
        <v>127</v>
      </c>
      <c r="I50" s="56">
        <v>31</v>
      </c>
      <c r="J50" s="56">
        <v>96</v>
      </c>
      <c r="K50" s="56">
        <v>64</v>
      </c>
      <c r="L50" s="56">
        <v>25</v>
      </c>
      <c r="M50" s="56">
        <v>39</v>
      </c>
      <c r="N50" s="56">
        <v>34</v>
      </c>
      <c r="O50" s="56">
        <v>18</v>
      </c>
      <c r="P50" s="56">
        <v>16</v>
      </c>
      <c r="Q50" s="320" t="s">
        <v>138</v>
      </c>
    </row>
    <row r="51" spans="1:17">
      <c r="A51" s="319" t="s">
        <v>139</v>
      </c>
      <c r="B51" s="56">
        <v>239</v>
      </c>
      <c r="C51" s="56">
        <v>63</v>
      </c>
      <c r="D51" s="56">
        <v>176</v>
      </c>
      <c r="E51" s="56">
        <v>36</v>
      </c>
      <c r="F51" s="56">
        <v>2</v>
      </c>
      <c r="G51" s="56">
        <v>34</v>
      </c>
      <c r="H51" s="56">
        <v>126</v>
      </c>
      <c r="I51" s="56">
        <v>27</v>
      </c>
      <c r="J51" s="56">
        <v>99</v>
      </c>
      <c r="K51" s="56">
        <v>49</v>
      </c>
      <c r="L51" s="56">
        <v>23</v>
      </c>
      <c r="M51" s="56">
        <v>26</v>
      </c>
      <c r="N51" s="56">
        <v>28</v>
      </c>
      <c r="O51" s="56">
        <v>11</v>
      </c>
      <c r="P51" s="56">
        <v>17</v>
      </c>
      <c r="Q51" s="320" t="s">
        <v>140</v>
      </c>
    </row>
    <row r="52" spans="1:17" ht="22.5" thickBot="1">
      <c r="A52" s="319" t="s">
        <v>141</v>
      </c>
      <c r="B52" s="56">
        <v>164</v>
      </c>
      <c r="C52" s="56">
        <v>56</v>
      </c>
      <c r="D52" s="56">
        <v>108</v>
      </c>
      <c r="E52" s="56">
        <v>21</v>
      </c>
      <c r="F52" s="56">
        <v>1</v>
      </c>
      <c r="G52" s="56">
        <v>20</v>
      </c>
      <c r="H52" s="56">
        <v>94</v>
      </c>
      <c r="I52" s="56">
        <v>33</v>
      </c>
      <c r="J52" s="56">
        <v>61</v>
      </c>
      <c r="K52" s="56">
        <v>31</v>
      </c>
      <c r="L52" s="56">
        <v>14</v>
      </c>
      <c r="M52" s="56">
        <v>17</v>
      </c>
      <c r="N52" s="56">
        <v>18</v>
      </c>
      <c r="O52" s="56">
        <v>8</v>
      </c>
      <c r="P52" s="56">
        <v>10</v>
      </c>
      <c r="Q52" s="320" t="s">
        <v>142</v>
      </c>
    </row>
    <row r="53" spans="1:17">
      <c r="A53" s="360"/>
      <c r="B53" s="360"/>
      <c r="C53" s="360"/>
      <c r="D53" s="360"/>
      <c r="E53" s="360"/>
      <c r="F53" s="360"/>
      <c r="G53" s="360"/>
      <c r="H53" s="360"/>
      <c r="I53" s="360"/>
      <c r="J53" s="360"/>
      <c r="K53" s="360"/>
      <c r="L53" s="360"/>
      <c r="M53" s="360"/>
      <c r="N53" s="360"/>
      <c r="O53" s="360"/>
      <c r="P53" s="360"/>
      <c r="Q53" s="360"/>
    </row>
    <row r="54" spans="1:17" s="100" customFormat="1">
      <c r="A54" s="1006" t="s">
        <v>267</v>
      </c>
      <c r="B54" s="924" t="s">
        <v>483</v>
      </c>
      <c r="C54" s="1006" t="s">
        <v>268</v>
      </c>
      <c r="D54" s="924" t="s">
        <v>2285</v>
      </c>
      <c r="E54" s="303"/>
      <c r="F54" s="303"/>
      <c r="G54" s="303"/>
      <c r="H54" s="303"/>
      <c r="I54" s="303"/>
      <c r="J54" s="303"/>
      <c r="K54" s="303"/>
      <c r="L54" s="303"/>
      <c r="M54" s="303"/>
      <c r="N54" s="303"/>
      <c r="O54" s="303"/>
      <c r="P54" s="303"/>
      <c r="Q54" s="303"/>
    </row>
    <row r="55" spans="1:17" s="100" customFormat="1">
      <c r="A55" s="1006"/>
      <c r="B55" s="924" t="s">
        <v>2276</v>
      </c>
      <c r="C55" s="1006"/>
      <c r="D55" s="924" t="s">
        <v>2247</v>
      </c>
      <c r="E55" s="303"/>
      <c r="F55" s="303"/>
      <c r="G55" s="303"/>
      <c r="H55" s="303"/>
      <c r="I55" s="303"/>
      <c r="J55" s="303"/>
      <c r="K55" s="303"/>
      <c r="L55" s="303"/>
      <c r="M55" s="303"/>
      <c r="N55" s="303"/>
      <c r="O55" s="303"/>
      <c r="P55" s="303"/>
      <c r="Q55" s="303"/>
    </row>
    <row r="56" spans="1:17" s="100" customFormat="1">
      <c r="A56" s="1006"/>
      <c r="B56" s="924" t="s">
        <v>947</v>
      </c>
      <c r="C56" s="1006"/>
      <c r="D56" s="924" t="s">
        <v>2277</v>
      </c>
      <c r="E56" s="303"/>
      <c r="F56" s="303"/>
      <c r="G56" s="303"/>
      <c r="H56" s="303"/>
      <c r="I56" s="303"/>
      <c r="J56" s="303"/>
      <c r="K56" s="303"/>
      <c r="L56" s="303"/>
      <c r="M56" s="303"/>
      <c r="N56" s="303"/>
      <c r="O56" s="303"/>
      <c r="P56" s="303"/>
      <c r="Q56" s="303"/>
    </row>
    <row r="57" spans="1:17" s="100" customFormat="1">
      <c r="A57" s="1006" t="s">
        <v>143</v>
      </c>
      <c r="B57" s="924" t="s">
        <v>488</v>
      </c>
      <c r="C57" s="1006" t="s">
        <v>145</v>
      </c>
      <c r="D57" s="924" t="s">
        <v>2278</v>
      </c>
      <c r="E57" s="303"/>
      <c r="F57" s="303"/>
      <c r="G57" s="303"/>
      <c r="H57" s="303"/>
      <c r="I57" s="303"/>
      <c r="J57" s="303"/>
      <c r="K57" s="303"/>
      <c r="L57" s="303"/>
      <c r="M57" s="303"/>
      <c r="N57" s="303"/>
      <c r="O57" s="303"/>
      <c r="P57" s="303"/>
      <c r="Q57" s="303"/>
    </row>
    <row r="58" spans="1:17" s="100" customFormat="1">
      <c r="A58" s="1006"/>
      <c r="B58" s="924" t="s">
        <v>492</v>
      </c>
      <c r="C58" s="1006"/>
      <c r="D58" s="924" t="s">
        <v>2248</v>
      </c>
      <c r="E58" s="303"/>
      <c r="F58" s="303"/>
      <c r="G58" s="303"/>
      <c r="H58" s="303"/>
      <c r="I58" s="303"/>
      <c r="J58" s="303"/>
      <c r="K58" s="303"/>
      <c r="L58" s="303"/>
      <c r="M58" s="303"/>
      <c r="N58" s="303"/>
      <c r="O58" s="303"/>
      <c r="P58" s="303"/>
      <c r="Q58" s="303"/>
    </row>
    <row r="59" spans="1:17" s="100" customFormat="1">
      <c r="A59" s="1006"/>
      <c r="B59" s="924" t="s">
        <v>2279</v>
      </c>
      <c r="C59" s="1006"/>
      <c r="D59" s="924" t="s">
        <v>2280</v>
      </c>
      <c r="E59" s="303"/>
      <c r="F59" s="303"/>
      <c r="G59" s="303"/>
      <c r="H59" s="303"/>
      <c r="I59" s="303"/>
      <c r="J59" s="303"/>
      <c r="K59" s="303"/>
      <c r="L59" s="303"/>
      <c r="M59" s="303"/>
      <c r="N59" s="303"/>
      <c r="O59" s="303"/>
      <c r="P59" s="303"/>
      <c r="Q59" s="303"/>
    </row>
    <row r="60" spans="1:17" s="100" customFormat="1">
      <c r="A60" s="1006"/>
      <c r="B60" s="924" t="s">
        <v>186</v>
      </c>
      <c r="C60" s="1006"/>
      <c r="D60" s="924" t="s">
        <v>2281</v>
      </c>
      <c r="E60" s="303"/>
      <c r="F60" s="303"/>
      <c r="G60" s="303"/>
      <c r="H60" s="303"/>
      <c r="I60" s="303"/>
      <c r="J60" s="303"/>
      <c r="K60" s="303"/>
      <c r="L60" s="303"/>
      <c r="M60" s="303"/>
      <c r="N60" s="303"/>
      <c r="O60" s="303"/>
      <c r="P60" s="303"/>
      <c r="Q60" s="303"/>
    </row>
    <row r="61" spans="1:17" ht="23.25">
      <c r="B61" s="222" t="s">
        <v>526</v>
      </c>
      <c r="C61" s="214"/>
      <c r="D61" s="214"/>
      <c r="E61" s="214"/>
      <c r="F61" s="214"/>
      <c r="G61" s="223"/>
      <c r="H61" s="223"/>
      <c r="I61" s="223"/>
      <c r="J61" s="223"/>
      <c r="K61" s="223"/>
    </row>
    <row r="62" spans="1:17" ht="24" thickBot="1">
      <c r="B62" s="214"/>
      <c r="C62" s="214"/>
      <c r="D62" s="214"/>
      <c r="E62" s="214"/>
      <c r="F62" s="214"/>
      <c r="G62" s="222" t="s">
        <v>527</v>
      </c>
      <c r="H62" s="214"/>
      <c r="I62" s="214"/>
      <c r="J62" s="214"/>
      <c r="K62" s="214"/>
    </row>
    <row r="63" spans="1:17" ht="24" thickBot="1">
      <c r="B63" s="214"/>
      <c r="C63" s="214"/>
      <c r="D63" s="214"/>
      <c r="E63" s="214"/>
      <c r="F63" s="224" t="s">
        <v>528</v>
      </c>
      <c r="G63" s="228">
        <f>H9/H39</f>
        <v>14.820887445887445</v>
      </c>
      <c r="H63" s="214"/>
      <c r="I63" s="213"/>
      <c r="J63" s="214"/>
      <c r="K63" s="214"/>
    </row>
  </sheetData>
  <mergeCells count="36">
    <mergeCell ref="A4:A8"/>
    <mergeCell ref="B4:D4"/>
    <mergeCell ref="E4:P4"/>
    <mergeCell ref="Q34:Q38"/>
    <mergeCell ref="B35:D35"/>
    <mergeCell ref="E35:G35"/>
    <mergeCell ref="H35:J35"/>
    <mergeCell ref="K35:M35"/>
    <mergeCell ref="A34:A38"/>
    <mergeCell ref="B34:D34"/>
    <mergeCell ref="E34:P34"/>
    <mergeCell ref="N35:P35"/>
    <mergeCell ref="B36:D36"/>
    <mergeCell ref="E36:G36"/>
    <mergeCell ref="H36:J36"/>
    <mergeCell ref="K36:M36"/>
    <mergeCell ref="N36:P36"/>
    <mergeCell ref="Q4:Q8"/>
    <mergeCell ref="B5:D5"/>
    <mergeCell ref="E5:G5"/>
    <mergeCell ref="H5:J5"/>
    <mergeCell ref="K5:M5"/>
    <mergeCell ref="N5:P5"/>
    <mergeCell ref="B6:D6"/>
    <mergeCell ref="E6:G6"/>
    <mergeCell ref="H6:J6"/>
    <mergeCell ref="K6:M6"/>
    <mergeCell ref="N6:P6"/>
    <mergeCell ref="C27:C30"/>
    <mergeCell ref="A57:A60"/>
    <mergeCell ref="C57:C60"/>
    <mergeCell ref="A24:A26"/>
    <mergeCell ref="C24:C26"/>
    <mergeCell ref="A54:A56"/>
    <mergeCell ref="C54:C56"/>
    <mergeCell ref="A27:A30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8B28D-3B42-44FA-B646-F7BCEE632F1C}">
  <sheetPr>
    <tabColor rgb="FF92D050"/>
  </sheetPr>
  <dimension ref="A1:Q63"/>
  <sheetViews>
    <sheetView topLeftCell="A31" workbookViewId="0">
      <selection activeCell="G63" sqref="G63"/>
    </sheetView>
  </sheetViews>
  <sheetFormatPr defaultRowHeight="21.75"/>
  <cols>
    <col min="1" max="1" width="16.140625" style="9" bestFit="1" customWidth="1"/>
    <col min="2" max="5" width="7.5703125" style="9" customWidth="1"/>
    <col min="6" max="6" width="5.7109375" style="9" customWidth="1"/>
    <col min="7" max="7" width="7.28515625" style="9" customWidth="1"/>
    <col min="8" max="8" width="5.85546875" style="9" customWidth="1"/>
    <col min="9" max="9" width="11.7109375" style="9" customWidth="1"/>
    <col min="10" max="10" width="8.5703125" style="9" customWidth="1"/>
    <col min="11" max="11" width="5.85546875" style="9" customWidth="1"/>
    <col min="12" max="12" width="5.7109375" style="9" customWidth="1"/>
    <col min="13" max="13" width="7.28515625" style="9" customWidth="1"/>
    <col min="14" max="14" width="5.85546875" style="9" customWidth="1"/>
    <col min="15" max="15" width="5.140625" style="9" customWidth="1"/>
    <col min="16" max="16" width="7.28515625" style="9" customWidth="1"/>
    <col min="17" max="17" width="24.85546875" style="9" bestFit="1" customWidth="1"/>
    <col min="18" max="16384" width="9.140625" style="9"/>
  </cols>
  <sheetData>
    <row r="1" spans="1:17">
      <c r="A1" s="398" t="s">
        <v>1597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17">
      <c r="A2" s="314" t="s">
        <v>1598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</row>
    <row r="3" spans="1:17" ht="22.5" thickBot="1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</row>
    <row r="4" spans="1:17" ht="22.5" customHeight="1" thickBot="1">
      <c r="A4" s="973" t="s">
        <v>104</v>
      </c>
      <c r="B4" s="966" t="s">
        <v>181</v>
      </c>
      <c r="C4" s="974"/>
      <c r="D4" s="973"/>
      <c r="E4" s="975" t="s">
        <v>520</v>
      </c>
      <c r="F4" s="976"/>
      <c r="G4" s="976"/>
      <c r="H4" s="976"/>
      <c r="I4" s="976"/>
      <c r="J4" s="976"/>
      <c r="K4" s="976"/>
      <c r="L4" s="976"/>
      <c r="M4" s="976"/>
      <c r="N4" s="976"/>
      <c r="O4" s="976"/>
      <c r="P4" s="977"/>
      <c r="Q4" s="966" t="s">
        <v>108</v>
      </c>
    </row>
    <row r="5" spans="1:17" ht="18.75" customHeight="1">
      <c r="A5" s="970"/>
      <c r="B5" s="967" t="s">
        <v>116</v>
      </c>
      <c r="C5" s="969"/>
      <c r="D5" s="970"/>
      <c r="E5" s="1007" t="s">
        <v>443</v>
      </c>
      <c r="F5" s="1008"/>
      <c r="G5" s="1009"/>
      <c r="H5" s="966" t="s">
        <v>453</v>
      </c>
      <c r="I5" s="974"/>
      <c r="J5" s="973"/>
      <c r="K5" s="966" t="s">
        <v>521</v>
      </c>
      <c r="L5" s="974"/>
      <c r="M5" s="973"/>
      <c r="N5" s="966" t="s">
        <v>522</v>
      </c>
      <c r="O5" s="974"/>
      <c r="P5" s="973"/>
      <c r="Q5" s="967"/>
    </row>
    <row r="6" spans="1:17" ht="22.5" customHeight="1" thickBot="1">
      <c r="A6" s="970"/>
      <c r="B6" s="968"/>
      <c r="C6" s="971"/>
      <c r="D6" s="972"/>
      <c r="E6" s="1010" t="s">
        <v>444</v>
      </c>
      <c r="F6" s="1011"/>
      <c r="G6" s="1012"/>
      <c r="H6" s="968" t="s">
        <v>454</v>
      </c>
      <c r="I6" s="971"/>
      <c r="J6" s="972"/>
      <c r="K6" s="968" t="s">
        <v>468</v>
      </c>
      <c r="L6" s="971"/>
      <c r="M6" s="972"/>
      <c r="N6" s="968" t="s">
        <v>476</v>
      </c>
      <c r="O6" s="971"/>
      <c r="P6" s="972"/>
      <c r="Q6" s="967"/>
    </row>
    <row r="7" spans="1:17">
      <c r="A7" s="970"/>
      <c r="B7" s="714" t="s">
        <v>181</v>
      </c>
      <c r="C7" s="714" t="s">
        <v>182</v>
      </c>
      <c r="D7" s="714" t="s">
        <v>183</v>
      </c>
      <c r="E7" s="341" t="s">
        <v>181</v>
      </c>
      <c r="F7" s="341" t="s">
        <v>182</v>
      </c>
      <c r="G7" s="341" t="s">
        <v>183</v>
      </c>
      <c r="H7" s="714" t="s">
        <v>181</v>
      </c>
      <c r="I7" s="714" t="s">
        <v>182</v>
      </c>
      <c r="J7" s="714" t="s">
        <v>183</v>
      </c>
      <c r="K7" s="714" t="s">
        <v>181</v>
      </c>
      <c r="L7" s="714" t="s">
        <v>182</v>
      </c>
      <c r="M7" s="714" t="s">
        <v>183</v>
      </c>
      <c r="N7" s="714" t="s">
        <v>181</v>
      </c>
      <c r="O7" s="714" t="s">
        <v>182</v>
      </c>
      <c r="P7" s="714" t="s">
        <v>183</v>
      </c>
      <c r="Q7" s="967"/>
    </row>
    <row r="8" spans="1:17" ht="22.5" thickBot="1">
      <c r="A8" s="972"/>
      <c r="B8" s="713" t="s">
        <v>116</v>
      </c>
      <c r="C8" s="713" t="s">
        <v>184</v>
      </c>
      <c r="D8" s="713" t="s">
        <v>185</v>
      </c>
      <c r="E8" s="342" t="s">
        <v>116</v>
      </c>
      <c r="F8" s="342" t="s">
        <v>184</v>
      </c>
      <c r="G8" s="342" t="s">
        <v>185</v>
      </c>
      <c r="H8" s="713" t="s">
        <v>116</v>
      </c>
      <c r="I8" s="713" t="s">
        <v>184</v>
      </c>
      <c r="J8" s="713" t="s">
        <v>185</v>
      </c>
      <c r="K8" s="713" t="s">
        <v>116</v>
      </c>
      <c r="L8" s="713" t="s">
        <v>184</v>
      </c>
      <c r="M8" s="713" t="s">
        <v>185</v>
      </c>
      <c r="N8" s="713" t="s">
        <v>116</v>
      </c>
      <c r="O8" s="713" t="s">
        <v>184</v>
      </c>
      <c r="P8" s="713" t="s">
        <v>185</v>
      </c>
      <c r="Q8" s="968"/>
    </row>
    <row r="9" spans="1:17" ht="37.5">
      <c r="A9" s="315" t="s">
        <v>115</v>
      </c>
      <c r="B9" s="316">
        <v>121531</v>
      </c>
      <c r="C9" s="316">
        <v>60368</v>
      </c>
      <c r="D9" s="316">
        <v>61163</v>
      </c>
      <c r="E9" s="728">
        <v>18488</v>
      </c>
      <c r="F9" s="728">
        <v>9554</v>
      </c>
      <c r="G9" s="728">
        <v>8934</v>
      </c>
      <c r="H9" s="316">
        <v>55929</v>
      </c>
      <c r="I9" s="316">
        <v>28691</v>
      </c>
      <c r="J9" s="316">
        <v>27238</v>
      </c>
      <c r="K9" s="316">
        <v>28810</v>
      </c>
      <c r="L9" s="316">
        <v>14596</v>
      </c>
      <c r="M9" s="316">
        <v>14214</v>
      </c>
      <c r="N9" s="316">
        <v>18304</v>
      </c>
      <c r="O9" s="316">
        <v>7527</v>
      </c>
      <c r="P9" s="316">
        <v>10777</v>
      </c>
      <c r="Q9" s="318" t="s">
        <v>116</v>
      </c>
    </row>
    <row r="10" spans="1:17">
      <c r="A10" s="319" t="s">
        <v>117</v>
      </c>
      <c r="B10" s="58">
        <v>26509</v>
      </c>
      <c r="C10" s="58">
        <v>12797</v>
      </c>
      <c r="D10" s="58">
        <v>13712</v>
      </c>
      <c r="E10" s="58">
        <v>4227</v>
      </c>
      <c r="F10" s="58">
        <v>2177</v>
      </c>
      <c r="G10" s="58">
        <v>2050</v>
      </c>
      <c r="H10" s="58">
        <v>11714</v>
      </c>
      <c r="I10" s="58">
        <v>5852</v>
      </c>
      <c r="J10" s="58">
        <v>5862</v>
      </c>
      <c r="K10" s="58">
        <v>6494</v>
      </c>
      <c r="L10" s="58">
        <v>3179</v>
      </c>
      <c r="M10" s="58">
        <v>3315</v>
      </c>
      <c r="N10" s="58">
        <v>4074</v>
      </c>
      <c r="O10" s="58">
        <v>1589</v>
      </c>
      <c r="P10" s="58">
        <v>2485</v>
      </c>
      <c r="Q10" s="320" t="s">
        <v>118</v>
      </c>
    </row>
    <row r="11" spans="1:17">
      <c r="A11" s="319" t="s">
        <v>119</v>
      </c>
      <c r="B11" s="58">
        <v>2361</v>
      </c>
      <c r="C11" s="58">
        <v>1236</v>
      </c>
      <c r="D11" s="58">
        <v>1125</v>
      </c>
      <c r="E11" s="56">
        <v>504</v>
      </c>
      <c r="F11" s="56">
        <v>254</v>
      </c>
      <c r="G11" s="56">
        <v>250</v>
      </c>
      <c r="H11" s="58">
        <v>1205</v>
      </c>
      <c r="I11" s="56">
        <v>654</v>
      </c>
      <c r="J11" s="56">
        <v>551</v>
      </c>
      <c r="K11" s="56">
        <v>443</v>
      </c>
      <c r="L11" s="56">
        <v>237</v>
      </c>
      <c r="M11" s="56">
        <v>206</v>
      </c>
      <c r="N11" s="56">
        <v>209</v>
      </c>
      <c r="O11" s="56">
        <v>91</v>
      </c>
      <c r="P11" s="56">
        <v>118</v>
      </c>
      <c r="Q11" s="320" t="s">
        <v>120</v>
      </c>
    </row>
    <row r="12" spans="1:17">
      <c r="A12" s="319" t="s">
        <v>121</v>
      </c>
      <c r="B12" s="58">
        <v>14782</v>
      </c>
      <c r="C12" s="58">
        <v>7415</v>
      </c>
      <c r="D12" s="58">
        <v>7367</v>
      </c>
      <c r="E12" s="58">
        <v>2187</v>
      </c>
      <c r="F12" s="58">
        <v>1122</v>
      </c>
      <c r="G12" s="58">
        <v>1065</v>
      </c>
      <c r="H12" s="58">
        <v>7154</v>
      </c>
      <c r="I12" s="58">
        <v>3684</v>
      </c>
      <c r="J12" s="58">
        <v>3470</v>
      </c>
      <c r="K12" s="58">
        <v>3320</v>
      </c>
      <c r="L12" s="58">
        <v>1687</v>
      </c>
      <c r="M12" s="58">
        <v>1633</v>
      </c>
      <c r="N12" s="58">
        <v>2121</v>
      </c>
      <c r="O12" s="56">
        <v>922</v>
      </c>
      <c r="P12" s="58">
        <v>1199</v>
      </c>
      <c r="Q12" s="320" t="s">
        <v>122</v>
      </c>
    </row>
    <row r="13" spans="1:17">
      <c r="A13" s="319" t="s">
        <v>123</v>
      </c>
      <c r="B13" s="58">
        <v>8143</v>
      </c>
      <c r="C13" s="58">
        <v>3977</v>
      </c>
      <c r="D13" s="58">
        <v>4166</v>
      </c>
      <c r="E13" s="58">
        <v>1046</v>
      </c>
      <c r="F13" s="56">
        <v>546</v>
      </c>
      <c r="G13" s="56">
        <v>500</v>
      </c>
      <c r="H13" s="58">
        <v>3277</v>
      </c>
      <c r="I13" s="58">
        <v>1663</v>
      </c>
      <c r="J13" s="58">
        <v>1614</v>
      </c>
      <c r="K13" s="58">
        <v>2106</v>
      </c>
      <c r="L13" s="58">
        <v>1073</v>
      </c>
      <c r="M13" s="58">
        <v>1033</v>
      </c>
      <c r="N13" s="58">
        <v>1714</v>
      </c>
      <c r="O13" s="56">
        <v>695</v>
      </c>
      <c r="P13" s="58">
        <v>1019</v>
      </c>
      <c r="Q13" s="320" t="s">
        <v>124</v>
      </c>
    </row>
    <row r="14" spans="1:17">
      <c r="A14" s="319" t="s">
        <v>125</v>
      </c>
      <c r="B14" s="58">
        <v>6914</v>
      </c>
      <c r="C14" s="58">
        <v>3563</v>
      </c>
      <c r="D14" s="58">
        <v>3351</v>
      </c>
      <c r="E14" s="58">
        <v>1085</v>
      </c>
      <c r="F14" s="56">
        <v>586</v>
      </c>
      <c r="G14" s="56">
        <v>499</v>
      </c>
      <c r="H14" s="58">
        <v>3333</v>
      </c>
      <c r="I14" s="58">
        <v>1721</v>
      </c>
      <c r="J14" s="58">
        <v>1612</v>
      </c>
      <c r="K14" s="58">
        <v>1601</v>
      </c>
      <c r="L14" s="56">
        <v>859</v>
      </c>
      <c r="M14" s="56">
        <v>742</v>
      </c>
      <c r="N14" s="56">
        <v>895</v>
      </c>
      <c r="O14" s="56">
        <v>397</v>
      </c>
      <c r="P14" s="56">
        <v>498</v>
      </c>
      <c r="Q14" s="320" t="s">
        <v>126</v>
      </c>
    </row>
    <row r="15" spans="1:17">
      <c r="A15" s="319" t="s">
        <v>127</v>
      </c>
      <c r="B15" s="58">
        <v>13759</v>
      </c>
      <c r="C15" s="58">
        <v>6884</v>
      </c>
      <c r="D15" s="58">
        <v>6875</v>
      </c>
      <c r="E15" s="58">
        <v>1921</v>
      </c>
      <c r="F15" s="56">
        <v>998</v>
      </c>
      <c r="G15" s="56">
        <v>923</v>
      </c>
      <c r="H15" s="58">
        <v>5985</v>
      </c>
      <c r="I15" s="58">
        <v>3082</v>
      </c>
      <c r="J15" s="58">
        <v>2903</v>
      </c>
      <c r="K15" s="58">
        <v>3443</v>
      </c>
      <c r="L15" s="58">
        <v>1792</v>
      </c>
      <c r="M15" s="58">
        <v>1651</v>
      </c>
      <c r="N15" s="58">
        <v>2410</v>
      </c>
      <c r="O15" s="58">
        <v>1012</v>
      </c>
      <c r="P15" s="58">
        <v>1398</v>
      </c>
      <c r="Q15" s="320" t="s">
        <v>128</v>
      </c>
    </row>
    <row r="16" spans="1:17">
      <c r="A16" s="319" t="s">
        <v>129</v>
      </c>
      <c r="B16" s="58">
        <v>7846</v>
      </c>
      <c r="C16" s="58">
        <v>3861</v>
      </c>
      <c r="D16" s="58">
        <v>3985</v>
      </c>
      <c r="E16" s="58">
        <v>1268</v>
      </c>
      <c r="F16" s="56">
        <v>677</v>
      </c>
      <c r="G16" s="56">
        <v>591</v>
      </c>
      <c r="H16" s="58">
        <v>3781</v>
      </c>
      <c r="I16" s="58">
        <v>1952</v>
      </c>
      <c r="J16" s="58">
        <v>1829</v>
      </c>
      <c r="K16" s="58">
        <v>1710</v>
      </c>
      <c r="L16" s="56">
        <v>808</v>
      </c>
      <c r="M16" s="56">
        <v>902</v>
      </c>
      <c r="N16" s="58">
        <v>1087</v>
      </c>
      <c r="O16" s="56">
        <v>424</v>
      </c>
      <c r="P16" s="56">
        <v>663</v>
      </c>
      <c r="Q16" s="320" t="s">
        <v>130</v>
      </c>
    </row>
    <row r="17" spans="1:17">
      <c r="A17" s="319" t="s">
        <v>131</v>
      </c>
      <c r="B17" s="58">
        <v>12541</v>
      </c>
      <c r="C17" s="58">
        <v>6258</v>
      </c>
      <c r="D17" s="58">
        <v>6283</v>
      </c>
      <c r="E17" s="58">
        <v>1885</v>
      </c>
      <c r="F17" s="56">
        <v>945</v>
      </c>
      <c r="G17" s="56">
        <v>940</v>
      </c>
      <c r="H17" s="58">
        <v>5986</v>
      </c>
      <c r="I17" s="58">
        <v>3077</v>
      </c>
      <c r="J17" s="58">
        <v>2909</v>
      </c>
      <c r="K17" s="58">
        <v>3101</v>
      </c>
      <c r="L17" s="58">
        <v>1584</v>
      </c>
      <c r="M17" s="58">
        <v>1517</v>
      </c>
      <c r="N17" s="58">
        <v>1569</v>
      </c>
      <c r="O17" s="56">
        <v>652</v>
      </c>
      <c r="P17" s="56">
        <v>917</v>
      </c>
      <c r="Q17" s="320" t="s">
        <v>132</v>
      </c>
    </row>
    <row r="18" spans="1:17">
      <c r="A18" s="319" t="s">
        <v>133</v>
      </c>
      <c r="B18" s="58">
        <v>15028</v>
      </c>
      <c r="C18" s="58">
        <v>7404</v>
      </c>
      <c r="D18" s="58">
        <v>7624</v>
      </c>
      <c r="E18" s="58">
        <v>2062</v>
      </c>
      <c r="F18" s="58">
        <v>1066</v>
      </c>
      <c r="G18" s="56">
        <v>996</v>
      </c>
      <c r="H18" s="58">
        <v>6795</v>
      </c>
      <c r="I18" s="58">
        <v>3488</v>
      </c>
      <c r="J18" s="58">
        <v>3307</v>
      </c>
      <c r="K18" s="58">
        <v>3632</v>
      </c>
      <c r="L18" s="58">
        <v>1817</v>
      </c>
      <c r="M18" s="58">
        <v>1815</v>
      </c>
      <c r="N18" s="58">
        <v>2539</v>
      </c>
      <c r="O18" s="58">
        <v>1033</v>
      </c>
      <c r="P18" s="58">
        <v>1506</v>
      </c>
      <c r="Q18" s="320" t="s">
        <v>134</v>
      </c>
    </row>
    <row r="19" spans="1:17">
      <c r="A19" s="319" t="s">
        <v>135</v>
      </c>
      <c r="B19" s="58">
        <v>4640</v>
      </c>
      <c r="C19" s="58">
        <v>2340</v>
      </c>
      <c r="D19" s="58">
        <v>2300</v>
      </c>
      <c r="E19" s="56">
        <v>680</v>
      </c>
      <c r="F19" s="56">
        <v>348</v>
      </c>
      <c r="G19" s="56">
        <v>332</v>
      </c>
      <c r="H19" s="58">
        <v>2124</v>
      </c>
      <c r="I19" s="58">
        <v>1111</v>
      </c>
      <c r="J19" s="58">
        <v>1013</v>
      </c>
      <c r="K19" s="58">
        <v>1060</v>
      </c>
      <c r="L19" s="56">
        <v>554</v>
      </c>
      <c r="M19" s="56">
        <v>506</v>
      </c>
      <c r="N19" s="56">
        <v>776</v>
      </c>
      <c r="O19" s="56">
        <v>327</v>
      </c>
      <c r="P19" s="56">
        <v>449</v>
      </c>
      <c r="Q19" s="320" t="s">
        <v>136</v>
      </c>
    </row>
    <row r="20" spans="1:17">
      <c r="A20" s="319" t="s">
        <v>137</v>
      </c>
      <c r="B20" s="58">
        <v>3425</v>
      </c>
      <c r="C20" s="58">
        <v>1730</v>
      </c>
      <c r="D20" s="58">
        <v>1695</v>
      </c>
      <c r="E20" s="56">
        <v>591</v>
      </c>
      <c r="F20" s="56">
        <v>290</v>
      </c>
      <c r="G20" s="56">
        <v>301</v>
      </c>
      <c r="H20" s="58">
        <v>1673</v>
      </c>
      <c r="I20" s="56">
        <v>858</v>
      </c>
      <c r="J20" s="56">
        <v>815</v>
      </c>
      <c r="K20" s="56">
        <v>790</v>
      </c>
      <c r="L20" s="56">
        <v>426</v>
      </c>
      <c r="M20" s="56">
        <v>364</v>
      </c>
      <c r="N20" s="56">
        <v>371</v>
      </c>
      <c r="O20" s="56">
        <v>156</v>
      </c>
      <c r="P20" s="56">
        <v>215</v>
      </c>
      <c r="Q20" s="320" t="s">
        <v>138</v>
      </c>
    </row>
    <row r="21" spans="1:17">
      <c r="A21" s="319" t="s">
        <v>139</v>
      </c>
      <c r="B21" s="58">
        <v>3369</v>
      </c>
      <c r="C21" s="58">
        <v>1783</v>
      </c>
      <c r="D21" s="58">
        <v>1586</v>
      </c>
      <c r="E21" s="56">
        <v>631</v>
      </c>
      <c r="F21" s="56">
        <v>345</v>
      </c>
      <c r="G21" s="56">
        <v>286</v>
      </c>
      <c r="H21" s="58">
        <v>1817</v>
      </c>
      <c r="I21" s="56">
        <v>983</v>
      </c>
      <c r="J21" s="56">
        <v>834</v>
      </c>
      <c r="K21" s="56">
        <v>636</v>
      </c>
      <c r="L21" s="56">
        <v>337</v>
      </c>
      <c r="M21" s="56">
        <v>299</v>
      </c>
      <c r="N21" s="56">
        <v>285</v>
      </c>
      <c r="O21" s="56">
        <v>118</v>
      </c>
      <c r="P21" s="56">
        <v>167</v>
      </c>
      <c r="Q21" s="320" t="s">
        <v>140</v>
      </c>
    </row>
    <row r="22" spans="1:17">
      <c r="A22" s="408" t="s">
        <v>141</v>
      </c>
      <c r="B22" s="406">
        <v>2214</v>
      </c>
      <c r="C22" s="406">
        <v>1120</v>
      </c>
      <c r="D22" s="406">
        <v>1094</v>
      </c>
      <c r="E22" s="407">
        <v>401</v>
      </c>
      <c r="F22" s="407">
        <v>200</v>
      </c>
      <c r="G22" s="407">
        <v>201</v>
      </c>
      <c r="H22" s="406">
        <v>1085</v>
      </c>
      <c r="I22" s="407">
        <v>566</v>
      </c>
      <c r="J22" s="407">
        <v>519</v>
      </c>
      <c r="K22" s="407">
        <v>474</v>
      </c>
      <c r="L22" s="407">
        <v>243</v>
      </c>
      <c r="M22" s="407">
        <v>231</v>
      </c>
      <c r="N22" s="407">
        <v>254</v>
      </c>
      <c r="O22" s="407">
        <v>111</v>
      </c>
      <c r="P22" s="407">
        <v>143</v>
      </c>
      <c r="Q22" s="409" t="s">
        <v>142</v>
      </c>
    </row>
    <row r="23" spans="1:17">
      <c r="A23" s="163"/>
      <c r="B23" s="169"/>
      <c r="C23" s="169"/>
      <c r="D23" s="169"/>
      <c r="E23" s="169"/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3"/>
    </row>
    <row r="24" spans="1:17">
      <c r="A24" s="123" t="s">
        <v>267</v>
      </c>
      <c r="B24" s="124" t="s">
        <v>483</v>
      </c>
      <c r="C24" s="122"/>
      <c r="H24" s="165"/>
      <c r="I24" s="123" t="s">
        <v>268</v>
      </c>
      <c r="J24" s="124" t="s">
        <v>484</v>
      </c>
    </row>
    <row r="25" spans="1:17">
      <c r="A25" s="123"/>
      <c r="B25" s="124" t="s">
        <v>945</v>
      </c>
      <c r="C25" s="122"/>
      <c r="I25" s="123"/>
      <c r="J25" s="124" t="s">
        <v>946</v>
      </c>
    </row>
    <row r="26" spans="1:17">
      <c r="A26" s="123"/>
      <c r="B26" s="124" t="s">
        <v>947</v>
      </c>
      <c r="C26" s="122"/>
      <c r="I26" s="122"/>
      <c r="J26" s="124" t="s">
        <v>948</v>
      </c>
    </row>
    <row r="27" spans="1:17">
      <c r="A27" s="123" t="s">
        <v>143</v>
      </c>
      <c r="B27" s="124" t="s">
        <v>488</v>
      </c>
      <c r="C27" s="122"/>
      <c r="I27" s="123" t="s">
        <v>145</v>
      </c>
      <c r="J27" s="124" t="s">
        <v>489</v>
      </c>
    </row>
    <row r="28" spans="1:17">
      <c r="A28" s="164"/>
      <c r="B28" s="124" t="s">
        <v>490</v>
      </c>
      <c r="C28" s="122"/>
      <c r="I28" s="164"/>
      <c r="J28" s="124" t="s">
        <v>491</v>
      </c>
    </row>
    <row r="29" spans="1:17">
      <c r="A29" s="122"/>
      <c r="B29" s="124" t="s">
        <v>492</v>
      </c>
      <c r="C29" s="122"/>
      <c r="I29" s="122"/>
      <c r="J29" s="124" t="s">
        <v>493</v>
      </c>
    </row>
    <row r="31" spans="1:17">
      <c r="A31" s="398" t="s">
        <v>1599</v>
      </c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>
      <c r="A32" s="314" t="s">
        <v>1600</v>
      </c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 ht="22.5" thickBo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ht="22.5" customHeight="1" thickBot="1">
      <c r="A34" s="973" t="s">
        <v>104</v>
      </c>
      <c r="B34" s="966" t="s">
        <v>181</v>
      </c>
      <c r="C34" s="974"/>
      <c r="D34" s="973"/>
      <c r="E34" s="975" t="s">
        <v>523</v>
      </c>
      <c r="F34" s="976"/>
      <c r="G34" s="976"/>
      <c r="H34" s="976"/>
      <c r="I34" s="976"/>
      <c r="J34" s="976"/>
      <c r="K34" s="976"/>
      <c r="L34" s="976"/>
      <c r="M34" s="976"/>
      <c r="N34" s="976"/>
      <c r="O34" s="976"/>
      <c r="P34" s="977"/>
      <c r="Q34" s="966" t="s">
        <v>108</v>
      </c>
    </row>
    <row r="35" spans="1:17" ht="21.75" customHeight="1">
      <c r="A35" s="970"/>
      <c r="B35" s="967" t="s">
        <v>116</v>
      </c>
      <c r="C35" s="969"/>
      <c r="D35" s="970"/>
      <c r="E35" s="1007" t="s">
        <v>443</v>
      </c>
      <c r="F35" s="1008"/>
      <c r="G35" s="1009"/>
      <c r="H35" s="966" t="s">
        <v>453</v>
      </c>
      <c r="I35" s="974"/>
      <c r="J35" s="973"/>
      <c r="K35" s="966" t="s">
        <v>524</v>
      </c>
      <c r="L35" s="974"/>
      <c r="M35" s="973"/>
      <c r="N35" s="966" t="s">
        <v>525</v>
      </c>
      <c r="O35" s="974"/>
      <c r="P35" s="973"/>
      <c r="Q35" s="967"/>
    </row>
    <row r="36" spans="1:17" ht="22.5" customHeight="1" thickBot="1">
      <c r="A36" s="970"/>
      <c r="B36" s="968"/>
      <c r="C36" s="971"/>
      <c r="D36" s="972"/>
      <c r="E36" s="1010" t="s">
        <v>444</v>
      </c>
      <c r="F36" s="1011"/>
      <c r="G36" s="1012"/>
      <c r="H36" s="968" t="s">
        <v>454</v>
      </c>
      <c r="I36" s="971"/>
      <c r="J36" s="972"/>
      <c r="K36" s="968" t="s">
        <v>468</v>
      </c>
      <c r="L36" s="971"/>
      <c r="M36" s="972"/>
      <c r="N36" s="968" t="s">
        <v>476</v>
      </c>
      <c r="O36" s="971"/>
      <c r="P36" s="972"/>
      <c r="Q36" s="967"/>
    </row>
    <row r="37" spans="1:17">
      <c r="A37" s="970"/>
      <c r="B37" s="714" t="s">
        <v>181</v>
      </c>
      <c r="C37" s="714" t="s">
        <v>182</v>
      </c>
      <c r="D37" s="714" t="s">
        <v>183</v>
      </c>
      <c r="E37" s="341" t="s">
        <v>181</v>
      </c>
      <c r="F37" s="341" t="s">
        <v>182</v>
      </c>
      <c r="G37" s="341" t="s">
        <v>183</v>
      </c>
      <c r="H37" s="714" t="s">
        <v>181</v>
      </c>
      <c r="I37" s="714" t="s">
        <v>182</v>
      </c>
      <c r="J37" s="714" t="s">
        <v>183</v>
      </c>
      <c r="K37" s="714" t="s">
        <v>181</v>
      </c>
      <c r="L37" s="714" t="s">
        <v>182</v>
      </c>
      <c r="M37" s="714" t="s">
        <v>183</v>
      </c>
      <c r="N37" s="714" t="s">
        <v>181</v>
      </c>
      <c r="O37" s="714" t="s">
        <v>182</v>
      </c>
      <c r="P37" s="714" t="s">
        <v>183</v>
      </c>
      <c r="Q37" s="967"/>
    </row>
    <row r="38" spans="1:17" ht="22.5" thickBot="1">
      <c r="A38" s="972"/>
      <c r="B38" s="713" t="s">
        <v>116</v>
      </c>
      <c r="C38" s="713" t="s">
        <v>184</v>
      </c>
      <c r="D38" s="713" t="s">
        <v>185</v>
      </c>
      <c r="E38" s="342" t="s">
        <v>116</v>
      </c>
      <c r="F38" s="342" t="s">
        <v>184</v>
      </c>
      <c r="G38" s="342" t="s">
        <v>185</v>
      </c>
      <c r="H38" s="713" t="s">
        <v>116</v>
      </c>
      <c r="I38" s="713" t="s">
        <v>184</v>
      </c>
      <c r="J38" s="713" t="s">
        <v>185</v>
      </c>
      <c r="K38" s="713" t="s">
        <v>116</v>
      </c>
      <c r="L38" s="713" t="s">
        <v>184</v>
      </c>
      <c r="M38" s="713" t="s">
        <v>185</v>
      </c>
      <c r="N38" s="713" t="s">
        <v>116</v>
      </c>
      <c r="O38" s="713" t="s">
        <v>184</v>
      </c>
      <c r="P38" s="713" t="s">
        <v>185</v>
      </c>
      <c r="Q38" s="968"/>
    </row>
    <row r="39" spans="1:17">
      <c r="A39" s="315" t="s">
        <v>115</v>
      </c>
      <c r="B39" s="316">
        <v>8341</v>
      </c>
      <c r="C39" s="316">
        <v>2508</v>
      </c>
      <c r="D39" s="316">
        <v>5833</v>
      </c>
      <c r="E39" s="728">
        <v>1094</v>
      </c>
      <c r="F39" s="729">
        <v>78</v>
      </c>
      <c r="G39" s="728">
        <v>1016</v>
      </c>
      <c r="H39" s="316">
        <v>3943</v>
      </c>
      <c r="I39" s="316">
        <v>1192</v>
      </c>
      <c r="J39" s="316">
        <v>2751</v>
      </c>
      <c r="K39" s="316">
        <v>2022</v>
      </c>
      <c r="L39" s="317">
        <v>720</v>
      </c>
      <c r="M39" s="316">
        <v>1302</v>
      </c>
      <c r="N39" s="316">
        <v>1282</v>
      </c>
      <c r="O39" s="317">
        <v>518</v>
      </c>
      <c r="P39" s="317">
        <v>764</v>
      </c>
      <c r="Q39" s="318" t="s">
        <v>116</v>
      </c>
    </row>
    <row r="40" spans="1:17">
      <c r="A40" s="319" t="s">
        <v>117</v>
      </c>
      <c r="B40" s="58">
        <v>1553</v>
      </c>
      <c r="C40" s="56">
        <v>406</v>
      </c>
      <c r="D40" s="58">
        <v>1147</v>
      </c>
      <c r="E40" s="56">
        <v>218</v>
      </c>
      <c r="F40" s="56">
        <v>18</v>
      </c>
      <c r="G40" s="56">
        <v>200</v>
      </c>
      <c r="H40" s="56">
        <v>663</v>
      </c>
      <c r="I40" s="56">
        <v>164</v>
      </c>
      <c r="J40" s="56">
        <v>499</v>
      </c>
      <c r="K40" s="56">
        <v>390</v>
      </c>
      <c r="L40" s="56">
        <v>116</v>
      </c>
      <c r="M40" s="56">
        <v>274</v>
      </c>
      <c r="N40" s="56">
        <v>282</v>
      </c>
      <c r="O40" s="56">
        <v>108</v>
      </c>
      <c r="P40" s="56">
        <v>174</v>
      </c>
      <c r="Q40" s="320" t="s">
        <v>118</v>
      </c>
    </row>
    <row r="41" spans="1:17">
      <c r="A41" s="319" t="s">
        <v>119</v>
      </c>
      <c r="B41" s="56">
        <v>196</v>
      </c>
      <c r="C41" s="56">
        <v>41</v>
      </c>
      <c r="D41" s="56">
        <v>155</v>
      </c>
      <c r="E41" s="56">
        <v>38</v>
      </c>
      <c r="F41" s="56">
        <v>1</v>
      </c>
      <c r="G41" s="56">
        <v>37</v>
      </c>
      <c r="H41" s="56">
        <v>98</v>
      </c>
      <c r="I41" s="56">
        <v>17</v>
      </c>
      <c r="J41" s="56">
        <v>81</v>
      </c>
      <c r="K41" s="56">
        <v>38</v>
      </c>
      <c r="L41" s="56">
        <v>16</v>
      </c>
      <c r="M41" s="56">
        <v>22</v>
      </c>
      <c r="N41" s="56">
        <v>22</v>
      </c>
      <c r="O41" s="56">
        <v>7</v>
      </c>
      <c r="P41" s="56">
        <v>15</v>
      </c>
      <c r="Q41" s="320" t="s">
        <v>120</v>
      </c>
    </row>
    <row r="42" spans="1:17">
      <c r="A42" s="319" t="s">
        <v>121</v>
      </c>
      <c r="B42" s="56">
        <v>970</v>
      </c>
      <c r="C42" s="56">
        <v>302</v>
      </c>
      <c r="D42" s="56">
        <v>668</v>
      </c>
      <c r="E42" s="56">
        <v>129</v>
      </c>
      <c r="F42" s="56">
        <v>16</v>
      </c>
      <c r="G42" s="56">
        <v>113</v>
      </c>
      <c r="H42" s="56">
        <v>467</v>
      </c>
      <c r="I42" s="56">
        <v>145</v>
      </c>
      <c r="J42" s="56">
        <v>322</v>
      </c>
      <c r="K42" s="56">
        <v>236</v>
      </c>
      <c r="L42" s="56">
        <v>92</v>
      </c>
      <c r="M42" s="56">
        <v>144</v>
      </c>
      <c r="N42" s="56">
        <v>138</v>
      </c>
      <c r="O42" s="56">
        <v>49</v>
      </c>
      <c r="P42" s="56">
        <v>89</v>
      </c>
      <c r="Q42" s="320" t="s">
        <v>122</v>
      </c>
    </row>
    <row r="43" spans="1:17">
      <c r="A43" s="319" t="s">
        <v>123</v>
      </c>
      <c r="B43" s="56">
        <v>612</v>
      </c>
      <c r="C43" s="56">
        <v>187</v>
      </c>
      <c r="D43" s="56">
        <v>425</v>
      </c>
      <c r="E43" s="56">
        <v>69</v>
      </c>
      <c r="F43" s="56">
        <v>5</v>
      </c>
      <c r="G43" s="56">
        <v>64</v>
      </c>
      <c r="H43" s="56">
        <v>249</v>
      </c>
      <c r="I43" s="56">
        <v>64</v>
      </c>
      <c r="J43" s="56">
        <v>185</v>
      </c>
      <c r="K43" s="56">
        <v>180</v>
      </c>
      <c r="L43" s="56">
        <v>68</v>
      </c>
      <c r="M43" s="56">
        <v>112</v>
      </c>
      <c r="N43" s="56">
        <v>114</v>
      </c>
      <c r="O43" s="56">
        <v>50</v>
      </c>
      <c r="P43" s="56">
        <v>64</v>
      </c>
      <c r="Q43" s="320" t="s">
        <v>124</v>
      </c>
    </row>
    <row r="44" spans="1:17">
      <c r="A44" s="319" t="s">
        <v>125</v>
      </c>
      <c r="B44" s="56">
        <v>506</v>
      </c>
      <c r="C44" s="56">
        <v>141</v>
      </c>
      <c r="D44" s="56">
        <v>365</v>
      </c>
      <c r="E44" s="56">
        <v>78</v>
      </c>
      <c r="F44" s="56">
        <v>4</v>
      </c>
      <c r="G44" s="56">
        <v>74</v>
      </c>
      <c r="H44" s="56">
        <v>258</v>
      </c>
      <c r="I44" s="56">
        <v>78</v>
      </c>
      <c r="J44" s="56">
        <v>180</v>
      </c>
      <c r="K44" s="56">
        <v>111</v>
      </c>
      <c r="L44" s="56">
        <v>38</v>
      </c>
      <c r="M44" s="56">
        <v>73</v>
      </c>
      <c r="N44" s="56">
        <v>59</v>
      </c>
      <c r="O44" s="56">
        <v>21</v>
      </c>
      <c r="P44" s="56">
        <v>38</v>
      </c>
      <c r="Q44" s="320" t="s">
        <v>126</v>
      </c>
    </row>
    <row r="45" spans="1:17">
      <c r="A45" s="319" t="s">
        <v>127</v>
      </c>
      <c r="B45" s="56">
        <v>970</v>
      </c>
      <c r="C45" s="56">
        <v>305</v>
      </c>
      <c r="D45" s="56">
        <v>665</v>
      </c>
      <c r="E45" s="56">
        <v>116</v>
      </c>
      <c r="F45" s="56">
        <v>3</v>
      </c>
      <c r="G45" s="56">
        <v>113</v>
      </c>
      <c r="H45" s="56">
        <v>454</v>
      </c>
      <c r="I45" s="56">
        <v>152</v>
      </c>
      <c r="J45" s="56">
        <v>302</v>
      </c>
      <c r="K45" s="56">
        <v>227</v>
      </c>
      <c r="L45" s="56">
        <v>79</v>
      </c>
      <c r="M45" s="56">
        <v>148</v>
      </c>
      <c r="N45" s="56">
        <v>173</v>
      </c>
      <c r="O45" s="56">
        <v>71</v>
      </c>
      <c r="P45" s="56">
        <v>102</v>
      </c>
      <c r="Q45" s="320" t="s">
        <v>128</v>
      </c>
    </row>
    <row r="46" spans="1:17">
      <c r="A46" s="319" t="s">
        <v>129</v>
      </c>
      <c r="B46" s="56">
        <v>565</v>
      </c>
      <c r="C46" s="56">
        <v>169</v>
      </c>
      <c r="D46" s="56">
        <v>396</v>
      </c>
      <c r="E46" s="56">
        <v>79</v>
      </c>
      <c r="F46" s="56">
        <v>5</v>
      </c>
      <c r="G46" s="56">
        <v>74</v>
      </c>
      <c r="H46" s="56">
        <v>302</v>
      </c>
      <c r="I46" s="56">
        <v>101</v>
      </c>
      <c r="J46" s="56">
        <v>201</v>
      </c>
      <c r="K46" s="56">
        <v>107</v>
      </c>
      <c r="L46" s="56">
        <v>33</v>
      </c>
      <c r="M46" s="56">
        <v>74</v>
      </c>
      <c r="N46" s="56">
        <v>77</v>
      </c>
      <c r="O46" s="56">
        <v>30</v>
      </c>
      <c r="P46" s="56">
        <v>47</v>
      </c>
      <c r="Q46" s="320" t="s">
        <v>130</v>
      </c>
    </row>
    <row r="47" spans="1:17">
      <c r="A47" s="319" t="s">
        <v>131</v>
      </c>
      <c r="B47" s="56">
        <v>823</v>
      </c>
      <c r="C47" s="56">
        <v>262</v>
      </c>
      <c r="D47" s="56">
        <v>561</v>
      </c>
      <c r="E47" s="56">
        <v>103</v>
      </c>
      <c r="F47" s="56">
        <v>6</v>
      </c>
      <c r="G47" s="56">
        <v>97</v>
      </c>
      <c r="H47" s="56">
        <v>403</v>
      </c>
      <c r="I47" s="56">
        <v>129</v>
      </c>
      <c r="J47" s="56">
        <v>274</v>
      </c>
      <c r="K47" s="56">
        <v>211</v>
      </c>
      <c r="L47" s="56">
        <v>83</v>
      </c>
      <c r="M47" s="56">
        <v>128</v>
      </c>
      <c r="N47" s="56">
        <v>106</v>
      </c>
      <c r="O47" s="56">
        <v>44</v>
      </c>
      <c r="P47" s="56">
        <v>62</v>
      </c>
      <c r="Q47" s="320" t="s">
        <v>132</v>
      </c>
    </row>
    <row r="48" spans="1:17">
      <c r="A48" s="319" t="s">
        <v>133</v>
      </c>
      <c r="B48" s="58">
        <v>1088</v>
      </c>
      <c r="C48" s="56">
        <v>355</v>
      </c>
      <c r="D48" s="56">
        <v>733</v>
      </c>
      <c r="E48" s="56">
        <v>126</v>
      </c>
      <c r="F48" s="56">
        <v>9</v>
      </c>
      <c r="G48" s="56">
        <v>117</v>
      </c>
      <c r="H48" s="56">
        <v>498</v>
      </c>
      <c r="I48" s="56">
        <v>166</v>
      </c>
      <c r="J48" s="56">
        <v>332</v>
      </c>
      <c r="K48" s="56">
        <v>281</v>
      </c>
      <c r="L48" s="56">
        <v>96</v>
      </c>
      <c r="M48" s="56">
        <v>185</v>
      </c>
      <c r="N48" s="56">
        <v>183</v>
      </c>
      <c r="O48" s="56">
        <v>84</v>
      </c>
      <c r="P48" s="56">
        <v>99</v>
      </c>
      <c r="Q48" s="320" t="s">
        <v>134</v>
      </c>
    </row>
    <row r="49" spans="1:17">
      <c r="A49" s="319" t="s">
        <v>135</v>
      </c>
      <c r="B49" s="56">
        <v>339</v>
      </c>
      <c r="C49" s="56">
        <v>103</v>
      </c>
      <c r="D49" s="56">
        <v>236</v>
      </c>
      <c r="E49" s="56">
        <v>43</v>
      </c>
      <c r="F49" s="56">
        <v>3</v>
      </c>
      <c r="G49" s="56">
        <v>40</v>
      </c>
      <c r="H49" s="56">
        <v>164</v>
      </c>
      <c r="I49" s="56">
        <v>55</v>
      </c>
      <c r="J49" s="56">
        <v>109</v>
      </c>
      <c r="K49" s="56">
        <v>82</v>
      </c>
      <c r="L49" s="56">
        <v>28</v>
      </c>
      <c r="M49" s="56">
        <v>54</v>
      </c>
      <c r="N49" s="56">
        <v>50</v>
      </c>
      <c r="O49" s="56">
        <v>17</v>
      </c>
      <c r="P49" s="56">
        <v>33</v>
      </c>
      <c r="Q49" s="320" t="s">
        <v>136</v>
      </c>
    </row>
    <row r="50" spans="1:17">
      <c r="A50" s="319" t="s">
        <v>137</v>
      </c>
      <c r="B50" s="56">
        <v>294</v>
      </c>
      <c r="C50" s="56">
        <v>95</v>
      </c>
      <c r="D50" s="56">
        <v>199</v>
      </c>
      <c r="E50" s="56">
        <v>34</v>
      </c>
      <c r="F50" s="56">
        <v>3</v>
      </c>
      <c r="G50" s="56">
        <v>31</v>
      </c>
      <c r="H50" s="56">
        <v>165</v>
      </c>
      <c r="I50" s="56">
        <v>52</v>
      </c>
      <c r="J50" s="56">
        <v>113</v>
      </c>
      <c r="K50" s="56">
        <v>63</v>
      </c>
      <c r="L50" s="56">
        <v>25</v>
      </c>
      <c r="M50" s="56">
        <v>38</v>
      </c>
      <c r="N50" s="56">
        <v>32</v>
      </c>
      <c r="O50" s="56">
        <v>15</v>
      </c>
      <c r="P50" s="56">
        <v>17</v>
      </c>
      <c r="Q50" s="320" t="s">
        <v>138</v>
      </c>
    </row>
    <row r="51" spans="1:17">
      <c r="A51" s="319" t="s">
        <v>139</v>
      </c>
      <c r="B51" s="56">
        <v>250</v>
      </c>
      <c r="C51" s="56">
        <v>79</v>
      </c>
      <c r="D51" s="56">
        <v>171</v>
      </c>
      <c r="E51" s="56">
        <v>36</v>
      </c>
      <c r="F51" s="56">
        <v>2</v>
      </c>
      <c r="G51" s="56">
        <v>34</v>
      </c>
      <c r="H51" s="56">
        <v>130</v>
      </c>
      <c r="I51" s="56">
        <v>38</v>
      </c>
      <c r="J51" s="56">
        <v>92</v>
      </c>
      <c r="K51" s="56">
        <v>56</v>
      </c>
      <c r="L51" s="56">
        <v>27</v>
      </c>
      <c r="M51" s="56">
        <v>29</v>
      </c>
      <c r="N51" s="56">
        <v>28</v>
      </c>
      <c r="O51" s="56">
        <v>12</v>
      </c>
      <c r="P51" s="56">
        <v>16</v>
      </c>
      <c r="Q51" s="320" t="s">
        <v>140</v>
      </c>
    </row>
    <row r="52" spans="1:17" ht="22.5" thickBot="1">
      <c r="A52" s="319" t="s">
        <v>141</v>
      </c>
      <c r="B52" s="407">
        <v>175</v>
      </c>
      <c r="C52" s="407">
        <v>63</v>
      </c>
      <c r="D52" s="407">
        <v>112</v>
      </c>
      <c r="E52" s="407">
        <v>25</v>
      </c>
      <c r="F52" s="407">
        <v>3</v>
      </c>
      <c r="G52" s="407">
        <v>22</v>
      </c>
      <c r="H52" s="407">
        <v>92</v>
      </c>
      <c r="I52" s="407">
        <v>31</v>
      </c>
      <c r="J52" s="407">
        <v>61</v>
      </c>
      <c r="K52" s="407">
        <v>40</v>
      </c>
      <c r="L52" s="407">
        <v>19</v>
      </c>
      <c r="M52" s="407">
        <v>21</v>
      </c>
      <c r="N52" s="407">
        <v>18</v>
      </c>
      <c r="O52" s="407">
        <v>10</v>
      </c>
      <c r="P52" s="407">
        <v>8</v>
      </c>
      <c r="Q52" s="409" t="s">
        <v>142</v>
      </c>
    </row>
    <row r="53" spans="1:17">
      <c r="A53" s="10"/>
      <c r="B53" s="170"/>
      <c r="C53" s="170"/>
      <c r="D53" s="170"/>
      <c r="E53" s="170"/>
      <c r="F53" s="170"/>
      <c r="G53" s="170"/>
      <c r="H53" s="170"/>
      <c r="I53" s="170"/>
      <c r="J53" s="170"/>
      <c r="K53" s="170"/>
      <c r="L53" s="170"/>
      <c r="M53" s="170"/>
      <c r="N53" s="170"/>
      <c r="O53" s="170"/>
      <c r="P53" s="170"/>
      <c r="Q53" s="163"/>
    </row>
    <row r="54" spans="1:17">
      <c r="A54" s="123" t="s">
        <v>267</v>
      </c>
      <c r="B54" s="124" t="s">
        <v>483</v>
      </c>
      <c r="C54" s="122"/>
      <c r="K54" s="123" t="s">
        <v>268</v>
      </c>
      <c r="L54" s="124" t="s">
        <v>484</v>
      </c>
    </row>
    <row r="55" spans="1:17">
      <c r="A55" s="123"/>
      <c r="B55" s="124" t="s">
        <v>945</v>
      </c>
      <c r="C55" s="122"/>
      <c r="G55" s="122"/>
      <c r="H55" s="122"/>
      <c r="K55" s="123"/>
      <c r="L55" s="124" t="s">
        <v>946</v>
      </c>
      <c r="M55" s="122"/>
    </row>
    <row r="56" spans="1:17">
      <c r="A56" s="123"/>
      <c r="B56" s="124" t="s">
        <v>947</v>
      </c>
      <c r="C56" s="122"/>
      <c r="K56" s="122"/>
      <c r="L56" s="124" t="s">
        <v>948</v>
      </c>
    </row>
    <row r="57" spans="1:17">
      <c r="A57" s="123" t="s">
        <v>143</v>
      </c>
      <c r="B57" s="124" t="s">
        <v>488</v>
      </c>
      <c r="C57" s="122"/>
      <c r="K57" s="123" t="s">
        <v>145</v>
      </c>
      <c r="L57" s="124" t="s">
        <v>489</v>
      </c>
    </row>
    <row r="58" spans="1:17">
      <c r="A58" s="164"/>
      <c r="B58" s="124" t="s">
        <v>490</v>
      </c>
      <c r="C58" s="122"/>
      <c r="K58" s="164"/>
      <c r="L58" s="124" t="s">
        <v>491</v>
      </c>
    </row>
    <row r="59" spans="1:17">
      <c r="A59" s="122"/>
      <c r="B59" s="124" t="s">
        <v>492</v>
      </c>
      <c r="C59" s="122"/>
      <c r="K59" s="122"/>
      <c r="L59" s="124" t="s">
        <v>493</v>
      </c>
    </row>
    <row r="61" spans="1:17" ht="23.25">
      <c r="B61" s="222" t="s">
        <v>1966</v>
      </c>
      <c r="C61" s="214"/>
      <c r="D61" s="214"/>
      <c r="E61" s="214"/>
      <c r="F61" s="214"/>
      <c r="G61" s="223"/>
      <c r="H61" s="223"/>
      <c r="I61" s="223"/>
      <c r="J61" s="223"/>
      <c r="K61" s="223"/>
    </row>
    <row r="62" spans="1:17" ht="24" thickBot="1">
      <c r="B62" s="214"/>
      <c r="C62" s="214"/>
      <c r="D62" s="214"/>
      <c r="E62" s="214"/>
      <c r="F62" s="214"/>
      <c r="G62" s="222" t="s">
        <v>1967</v>
      </c>
      <c r="H62" s="214"/>
      <c r="I62" s="214"/>
      <c r="J62" s="214"/>
      <c r="K62" s="214"/>
    </row>
    <row r="63" spans="1:17" ht="24" thickBot="1">
      <c r="B63" s="214"/>
      <c r="C63" s="214"/>
      <c r="D63" s="214"/>
      <c r="E63" s="214"/>
      <c r="F63" s="224" t="s">
        <v>528</v>
      </c>
      <c r="G63" s="228">
        <f>E9/E39</f>
        <v>16.899451553930529</v>
      </c>
      <c r="H63" s="214"/>
      <c r="I63" s="213"/>
      <c r="J63" s="214"/>
      <c r="K63" s="214"/>
    </row>
  </sheetData>
  <mergeCells count="28">
    <mergeCell ref="Q4:Q8"/>
    <mergeCell ref="B5:D5"/>
    <mergeCell ref="E5:G5"/>
    <mergeCell ref="H5:J5"/>
    <mergeCell ref="K5:M5"/>
    <mergeCell ref="N5:P5"/>
    <mergeCell ref="B6:D6"/>
    <mergeCell ref="E6:G6"/>
    <mergeCell ref="H6:J6"/>
    <mergeCell ref="K6:M6"/>
    <mergeCell ref="N6:P6"/>
    <mergeCell ref="A34:A38"/>
    <mergeCell ref="B34:D34"/>
    <mergeCell ref="E34:P34"/>
    <mergeCell ref="N36:P36"/>
    <mergeCell ref="A4:A8"/>
    <mergeCell ref="B4:D4"/>
    <mergeCell ref="E4:P4"/>
    <mergeCell ref="Q34:Q38"/>
    <mergeCell ref="B35:D35"/>
    <mergeCell ref="E35:G35"/>
    <mergeCell ref="H35:J35"/>
    <mergeCell ref="K35:M35"/>
    <mergeCell ref="N35:P35"/>
    <mergeCell ref="B36:D36"/>
    <mergeCell ref="E36:G36"/>
    <mergeCell ref="H36:J36"/>
    <mergeCell ref="K36:M36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FF00"/>
  </sheetPr>
  <dimension ref="A1:Q64"/>
  <sheetViews>
    <sheetView topLeftCell="A40" workbookViewId="0">
      <selection activeCell="G64" sqref="G64"/>
    </sheetView>
  </sheetViews>
  <sheetFormatPr defaultRowHeight="21.75"/>
  <cols>
    <col min="1" max="1" width="16.140625" style="9" bestFit="1" customWidth="1"/>
    <col min="2" max="5" width="7.5703125" style="9" customWidth="1"/>
    <col min="6" max="6" width="5.7109375" style="9" customWidth="1"/>
    <col min="7" max="7" width="7.28515625" style="9" customWidth="1"/>
    <col min="8" max="8" width="5.85546875" style="9" customWidth="1"/>
    <col min="9" max="9" width="17.5703125" style="9" customWidth="1"/>
    <col min="10" max="10" width="8.5703125" style="9" customWidth="1"/>
    <col min="11" max="11" width="5.85546875" style="9" customWidth="1"/>
    <col min="12" max="12" width="5.7109375" style="9" customWidth="1"/>
    <col min="13" max="13" width="7.28515625" style="9" customWidth="1"/>
    <col min="14" max="14" width="5.85546875" style="9" customWidth="1"/>
    <col min="15" max="15" width="5.140625" style="9" customWidth="1"/>
    <col min="16" max="16" width="7.28515625" style="9" customWidth="1"/>
    <col min="17" max="17" width="24.85546875" style="9" bestFit="1" customWidth="1"/>
    <col min="18" max="16384" width="9.140625" style="9"/>
  </cols>
  <sheetData>
    <row r="1" spans="1:17">
      <c r="A1" s="314" t="s">
        <v>2286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17">
      <c r="A2" s="314" t="s">
        <v>2287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</row>
    <row r="3" spans="1:17" ht="22.5" thickBot="1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</row>
    <row r="4" spans="1:17" ht="22.5" customHeight="1" thickBot="1">
      <c r="A4" s="973" t="s">
        <v>104</v>
      </c>
      <c r="B4" s="966" t="s">
        <v>181</v>
      </c>
      <c r="C4" s="974"/>
      <c r="D4" s="973"/>
      <c r="E4" s="975" t="s">
        <v>520</v>
      </c>
      <c r="F4" s="976"/>
      <c r="G4" s="976"/>
      <c r="H4" s="976"/>
      <c r="I4" s="976"/>
      <c r="J4" s="976"/>
      <c r="K4" s="976"/>
      <c r="L4" s="976"/>
      <c r="M4" s="976"/>
      <c r="N4" s="976"/>
      <c r="O4" s="976"/>
      <c r="P4" s="977"/>
      <c r="Q4" s="966" t="s">
        <v>108</v>
      </c>
    </row>
    <row r="5" spans="1:17" ht="18.75" customHeight="1">
      <c r="A5" s="970"/>
      <c r="B5" s="967" t="s">
        <v>116</v>
      </c>
      <c r="C5" s="969"/>
      <c r="D5" s="970"/>
      <c r="E5" s="966" t="s">
        <v>443</v>
      </c>
      <c r="F5" s="974"/>
      <c r="G5" s="973"/>
      <c r="H5" s="966" t="s">
        <v>453</v>
      </c>
      <c r="I5" s="974"/>
      <c r="J5" s="973"/>
      <c r="K5" s="966" t="s">
        <v>521</v>
      </c>
      <c r="L5" s="974"/>
      <c r="M5" s="973"/>
      <c r="N5" s="966" t="s">
        <v>522</v>
      </c>
      <c r="O5" s="974"/>
      <c r="P5" s="973"/>
      <c r="Q5" s="967"/>
    </row>
    <row r="6" spans="1:17" ht="22.5" customHeight="1" thickBot="1">
      <c r="A6" s="970"/>
      <c r="B6" s="968"/>
      <c r="C6" s="971"/>
      <c r="D6" s="972"/>
      <c r="E6" s="968" t="s">
        <v>444</v>
      </c>
      <c r="F6" s="971"/>
      <c r="G6" s="972"/>
      <c r="H6" s="968" t="s">
        <v>454</v>
      </c>
      <c r="I6" s="971"/>
      <c r="J6" s="972"/>
      <c r="K6" s="968" t="s">
        <v>2254</v>
      </c>
      <c r="L6" s="971"/>
      <c r="M6" s="972"/>
      <c r="N6" s="968" t="s">
        <v>2255</v>
      </c>
      <c r="O6" s="971"/>
      <c r="P6" s="972"/>
      <c r="Q6" s="967"/>
    </row>
    <row r="7" spans="1:17">
      <c r="A7" s="970"/>
      <c r="B7" s="902" t="s">
        <v>181</v>
      </c>
      <c r="C7" s="902" t="s">
        <v>182</v>
      </c>
      <c r="D7" s="902" t="s">
        <v>183</v>
      </c>
      <c r="E7" s="902" t="s">
        <v>181</v>
      </c>
      <c r="F7" s="902" t="s">
        <v>182</v>
      </c>
      <c r="G7" s="902" t="s">
        <v>183</v>
      </c>
      <c r="H7" s="902" t="s">
        <v>181</v>
      </c>
      <c r="I7" s="902" t="s">
        <v>182</v>
      </c>
      <c r="J7" s="902" t="s">
        <v>183</v>
      </c>
      <c r="K7" s="902" t="s">
        <v>181</v>
      </c>
      <c r="L7" s="902" t="s">
        <v>182</v>
      </c>
      <c r="M7" s="902" t="s">
        <v>183</v>
      </c>
      <c r="N7" s="902" t="s">
        <v>181</v>
      </c>
      <c r="O7" s="902" t="s">
        <v>182</v>
      </c>
      <c r="P7" s="902" t="s">
        <v>183</v>
      </c>
      <c r="Q7" s="967"/>
    </row>
    <row r="8" spans="1:17" ht="22.5" thickBot="1">
      <c r="A8" s="972"/>
      <c r="B8" s="904" t="s">
        <v>116</v>
      </c>
      <c r="C8" s="904" t="s">
        <v>184</v>
      </c>
      <c r="D8" s="904" t="s">
        <v>185</v>
      </c>
      <c r="E8" s="904" t="s">
        <v>116</v>
      </c>
      <c r="F8" s="904" t="s">
        <v>184</v>
      </c>
      <c r="G8" s="904" t="s">
        <v>185</v>
      </c>
      <c r="H8" s="904" t="s">
        <v>116</v>
      </c>
      <c r="I8" s="904" t="s">
        <v>184</v>
      </c>
      <c r="J8" s="904" t="s">
        <v>185</v>
      </c>
      <c r="K8" s="904" t="s">
        <v>116</v>
      </c>
      <c r="L8" s="904" t="s">
        <v>184</v>
      </c>
      <c r="M8" s="904" t="s">
        <v>185</v>
      </c>
      <c r="N8" s="904" t="s">
        <v>116</v>
      </c>
      <c r="O8" s="904" t="s">
        <v>184</v>
      </c>
      <c r="P8" s="904" t="s">
        <v>185</v>
      </c>
      <c r="Q8" s="968"/>
    </row>
    <row r="9" spans="1:17" ht="37.5">
      <c r="A9" s="315" t="s">
        <v>115</v>
      </c>
      <c r="B9" s="316">
        <v>120638</v>
      </c>
      <c r="C9" s="316">
        <v>60089</v>
      </c>
      <c r="D9" s="316">
        <v>60549</v>
      </c>
      <c r="E9" s="316">
        <v>17739</v>
      </c>
      <c r="F9" s="316">
        <v>9193</v>
      </c>
      <c r="G9" s="316">
        <v>8546</v>
      </c>
      <c r="H9" s="316">
        <v>54778</v>
      </c>
      <c r="I9" s="316">
        <v>28131</v>
      </c>
      <c r="J9" s="316">
        <v>26647</v>
      </c>
      <c r="K9" s="316">
        <v>28662</v>
      </c>
      <c r="L9" s="316">
        <v>14583</v>
      </c>
      <c r="M9" s="316">
        <v>14079</v>
      </c>
      <c r="N9" s="316">
        <v>19459</v>
      </c>
      <c r="O9" s="316">
        <v>8182</v>
      </c>
      <c r="P9" s="316">
        <v>11277</v>
      </c>
      <c r="Q9" s="318" t="s">
        <v>116</v>
      </c>
    </row>
    <row r="10" spans="1:17">
      <c r="A10" s="319" t="s">
        <v>117</v>
      </c>
      <c r="B10" s="58">
        <v>26065</v>
      </c>
      <c r="C10" s="58">
        <v>12562</v>
      </c>
      <c r="D10" s="58">
        <v>13503</v>
      </c>
      <c r="E10" s="58">
        <v>3938</v>
      </c>
      <c r="F10" s="58">
        <v>2053</v>
      </c>
      <c r="G10" s="58">
        <v>1885</v>
      </c>
      <c r="H10" s="58">
        <v>11454</v>
      </c>
      <c r="I10" s="58">
        <v>5720</v>
      </c>
      <c r="J10" s="58">
        <v>5734</v>
      </c>
      <c r="K10" s="58">
        <v>6298</v>
      </c>
      <c r="L10" s="58">
        <v>3028</v>
      </c>
      <c r="M10" s="58">
        <v>3270</v>
      </c>
      <c r="N10" s="58">
        <v>4375</v>
      </c>
      <c r="O10" s="58">
        <v>1761</v>
      </c>
      <c r="P10" s="58">
        <v>2614</v>
      </c>
      <c r="Q10" s="320" t="s">
        <v>118</v>
      </c>
    </row>
    <row r="11" spans="1:17">
      <c r="A11" s="319" t="s">
        <v>119</v>
      </c>
      <c r="B11" s="58">
        <v>2416</v>
      </c>
      <c r="C11" s="58">
        <v>1283</v>
      </c>
      <c r="D11" s="58">
        <v>1133</v>
      </c>
      <c r="E11" s="56">
        <v>527</v>
      </c>
      <c r="F11" s="56">
        <v>285</v>
      </c>
      <c r="G11" s="56">
        <v>242</v>
      </c>
      <c r="H11" s="58">
        <v>1233</v>
      </c>
      <c r="I11" s="56">
        <v>659</v>
      </c>
      <c r="J11" s="56">
        <v>574</v>
      </c>
      <c r="K11" s="56">
        <v>443</v>
      </c>
      <c r="L11" s="56">
        <v>243</v>
      </c>
      <c r="M11" s="56">
        <v>200</v>
      </c>
      <c r="N11" s="56">
        <v>213</v>
      </c>
      <c r="O11" s="56">
        <v>96</v>
      </c>
      <c r="P11" s="56">
        <v>117</v>
      </c>
      <c r="Q11" s="320" t="s">
        <v>120</v>
      </c>
    </row>
    <row r="12" spans="1:17">
      <c r="A12" s="319" t="s">
        <v>121</v>
      </c>
      <c r="B12" s="58">
        <v>14900</v>
      </c>
      <c r="C12" s="58">
        <v>7430</v>
      </c>
      <c r="D12" s="58">
        <v>7470</v>
      </c>
      <c r="E12" s="58">
        <v>2068</v>
      </c>
      <c r="F12" s="58">
        <v>1059</v>
      </c>
      <c r="G12" s="58">
        <v>1009</v>
      </c>
      <c r="H12" s="58">
        <v>7028</v>
      </c>
      <c r="I12" s="58">
        <v>3551</v>
      </c>
      <c r="J12" s="58">
        <v>3477</v>
      </c>
      <c r="K12" s="58">
        <v>3482</v>
      </c>
      <c r="L12" s="58">
        <v>1808</v>
      </c>
      <c r="M12" s="58">
        <v>1674</v>
      </c>
      <c r="N12" s="58">
        <v>2322</v>
      </c>
      <c r="O12" s="58">
        <v>1012</v>
      </c>
      <c r="P12" s="58">
        <v>1310</v>
      </c>
      <c r="Q12" s="320" t="s">
        <v>122</v>
      </c>
    </row>
    <row r="13" spans="1:17">
      <c r="A13" s="319" t="s">
        <v>123</v>
      </c>
      <c r="B13" s="58">
        <v>8187</v>
      </c>
      <c r="C13" s="58">
        <v>4040</v>
      </c>
      <c r="D13" s="58">
        <v>4147</v>
      </c>
      <c r="E13" s="58">
        <v>1033</v>
      </c>
      <c r="F13" s="56">
        <v>526</v>
      </c>
      <c r="G13" s="56">
        <v>507</v>
      </c>
      <c r="H13" s="58">
        <v>3248</v>
      </c>
      <c r="I13" s="58">
        <v>1679</v>
      </c>
      <c r="J13" s="58">
        <v>1569</v>
      </c>
      <c r="K13" s="58">
        <v>2065</v>
      </c>
      <c r="L13" s="58">
        <v>1017</v>
      </c>
      <c r="M13" s="58">
        <v>1048</v>
      </c>
      <c r="N13" s="58">
        <v>1841</v>
      </c>
      <c r="O13" s="56">
        <v>818</v>
      </c>
      <c r="P13" s="58">
        <v>1023</v>
      </c>
      <c r="Q13" s="320" t="s">
        <v>124</v>
      </c>
    </row>
    <row r="14" spans="1:17">
      <c r="A14" s="319" t="s">
        <v>125</v>
      </c>
      <c r="B14" s="58">
        <v>6776</v>
      </c>
      <c r="C14" s="58">
        <v>3480</v>
      </c>
      <c r="D14" s="58">
        <v>3296</v>
      </c>
      <c r="E14" s="56">
        <v>986</v>
      </c>
      <c r="F14" s="56">
        <v>492</v>
      </c>
      <c r="G14" s="56">
        <v>494</v>
      </c>
      <c r="H14" s="58">
        <v>3143</v>
      </c>
      <c r="I14" s="58">
        <v>1678</v>
      </c>
      <c r="J14" s="58">
        <v>1465</v>
      </c>
      <c r="K14" s="58">
        <v>1667</v>
      </c>
      <c r="L14" s="56">
        <v>902</v>
      </c>
      <c r="M14" s="56">
        <v>765</v>
      </c>
      <c r="N14" s="56">
        <v>980</v>
      </c>
      <c r="O14" s="56">
        <v>408</v>
      </c>
      <c r="P14" s="56">
        <v>572</v>
      </c>
      <c r="Q14" s="320" t="s">
        <v>126</v>
      </c>
    </row>
    <row r="15" spans="1:17">
      <c r="A15" s="319" t="s">
        <v>127</v>
      </c>
      <c r="B15" s="58">
        <v>13740</v>
      </c>
      <c r="C15" s="58">
        <v>6922</v>
      </c>
      <c r="D15" s="58">
        <v>6818</v>
      </c>
      <c r="E15" s="58">
        <v>1831</v>
      </c>
      <c r="F15" s="56">
        <v>965</v>
      </c>
      <c r="G15" s="56">
        <v>866</v>
      </c>
      <c r="H15" s="58">
        <v>5886</v>
      </c>
      <c r="I15" s="58">
        <v>3053</v>
      </c>
      <c r="J15" s="58">
        <v>2833</v>
      </c>
      <c r="K15" s="58">
        <v>3418</v>
      </c>
      <c r="L15" s="58">
        <v>1714</v>
      </c>
      <c r="M15" s="58">
        <v>1704</v>
      </c>
      <c r="N15" s="58">
        <v>2605</v>
      </c>
      <c r="O15" s="58">
        <v>1190</v>
      </c>
      <c r="P15" s="58">
        <v>1415</v>
      </c>
      <c r="Q15" s="320" t="s">
        <v>128</v>
      </c>
    </row>
    <row r="16" spans="1:17">
      <c r="A16" s="319" t="s">
        <v>129</v>
      </c>
      <c r="B16" s="58">
        <v>7706</v>
      </c>
      <c r="C16" s="58">
        <v>3837</v>
      </c>
      <c r="D16" s="58">
        <v>3869</v>
      </c>
      <c r="E16" s="58">
        <v>1242</v>
      </c>
      <c r="F16" s="56">
        <v>657</v>
      </c>
      <c r="G16" s="56">
        <v>585</v>
      </c>
      <c r="H16" s="58">
        <v>3546</v>
      </c>
      <c r="I16" s="58">
        <v>1858</v>
      </c>
      <c r="J16" s="58">
        <v>1688</v>
      </c>
      <c r="K16" s="58">
        <v>1822</v>
      </c>
      <c r="L16" s="56">
        <v>909</v>
      </c>
      <c r="M16" s="56">
        <v>913</v>
      </c>
      <c r="N16" s="58">
        <v>1096</v>
      </c>
      <c r="O16" s="56">
        <v>413</v>
      </c>
      <c r="P16" s="56">
        <v>683</v>
      </c>
      <c r="Q16" s="320" t="s">
        <v>130</v>
      </c>
    </row>
    <row r="17" spans="1:17">
      <c r="A17" s="319" t="s">
        <v>131</v>
      </c>
      <c r="B17" s="58">
        <v>12240</v>
      </c>
      <c r="C17" s="58">
        <v>6095</v>
      </c>
      <c r="D17" s="58">
        <v>6145</v>
      </c>
      <c r="E17" s="58">
        <v>1776</v>
      </c>
      <c r="F17" s="56">
        <v>880</v>
      </c>
      <c r="G17" s="56">
        <v>896</v>
      </c>
      <c r="H17" s="58">
        <v>5809</v>
      </c>
      <c r="I17" s="58">
        <v>2993</v>
      </c>
      <c r="J17" s="58">
        <v>2816</v>
      </c>
      <c r="K17" s="58">
        <v>3034</v>
      </c>
      <c r="L17" s="58">
        <v>1578</v>
      </c>
      <c r="M17" s="58">
        <v>1456</v>
      </c>
      <c r="N17" s="58">
        <v>1621</v>
      </c>
      <c r="O17" s="56">
        <v>644</v>
      </c>
      <c r="P17" s="56">
        <v>977</v>
      </c>
      <c r="Q17" s="320" t="s">
        <v>132</v>
      </c>
    </row>
    <row r="18" spans="1:17">
      <c r="A18" s="319" t="s">
        <v>133</v>
      </c>
      <c r="B18" s="58">
        <v>15001</v>
      </c>
      <c r="C18" s="58">
        <v>7490</v>
      </c>
      <c r="D18" s="58">
        <v>7511</v>
      </c>
      <c r="E18" s="58">
        <v>2114</v>
      </c>
      <c r="F18" s="58">
        <v>1151</v>
      </c>
      <c r="G18" s="56">
        <v>963</v>
      </c>
      <c r="H18" s="58">
        <v>6676</v>
      </c>
      <c r="I18" s="58">
        <v>3413</v>
      </c>
      <c r="J18" s="58">
        <v>3263</v>
      </c>
      <c r="K18" s="58">
        <v>3540</v>
      </c>
      <c r="L18" s="58">
        <v>1807</v>
      </c>
      <c r="M18" s="58">
        <v>1733</v>
      </c>
      <c r="N18" s="58">
        <v>2671</v>
      </c>
      <c r="O18" s="58">
        <v>1119</v>
      </c>
      <c r="P18" s="58">
        <v>1552</v>
      </c>
      <c r="Q18" s="320" t="s">
        <v>134</v>
      </c>
    </row>
    <row r="19" spans="1:17">
      <c r="A19" s="319" t="s">
        <v>135</v>
      </c>
      <c r="B19" s="58">
        <v>4632</v>
      </c>
      <c r="C19" s="58">
        <v>2307</v>
      </c>
      <c r="D19" s="58">
        <v>2325</v>
      </c>
      <c r="E19" s="56">
        <v>691</v>
      </c>
      <c r="F19" s="56">
        <v>333</v>
      </c>
      <c r="G19" s="56">
        <v>358</v>
      </c>
      <c r="H19" s="58">
        <v>2051</v>
      </c>
      <c r="I19" s="58">
        <v>1057</v>
      </c>
      <c r="J19" s="56">
        <v>994</v>
      </c>
      <c r="K19" s="58">
        <v>1132</v>
      </c>
      <c r="L19" s="56">
        <v>610</v>
      </c>
      <c r="M19" s="56">
        <v>522</v>
      </c>
      <c r="N19" s="56">
        <v>758</v>
      </c>
      <c r="O19" s="56">
        <v>307</v>
      </c>
      <c r="P19" s="56">
        <v>451</v>
      </c>
      <c r="Q19" s="320" t="s">
        <v>136</v>
      </c>
    </row>
    <row r="20" spans="1:17">
      <c r="A20" s="319" t="s">
        <v>137</v>
      </c>
      <c r="B20" s="58">
        <v>3387</v>
      </c>
      <c r="C20" s="58">
        <v>1723</v>
      </c>
      <c r="D20" s="58">
        <v>1664</v>
      </c>
      <c r="E20" s="56">
        <v>566</v>
      </c>
      <c r="F20" s="56">
        <v>296</v>
      </c>
      <c r="G20" s="56">
        <v>270</v>
      </c>
      <c r="H20" s="58">
        <v>1716</v>
      </c>
      <c r="I20" s="56">
        <v>870</v>
      </c>
      <c r="J20" s="56">
        <v>846</v>
      </c>
      <c r="K20" s="56">
        <v>718</v>
      </c>
      <c r="L20" s="56">
        <v>390</v>
      </c>
      <c r="M20" s="56">
        <v>328</v>
      </c>
      <c r="N20" s="56">
        <v>387</v>
      </c>
      <c r="O20" s="56">
        <v>167</v>
      </c>
      <c r="P20" s="56">
        <v>220</v>
      </c>
      <c r="Q20" s="320" t="s">
        <v>138</v>
      </c>
    </row>
    <row r="21" spans="1:17">
      <c r="A21" s="319" t="s">
        <v>139</v>
      </c>
      <c r="B21" s="58">
        <v>3360</v>
      </c>
      <c r="C21" s="58">
        <v>1785</v>
      </c>
      <c r="D21" s="58">
        <v>1575</v>
      </c>
      <c r="E21" s="56">
        <v>557</v>
      </c>
      <c r="F21" s="56">
        <v>299</v>
      </c>
      <c r="G21" s="56">
        <v>258</v>
      </c>
      <c r="H21" s="58">
        <v>1858</v>
      </c>
      <c r="I21" s="58">
        <v>1011</v>
      </c>
      <c r="J21" s="56">
        <v>847</v>
      </c>
      <c r="K21" s="56">
        <v>625</v>
      </c>
      <c r="L21" s="56">
        <v>343</v>
      </c>
      <c r="M21" s="56">
        <v>282</v>
      </c>
      <c r="N21" s="56">
        <v>320</v>
      </c>
      <c r="O21" s="56">
        <v>132</v>
      </c>
      <c r="P21" s="56">
        <v>188</v>
      </c>
      <c r="Q21" s="320" t="s">
        <v>140</v>
      </c>
    </row>
    <row r="22" spans="1:17" ht="22.5" thickBot="1">
      <c r="A22" s="319" t="s">
        <v>141</v>
      </c>
      <c r="B22" s="58">
        <v>2228</v>
      </c>
      <c r="C22" s="58">
        <v>1135</v>
      </c>
      <c r="D22" s="58">
        <v>1093</v>
      </c>
      <c r="E22" s="56">
        <v>410</v>
      </c>
      <c r="F22" s="56">
        <v>197</v>
      </c>
      <c r="G22" s="56">
        <v>213</v>
      </c>
      <c r="H22" s="58">
        <v>1130</v>
      </c>
      <c r="I22" s="56">
        <v>589</v>
      </c>
      <c r="J22" s="56">
        <v>541</v>
      </c>
      <c r="K22" s="56">
        <v>418</v>
      </c>
      <c r="L22" s="56">
        <v>234</v>
      </c>
      <c r="M22" s="56">
        <v>184</v>
      </c>
      <c r="N22" s="56">
        <v>270</v>
      </c>
      <c r="O22" s="56">
        <v>115</v>
      </c>
      <c r="P22" s="56">
        <v>155</v>
      </c>
      <c r="Q22" s="320" t="s">
        <v>142</v>
      </c>
    </row>
    <row r="23" spans="1:17">
      <c r="A23" s="360"/>
      <c r="B23" s="360"/>
      <c r="C23" s="360"/>
      <c r="D23" s="360"/>
      <c r="E23" s="360"/>
      <c r="F23" s="360"/>
      <c r="G23" s="360"/>
      <c r="H23" s="360"/>
      <c r="I23" s="360"/>
      <c r="J23" s="360"/>
      <c r="K23" s="360"/>
      <c r="L23" s="360"/>
      <c r="M23" s="360"/>
      <c r="N23" s="360"/>
      <c r="O23" s="360"/>
      <c r="P23" s="360"/>
      <c r="Q23" s="360"/>
    </row>
    <row r="24" spans="1:17">
      <c r="A24" s="1005" t="s">
        <v>267</v>
      </c>
      <c r="B24" s="924" t="s">
        <v>2284</v>
      </c>
      <c r="C24" s="1006" t="s">
        <v>268</v>
      </c>
      <c r="D24" s="924" t="s">
        <v>2285</v>
      </c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>
      <c r="A25" s="1005"/>
      <c r="B25" s="924" t="s">
        <v>2276</v>
      </c>
      <c r="C25" s="1006"/>
      <c r="D25" s="924" t="s">
        <v>2247</v>
      </c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A26" s="1005"/>
      <c r="B26" s="924" t="s">
        <v>947</v>
      </c>
      <c r="C26" s="1006"/>
      <c r="D26" s="924" t="s">
        <v>2277</v>
      </c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>
      <c r="A27" s="1005" t="s">
        <v>143</v>
      </c>
      <c r="B27" s="924" t="s">
        <v>488</v>
      </c>
      <c r="C27" s="1006" t="s">
        <v>145</v>
      </c>
      <c r="D27" s="924" t="s">
        <v>2278</v>
      </c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>
      <c r="A28" s="1005"/>
      <c r="B28" s="924" t="s">
        <v>492</v>
      </c>
      <c r="C28" s="1006"/>
      <c r="D28" s="924" t="s">
        <v>2248</v>
      </c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A29" s="1005"/>
      <c r="B29" s="924" t="s">
        <v>2279</v>
      </c>
      <c r="C29" s="1006"/>
      <c r="D29" s="924" t="s">
        <v>2280</v>
      </c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>
      <c r="A30" s="1005"/>
      <c r="B30" s="924" t="s">
        <v>186</v>
      </c>
      <c r="C30" s="1006"/>
      <c r="D30" s="924" t="s">
        <v>2281</v>
      </c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>
      <c r="A31" s="314" t="s">
        <v>2288</v>
      </c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>
      <c r="A32" s="314" t="s">
        <v>2289</v>
      </c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 ht="22.5" thickBo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ht="22.5" customHeight="1" thickBot="1">
      <c r="A34" s="973" t="s">
        <v>104</v>
      </c>
      <c r="B34" s="966" t="s">
        <v>181</v>
      </c>
      <c r="C34" s="974"/>
      <c r="D34" s="973"/>
      <c r="E34" s="975" t="s">
        <v>523</v>
      </c>
      <c r="F34" s="976"/>
      <c r="G34" s="976"/>
      <c r="H34" s="976"/>
      <c r="I34" s="976"/>
      <c r="J34" s="976"/>
      <c r="K34" s="976"/>
      <c r="L34" s="976"/>
      <c r="M34" s="976"/>
      <c r="N34" s="976"/>
      <c r="O34" s="976"/>
      <c r="P34" s="977"/>
      <c r="Q34" s="966" t="s">
        <v>108</v>
      </c>
    </row>
    <row r="35" spans="1:17" ht="21.75" customHeight="1">
      <c r="A35" s="970"/>
      <c r="B35" s="967" t="s">
        <v>116</v>
      </c>
      <c r="C35" s="969"/>
      <c r="D35" s="970"/>
      <c r="E35" s="966" t="s">
        <v>443</v>
      </c>
      <c r="F35" s="974"/>
      <c r="G35" s="973"/>
      <c r="H35" s="966" t="s">
        <v>453</v>
      </c>
      <c r="I35" s="974"/>
      <c r="J35" s="973"/>
      <c r="K35" s="966" t="s">
        <v>524</v>
      </c>
      <c r="L35" s="974"/>
      <c r="M35" s="973"/>
      <c r="N35" s="966" t="s">
        <v>525</v>
      </c>
      <c r="O35" s="974"/>
      <c r="P35" s="973"/>
      <c r="Q35" s="967"/>
    </row>
    <row r="36" spans="1:17" ht="22.5" customHeight="1" thickBot="1">
      <c r="A36" s="970"/>
      <c r="B36" s="968"/>
      <c r="C36" s="971"/>
      <c r="D36" s="972"/>
      <c r="E36" s="968" t="s">
        <v>444</v>
      </c>
      <c r="F36" s="971"/>
      <c r="G36" s="972"/>
      <c r="H36" s="968" t="s">
        <v>454</v>
      </c>
      <c r="I36" s="971"/>
      <c r="J36" s="972"/>
      <c r="K36" s="968" t="s">
        <v>2254</v>
      </c>
      <c r="L36" s="971"/>
      <c r="M36" s="972"/>
      <c r="N36" s="968" t="s">
        <v>2255</v>
      </c>
      <c r="O36" s="971"/>
      <c r="P36" s="972"/>
      <c r="Q36" s="967"/>
    </row>
    <row r="37" spans="1:17">
      <c r="A37" s="970"/>
      <c r="B37" s="902" t="s">
        <v>181</v>
      </c>
      <c r="C37" s="902" t="s">
        <v>182</v>
      </c>
      <c r="D37" s="902" t="s">
        <v>183</v>
      </c>
      <c r="E37" s="902" t="s">
        <v>181</v>
      </c>
      <c r="F37" s="902" t="s">
        <v>182</v>
      </c>
      <c r="G37" s="902" t="s">
        <v>183</v>
      </c>
      <c r="H37" s="902" t="s">
        <v>181</v>
      </c>
      <c r="I37" s="902" t="s">
        <v>182</v>
      </c>
      <c r="J37" s="902" t="s">
        <v>183</v>
      </c>
      <c r="K37" s="902" t="s">
        <v>181</v>
      </c>
      <c r="L37" s="902" t="s">
        <v>182</v>
      </c>
      <c r="M37" s="902" t="s">
        <v>183</v>
      </c>
      <c r="N37" s="902" t="s">
        <v>181</v>
      </c>
      <c r="O37" s="902" t="s">
        <v>182</v>
      </c>
      <c r="P37" s="902" t="s">
        <v>183</v>
      </c>
      <c r="Q37" s="967"/>
    </row>
    <row r="38" spans="1:17" ht="22.5" thickBot="1">
      <c r="A38" s="972"/>
      <c r="B38" s="904" t="s">
        <v>116</v>
      </c>
      <c r="C38" s="904" t="s">
        <v>184</v>
      </c>
      <c r="D38" s="904" t="s">
        <v>185</v>
      </c>
      <c r="E38" s="904" t="s">
        <v>116</v>
      </c>
      <c r="F38" s="904" t="s">
        <v>184</v>
      </c>
      <c r="G38" s="904" t="s">
        <v>185</v>
      </c>
      <c r="H38" s="904" t="s">
        <v>116</v>
      </c>
      <c r="I38" s="904" t="s">
        <v>184</v>
      </c>
      <c r="J38" s="904" t="s">
        <v>185</v>
      </c>
      <c r="K38" s="904" t="s">
        <v>116</v>
      </c>
      <c r="L38" s="904" t="s">
        <v>184</v>
      </c>
      <c r="M38" s="904" t="s">
        <v>185</v>
      </c>
      <c r="N38" s="904" t="s">
        <v>116</v>
      </c>
      <c r="O38" s="904" t="s">
        <v>184</v>
      </c>
      <c r="P38" s="904" t="s">
        <v>185</v>
      </c>
      <c r="Q38" s="968"/>
    </row>
    <row r="39" spans="1:17">
      <c r="A39" s="315" t="s">
        <v>115</v>
      </c>
      <c r="B39" s="316">
        <v>8040</v>
      </c>
      <c r="C39" s="316">
        <v>2302</v>
      </c>
      <c r="D39" s="316">
        <v>5738</v>
      </c>
      <c r="E39" s="317">
        <v>999</v>
      </c>
      <c r="F39" s="317">
        <v>69</v>
      </c>
      <c r="G39" s="317">
        <v>930</v>
      </c>
      <c r="H39" s="316">
        <v>3696</v>
      </c>
      <c r="I39" s="316">
        <v>1028</v>
      </c>
      <c r="J39" s="316">
        <v>2668</v>
      </c>
      <c r="K39" s="316">
        <v>1998</v>
      </c>
      <c r="L39" s="317">
        <v>670</v>
      </c>
      <c r="M39" s="316">
        <v>1328</v>
      </c>
      <c r="N39" s="316">
        <v>1347</v>
      </c>
      <c r="O39" s="317">
        <v>535</v>
      </c>
      <c r="P39" s="317">
        <v>812</v>
      </c>
      <c r="Q39" s="318" t="s">
        <v>116</v>
      </c>
    </row>
    <row r="40" spans="1:17">
      <c r="A40" s="319" t="s">
        <v>117</v>
      </c>
      <c r="B40" s="58">
        <v>1541</v>
      </c>
      <c r="C40" s="56">
        <v>410</v>
      </c>
      <c r="D40" s="58">
        <v>1131</v>
      </c>
      <c r="E40" s="56">
        <v>195</v>
      </c>
      <c r="F40" s="56">
        <v>17</v>
      </c>
      <c r="G40" s="56">
        <v>178</v>
      </c>
      <c r="H40" s="56">
        <v>609</v>
      </c>
      <c r="I40" s="56">
        <v>162</v>
      </c>
      <c r="J40" s="56">
        <v>447</v>
      </c>
      <c r="K40" s="56">
        <v>452</v>
      </c>
      <c r="L40" s="56">
        <v>126</v>
      </c>
      <c r="M40" s="56">
        <v>326</v>
      </c>
      <c r="N40" s="56">
        <v>285</v>
      </c>
      <c r="O40" s="56">
        <v>105</v>
      </c>
      <c r="P40" s="56">
        <v>180</v>
      </c>
      <c r="Q40" s="320" t="s">
        <v>118</v>
      </c>
    </row>
    <row r="41" spans="1:17">
      <c r="A41" s="319" t="s">
        <v>119</v>
      </c>
      <c r="B41" s="56">
        <v>189</v>
      </c>
      <c r="C41" s="56">
        <v>42</v>
      </c>
      <c r="D41" s="56">
        <v>147</v>
      </c>
      <c r="E41" s="56">
        <v>34</v>
      </c>
      <c r="F41" s="56">
        <v>1</v>
      </c>
      <c r="G41" s="56">
        <v>33</v>
      </c>
      <c r="H41" s="56">
        <v>100</v>
      </c>
      <c r="I41" s="56">
        <v>24</v>
      </c>
      <c r="J41" s="56">
        <v>76</v>
      </c>
      <c r="K41" s="56">
        <v>32</v>
      </c>
      <c r="L41" s="56">
        <v>9</v>
      </c>
      <c r="M41" s="56">
        <v>23</v>
      </c>
      <c r="N41" s="56">
        <v>23</v>
      </c>
      <c r="O41" s="56">
        <v>8</v>
      </c>
      <c r="P41" s="56">
        <v>15</v>
      </c>
      <c r="Q41" s="320" t="s">
        <v>120</v>
      </c>
    </row>
    <row r="42" spans="1:17">
      <c r="A42" s="319" t="s">
        <v>121</v>
      </c>
      <c r="B42" s="56">
        <v>981</v>
      </c>
      <c r="C42" s="56">
        <v>276</v>
      </c>
      <c r="D42" s="56">
        <v>705</v>
      </c>
      <c r="E42" s="56">
        <v>118</v>
      </c>
      <c r="F42" s="56">
        <v>13</v>
      </c>
      <c r="G42" s="56">
        <v>105</v>
      </c>
      <c r="H42" s="56">
        <v>485</v>
      </c>
      <c r="I42" s="56">
        <v>138</v>
      </c>
      <c r="J42" s="56">
        <v>347</v>
      </c>
      <c r="K42" s="56">
        <v>225</v>
      </c>
      <c r="L42" s="56">
        <v>70</v>
      </c>
      <c r="M42" s="56">
        <v>155</v>
      </c>
      <c r="N42" s="56">
        <v>153</v>
      </c>
      <c r="O42" s="56">
        <v>55</v>
      </c>
      <c r="P42" s="56">
        <v>98</v>
      </c>
      <c r="Q42" s="320" t="s">
        <v>122</v>
      </c>
    </row>
    <row r="43" spans="1:17">
      <c r="A43" s="319" t="s">
        <v>123</v>
      </c>
      <c r="B43" s="56">
        <v>572</v>
      </c>
      <c r="C43" s="56">
        <v>153</v>
      </c>
      <c r="D43" s="56">
        <v>419</v>
      </c>
      <c r="E43" s="56">
        <v>49</v>
      </c>
      <c r="F43" s="56">
        <v>2</v>
      </c>
      <c r="G43" s="56">
        <v>47</v>
      </c>
      <c r="H43" s="56">
        <v>215</v>
      </c>
      <c r="I43" s="56">
        <v>44</v>
      </c>
      <c r="J43" s="56">
        <v>171</v>
      </c>
      <c r="K43" s="56">
        <v>162</v>
      </c>
      <c r="L43" s="56">
        <v>45</v>
      </c>
      <c r="M43" s="56">
        <v>117</v>
      </c>
      <c r="N43" s="56">
        <v>146</v>
      </c>
      <c r="O43" s="56">
        <v>62</v>
      </c>
      <c r="P43" s="56">
        <v>84</v>
      </c>
      <c r="Q43" s="320" t="s">
        <v>124</v>
      </c>
    </row>
    <row r="44" spans="1:17">
      <c r="A44" s="319" t="s">
        <v>125</v>
      </c>
      <c r="B44" s="56">
        <v>482</v>
      </c>
      <c r="C44" s="56">
        <v>133</v>
      </c>
      <c r="D44" s="56">
        <v>349</v>
      </c>
      <c r="E44" s="56">
        <v>72</v>
      </c>
      <c r="F44" s="56">
        <v>5</v>
      </c>
      <c r="G44" s="56">
        <v>67</v>
      </c>
      <c r="H44" s="56">
        <v>233</v>
      </c>
      <c r="I44" s="56">
        <v>63</v>
      </c>
      <c r="J44" s="56">
        <v>170</v>
      </c>
      <c r="K44" s="56">
        <v>112</v>
      </c>
      <c r="L44" s="56">
        <v>42</v>
      </c>
      <c r="M44" s="56">
        <v>70</v>
      </c>
      <c r="N44" s="56">
        <v>65</v>
      </c>
      <c r="O44" s="56">
        <v>23</v>
      </c>
      <c r="P44" s="56">
        <v>42</v>
      </c>
      <c r="Q44" s="320" t="s">
        <v>126</v>
      </c>
    </row>
    <row r="45" spans="1:17">
      <c r="A45" s="319" t="s">
        <v>127</v>
      </c>
      <c r="B45" s="56">
        <v>959</v>
      </c>
      <c r="C45" s="56">
        <v>272</v>
      </c>
      <c r="D45" s="56">
        <v>687</v>
      </c>
      <c r="E45" s="56">
        <v>115</v>
      </c>
      <c r="F45" s="56">
        <v>6</v>
      </c>
      <c r="G45" s="56">
        <v>109</v>
      </c>
      <c r="H45" s="56">
        <v>439</v>
      </c>
      <c r="I45" s="56">
        <v>114</v>
      </c>
      <c r="J45" s="56">
        <v>325</v>
      </c>
      <c r="K45" s="56">
        <v>216</v>
      </c>
      <c r="L45" s="56">
        <v>75</v>
      </c>
      <c r="M45" s="56">
        <v>141</v>
      </c>
      <c r="N45" s="56">
        <v>189</v>
      </c>
      <c r="O45" s="56">
        <v>77</v>
      </c>
      <c r="P45" s="56">
        <v>112</v>
      </c>
      <c r="Q45" s="320" t="s">
        <v>128</v>
      </c>
    </row>
    <row r="46" spans="1:17">
      <c r="A46" s="319" t="s">
        <v>129</v>
      </c>
      <c r="B46" s="56">
        <v>504</v>
      </c>
      <c r="C46" s="56">
        <v>143</v>
      </c>
      <c r="D46" s="56">
        <v>361</v>
      </c>
      <c r="E46" s="56">
        <v>75</v>
      </c>
      <c r="F46" s="56">
        <v>3</v>
      </c>
      <c r="G46" s="56">
        <v>72</v>
      </c>
      <c r="H46" s="56">
        <v>261</v>
      </c>
      <c r="I46" s="56">
        <v>78</v>
      </c>
      <c r="J46" s="56">
        <v>183</v>
      </c>
      <c r="K46" s="56">
        <v>98</v>
      </c>
      <c r="L46" s="56">
        <v>35</v>
      </c>
      <c r="M46" s="56">
        <v>63</v>
      </c>
      <c r="N46" s="56">
        <v>70</v>
      </c>
      <c r="O46" s="56">
        <v>27</v>
      </c>
      <c r="P46" s="56">
        <v>43</v>
      </c>
      <c r="Q46" s="320" t="s">
        <v>130</v>
      </c>
    </row>
    <row r="47" spans="1:17">
      <c r="A47" s="319" t="s">
        <v>131</v>
      </c>
      <c r="B47" s="56">
        <v>749</v>
      </c>
      <c r="C47" s="56">
        <v>269</v>
      </c>
      <c r="D47" s="56">
        <v>480</v>
      </c>
      <c r="E47" s="56">
        <v>93</v>
      </c>
      <c r="F47" s="56">
        <v>6</v>
      </c>
      <c r="G47" s="56">
        <v>87</v>
      </c>
      <c r="H47" s="56">
        <v>341</v>
      </c>
      <c r="I47" s="56">
        <v>113</v>
      </c>
      <c r="J47" s="56">
        <v>228</v>
      </c>
      <c r="K47" s="56">
        <v>209</v>
      </c>
      <c r="L47" s="56">
        <v>99</v>
      </c>
      <c r="M47" s="56">
        <v>110</v>
      </c>
      <c r="N47" s="56">
        <v>106</v>
      </c>
      <c r="O47" s="56">
        <v>51</v>
      </c>
      <c r="P47" s="56">
        <v>55</v>
      </c>
      <c r="Q47" s="320" t="s">
        <v>132</v>
      </c>
    </row>
    <row r="48" spans="1:17">
      <c r="A48" s="319" t="s">
        <v>133</v>
      </c>
      <c r="B48" s="58">
        <v>1065</v>
      </c>
      <c r="C48" s="56">
        <v>317</v>
      </c>
      <c r="D48" s="56">
        <v>748</v>
      </c>
      <c r="E48" s="56">
        <v>121</v>
      </c>
      <c r="F48" s="56">
        <v>9</v>
      </c>
      <c r="G48" s="56">
        <v>112</v>
      </c>
      <c r="H48" s="56">
        <v>498</v>
      </c>
      <c r="I48" s="56">
        <v>152</v>
      </c>
      <c r="J48" s="56">
        <v>346</v>
      </c>
      <c r="K48" s="56">
        <v>268</v>
      </c>
      <c r="L48" s="56">
        <v>82</v>
      </c>
      <c r="M48" s="56">
        <v>186</v>
      </c>
      <c r="N48" s="56">
        <v>178</v>
      </c>
      <c r="O48" s="56">
        <v>74</v>
      </c>
      <c r="P48" s="56">
        <v>104</v>
      </c>
      <c r="Q48" s="320" t="s">
        <v>134</v>
      </c>
    </row>
    <row r="49" spans="1:17">
      <c r="A49" s="319" t="s">
        <v>135</v>
      </c>
      <c r="B49" s="56">
        <v>340</v>
      </c>
      <c r="C49" s="56">
        <v>92</v>
      </c>
      <c r="D49" s="56">
        <v>248</v>
      </c>
      <c r="E49" s="56">
        <v>40</v>
      </c>
      <c r="F49" s="56">
        <v>2</v>
      </c>
      <c r="G49" s="56">
        <v>38</v>
      </c>
      <c r="H49" s="56">
        <v>168</v>
      </c>
      <c r="I49" s="56">
        <v>49</v>
      </c>
      <c r="J49" s="56">
        <v>119</v>
      </c>
      <c r="K49" s="56">
        <v>80</v>
      </c>
      <c r="L49" s="56">
        <v>25</v>
      </c>
      <c r="M49" s="56">
        <v>55</v>
      </c>
      <c r="N49" s="56">
        <v>52</v>
      </c>
      <c r="O49" s="56">
        <v>16</v>
      </c>
      <c r="P49" s="56">
        <v>36</v>
      </c>
      <c r="Q49" s="320" t="s">
        <v>136</v>
      </c>
    </row>
    <row r="50" spans="1:17">
      <c r="A50" s="319" t="s">
        <v>137</v>
      </c>
      <c r="B50" s="56">
        <v>255</v>
      </c>
      <c r="C50" s="56">
        <v>76</v>
      </c>
      <c r="D50" s="56">
        <v>179</v>
      </c>
      <c r="E50" s="56">
        <v>30</v>
      </c>
      <c r="F50" s="56">
        <v>2</v>
      </c>
      <c r="G50" s="56">
        <v>28</v>
      </c>
      <c r="H50" s="56">
        <v>127</v>
      </c>
      <c r="I50" s="56">
        <v>31</v>
      </c>
      <c r="J50" s="56">
        <v>96</v>
      </c>
      <c r="K50" s="56">
        <v>64</v>
      </c>
      <c r="L50" s="56">
        <v>25</v>
      </c>
      <c r="M50" s="56">
        <v>39</v>
      </c>
      <c r="N50" s="56">
        <v>34</v>
      </c>
      <c r="O50" s="56">
        <v>18</v>
      </c>
      <c r="P50" s="56">
        <v>16</v>
      </c>
      <c r="Q50" s="320" t="s">
        <v>138</v>
      </c>
    </row>
    <row r="51" spans="1:17">
      <c r="A51" s="319" t="s">
        <v>139</v>
      </c>
      <c r="B51" s="56">
        <v>239</v>
      </c>
      <c r="C51" s="56">
        <v>63</v>
      </c>
      <c r="D51" s="56">
        <v>176</v>
      </c>
      <c r="E51" s="56">
        <v>36</v>
      </c>
      <c r="F51" s="56">
        <v>2</v>
      </c>
      <c r="G51" s="56">
        <v>34</v>
      </c>
      <c r="H51" s="56">
        <v>126</v>
      </c>
      <c r="I51" s="56">
        <v>27</v>
      </c>
      <c r="J51" s="56">
        <v>99</v>
      </c>
      <c r="K51" s="56">
        <v>49</v>
      </c>
      <c r="L51" s="56">
        <v>23</v>
      </c>
      <c r="M51" s="56">
        <v>26</v>
      </c>
      <c r="N51" s="56">
        <v>28</v>
      </c>
      <c r="O51" s="56">
        <v>11</v>
      </c>
      <c r="P51" s="56">
        <v>17</v>
      </c>
      <c r="Q51" s="320" t="s">
        <v>140</v>
      </c>
    </row>
    <row r="52" spans="1:17" ht="22.5" thickBot="1">
      <c r="A52" s="319" t="s">
        <v>141</v>
      </c>
      <c r="B52" s="56">
        <v>164</v>
      </c>
      <c r="C52" s="56">
        <v>56</v>
      </c>
      <c r="D52" s="56">
        <v>108</v>
      </c>
      <c r="E52" s="56">
        <v>21</v>
      </c>
      <c r="F52" s="56">
        <v>1</v>
      </c>
      <c r="G52" s="56">
        <v>20</v>
      </c>
      <c r="H52" s="56">
        <v>94</v>
      </c>
      <c r="I52" s="56">
        <v>33</v>
      </c>
      <c r="J52" s="56">
        <v>61</v>
      </c>
      <c r="K52" s="56">
        <v>31</v>
      </c>
      <c r="L52" s="56">
        <v>14</v>
      </c>
      <c r="M52" s="56">
        <v>17</v>
      </c>
      <c r="N52" s="56">
        <v>18</v>
      </c>
      <c r="O52" s="56">
        <v>8</v>
      </c>
      <c r="P52" s="56">
        <v>10</v>
      </c>
      <c r="Q52" s="320" t="s">
        <v>142</v>
      </c>
    </row>
    <row r="53" spans="1:17">
      <c r="A53" s="360"/>
      <c r="B53" s="360"/>
      <c r="C53" s="360"/>
      <c r="D53" s="360"/>
      <c r="E53" s="360"/>
      <c r="F53" s="360"/>
      <c r="G53" s="360"/>
      <c r="H53" s="360"/>
      <c r="I53" s="360"/>
      <c r="J53" s="360"/>
      <c r="K53" s="360"/>
      <c r="L53" s="360"/>
      <c r="M53" s="360"/>
      <c r="N53" s="360"/>
      <c r="O53" s="360"/>
      <c r="P53" s="360"/>
      <c r="Q53" s="360"/>
    </row>
    <row r="54" spans="1:17">
      <c r="A54" s="1006" t="s">
        <v>267</v>
      </c>
      <c r="B54" s="924" t="s">
        <v>483</v>
      </c>
      <c r="C54" s="1006" t="s">
        <v>268</v>
      </c>
      <c r="D54" s="924" t="s">
        <v>2285</v>
      </c>
      <c r="E54" s="303"/>
      <c r="F54" s="303"/>
      <c r="G54" s="303"/>
      <c r="H54" s="303"/>
      <c r="I54" s="303"/>
      <c r="J54" s="303"/>
      <c r="K54" s="303"/>
      <c r="L54" s="303"/>
      <c r="M54" s="303"/>
      <c r="N54" s="303"/>
      <c r="O54" s="303"/>
      <c r="P54" s="303"/>
      <c r="Q54" s="303"/>
    </row>
    <row r="55" spans="1:17">
      <c r="A55" s="1006"/>
      <c r="B55" s="924" t="s">
        <v>2276</v>
      </c>
      <c r="C55" s="1006"/>
      <c r="D55" s="924" t="s">
        <v>2247</v>
      </c>
      <c r="E55" s="303"/>
      <c r="F55" s="303"/>
      <c r="G55" s="303"/>
      <c r="H55" s="303"/>
      <c r="I55" s="303"/>
      <c r="J55" s="303"/>
      <c r="K55" s="303"/>
      <c r="L55" s="303"/>
      <c r="M55" s="303"/>
      <c r="N55" s="303"/>
      <c r="O55" s="303"/>
      <c r="P55" s="303"/>
      <c r="Q55" s="303"/>
    </row>
    <row r="56" spans="1:17">
      <c r="A56" s="1006"/>
      <c r="B56" s="924" t="s">
        <v>947</v>
      </c>
      <c r="C56" s="1006"/>
      <c r="D56" s="924" t="s">
        <v>2277</v>
      </c>
      <c r="E56" s="303"/>
      <c r="F56" s="303"/>
      <c r="G56" s="303"/>
      <c r="H56" s="303"/>
      <c r="I56" s="303"/>
      <c r="J56" s="303"/>
      <c r="K56" s="303"/>
      <c r="L56" s="303"/>
      <c r="M56" s="303"/>
      <c r="N56" s="303"/>
      <c r="O56" s="303"/>
      <c r="P56" s="303"/>
      <c r="Q56" s="303"/>
    </row>
    <row r="57" spans="1:17">
      <c r="A57" s="1006" t="s">
        <v>143</v>
      </c>
      <c r="B57" s="924" t="s">
        <v>488</v>
      </c>
      <c r="C57" s="1006" t="s">
        <v>145</v>
      </c>
      <c r="D57" s="924" t="s">
        <v>2278</v>
      </c>
      <c r="E57" s="303"/>
      <c r="F57" s="303"/>
      <c r="G57" s="303"/>
      <c r="H57" s="303"/>
      <c r="I57" s="303"/>
      <c r="J57" s="303"/>
      <c r="K57" s="303"/>
      <c r="L57" s="303"/>
      <c r="M57" s="303"/>
      <c r="N57" s="303"/>
      <c r="O57" s="303"/>
      <c r="P57" s="303"/>
      <c r="Q57" s="303"/>
    </row>
    <row r="58" spans="1:17">
      <c r="A58" s="1006"/>
      <c r="B58" s="924" t="s">
        <v>492</v>
      </c>
      <c r="C58" s="1006"/>
      <c r="D58" s="924" t="s">
        <v>2248</v>
      </c>
      <c r="E58" s="303"/>
      <c r="F58" s="303"/>
      <c r="G58" s="303"/>
      <c r="H58" s="303"/>
      <c r="I58" s="303"/>
      <c r="J58" s="303"/>
      <c r="K58" s="303"/>
      <c r="L58" s="303"/>
      <c r="M58" s="303"/>
      <c r="N58" s="303"/>
      <c r="O58" s="303"/>
      <c r="P58" s="303"/>
      <c r="Q58" s="303"/>
    </row>
    <row r="59" spans="1:17">
      <c r="A59" s="1006"/>
      <c r="B59" s="924" t="s">
        <v>2279</v>
      </c>
      <c r="C59" s="1006"/>
      <c r="D59" s="924" t="s">
        <v>2280</v>
      </c>
      <c r="E59" s="303"/>
      <c r="F59" s="303"/>
      <c r="G59" s="303"/>
      <c r="H59" s="303"/>
      <c r="I59" s="303"/>
      <c r="J59" s="303"/>
      <c r="K59" s="303"/>
      <c r="L59" s="303"/>
      <c r="M59" s="303"/>
      <c r="N59" s="303"/>
      <c r="O59" s="303"/>
      <c r="P59" s="303"/>
      <c r="Q59" s="303"/>
    </row>
    <row r="60" spans="1:17">
      <c r="A60" s="1006"/>
      <c r="B60" s="924" t="s">
        <v>186</v>
      </c>
      <c r="C60" s="1006"/>
      <c r="D60" s="924" t="s">
        <v>2281</v>
      </c>
      <c r="E60" s="303"/>
      <c r="F60" s="303"/>
      <c r="G60" s="303"/>
      <c r="H60" s="303"/>
      <c r="I60" s="303"/>
      <c r="J60" s="303"/>
      <c r="K60" s="303"/>
      <c r="L60" s="303"/>
      <c r="M60" s="303"/>
      <c r="N60" s="303"/>
      <c r="O60" s="303"/>
      <c r="P60" s="303"/>
      <c r="Q60" s="303"/>
    </row>
    <row r="61" spans="1:17" ht="23.25">
      <c r="B61" s="222" t="s">
        <v>529</v>
      </c>
      <c r="C61" s="214"/>
      <c r="D61" s="214"/>
      <c r="E61" s="214"/>
      <c r="F61" s="214"/>
      <c r="G61" s="223"/>
      <c r="H61" s="223"/>
      <c r="I61" s="223"/>
      <c r="J61" s="223"/>
      <c r="K61" s="223"/>
    </row>
    <row r="62" spans="1:17" ht="24" thickBot="1">
      <c r="B62" s="214"/>
      <c r="C62" s="214"/>
      <c r="D62" s="214"/>
      <c r="E62" s="214"/>
      <c r="F62" s="214"/>
      <c r="G62" s="222" t="s">
        <v>530</v>
      </c>
      <c r="H62" s="214"/>
      <c r="I62" s="214"/>
      <c r="J62" s="214"/>
      <c r="K62" s="214"/>
    </row>
    <row r="63" spans="1:17" ht="24" thickBot="1">
      <c r="B63" s="214"/>
      <c r="C63" s="214"/>
      <c r="D63" s="214"/>
      <c r="E63" s="214"/>
      <c r="F63" s="224" t="s">
        <v>528</v>
      </c>
      <c r="G63" s="278">
        <f>(K9+N9)/(K39+N39)</f>
        <v>14.385949177877428</v>
      </c>
      <c r="H63" s="214"/>
      <c r="I63" s="213"/>
      <c r="J63" s="214"/>
      <c r="K63" s="214"/>
    </row>
    <row r="64" spans="1:17">
      <c r="B64" s="214"/>
      <c r="C64" s="214"/>
      <c r="D64" s="214"/>
      <c r="E64" s="214"/>
      <c r="F64" s="214"/>
      <c r="G64" s="214"/>
      <c r="H64" s="214"/>
      <c r="I64" s="214"/>
      <c r="J64" s="214"/>
      <c r="K64" s="214"/>
    </row>
  </sheetData>
  <mergeCells count="36">
    <mergeCell ref="A4:A8"/>
    <mergeCell ref="B4:D4"/>
    <mergeCell ref="E4:P4"/>
    <mergeCell ref="Q34:Q38"/>
    <mergeCell ref="B35:D35"/>
    <mergeCell ref="E35:G35"/>
    <mergeCell ref="H35:J35"/>
    <mergeCell ref="K35:M35"/>
    <mergeCell ref="A34:A38"/>
    <mergeCell ref="B34:D34"/>
    <mergeCell ref="E34:P34"/>
    <mergeCell ref="N35:P35"/>
    <mergeCell ref="B36:D36"/>
    <mergeCell ref="E36:G36"/>
    <mergeCell ref="H36:J36"/>
    <mergeCell ref="K36:M36"/>
    <mergeCell ref="N36:P36"/>
    <mergeCell ref="Q4:Q8"/>
    <mergeCell ref="B5:D5"/>
    <mergeCell ref="E5:G5"/>
    <mergeCell ref="H5:J5"/>
    <mergeCell ref="K5:M5"/>
    <mergeCell ref="N5:P5"/>
    <mergeCell ref="B6:D6"/>
    <mergeCell ref="E6:G6"/>
    <mergeCell ref="H6:J6"/>
    <mergeCell ref="K6:M6"/>
    <mergeCell ref="N6:P6"/>
    <mergeCell ref="C27:C30"/>
    <mergeCell ref="A57:A60"/>
    <mergeCell ref="C57:C60"/>
    <mergeCell ref="A24:A26"/>
    <mergeCell ref="C24:C26"/>
    <mergeCell ref="A54:A56"/>
    <mergeCell ref="C54:C56"/>
    <mergeCell ref="A27:A30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FF00"/>
  </sheetPr>
  <dimension ref="A1:Q64"/>
  <sheetViews>
    <sheetView topLeftCell="A40" workbookViewId="0">
      <selection activeCell="E64" sqref="E64"/>
    </sheetView>
  </sheetViews>
  <sheetFormatPr defaultRowHeight="21.75"/>
  <cols>
    <col min="1" max="1" width="16.140625" style="9" bestFit="1" customWidth="1"/>
    <col min="2" max="5" width="7.5703125" style="9" customWidth="1"/>
    <col min="6" max="6" width="5.7109375" style="9" customWidth="1"/>
    <col min="7" max="7" width="7.28515625" style="9" customWidth="1"/>
    <col min="8" max="8" width="5.85546875" style="9" customWidth="1"/>
    <col min="9" max="9" width="17.5703125" style="9" customWidth="1"/>
    <col min="10" max="10" width="8.5703125" style="9" customWidth="1"/>
    <col min="11" max="11" width="5.85546875" style="9" customWidth="1"/>
    <col min="12" max="12" width="5.7109375" style="9" customWidth="1"/>
    <col min="13" max="13" width="7.28515625" style="9" customWidth="1"/>
    <col min="14" max="14" width="5.85546875" style="9" customWidth="1"/>
    <col min="15" max="15" width="5.140625" style="9" customWidth="1"/>
    <col min="16" max="16" width="7.28515625" style="9" customWidth="1"/>
    <col min="17" max="17" width="24.85546875" style="9" bestFit="1" customWidth="1"/>
    <col min="18" max="16384" width="9.140625" style="9"/>
  </cols>
  <sheetData>
    <row r="1" spans="1:17">
      <c r="A1" s="314" t="s">
        <v>2286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17">
      <c r="A2" s="314" t="s">
        <v>2287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</row>
    <row r="3" spans="1:17" ht="22.5" thickBot="1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</row>
    <row r="4" spans="1:17" ht="22.5" customHeight="1" thickBot="1">
      <c r="A4" s="973" t="s">
        <v>104</v>
      </c>
      <c r="B4" s="966" t="s">
        <v>181</v>
      </c>
      <c r="C4" s="974"/>
      <c r="D4" s="973"/>
      <c r="E4" s="975" t="s">
        <v>520</v>
      </c>
      <c r="F4" s="976"/>
      <c r="G4" s="976"/>
      <c r="H4" s="976"/>
      <c r="I4" s="976"/>
      <c r="J4" s="976"/>
      <c r="K4" s="976"/>
      <c r="L4" s="976"/>
      <c r="M4" s="976"/>
      <c r="N4" s="976"/>
      <c r="O4" s="976"/>
      <c r="P4" s="977"/>
      <c r="Q4" s="966" t="s">
        <v>108</v>
      </c>
    </row>
    <row r="5" spans="1:17" ht="18.75" customHeight="1">
      <c r="A5" s="970"/>
      <c r="B5" s="967" t="s">
        <v>116</v>
      </c>
      <c r="C5" s="969"/>
      <c r="D5" s="970"/>
      <c r="E5" s="966" t="s">
        <v>443</v>
      </c>
      <c r="F5" s="974"/>
      <c r="G5" s="973"/>
      <c r="H5" s="966" t="s">
        <v>453</v>
      </c>
      <c r="I5" s="974"/>
      <c r="J5" s="973"/>
      <c r="K5" s="966" t="s">
        <v>521</v>
      </c>
      <c r="L5" s="974"/>
      <c r="M5" s="973"/>
      <c r="N5" s="966" t="s">
        <v>522</v>
      </c>
      <c r="O5" s="974"/>
      <c r="P5" s="973"/>
      <c r="Q5" s="967"/>
    </row>
    <row r="6" spans="1:17" ht="22.5" customHeight="1" thickBot="1">
      <c r="A6" s="970"/>
      <c r="B6" s="968"/>
      <c r="C6" s="971"/>
      <c r="D6" s="972"/>
      <c r="E6" s="968" t="s">
        <v>444</v>
      </c>
      <c r="F6" s="971"/>
      <c r="G6" s="972"/>
      <c r="H6" s="968" t="s">
        <v>454</v>
      </c>
      <c r="I6" s="971"/>
      <c r="J6" s="972"/>
      <c r="K6" s="968" t="s">
        <v>2254</v>
      </c>
      <c r="L6" s="971"/>
      <c r="M6" s="972"/>
      <c r="N6" s="968" t="s">
        <v>2255</v>
      </c>
      <c r="O6" s="971"/>
      <c r="P6" s="972"/>
      <c r="Q6" s="967"/>
    </row>
    <row r="7" spans="1:17">
      <c r="A7" s="970"/>
      <c r="B7" s="902" t="s">
        <v>181</v>
      </c>
      <c r="C7" s="902" t="s">
        <v>182</v>
      </c>
      <c r="D7" s="902" t="s">
        <v>183</v>
      </c>
      <c r="E7" s="902" t="s">
        <v>181</v>
      </c>
      <c r="F7" s="902" t="s">
        <v>182</v>
      </c>
      <c r="G7" s="902" t="s">
        <v>183</v>
      </c>
      <c r="H7" s="902" t="s">
        <v>181</v>
      </c>
      <c r="I7" s="902" t="s">
        <v>182</v>
      </c>
      <c r="J7" s="902" t="s">
        <v>183</v>
      </c>
      <c r="K7" s="902" t="s">
        <v>181</v>
      </c>
      <c r="L7" s="902" t="s">
        <v>182</v>
      </c>
      <c r="M7" s="902" t="s">
        <v>183</v>
      </c>
      <c r="N7" s="902" t="s">
        <v>181</v>
      </c>
      <c r="O7" s="902" t="s">
        <v>182</v>
      </c>
      <c r="P7" s="902" t="s">
        <v>183</v>
      </c>
      <c r="Q7" s="967"/>
    </row>
    <row r="8" spans="1:17" ht="22.5" thickBot="1">
      <c r="A8" s="972"/>
      <c r="B8" s="904" t="s">
        <v>116</v>
      </c>
      <c r="C8" s="904" t="s">
        <v>184</v>
      </c>
      <c r="D8" s="904" t="s">
        <v>185</v>
      </c>
      <c r="E8" s="904" t="s">
        <v>116</v>
      </c>
      <c r="F8" s="904" t="s">
        <v>184</v>
      </c>
      <c r="G8" s="904" t="s">
        <v>185</v>
      </c>
      <c r="H8" s="904" t="s">
        <v>116</v>
      </c>
      <c r="I8" s="904" t="s">
        <v>184</v>
      </c>
      <c r="J8" s="904" t="s">
        <v>185</v>
      </c>
      <c r="K8" s="904" t="s">
        <v>116</v>
      </c>
      <c r="L8" s="904" t="s">
        <v>184</v>
      </c>
      <c r="M8" s="904" t="s">
        <v>185</v>
      </c>
      <c r="N8" s="904" t="s">
        <v>116</v>
      </c>
      <c r="O8" s="904" t="s">
        <v>184</v>
      </c>
      <c r="P8" s="904" t="s">
        <v>185</v>
      </c>
      <c r="Q8" s="968"/>
    </row>
    <row r="9" spans="1:17" ht="37.5">
      <c r="A9" s="315" t="s">
        <v>115</v>
      </c>
      <c r="B9" s="316">
        <v>120638</v>
      </c>
      <c r="C9" s="316">
        <v>60089</v>
      </c>
      <c r="D9" s="316">
        <v>60549</v>
      </c>
      <c r="E9" s="316">
        <v>17739</v>
      </c>
      <c r="F9" s="316">
        <v>9193</v>
      </c>
      <c r="G9" s="316">
        <v>8546</v>
      </c>
      <c r="H9" s="316">
        <v>54778</v>
      </c>
      <c r="I9" s="316">
        <v>28131</v>
      </c>
      <c r="J9" s="316">
        <v>26647</v>
      </c>
      <c r="K9" s="316">
        <v>28662</v>
      </c>
      <c r="L9" s="316">
        <v>14583</v>
      </c>
      <c r="M9" s="316">
        <v>14079</v>
      </c>
      <c r="N9" s="316">
        <v>19459</v>
      </c>
      <c r="O9" s="316">
        <v>8182</v>
      </c>
      <c r="P9" s="316">
        <v>11277</v>
      </c>
      <c r="Q9" s="318" t="s">
        <v>116</v>
      </c>
    </row>
    <row r="10" spans="1:17">
      <c r="A10" s="319" t="s">
        <v>117</v>
      </c>
      <c r="B10" s="58">
        <v>26065</v>
      </c>
      <c r="C10" s="58">
        <v>12562</v>
      </c>
      <c r="D10" s="58">
        <v>13503</v>
      </c>
      <c r="E10" s="58">
        <v>3938</v>
      </c>
      <c r="F10" s="58">
        <v>2053</v>
      </c>
      <c r="G10" s="58">
        <v>1885</v>
      </c>
      <c r="H10" s="58">
        <v>11454</v>
      </c>
      <c r="I10" s="58">
        <v>5720</v>
      </c>
      <c r="J10" s="58">
        <v>5734</v>
      </c>
      <c r="K10" s="58">
        <v>6298</v>
      </c>
      <c r="L10" s="58">
        <v>3028</v>
      </c>
      <c r="M10" s="58">
        <v>3270</v>
      </c>
      <c r="N10" s="58">
        <v>4375</v>
      </c>
      <c r="O10" s="58">
        <v>1761</v>
      </c>
      <c r="P10" s="58">
        <v>2614</v>
      </c>
      <c r="Q10" s="320" t="s">
        <v>118</v>
      </c>
    </row>
    <row r="11" spans="1:17">
      <c r="A11" s="319" t="s">
        <v>119</v>
      </c>
      <c r="B11" s="58">
        <v>2416</v>
      </c>
      <c r="C11" s="58">
        <v>1283</v>
      </c>
      <c r="D11" s="58">
        <v>1133</v>
      </c>
      <c r="E11" s="56">
        <v>527</v>
      </c>
      <c r="F11" s="56">
        <v>285</v>
      </c>
      <c r="G11" s="56">
        <v>242</v>
      </c>
      <c r="H11" s="58">
        <v>1233</v>
      </c>
      <c r="I11" s="56">
        <v>659</v>
      </c>
      <c r="J11" s="56">
        <v>574</v>
      </c>
      <c r="K11" s="56">
        <v>443</v>
      </c>
      <c r="L11" s="56">
        <v>243</v>
      </c>
      <c r="M11" s="56">
        <v>200</v>
      </c>
      <c r="N11" s="56">
        <v>213</v>
      </c>
      <c r="O11" s="56">
        <v>96</v>
      </c>
      <c r="P11" s="56">
        <v>117</v>
      </c>
      <c r="Q11" s="320" t="s">
        <v>120</v>
      </c>
    </row>
    <row r="12" spans="1:17">
      <c r="A12" s="319" t="s">
        <v>121</v>
      </c>
      <c r="B12" s="58">
        <v>14900</v>
      </c>
      <c r="C12" s="58">
        <v>7430</v>
      </c>
      <c r="D12" s="58">
        <v>7470</v>
      </c>
      <c r="E12" s="58">
        <v>2068</v>
      </c>
      <c r="F12" s="58">
        <v>1059</v>
      </c>
      <c r="G12" s="58">
        <v>1009</v>
      </c>
      <c r="H12" s="58">
        <v>7028</v>
      </c>
      <c r="I12" s="58">
        <v>3551</v>
      </c>
      <c r="J12" s="58">
        <v>3477</v>
      </c>
      <c r="K12" s="58">
        <v>3482</v>
      </c>
      <c r="L12" s="58">
        <v>1808</v>
      </c>
      <c r="M12" s="58">
        <v>1674</v>
      </c>
      <c r="N12" s="58">
        <v>2322</v>
      </c>
      <c r="O12" s="58">
        <v>1012</v>
      </c>
      <c r="P12" s="58">
        <v>1310</v>
      </c>
      <c r="Q12" s="320" t="s">
        <v>122</v>
      </c>
    </row>
    <row r="13" spans="1:17">
      <c r="A13" s="319" t="s">
        <v>123</v>
      </c>
      <c r="B13" s="58">
        <v>8187</v>
      </c>
      <c r="C13" s="58">
        <v>4040</v>
      </c>
      <c r="D13" s="58">
        <v>4147</v>
      </c>
      <c r="E13" s="58">
        <v>1033</v>
      </c>
      <c r="F13" s="56">
        <v>526</v>
      </c>
      <c r="G13" s="56">
        <v>507</v>
      </c>
      <c r="H13" s="58">
        <v>3248</v>
      </c>
      <c r="I13" s="58">
        <v>1679</v>
      </c>
      <c r="J13" s="58">
        <v>1569</v>
      </c>
      <c r="K13" s="58">
        <v>2065</v>
      </c>
      <c r="L13" s="58">
        <v>1017</v>
      </c>
      <c r="M13" s="58">
        <v>1048</v>
      </c>
      <c r="N13" s="58">
        <v>1841</v>
      </c>
      <c r="O13" s="56">
        <v>818</v>
      </c>
      <c r="P13" s="58">
        <v>1023</v>
      </c>
      <c r="Q13" s="320" t="s">
        <v>124</v>
      </c>
    </row>
    <row r="14" spans="1:17">
      <c r="A14" s="319" t="s">
        <v>125</v>
      </c>
      <c r="B14" s="58">
        <v>6776</v>
      </c>
      <c r="C14" s="58">
        <v>3480</v>
      </c>
      <c r="D14" s="58">
        <v>3296</v>
      </c>
      <c r="E14" s="56">
        <v>986</v>
      </c>
      <c r="F14" s="56">
        <v>492</v>
      </c>
      <c r="G14" s="56">
        <v>494</v>
      </c>
      <c r="H14" s="58">
        <v>3143</v>
      </c>
      <c r="I14" s="58">
        <v>1678</v>
      </c>
      <c r="J14" s="58">
        <v>1465</v>
      </c>
      <c r="K14" s="58">
        <v>1667</v>
      </c>
      <c r="L14" s="56">
        <v>902</v>
      </c>
      <c r="M14" s="56">
        <v>765</v>
      </c>
      <c r="N14" s="56">
        <v>980</v>
      </c>
      <c r="O14" s="56">
        <v>408</v>
      </c>
      <c r="P14" s="56">
        <v>572</v>
      </c>
      <c r="Q14" s="320" t="s">
        <v>126</v>
      </c>
    </row>
    <row r="15" spans="1:17">
      <c r="A15" s="319" t="s">
        <v>127</v>
      </c>
      <c r="B15" s="58">
        <v>13740</v>
      </c>
      <c r="C15" s="58">
        <v>6922</v>
      </c>
      <c r="D15" s="58">
        <v>6818</v>
      </c>
      <c r="E15" s="58">
        <v>1831</v>
      </c>
      <c r="F15" s="56">
        <v>965</v>
      </c>
      <c r="G15" s="56">
        <v>866</v>
      </c>
      <c r="H15" s="58">
        <v>5886</v>
      </c>
      <c r="I15" s="58">
        <v>3053</v>
      </c>
      <c r="J15" s="58">
        <v>2833</v>
      </c>
      <c r="K15" s="58">
        <v>3418</v>
      </c>
      <c r="L15" s="58">
        <v>1714</v>
      </c>
      <c r="M15" s="58">
        <v>1704</v>
      </c>
      <c r="N15" s="58">
        <v>2605</v>
      </c>
      <c r="O15" s="58">
        <v>1190</v>
      </c>
      <c r="P15" s="58">
        <v>1415</v>
      </c>
      <c r="Q15" s="320" t="s">
        <v>128</v>
      </c>
    </row>
    <row r="16" spans="1:17">
      <c r="A16" s="319" t="s">
        <v>129</v>
      </c>
      <c r="B16" s="58">
        <v>7706</v>
      </c>
      <c r="C16" s="58">
        <v>3837</v>
      </c>
      <c r="D16" s="58">
        <v>3869</v>
      </c>
      <c r="E16" s="58">
        <v>1242</v>
      </c>
      <c r="F16" s="56">
        <v>657</v>
      </c>
      <c r="G16" s="56">
        <v>585</v>
      </c>
      <c r="H16" s="58">
        <v>3546</v>
      </c>
      <c r="I16" s="58">
        <v>1858</v>
      </c>
      <c r="J16" s="58">
        <v>1688</v>
      </c>
      <c r="K16" s="58">
        <v>1822</v>
      </c>
      <c r="L16" s="56">
        <v>909</v>
      </c>
      <c r="M16" s="56">
        <v>913</v>
      </c>
      <c r="N16" s="58">
        <v>1096</v>
      </c>
      <c r="O16" s="56">
        <v>413</v>
      </c>
      <c r="P16" s="56">
        <v>683</v>
      </c>
      <c r="Q16" s="320" t="s">
        <v>130</v>
      </c>
    </row>
    <row r="17" spans="1:17">
      <c r="A17" s="319" t="s">
        <v>131</v>
      </c>
      <c r="B17" s="58">
        <v>12240</v>
      </c>
      <c r="C17" s="58">
        <v>6095</v>
      </c>
      <c r="D17" s="58">
        <v>6145</v>
      </c>
      <c r="E17" s="58">
        <v>1776</v>
      </c>
      <c r="F17" s="56">
        <v>880</v>
      </c>
      <c r="G17" s="56">
        <v>896</v>
      </c>
      <c r="H17" s="58">
        <v>5809</v>
      </c>
      <c r="I17" s="58">
        <v>2993</v>
      </c>
      <c r="J17" s="58">
        <v>2816</v>
      </c>
      <c r="K17" s="58">
        <v>3034</v>
      </c>
      <c r="L17" s="58">
        <v>1578</v>
      </c>
      <c r="M17" s="58">
        <v>1456</v>
      </c>
      <c r="N17" s="58">
        <v>1621</v>
      </c>
      <c r="O17" s="56">
        <v>644</v>
      </c>
      <c r="P17" s="56">
        <v>977</v>
      </c>
      <c r="Q17" s="320" t="s">
        <v>132</v>
      </c>
    </row>
    <row r="18" spans="1:17">
      <c r="A18" s="319" t="s">
        <v>133</v>
      </c>
      <c r="B18" s="58">
        <v>15001</v>
      </c>
      <c r="C18" s="58">
        <v>7490</v>
      </c>
      <c r="D18" s="58">
        <v>7511</v>
      </c>
      <c r="E18" s="58">
        <v>2114</v>
      </c>
      <c r="F18" s="58">
        <v>1151</v>
      </c>
      <c r="G18" s="56">
        <v>963</v>
      </c>
      <c r="H18" s="58">
        <v>6676</v>
      </c>
      <c r="I18" s="58">
        <v>3413</v>
      </c>
      <c r="J18" s="58">
        <v>3263</v>
      </c>
      <c r="K18" s="58">
        <v>3540</v>
      </c>
      <c r="L18" s="58">
        <v>1807</v>
      </c>
      <c r="M18" s="58">
        <v>1733</v>
      </c>
      <c r="N18" s="58">
        <v>2671</v>
      </c>
      <c r="O18" s="58">
        <v>1119</v>
      </c>
      <c r="P18" s="58">
        <v>1552</v>
      </c>
      <c r="Q18" s="320" t="s">
        <v>134</v>
      </c>
    </row>
    <row r="19" spans="1:17">
      <c r="A19" s="319" t="s">
        <v>135</v>
      </c>
      <c r="B19" s="58">
        <v>4632</v>
      </c>
      <c r="C19" s="58">
        <v>2307</v>
      </c>
      <c r="D19" s="58">
        <v>2325</v>
      </c>
      <c r="E19" s="56">
        <v>691</v>
      </c>
      <c r="F19" s="56">
        <v>333</v>
      </c>
      <c r="G19" s="56">
        <v>358</v>
      </c>
      <c r="H19" s="58">
        <v>2051</v>
      </c>
      <c r="I19" s="58">
        <v>1057</v>
      </c>
      <c r="J19" s="56">
        <v>994</v>
      </c>
      <c r="K19" s="58">
        <v>1132</v>
      </c>
      <c r="L19" s="56">
        <v>610</v>
      </c>
      <c r="M19" s="56">
        <v>522</v>
      </c>
      <c r="N19" s="56">
        <v>758</v>
      </c>
      <c r="O19" s="56">
        <v>307</v>
      </c>
      <c r="P19" s="56">
        <v>451</v>
      </c>
      <c r="Q19" s="320" t="s">
        <v>136</v>
      </c>
    </row>
    <row r="20" spans="1:17">
      <c r="A20" s="319" t="s">
        <v>137</v>
      </c>
      <c r="B20" s="58">
        <v>3387</v>
      </c>
      <c r="C20" s="58">
        <v>1723</v>
      </c>
      <c r="D20" s="58">
        <v>1664</v>
      </c>
      <c r="E20" s="56">
        <v>566</v>
      </c>
      <c r="F20" s="56">
        <v>296</v>
      </c>
      <c r="G20" s="56">
        <v>270</v>
      </c>
      <c r="H20" s="58">
        <v>1716</v>
      </c>
      <c r="I20" s="56">
        <v>870</v>
      </c>
      <c r="J20" s="56">
        <v>846</v>
      </c>
      <c r="K20" s="56">
        <v>718</v>
      </c>
      <c r="L20" s="56">
        <v>390</v>
      </c>
      <c r="M20" s="56">
        <v>328</v>
      </c>
      <c r="N20" s="56">
        <v>387</v>
      </c>
      <c r="O20" s="56">
        <v>167</v>
      </c>
      <c r="P20" s="56">
        <v>220</v>
      </c>
      <c r="Q20" s="320" t="s">
        <v>138</v>
      </c>
    </row>
    <row r="21" spans="1:17">
      <c r="A21" s="319" t="s">
        <v>139</v>
      </c>
      <c r="B21" s="58">
        <v>3360</v>
      </c>
      <c r="C21" s="58">
        <v>1785</v>
      </c>
      <c r="D21" s="58">
        <v>1575</v>
      </c>
      <c r="E21" s="56">
        <v>557</v>
      </c>
      <c r="F21" s="56">
        <v>299</v>
      </c>
      <c r="G21" s="56">
        <v>258</v>
      </c>
      <c r="H21" s="58">
        <v>1858</v>
      </c>
      <c r="I21" s="58">
        <v>1011</v>
      </c>
      <c r="J21" s="56">
        <v>847</v>
      </c>
      <c r="K21" s="56">
        <v>625</v>
      </c>
      <c r="L21" s="56">
        <v>343</v>
      </c>
      <c r="M21" s="56">
        <v>282</v>
      </c>
      <c r="N21" s="56">
        <v>320</v>
      </c>
      <c r="O21" s="56">
        <v>132</v>
      </c>
      <c r="P21" s="56">
        <v>188</v>
      </c>
      <c r="Q21" s="320" t="s">
        <v>140</v>
      </c>
    </row>
    <row r="22" spans="1:17" ht="22.5" thickBot="1">
      <c r="A22" s="319" t="s">
        <v>141</v>
      </c>
      <c r="B22" s="58">
        <v>2228</v>
      </c>
      <c r="C22" s="58">
        <v>1135</v>
      </c>
      <c r="D22" s="58">
        <v>1093</v>
      </c>
      <c r="E22" s="56">
        <v>410</v>
      </c>
      <c r="F22" s="56">
        <v>197</v>
      </c>
      <c r="G22" s="56">
        <v>213</v>
      </c>
      <c r="H22" s="58">
        <v>1130</v>
      </c>
      <c r="I22" s="56">
        <v>589</v>
      </c>
      <c r="J22" s="56">
        <v>541</v>
      </c>
      <c r="K22" s="56">
        <v>418</v>
      </c>
      <c r="L22" s="56">
        <v>234</v>
      </c>
      <c r="M22" s="56">
        <v>184</v>
      </c>
      <c r="N22" s="56">
        <v>270</v>
      </c>
      <c r="O22" s="56">
        <v>115</v>
      </c>
      <c r="P22" s="56">
        <v>155</v>
      </c>
      <c r="Q22" s="320" t="s">
        <v>142</v>
      </c>
    </row>
    <row r="23" spans="1:17">
      <c r="A23" s="360"/>
      <c r="B23" s="360"/>
      <c r="C23" s="360"/>
      <c r="D23" s="360"/>
      <c r="E23" s="360"/>
      <c r="F23" s="360"/>
      <c r="G23" s="360"/>
      <c r="H23" s="360"/>
      <c r="I23" s="360"/>
      <c r="J23" s="360"/>
      <c r="K23" s="360"/>
      <c r="L23" s="360"/>
      <c r="M23" s="360"/>
      <c r="N23" s="360"/>
      <c r="O23" s="360"/>
      <c r="P23" s="360"/>
      <c r="Q23" s="360"/>
    </row>
    <row r="24" spans="1:17">
      <c r="A24" s="1005" t="s">
        <v>267</v>
      </c>
      <c r="B24" s="924" t="s">
        <v>2284</v>
      </c>
      <c r="C24" s="1006" t="s">
        <v>268</v>
      </c>
      <c r="D24" s="924" t="s">
        <v>2285</v>
      </c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>
      <c r="A25" s="1005"/>
      <c r="B25" s="924" t="s">
        <v>2276</v>
      </c>
      <c r="C25" s="1006"/>
      <c r="D25" s="924" t="s">
        <v>2247</v>
      </c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A26" s="1005"/>
      <c r="B26" s="924" t="s">
        <v>947</v>
      </c>
      <c r="C26" s="1006"/>
      <c r="D26" s="924" t="s">
        <v>2277</v>
      </c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>
      <c r="A27" s="1005" t="s">
        <v>143</v>
      </c>
      <c r="B27" s="924" t="s">
        <v>488</v>
      </c>
      <c r="C27" s="1006" t="s">
        <v>145</v>
      </c>
      <c r="D27" s="924" t="s">
        <v>2278</v>
      </c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>
      <c r="A28" s="1005"/>
      <c r="B28" s="924" t="s">
        <v>492</v>
      </c>
      <c r="C28" s="1006"/>
      <c r="D28" s="924" t="s">
        <v>2248</v>
      </c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A29" s="1005"/>
      <c r="B29" s="924" t="s">
        <v>2279</v>
      </c>
      <c r="C29" s="1006"/>
      <c r="D29" s="924" t="s">
        <v>2280</v>
      </c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>
      <c r="A30" s="1005"/>
      <c r="B30" s="924" t="s">
        <v>186</v>
      </c>
      <c r="C30" s="1006"/>
      <c r="D30" s="924" t="s">
        <v>2281</v>
      </c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>
      <c r="A31" s="314" t="s">
        <v>2288</v>
      </c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>
      <c r="A32" s="314" t="s">
        <v>2289</v>
      </c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 ht="22.5" thickBo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ht="22.5" customHeight="1" thickBot="1">
      <c r="A34" s="973" t="s">
        <v>104</v>
      </c>
      <c r="B34" s="966" t="s">
        <v>181</v>
      </c>
      <c r="C34" s="974"/>
      <c r="D34" s="973"/>
      <c r="E34" s="975" t="s">
        <v>523</v>
      </c>
      <c r="F34" s="976"/>
      <c r="G34" s="976"/>
      <c r="H34" s="976"/>
      <c r="I34" s="976"/>
      <c r="J34" s="976"/>
      <c r="K34" s="976"/>
      <c r="L34" s="976"/>
      <c r="M34" s="976"/>
      <c r="N34" s="976"/>
      <c r="O34" s="976"/>
      <c r="P34" s="977"/>
      <c r="Q34" s="966" t="s">
        <v>108</v>
      </c>
    </row>
    <row r="35" spans="1:17" ht="21.75" customHeight="1">
      <c r="A35" s="970"/>
      <c r="B35" s="967" t="s">
        <v>116</v>
      </c>
      <c r="C35" s="969"/>
      <c r="D35" s="970"/>
      <c r="E35" s="966" t="s">
        <v>443</v>
      </c>
      <c r="F35" s="974"/>
      <c r="G35" s="973"/>
      <c r="H35" s="966" t="s">
        <v>453</v>
      </c>
      <c r="I35" s="974"/>
      <c r="J35" s="973"/>
      <c r="K35" s="966" t="s">
        <v>524</v>
      </c>
      <c r="L35" s="974"/>
      <c r="M35" s="973"/>
      <c r="N35" s="966" t="s">
        <v>525</v>
      </c>
      <c r="O35" s="974"/>
      <c r="P35" s="973"/>
      <c r="Q35" s="967"/>
    </row>
    <row r="36" spans="1:17" ht="22.5" customHeight="1" thickBot="1">
      <c r="A36" s="970"/>
      <c r="B36" s="968"/>
      <c r="C36" s="971"/>
      <c r="D36" s="972"/>
      <c r="E36" s="968" t="s">
        <v>444</v>
      </c>
      <c r="F36" s="971"/>
      <c r="G36" s="972"/>
      <c r="H36" s="968" t="s">
        <v>454</v>
      </c>
      <c r="I36" s="971"/>
      <c r="J36" s="972"/>
      <c r="K36" s="968" t="s">
        <v>2254</v>
      </c>
      <c r="L36" s="971"/>
      <c r="M36" s="972"/>
      <c r="N36" s="968" t="s">
        <v>2255</v>
      </c>
      <c r="O36" s="971"/>
      <c r="P36" s="972"/>
      <c r="Q36" s="967"/>
    </row>
    <row r="37" spans="1:17">
      <c r="A37" s="970"/>
      <c r="B37" s="902" t="s">
        <v>181</v>
      </c>
      <c r="C37" s="902" t="s">
        <v>182</v>
      </c>
      <c r="D37" s="902" t="s">
        <v>183</v>
      </c>
      <c r="E37" s="902" t="s">
        <v>181</v>
      </c>
      <c r="F37" s="902" t="s">
        <v>182</v>
      </c>
      <c r="G37" s="902" t="s">
        <v>183</v>
      </c>
      <c r="H37" s="902" t="s">
        <v>181</v>
      </c>
      <c r="I37" s="902" t="s">
        <v>182</v>
      </c>
      <c r="J37" s="902" t="s">
        <v>183</v>
      </c>
      <c r="K37" s="902" t="s">
        <v>181</v>
      </c>
      <c r="L37" s="902" t="s">
        <v>182</v>
      </c>
      <c r="M37" s="902" t="s">
        <v>183</v>
      </c>
      <c r="N37" s="902" t="s">
        <v>181</v>
      </c>
      <c r="O37" s="902" t="s">
        <v>182</v>
      </c>
      <c r="P37" s="902" t="s">
        <v>183</v>
      </c>
      <c r="Q37" s="967"/>
    </row>
    <row r="38" spans="1:17" ht="22.5" thickBot="1">
      <c r="A38" s="972"/>
      <c r="B38" s="904" t="s">
        <v>116</v>
      </c>
      <c r="C38" s="904" t="s">
        <v>184</v>
      </c>
      <c r="D38" s="904" t="s">
        <v>185</v>
      </c>
      <c r="E38" s="904" t="s">
        <v>116</v>
      </c>
      <c r="F38" s="904" t="s">
        <v>184</v>
      </c>
      <c r="G38" s="904" t="s">
        <v>185</v>
      </c>
      <c r="H38" s="904" t="s">
        <v>116</v>
      </c>
      <c r="I38" s="904" t="s">
        <v>184</v>
      </c>
      <c r="J38" s="904" t="s">
        <v>185</v>
      </c>
      <c r="K38" s="904" t="s">
        <v>116</v>
      </c>
      <c r="L38" s="904" t="s">
        <v>184</v>
      </c>
      <c r="M38" s="904" t="s">
        <v>185</v>
      </c>
      <c r="N38" s="904" t="s">
        <v>116</v>
      </c>
      <c r="O38" s="904" t="s">
        <v>184</v>
      </c>
      <c r="P38" s="904" t="s">
        <v>185</v>
      </c>
      <c r="Q38" s="968"/>
    </row>
    <row r="39" spans="1:17">
      <c r="A39" s="315" t="s">
        <v>115</v>
      </c>
      <c r="B39" s="316">
        <v>8040</v>
      </c>
      <c r="C39" s="316">
        <v>2302</v>
      </c>
      <c r="D39" s="316">
        <v>5738</v>
      </c>
      <c r="E39" s="317">
        <v>999</v>
      </c>
      <c r="F39" s="317">
        <v>69</v>
      </c>
      <c r="G39" s="317">
        <v>930</v>
      </c>
      <c r="H39" s="316">
        <v>3696</v>
      </c>
      <c r="I39" s="316">
        <v>1028</v>
      </c>
      <c r="J39" s="316">
        <v>2668</v>
      </c>
      <c r="K39" s="316">
        <v>1998</v>
      </c>
      <c r="L39" s="317">
        <v>670</v>
      </c>
      <c r="M39" s="316">
        <v>1328</v>
      </c>
      <c r="N39" s="316">
        <v>1347</v>
      </c>
      <c r="O39" s="317">
        <v>535</v>
      </c>
      <c r="P39" s="317">
        <v>812</v>
      </c>
      <c r="Q39" s="318" t="s">
        <v>116</v>
      </c>
    </row>
    <row r="40" spans="1:17">
      <c r="A40" s="319" t="s">
        <v>117</v>
      </c>
      <c r="B40" s="58">
        <v>1541</v>
      </c>
      <c r="C40" s="56">
        <v>410</v>
      </c>
      <c r="D40" s="58">
        <v>1131</v>
      </c>
      <c r="E40" s="56">
        <v>195</v>
      </c>
      <c r="F40" s="56">
        <v>17</v>
      </c>
      <c r="G40" s="56">
        <v>178</v>
      </c>
      <c r="H40" s="56">
        <v>609</v>
      </c>
      <c r="I40" s="56">
        <v>162</v>
      </c>
      <c r="J40" s="56">
        <v>447</v>
      </c>
      <c r="K40" s="56">
        <v>452</v>
      </c>
      <c r="L40" s="56">
        <v>126</v>
      </c>
      <c r="M40" s="56">
        <v>326</v>
      </c>
      <c r="N40" s="56">
        <v>285</v>
      </c>
      <c r="O40" s="56">
        <v>105</v>
      </c>
      <c r="P40" s="56">
        <v>180</v>
      </c>
      <c r="Q40" s="320" t="s">
        <v>118</v>
      </c>
    </row>
    <row r="41" spans="1:17">
      <c r="A41" s="319" t="s">
        <v>119</v>
      </c>
      <c r="B41" s="56">
        <v>189</v>
      </c>
      <c r="C41" s="56">
        <v>42</v>
      </c>
      <c r="D41" s="56">
        <v>147</v>
      </c>
      <c r="E41" s="56">
        <v>34</v>
      </c>
      <c r="F41" s="56">
        <v>1</v>
      </c>
      <c r="G41" s="56">
        <v>33</v>
      </c>
      <c r="H41" s="56">
        <v>100</v>
      </c>
      <c r="I41" s="56">
        <v>24</v>
      </c>
      <c r="J41" s="56">
        <v>76</v>
      </c>
      <c r="K41" s="56">
        <v>32</v>
      </c>
      <c r="L41" s="56">
        <v>9</v>
      </c>
      <c r="M41" s="56">
        <v>23</v>
      </c>
      <c r="N41" s="56">
        <v>23</v>
      </c>
      <c r="O41" s="56">
        <v>8</v>
      </c>
      <c r="P41" s="56">
        <v>15</v>
      </c>
      <c r="Q41" s="320" t="s">
        <v>120</v>
      </c>
    </row>
    <row r="42" spans="1:17">
      <c r="A42" s="319" t="s">
        <v>121</v>
      </c>
      <c r="B42" s="56">
        <v>981</v>
      </c>
      <c r="C42" s="56">
        <v>276</v>
      </c>
      <c r="D42" s="56">
        <v>705</v>
      </c>
      <c r="E42" s="56">
        <v>118</v>
      </c>
      <c r="F42" s="56">
        <v>13</v>
      </c>
      <c r="G42" s="56">
        <v>105</v>
      </c>
      <c r="H42" s="56">
        <v>485</v>
      </c>
      <c r="I42" s="56">
        <v>138</v>
      </c>
      <c r="J42" s="56">
        <v>347</v>
      </c>
      <c r="K42" s="56">
        <v>225</v>
      </c>
      <c r="L42" s="56">
        <v>70</v>
      </c>
      <c r="M42" s="56">
        <v>155</v>
      </c>
      <c r="N42" s="56">
        <v>153</v>
      </c>
      <c r="O42" s="56">
        <v>55</v>
      </c>
      <c r="P42" s="56">
        <v>98</v>
      </c>
      <c r="Q42" s="320" t="s">
        <v>122</v>
      </c>
    </row>
    <row r="43" spans="1:17">
      <c r="A43" s="319" t="s">
        <v>123</v>
      </c>
      <c r="B43" s="56">
        <v>572</v>
      </c>
      <c r="C43" s="56">
        <v>153</v>
      </c>
      <c r="D43" s="56">
        <v>419</v>
      </c>
      <c r="E43" s="56">
        <v>49</v>
      </c>
      <c r="F43" s="56">
        <v>2</v>
      </c>
      <c r="G43" s="56">
        <v>47</v>
      </c>
      <c r="H43" s="56">
        <v>215</v>
      </c>
      <c r="I43" s="56">
        <v>44</v>
      </c>
      <c r="J43" s="56">
        <v>171</v>
      </c>
      <c r="K43" s="56">
        <v>162</v>
      </c>
      <c r="L43" s="56">
        <v>45</v>
      </c>
      <c r="M43" s="56">
        <v>117</v>
      </c>
      <c r="N43" s="56">
        <v>146</v>
      </c>
      <c r="O43" s="56">
        <v>62</v>
      </c>
      <c r="P43" s="56">
        <v>84</v>
      </c>
      <c r="Q43" s="320" t="s">
        <v>124</v>
      </c>
    </row>
    <row r="44" spans="1:17">
      <c r="A44" s="319" t="s">
        <v>125</v>
      </c>
      <c r="B44" s="56">
        <v>482</v>
      </c>
      <c r="C44" s="56">
        <v>133</v>
      </c>
      <c r="D44" s="56">
        <v>349</v>
      </c>
      <c r="E44" s="56">
        <v>72</v>
      </c>
      <c r="F44" s="56">
        <v>5</v>
      </c>
      <c r="G44" s="56">
        <v>67</v>
      </c>
      <c r="H44" s="56">
        <v>233</v>
      </c>
      <c r="I44" s="56">
        <v>63</v>
      </c>
      <c r="J44" s="56">
        <v>170</v>
      </c>
      <c r="K44" s="56">
        <v>112</v>
      </c>
      <c r="L44" s="56">
        <v>42</v>
      </c>
      <c r="M44" s="56">
        <v>70</v>
      </c>
      <c r="N44" s="56">
        <v>65</v>
      </c>
      <c r="O44" s="56">
        <v>23</v>
      </c>
      <c r="P44" s="56">
        <v>42</v>
      </c>
      <c r="Q44" s="320" t="s">
        <v>126</v>
      </c>
    </row>
    <row r="45" spans="1:17">
      <c r="A45" s="319" t="s">
        <v>127</v>
      </c>
      <c r="B45" s="56">
        <v>959</v>
      </c>
      <c r="C45" s="56">
        <v>272</v>
      </c>
      <c r="D45" s="56">
        <v>687</v>
      </c>
      <c r="E45" s="56">
        <v>115</v>
      </c>
      <c r="F45" s="56">
        <v>6</v>
      </c>
      <c r="G45" s="56">
        <v>109</v>
      </c>
      <c r="H45" s="56">
        <v>439</v>
      </c>
      <c r="I45" s="56">
        <v>114</v>
      </c>
      <c r="J45" s="56">
        <v>325</v>
      </c>
      <c r="K45" s="56">
        <v>216</v>
      </c>
      <c r="L45" s="56">
        <v>75</v>
      </c>
      <c r="M45" s="56">
        <v>141</v>
      </c>
      <c r="N45" s="56">
        <v>189</v>
      </c>
      <c r="O45" s="56">
        <v>77</v>
      </c>
      <c r="P45" s="56">
        <v>112</v>
      </c>
      <c r="Q45" s="320" t="s">
        <v>128</v>
      </c>
    </row>
    <row r="46" spans="1:17">
      <c r="A46" s="319" t="s">
        <v>129</v>
      </c>
      <c r="B46" s="56">
        <v>504</v>
      </c>
      <c r="C46" s="56">
        <v>143</v>
      </c>
      <c r="D46" s="56">
        <v>361</v>
      </c>
      <c r="E46" s="56">
        <v>75</v>
      </c>
      <c r="F46" s="56">
        <v>3</v>
      </c>
      <c r="G46" s="56">
        <v>72</v>
      </c>
      <c r="H46" s="56">
        <v>261</v>
      </c>
      <c r="I46" s="56">
        <v>78</v>
      </c>
      <c r="J46" s="56">
        <v>183</v>
      </c>
      <c r="K46" s="56">
        <v>98</v>
      </c>
      <c r="L46" s="56">
        <v>35</v>
      </c>
      <c r="M46" s="56">
        <v>63</v>
      </c>
      <c r="N46" s="56">
        <v>70</v>
      </c>
      <c r="O46" s="56">
        <v>27</v>
      </c>
      <c r="P46" s="56">
        <v>43</v>
      </c>
      <c r="Q46" s="320" t="s">
        <v>130</v>
      </c>
    </row>
    <row r="47" spans="1:17">
      <c r="A47" s="319" t="s">
        <v>131</v>
      </c>
      <c r="B47" s="56">
        <v>749</v>
      </c>
      <c r="C47" s="56">
        <v>269</v>
      </c>
      <c r="D47" s="56">
        <v>480</v>
      </c>
      <c r="E47" s="56">
        <v>93</v>
      </c>
      <c r="F47" s="56">
        <v>6</v>
      </c>
      <c r="G47" s="56">
        <v>87</v>
      </c>
      <c r="H47" s="56">
        <v>341</v>
      </c>
      <c r="I47" s="56">
        <v>113</v>
      </c>
      <c r="J47" s="56">
        <v>228</v>
      </c>
      <c r="K47" s="56">
        <v>209</v>
      </c>
      <c r="L47" s="56">
        <v>99</v>
      </c>
      <c r="M47" s="56">
        <v>110</v>
      </c>
      <c r="N47" s="56">
        <v>106</v>
      </c>
      <c r="O47" s="56">
        <v>51</v>
      </c>
      <c r="P47" s="56">
        <v>55</v>
      </c>
      <c r="Q47" s="320" t="s">
        <v>132</v>
      </c>
    </row>
    <row r="48" spans="1:17">
      <c r="A48" s="319" t="s">
        <v>133</v>
      </c>
      <c r="B48" s="58">
        <v>1065</v>
      </c>
      <c r="C48" s="56">
        <v>317</v>
      </c>
      <c r="D48" s="56">
        <v>748</v>
      </c>
      <c r="E48" s="56">
        <v>121</v>
      </c>
      <c r="F48" s="56">
        <v>9</v>
      </c>
      <c r="G48" s="56">
        <v>112</v>
      </c>
      <c r="H48" s="56">
        <v>498</v>
      </c>
      <c r="I48" s="56">
        <v>152</v>
      </c>
      <c r="J48" s="56">
        <v>346</v>
      </c>
      <c r="K48" s="56">
        <v>268</v>
      </c>
      <c r="L48" s="56">
        <v>82</v>
      </c>
      <c r="M48" s="56">
        <v>186</v>
      </c>
      <c r="N48" s="56">
        <v>178</v>
      </c>
      <c r="O48" s="56">
        <v>74</v>
      </c>
      <c r="P48" s="56">
        <v>104</v>
      </c>
      <c r="Q48" s="320" t="s">
        <v>134</v>
      </c>
    </row>
    <row r="49" spans="1:17">
      <c r="A49" s="319" t="s">
        <v>135</v>
      </c>
      <c r="B49" s="56">
        <v>340</v>
      </c>
      <c r="C49" s="56">
        <v>92</v>
      </c>
      <c r="D49" s="56">
        <v>248</v>
      </c>
      <c r="E49" s="56">
        <v>40</v>
      </c>
      <c r="F49" s="56">
        <v>2</v>
      </c>
      <c r="G49" s="56">
        <v>38</v>
      </c>
      <c r="H49" s="56">
        <v>168</v>
      </c>
      <c r="I49" s="56">
        <v>49</v>
      </c>
      <c r="J49" s="56">
        <v>119</v>
      </c>
      <c r="K49" s="56">
        <v>80</v>
      </c>
      <c r="L49" s="56">
        <v>25</v>
      </c>
      <c r="M49" s="56">
        <v>55</v>
      </c>
      <c r="N49" s="56">
        <v>52</v>
      </c>
      <c r="O49" s="56">
        <v>16</v>
      </c>
      <c r="P49" s="56">
        <v>36</v>
      </c>
      <c r="Q49" s="320" t="s">
        <v>136</v>
      </c>
    </row>
    <row r="50" spans="1:17">
      <c r="A50" s="319" t="s">
        <v>137</v>
      </c>
      <c r="B50" s="56">
        <v>255</v>
      </c>
      <c r="C50" s="56">
        <v>76</v>
      </c>
      <c r="D50" s="56">
        <v>179</v>
      </c>
      <c r="E50" s="56">
        <v>30</v>
      </c>
      <c r="F50" s="56">
        <v>2</v>
      </c>
      <c r="G50" s="56">
        <v>28</v>
      </c>
      <c r="H50" s="56">
        <v>127</v>
      </c>
      <c r="I50" s="56">
        <v>31</v>
      </c>
      <c r="J50" s="56">
        <v>96</v>
      </c>
      <c r="K50" s="56">
        <v>64</v>
      </c>
      <c r="L50" s="56">
        <v>25</v>
      </c>
      <c r="M50" s="56">
        <v>39</v>
      </c>
      <c r="N50" s="56">
        <v>34</v>
      </c>
      <c r="O50" s="56">
        <v>18</v>
      </c>
      <c r="P50" s="56">
        <v>16</v>
      </c>
      <c r="Q50" s="320" t="s">
        <v>138</v>
      </c>
    </row>
    <row r="51" spans="1:17">
      <c r="A51" s="319" t="s">
        <v>139</v>
      </c>
      <c r="B51" s="56">
        <v>239</v>
      </c>
      <c r="C51" s="56">
        <v>63</v>
      </c>
      <c r="D51" s="56">
        <v>176</v>
      </c>
      <c r="E51" s="56">
        <v>36</v>
      </c>
      <c r="F51" s="56">
        <v>2</v>
      </c>
      <c r="G51" s="56">
        <v>34</v>
      </c>
      <c r="H51" s="56">
        <v>126</v>
      </c>
      <c r="I51" s="56">
        <v>27</v>
      </c>
      <c r="J51" s="56">
        <v>99</v>
      </c>
      <c r="K51" s="56">
        <v>49</v>
      </c>
      <c r="L51" s="56">
        <v>23</v>
      </c>
      <c r="M51" s="56">
        <v>26</v>
      </c>
      <c r="N51" s="56">
        <v>28</v>
      </c>
      <c r="O51" s="56">
        <v>11</v>
      </c>
      <c r="P51" s="56">
        <v>17</v>
      </c>
      <c r="Q51" s="320" t="s">
        <v>140</v>
      </c>
    </row>
    <row r="52" spans="1:17" ht="22.5" thickBot="1">
      <c r="A52" s="319" t="s">
        <v>141</v>
      </c>
      <c r="B52" s="56">
        <v>164</v>
      </c>
      <c r="C52" s="56">
        <v>56</v>
      </c>
      <c r="D52" s="56">
        <v>108</v>
      </c>
      <c r="E52" s="56">
        <v>21</v>
      </c>
      <c r="F52" s="56">
        <v>1</v>
      </c>
      <c r="G52" s="56">
        <v>20</v>
      </c>
      <c r="H52" s="56">
        <v>94</v>
      </c>
      <c r="I52" s="56">
        <v>33</v>
      </c>
      <c r="J52" s="56">
        <v>61</v>
      </c>
      <c r="K52" s="56">
        <v>31</v>
      </c>
      <c r="L52" s="56">
        <v>14</v>
      </c>
      <c r="M52" s="56">
        <v>17</v>
      </c>
      <c r="N52" s="56">
        <v>18</v>
      </c>
      <c r="O52" s="56">
        <v>8</v>
      </c>
      <c r="P52" s="56">
        <v>10</v>
      </c>
      <c r="Q52" s="320" t="s">
        <v>142</v>
      </c>
    </row>
    <row r="53" spans="1:17">
      <c r="A53" s="360"/>
      <c r="B53" s="360"/>
      <c r="C53" s="360"/>
      <c r="D53" s="360"/>
      <c r="E53" s="360"/>
      <c r="F53" s="360"/>
      <c r="G53" s="360"/>
      <c r="H53" s="360"/>
      <c r="I53" s="360"/>
      <c r="J53" s="360"/>
      <c r="K53" s="360"/>
      <c r="L53" s="360"/>
      <c r="M53" s="360"/>
      <c r="N53" s="360"/>
      <c r="O53" s="360"/>
      <c r="P53" s="360"/>
      <c r="Q53" s="360"/>
    </row>
    <row r="54" spans="1:17">
      <c r="A54" s="1006" t="s">
        <v>267</v>
      </c>
      <c r="B54" s="924" t="s">
        <v>483</v>
      </c>
      <c r="C54" s="1006" t="s">
        <v>268</v>
      </c>
      <c r="D54" s="924" t="s">
        <v>2285</v>
      </c>
      <c r="E54" s="303"/>
      <c r="F54" s="303"/>
      <c r="G54" s="303"/>
      <c r="H54" s="303"/>
      <c r="I54" s="303"/>
      <c r="J54" s="303"/>
      <c r="K54" s="303"/>
      <c r="L54" s="303"/>
      <c r="M54" s="303"/>
      <c r="N54" s="303"/>
      <c r="O54" s="303"/>
      <c r="P54" s="303"/>
      <c r="Q54" s="303"/>
    </row>
    <row r="55" spans="1:17">
      <c r="A55" s="1006"/>
      <c r="B55" s="924" t="s">
        <v>2276</v>
      </c>
      <c r="C55" s="1006"/>
      <c r="D55" s="924" t="s">
        <v>2247</v>
      </c>
      <c r="E55" s="303"/>
      <c r="F55" s="303"/>
      <c r="G55" s="303"/>
      <c r="H55" s="303"/>
      <c r="I55" s="303"/>
      <c r="J55" s="303"/>
      <c r="K55" s="303"/>
      <c r="L55" s="303"/>
      <c r="M55" s="303"/>
      <c r="N55" s="303"/>
      <c r="O55" s="303"/>
      <c r="P55" s="303"/>
      <c r="Q55" s="303"/>
    </row>
    <row r="56" spans="1:17">
      <c r="A56" s="1006"/>
      <c r="B56" s="924" t="s">
        <v>947</v>
      </c>
      <c r="C56" s="1006"/>
      <c r="D56" s="924" t="s">
        <v>2277</v>
      </c>
      <c r="E56" s="303"/>
      <c r="F56" s="303"/>
      <c r="G56" s="303"/>
      <c r="H56" s="303"/>
      <c r="I56" s="303"/>
      <c r="J56" s="303"/>
      <c r="K56" s="303"/>
      <c r="L56" s="303"/>
      <c r="M56" s="303"/>
      <c r="N56" s="303"/>
      <c r="O56" s="303"/>
      <c r="P56" s="303"/>
      <c r="Q56" s="303"/>
    </row>
    <row r="57" spans="1:17">
      <c r="A57" s="1006" t="s">
        <v>143</v>
      </c>
      <c r="B57" s="924" t="s">
        <v>488</v>
      </c>
      <c r="C57" s="1006" t="s">
        <v>145</v>
      </c>
      <c r="D57" s="924" t="s">
        <v>2278</v>
      </c>
      <c r="E57" s="303"/>
      <c r="F57" s="303"/>
      <c r="G57" s="303"/>
      <c r="H57" s="303"/>
      <c r="I57" s="303"/>
      <c r="J57" s="303"/>
      <c r="K57" s="303"/>
      <c r="L57" s="303"/>
      <c r="M57" s="303"/>
      <c r="N57" s="303"/>
      <c r="O57" s="303"/>
      <c r="P57" s="303"/>
      <c r="Q57" s="303"/>
    </row>
    <row r="58" spans="1:17">
      <c r="A58" s="1006"/>
      <c r="B58" s="924" t="s">
        <v>492</v>
      </c>
      <c r="C58" s="1006"/>
      <c r="D58" s="924" t="s">
        <v>2248</v>
      </c>
      <c r="E58" s="303"/>
      <c r="F58" s="303"/>
      <c r="G58" s="303"/>
      <c r="H58" s="303"/>
      <c r="I58" s="303"/>
      <c r="J58" s="303"/>
      <c r="K58" s="303"/>
      <c r="L58" s="303"/>
      <c r="M58" s="303"/>
      <c r="N58" s="303"/>
      <c r="O58" s="303"/>
      <c r="P58" s="303"/>
      <c r="Q58" s="303"/>
    </row>
    <row r="59" spans="1:17">
      <c r="A59" s="1006"/>
      <c r="B59" s="924" t="s">
        <v>2279</v>
      </c>
      <c r="C59" s="1006"/>
      <c r="D59" s="924" t="s">
        <v>2280</v>
      </c>
      <c r="E59" s="303"/>
      <c r="F59" s="303"/>
      <c r="G59" s="303"/>
      <c r="H59" s="303"/>
      <c r="I59" s="303"/>
      <c r="J59" s="303"/>
      <c r="K59" s="303"/>
      <c r="L59" s="303"/>
      <c r="M59" s="303"/>
      <c r="N59" s="303"/>
      <c r="O59" s="303"/>
      <c r="P59" s="303"/>
      <c r="Q59" s="303"/>
    </row>
    <row r="60" spans="1:17">
      <c r="A60" s="1006"/>
      <c r="B60" s="924" t="s">
        <v>186</v>
      </c>
      <c r="C60" s="1006"/>
      <c r="D60" s="924" t="s">
        <v>2281</v>
      </c>
      <c r="E60" s="303"/>
      <c r="F60" s="303"/>
      <c r="G60" s="303"/>
      <c r="H60" s="303"/>
      <c r="I60" s="303"/>
      <c r="J60" s="303"/>
      <c r="K60" s="303"/>
      <c r="L60" s="303"/>
      <c r="M60" s="303"/>
      <c r="N60" s="303"/>
      <c r="O60" s="303"/>
      <c r="P60" s="303"/>
      <c r="Q60" s="303"/>
    </row>
    <row r="61" spans="1:17" ht="23.25">
      <c r="B61" s="222" t="s">
        <v>532</v>
      </c>
      <c r="C61" s="214"/>
      <c r="D61" s="214"/>
      <c r="E61" s="223"/>
      <c r="F61" s="223"/>
      <c r="G61" s="223"/>
      <c r="H61" s="223"/>
      <c r="I61" s="225"/>
      <c r="J61" s="60"/>
      <c r="K61" s="60"/>
    </row>
    <row r="62" spans="1:17" ht="24" thickBot="1">
      <c r="B62" s="222"/>
      <c r="C62" s="214"/>
      <c r="D62" s="214"/>
      <c r="E62" s="222" t="s">
        <v>533</v>
      </c>
      <c r="F62" s="222"/>
      <c r="G62" s="222"/>
      <c r="H62" s="214"/>
      <c r="I62" s="214"/>
    </row>
    <row r="63" spans="1:17" ht="24" thickBot="1">
      <c r="B63" s="226"/>
      <c r="C63" s="214"/>
      <c r="D63" s="227" t="s">
        <v>534</v>
      </c>
      <c r="E63" s="228">
        <f>B9/B39</f>
        <v>15.004726368159204</v>
      </c>
      <c r="F63" s="224"/>
      <c r="G63" s="229"/>
      <c r="H63" s="214"/>
      <c r="I63" s="213"/>
    </row>
    <row r="64" spans="1:17">
      <c r="B64" s="214"/>
      <c r="C64" s="214"/>
      <c r="D64" s="214"/>
      <c r="E64" s="214"/>
      <c r="F64" s="214"/>
      <c r="G64" s="214"/>
      <c r="H64" s="214"/>
      <c r="I64" s="214"/>
    </row>
  </sheetData>
  <mergeCells count="36">
    <mergeCell ref="A4:A8"/>
    <mergeCell ref="B4:D4"/>
    <mergeCell ref="E4:P4"/>
    <mergeCell ref="Q34:Q38"/>
    <mergeCell ref="B35:D35"/>
    <mergeCell ref="E35:G35"/>
    <mergeCell ref="H35:J35"/>
    <mergeCell ref="K35:M35"/>
    <mergeCell ref="A34:A38"/>
    <mergeCell ref="B34:D34"/>
    <mergeCell ref="E34:P34"/>
    <mergeCell ref="N35:P35"/>
    <mergeCell ref="B36:D36"/>
    <mergeCell ref="E36:G36"/>
    <mergeCell ref="H36:J36"/>
    <mergeCell ref="K36:M36"/>
    <mergeCell ref="N36:P36"/>
    <mergeCell ref="Q4:Q8"/>
    <mergeCell ref="B5:D5"/>
    <mergeCell ref="E5:G5"/>
    <mergeCell ref="H5:J5"/>
    <mergeCell ref="K5:M5"/>
    <mergeCell ref="N5:P5"/>
    <mergeCell ref="B6:D6"/>
    <mergeCell ref="E6:G6"/>
    <mergeCell ref="H6:J6"/>
    <mergeCell ref="K6:M6"/>
    <mergeCell ref="N6:P6"/>
    <mergeCell ref="C27:C30"/>
    <mergeCell ref="A57:A60"/>
    <mergeCell ref="C57:C60"/>
    <mergeCell ref="A24:A26"/>
    <mergeCell ref="C24:C26"/>
    <mergeCell ref="A54:A56"/>
    <mergeCell ref="C54:C56"/>
    <mergeCell ref="A27:A30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FF00"/>
  </sheetPr>
  <dimension ref="A1:Q35"/>
  <sheetViews>
    <sheetView topLeftCell="A19" workbookViewId="0">
      <selection activeCell="I32" sqref="I32"/>
    </sheetView>
  </sheetViews>
  <sheetFormatPr defaultRowHeight="21.75"/>
  <cols>
    <col min="1" max="1" width="16.140625" style="9" bestFit="1" customWidth="1"/>
    <col min="2" max="4" width="13.140625" style="9" customWidth="1"/>
    <col min="5" max="5" width="11.28515625" style="9" customWidth="1"/>
    <col min="6" max="6" width="11.5703125" style="9" customWidth="1"/>
    <col min="7" max="7" width="8" style="9" customWidth="1"/>
    <col min="8" max="8" width="8.7109375" style="9" customWidth="1"/>
    <col min="9" max="9" width="13.42578125" style="9" customWidth="1"/>
    <col min="10" max="10" width="8.5703125" style="9" customWidth="1"/>
    <col min="11" max="11" width="8.140625" style="9" customWidth="1"/>
    <col min="12" max="12" width="5.7109375" style="9" customWidth="1"/>
    <col min="13" max="13" width="7.28515625" style="9" customWidth="1"/>
    <col min="14" max="14" width="5.85546875" style="9" customWidth="1"/>
    <col min="15" max="15" width="5.140625" style="9" customWidth="1"/>
    <col min="16" max="16" width="7.28515625" style="9" customWidth="1"/>
    <col min="17" max="17" width="24.85546875" style="9" bestFit="1" customWidth="1"/>
    <col min="18" max="16384" width="9.140625" style="9"/>
  </cols>
  <sheetData>
    <row r="1" spans="1:17">
      <c r="A1" s="314" t="s">
        <v>2286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17">
      <c r="A2" s="314" t="s">
        <v>2287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</row>
    <row r="3" spans="1:17" ht="22.5" thickBot="1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</row>
    <row r="4" spans="1:17" ht="22.5" customHeight="1" thickBot="1">
      <c r="A4" s="973" t="s">
        <v>104</v>
      </c>
      <c r="B4" s="966" t="s">
        <v>181</v>
      </c>
      <c r="C4" s="974"/>
      <c r="D4" s="973"/>
      <c r="E4" s="975" t="s">
        <v>520</v>
      </c>
      <c r="F4" s="976"/>
      <c r="G4" s="976"/>
      <c r="H4" s="976"/>
      <c r="I4" s="976"/>
      <c r="J4" s="976"/>
      <c r="K4" s="976"/>
      <c r="L4" s="976"/>
      <c r="M4" s="976"/>
      <c r="N4" s="976"/>
      <c r="O4" s="976"/>
      <c r="P4" s="977"/>
      <c r="Q4" s="966" t="s">
        <v>108</v>
      </c>
    </row>
    <row r="5" spans="1:17" ht="18.75" customHeight="1">
      <c r="A5" s="970"/>
      <c r="B5" s="967" t="s">
        <v>116</v>
      </c>
      <c r="C5" s="969"/>
      <c r="D5" s="970"/>
      <c r="E5" s="966" t="s">
        <v>443</v>
      </c>
      <c r="F5" s="974"/>
      <c r="G5" s="973"/>
      <c r="H5" s="966" t="s">
        <v>453</v>
      </c>
      <c r="I5" s="974"/>
      <c r="J5" s="973"/>
      <c r="K5" s="966" t="s">
        <v>521</v>
      </c>
      <c r="L5" s="974"/>
      <c r="M5" s="973"/>
      <c r="N5" s="966" t="s">
        <v>522</v>
      </c>
      <c r="O5" s="974"/>
      <c r="P5" s="973"/>
      <c r="Q5" s="967"/>
    </row>
    <row r="6" spans="1:17" ht="22.5" customHeight="1" thickBot="1">
      <c r="A6" s="970"/>
      <c r="B6" s="968"/>
      <c r="C6" s="971"/>
      <c r="D6" s="972"/>
      <c r="E6" s="968" t="s">
        <v>444</v>
      </c>
      <c r="F6" s="971"/>
      <c r="G6" s="972"/>
      <c r="H6" s="968" t="s">
        <v>454</v>
      </c>
      <c r="I6" s="971"/>
      <c r="J6" s="972"/>
      <c r="K6" s="968" t="s">
        <v>2254</v>
      </c>
      <c r="L6" s="971"/>
      <c r="M6" s="972"/>
      <c r="N6" s="968" t="s">
        <v>2255</v>
      </c>
      <c r="O6" s="971"/>
      <c r="P6" s="972"/>
      <c r="Q6" s="967"/>
    </row>
    <row r="7" spans="1:17">
      <c r="A7" s="970"/>
      <c r="B7" s="902" t="s">
        <v>181</v>
      </c>
      <c r="C7" s="902" t="s">
        <v>182</v>
      </c>
      <c r="D7" s="902" t="s">
        <v>183</v>
      </c>
      <c r="E7" s="902" t="s">
        <v>181</v>
      </c>
      <c r="F7" s="902" t="s">
        <v>182</v>
      </c>
      <c r="G7" s="902" t="s">
        <v>183</v>
      </c>
      <c r="H7" s="902" t="s">
        <v>181</v>
      </c>
      <c r="I7" s="902" t="s">
        <v>182</v>
      </c>
      <c r="J7" s="902" t="s">
        <v>183</v>
      </c>
      <c r="K7" s="902" t="s">
        <v>181</v>
      </c>
      <c r="L7" s="902" t="s">
        <v>182</v>
      </c>
      <c r="M7" s="902" t="s">
        <v>183</v>
      </c>
      <c r="N7" s="902" t="s">
        <v>181</v>
      </c>
      <c r="O7" s="902" t="s">
        <v>182</v>
      </c>
      <c r="P7" s="902" t="s">
        <v>183</v>
      </c>
      <c r="Q7" s="967"/>
    </row>
    <row r="8" spans="1:17" ht="22.5" thickBot="1">
      <c r="A8" s="972"/>
      <c r="B8" s="904" t="s">
        <v>116</v>
      </c>
      <c r="C8" s="904" t="s">
        <v>184</v>
      </c>
      <c r="D8" s="904" t="s">
        <v>185</v>
      </c>
      <c r="E8" s="904" t="s">
        <v>116</v>
      </c>
      <c r="F8" s="904" t="s">
        <v>184</v>
      </c>
      <c r="G8" s="904" t="s">
        <v>185</v>
      </c>
      <c r="H8" s="904" t="s">
        <v>116</v>
      </c>
      <c r="I8" s="904" t="s">
        <v>184</v>
      </c>
      <c r="J8" s="904" t="s">
        <v>185</v>
      </c>
      <c r="K8" s="904" t="s">
        <v>116</v>
      </c>
      <c r="L8" s="904" t="s">
        <v>184</v>
      </c>
      <c r="M8" s="904" t="s">
        <v>185</v>
      </c>
      <c r="N8" s="904" t="s">
        <v>116</v>
      </c>
      <c r="O8" s="904" t="s">
        <v>184</v>
      </c>
      <c r="P8" s="904" t="s">
        <v>185</v>
      </c>
      <c r="Q8" s="968"/>
    </row>
    <row r="9" spans="1:17" ht="37.5">
      <c r="A9" s="315" t="s">
        <v>115</v>
      </c>
      <c r="B9" s="316">
        <v>120638</v>
      </c>
      <c r="C9" s="316">
        <v>60089</v>
      </c>
      <c r="D9" s="316">
        <v>60549</v>
      </c>
      <c r="E9" s="316">
        <v>17739</v>
      </c>
      <c r="F9" s="316">
        <v>9193</v>
      </c>
      <c r="G9" s="316">
        <v>8546</v>
      </c>
      <c r="H9" s="316">
        <v>54778</v>
      </c>
      <c r="I9" s="316">
        <v>28131</v>
      </c>
      <c r="J9" s="316">
        <v>26647</v>
      </c>
      <c r="K9" s="316">
        <v>28662</v>
      </c>
      <c r="L9" s="316">
        <v>14583</v>
      </c>
      <c r="M9" s="316">
        <v>14079</v>
      </c>
      <c r="N9" s="316">
        <v>19459</v>
      </c>
      <c r="O9" s="316">
        <v>8182</v>
      </c>
      <c r="P9" s="316">
        <v>11277</v>
      </c>
      <c r="Q9" s="318" t="s">
        <v>116</v>
      </c>
    </row>
    <row r="10" spans="1:17">
      <c r="A10" s="319" t="s">
        <v>117</v>
      </c>
      <c r="B10" s="58">
        <v>26065</v>
      </c>
      <c r="C10" s="58">
        <v>12562</v>
      </c>
      <c r="D10" s="58">
        <v>13503</v>
      </c>
      <c r="E10" s="58">
        <v>3938</v>
      </c>
      <c r="F10" s="58">
        <v>2053</v>
      </c>
      <c r="G10" s="58">
        <v>1885</v>
      </c>
      <c r="H10" s="58">
        <v>11454</v>
      </c>
      <c r="I10" s="58">
        <v>5720</v>
      </c>
      <c r="J10" s="58">
        <v>5734</v>
      </c>
      <c r="K10" s="58">
        <v>6298</v>
      </c>
      <c r="L10" s="58">
        <v>3028</v>
      </c>
      <c r="M10" s="58">
        <v>3270</v>
      </c>
      <c r="N10" s="58">
        <v>4375</v>
      </c>
      <c r="O10" s="58">
        <v>1761</v>
      </c>
      <c r="P10" s="58">
        <v>2614</v>
      </c>
      <c r="Q10" s="320" t="s">
        <v>118</v>
      </c>
    </row>
    <row r="11" spans="1:17">
      <c r="A11" s="319" t="s">
        <v>119</v>
      </c>
      <c r="B11" s="58">
        <v>2416</v>
      </c>
      <c r="C11" s="58">
        <v>1283</v>
      </c>
      <c r="D11" s="58">
        <v>1133</v>
      </c>
      <c r="E11" s="56">
        <v>527</v>
      </c>
      <c r="F11" s="56">
        <v>285</v>
      </c>
      <c r="G11" s="56">
        <v>242</v>
      </c>
      <c r="H11" s="58">
        <v>1233</v>
      </c>
      <c r="I11" s="56">
        <v>659</v>
      </c>
      <c r="J11" s="56">
        <v>574</v>
      </c>
      <c r="K11" s="56">
        <v>443</v>
      </c>
      <c r="L11" s="56">
        <v>243</v>
      </c>
      <c r="M11" s="56">
        <v>200</v>
      </c>
      <c r="N11" s="56">
        <v>213</v>
      </c>
      <c r="O11" s="56">
        <v>96</v>
      </c>
      <c r="P11" s="56">
        <v>117</v>
      </c>
      <c r="Q11" s="320" t="s">
        <v>120</v>
      </c>
    </row>
    <row r="12" spans="1:17">
      <c r="A12" s="319" t="s">
        <v>121</v>
      </c>
      <c r="B12" s="58">
        <v>14900</v>
      </c>
      <c r="C12" s="58">
        <v>7430</v>
      </c>
      <c r="D12" s="58">
        <v>7470</v>
      </c>
      <c r="E12" s="58">
        <v>2068</v>
      </c>
      <c r="F12" s="58">
        <v>1059</v>
      </c>
      <c r="G12" s="58">
        <v>1009</v>
      </c>
      <c r="H12" s="58">
        <v>7028</v>
      </c>
      <c r="I12" s="58">
        <v>3551</v>
      </c>
      <c r="J12" s="58">
        <v>3477</v>
      </c>
      <c r="K12" s="58">
        <v>3482</v>
      </c>
      <c r="L12" s="58">
        <v>1808</v>
      </c>
      <c r="M12" s="58">
        <v>1674</v>
      </c>
      <c r="N12" s="58">
        <v>2322</v>
      </c>
      <c r="O12" s="58">
        <v>1012</v>
      </c>
      <c r="P12" s="58">
        <v>1310</v>
      </c>
      <c r="Q12" s="320" t="s">
        <v>122</v>
      </c>
    </row>
    <row r="13" spans="1:17">
      <c r="A13" s="319" t="s">
        <v>123</v>
      </c>
      <c r="B13" s="58">
        <v>8187</v>
      </c>
      <c r="C13" s="58">
        <v>4040</v>
      </c>
      <c r="D13" s="58">
        <v>4147</v>
      </c>
      <c r="E13" s="58">
        <v>1033</v>
      </c>
      <c r="F13" s="56">
        <v>526</v>
      </c>
      <c r="G13" s="56">
        <v>507</v>
      </c>
      <c r="H13" s="58">
        <v>3248</v>
      </c>
      <c r="I13" s="58">
        <v>1679</v>
      </c>
      <c r="J13" s="58">
        <v>1569</v>
      </c>
      <c r="K13" s="58">
        <v>2065</v>
      </c>
      <c r="L13" s="58">
        <v>1017</v>
      </c>
      <c r="M13" s="58">
        <v>1048</v>
      </c>
      <c r="N13" s="58">
        <v>1841</v>
      </c>
      <c r="O13" s="56">
        <v>818</v>
      </c>
      <c r="P13" s="58">
        <v>1023</v>
      </c>
      <c r="Q13" s="320" t="s">
        <v>124</v>
      </c>
    </row>
    <row r="14" spans="1:17">
      <c r="A14" s="319" t="s">
        <v>125</v>
      </c>
      <c r="B14" s="58">
        <v>6776</v>
      </c>
      <c r="C14" s="58">
        <v>3480</v>
      </c>
      <c r="D14" s="58">
        <v>3296</v>
      </c>
      <c r="E14" s="56">
        <v>986</v>
      </c>
      <c r="F14" s="56">
        <v>492</v>
      </c>
      <c r="G14" s="56">
        <v>494</v>
      </c>
      <c r="H14" s="58">
        <v>3143</v>
      </c>
      <c r="I14" s="58">
        <v>1678</v>
      </c>
      <c r="J14" s="58">
        <v>1465</v>
      </c>
      <c r="K14" s="58">
        <v>1667</v>
      </c>
      <c r="L14" s="56">
        <v>902</v>
      </c>
      <c r="M14" s="56">
        <v>765</v>
      </c>
      <c r="N14" s="56">
        <v>980</v>
      </c>
      <c r="O14" s="56">
        <v>408</v>
      </c>
      <c r="P14" s="56">
        <v>572</v>
      </c>
      <c r="Q14" s="320" t="s">
        <v>126</v>
      </c>
    </row>
    <row r="15" spans="1:17">
      <c r="A15" s="319" t="s">
        <v>127</v>
      </c>
      <c r="B15" s="58">
        <v>13740</v>
      </c>
      <c r="C15" s="58">
        <v>6922</v>
      </c>
      <c r="D15" s="58">
        <v>6818</v>
      </c>
      <c r="E15" s="58">
        <v>1831</v>
      </c>
      <c r="F15" s="56">
        <v>965</v>
      </c>
      <c r="G15" s="56">
        <v>866</v>
      </c>
      <c r="H15" s="58">
        <v>5886</v>
      </c>
      <c r="I15" s="58">
        <v>3053</v>
      </c>
      <c r="J15" s="58">
        <v>2833</v>
      </c>
      <c r="K15" s="58">
        <v>3418</v>
      </c>
      <c r="L15" s="58">
        <v>1714</v>
      </c>
      <c r="M15" s="58">
        <v>1704</v>
      </c>
      <c r="N15" s="58">
        <v>2605</v>
      </c>
      <c r="O15" s="58">
        <v>1190</v>
      </c>
      <c r="P15" s="58">
        <v>1415</v>
      </c>
      <c r="Q15" s="320" t="s">
        <v>128</v>
      </c>
    </row>
    <row r="16" spans="1:17">
      <c r="A16" s="319" t="s">
        <v>129</v>
      </c>
      <c r="B16" s="58">
        <v>7706</v>
      </c>
      <c r="C16" s="58">
        <v>3837</v>
      </c>
      <c r="D16" s="58">
        <v>3869</v>
      </c>
      <c r="E16" s="58">
        <v>1242</v>
      </c>
      <c r="F16" s="56">
        <v>657</v>
      </c>
      <c r="G16" s="56">
        <v>585</v>
      </c>
      <c r="H16" s="58">
        <v>3546</v>
      </c>
      <c r="I16" s="58">
        <v>1858</v>
      </c>
      <c r="J16" s="58">
        <v>1688</v>
      </c>
      <c r="K16" s="58">
        <v>1822</v>
      </c>
      <c r="L16" s="56">
        <v>909</v>
      </c>
      <c r="M16" s="56">
        <v>913</v>
      </c>
      <c r="N16" s="58">
        <v>1096</v>
      </c>
      <c r="O16" s="56">
        <v>413</v>
      </c>
      <c r="P16" s="56">
        <v>683</v>
      </c>
      <c r="Q16" s="320" t="s">
        <v>130</v>
      </c>
    </row>
    <row r="17" spans="1:17">
      <c r="A17" s="319" t="s">
        <v>131</v>
      </c>
      <c r="B17" s="58">
        <v>12240</v>
      </c>
      <c r="C17" s="58">
        <v>6095</v>
      </c>
      <c r="D17" s="58">
        <v>6145</v>
      </c>
      <c r="E17" s="58">
        <v>1776</v>
      </c>
      <c r="F17" s="56">
        <v>880</v>
      </c>
      <c r="G17" s="56">
        <v>896</v>
      </c>
      <c r="H17" s="58">
        <v>5809</v>
      </c>
      <c r="I17" s="58">
        <v>2993</v>
      </c>
      <c r="J17" s="58">
        <v>2816</v>
      </c>
      <c r="K17" s="58">
        <v>3034</v>
      </c>
      <c r="L17" s="58">
        <v>1578</v>
      </c>
      <c r="M17" s="58">
        <v>1456</v>
      </c>
      <c r="N17" s="58">
        <v>1621</v>
      </c>
      <c r="O17" s="56">
        <v>644</v>
      </c>
      <c r="P17" s="56">
        <v>977</v>
      </c>
      <c r="Q17" s="320" t="s">
        <v>132</v>
      </c>
    </row>
    <row r="18" spans="1:17">
      <c r="A18" s="319" t="s">
        <v>133</v>
      </c>
      <c r="B18" s="58">
        <v>15001</v>
      </c>
      <c r="C18" s="58">
        <v>7490</v>
      </c>
      <c r="D18" s="58">
        <v>7511</v>
      </c>
      <c r="E18" s="58">
        <v>2114</v>
      </c>
      <c r="F18" s="58">
        <v>1151</v>
      </c>
      <c r="G18" s="56">
        <v>963</v>
      </c>
      <c r="H18" s="58">
        <v>6676</v>
      </c>
      <c r="I18" s="58">
        <v>3413</v>
      </c>
      <c r="J18" s="58">
        <v>3263</v>
      </c>
      <c r="K18" s="58">
        <v>3540</v>
      </c>
      <c r="L18" s="58">
        <v>1807</v>
      </c>
      <c r="M18" s="58">
        <v>1733</v>
      </c>
      <c r="N18" s="58">
        <v>2671</v>
      </c>
      <c r="O18" s="58">
        <v>1119</v>
      </c>
      <c r="P18" s="58">
        <v>1552</v>
      </c>
      <c r="Q18" s="320" t="s">
        <v>134</v>
      </c>
    </row>
    <row r="19" spans="1:17">
      <c r="A19" s="319" t="s">
        <v>135</v>
      </c>
      <c r="B19" s="58">
        <v>4632</v>
      </c>
      <c r="C19" s="58">
        <v>2307</v>
      </c>
      <c r="D19" s="58">
        <v>2325</v>
      </c>
      <c r="E19" s="56">
        <v>691</v>
      </c>
      <c r="F19" s="56">
        <v>333</v>
      </c>
      <c r="G19" s="56">
        <v>358</v>
      </c>
      <c r="H19" s="58">
        <v>2051</v>
      </c>
      <c r="I19" s="58">
        <v>1057</v>
      </c>
      <c r="J19" s="56">
        <v>994</v>
      </c>
      <c r="K19" s="58">
        <v>1132</v>
      </c>
      <c r="L19" s="56">
        <v>610</v>
      </c>
      <c r="M19" s="56">
        <v>522</v>
      </c>
      <c r="N19" s="56">
        <v>758</v>
      </c>
      <c r="O19" s="56">
        <v>307</v>
      </c>
      <c r="P19" s="56">
        <v>451</v>
      </c>
      <c r="Q19" s="320" t="s">
        <v>136</v>
      </c>
    </row>
    <row r="20" spans="1:17">
      <c r="A20" s="319" t="s">
        <v>137</v>
      </c>
      <c r="B20" s="58">
        <v>3387</v>
      </c>
      <c r="C20" s="58">
        <v>1723</v>
      </c>
      <c r="D20" s="58">
        <v>1664</v>
      </c>
      <c r="E20" s="56">
        <v>566</v>
      </c>
      <c r="F20" s="56">
        <v>296</v>
      </c>
      <c r="G20" s="56">
        <v>270</v>
      </c>
      <c r="H20" s="58">
        <v>1716</v>
      </c>
      <c r="I20" s="56">
        <v>870</v>
      </c>
      <c r="J20" s="56">
        <v>846</v>
      </c>
      <c r="K20" s="56">
        <v>718</v>
      </c>
      <c r="L20" s="56">
        <v>390</v>
      </c>
      <c r="M20" s="56">
        <v>328</v>
      </c>
      <c r="N20" s="56">
        <v>387</v>
      </c>
      <c r="O20" s="56">
        <v>167</v>
      </c>
      <c r="P20" s="56">
        <v>220</v>
      </c>
      <c r="Q20" s="320" t="s">
        <v>138</v>
      </c>
    </row>
    <row r="21" spans="1:17">
      <c r="A21" s="319" t="s">
        <v>139</v>
      </c>
      <c r="B21" s="58">
        <v>3360</v>
      </c>
      <c r="C21" s="58">
        <v>1785</v>
      </c>
      <c r="D21" s="58">
        <v>1575</v>
      </c>
      <c r="E21" s="56">
        <v>557</v>
      </c>
      <c r="F21" s="56">
        <v>299</v>
      </c>
      <c r="G21" s="56">
        <v>258</v>
      </c>
      <c r="H21" s="58">
        <v>1858</v>
      </c>
      <c r="I21" s="58">
        <v>1011</v>
      </c>
      <c r="J21" s="56">
        <v>847</v>
      </c>
      <c r="K21" s="56">
        <v>625</v>
      </c>
      <c r="L21" s="56">
        <v>343</v>
      </c>
      <c r="M21" s="56">
        <v>282</v>
      </c>
      <c r="N21" s="56">
        <v>320</v>
      </c>
      <c r="O21" s="56">
        <v>132</v>
      </c>
      <c r="P21" s="56">
        <v>188</v>
      </c>
      <c r="Q21" s="320" t="s">
        <v>140</v>
      </c>
    </row>
    <row r="22" spans="1:17" ht="22.5" thickBot="1">
      <c r="A22" s="319" t="s">
        <v>141</v>
      </c>
      <c r="B22" s="58">
        <v>2228</v>
      </c>
      <c r="C22" s="58">
        <v>1135</v>
      </c>
      <c r="D22" s="58">
        <v>1093</v>
      </c>
      <c r="E22" s="56">
        <v>410</v>
      </c>
      <c r="F22" s="56">
        <v>197</v>
      </c>
      <c r="G22" s="56">
        <v>213</v>
      </c>
      <c r="H22" s="58">
        <v>1130</v>
      </c>
      <c r="I22" s="56">
        <v>589</v>
      </c>
      <c r="J22" s="56">
        <v>541</v>
      </c>
      <c r="K22" s="56">
        <v>418</v>
      </c>
      <c r="L22" s="56">
        <v>234</v>
      </c>
      <c r="M22" s="56">
        <v>184</v>
      </c>
      <c r="N22" s="56">
        <v>270</v>
      </c>
      <c r="O22" s="56">
        <v>115</v>
      </c>
      <c r="P22" s="56">
        <v>155</v>
      </c>
      <c r="Q22" s="320" t="s">
        <v>142</v>
      </c>
    </row>
    <row r="23" spans="1:17" ht="12.75" customHeight="1">
      <c r="A23" s="360"/>
      <c r="B23" s="360"/>
      <c r="C23" s="360"/>
      <c r="D23" s="360"/>
      <c r="E23" s="360"/>
      <c r="F23" s="360"/>
      <c r="G23" s="360"/>
      <c r="H23" s="360"/>
      <c r="I23" s="360"/>
      <c r="J23" s="360"/>
      <c r="K23" s="360"/>
      <c r="L23" s="360"/>
      <c r="M23" s="360"/>
      <c r="N23" s="360"/>
      <c r="O23" s="360"/>
      <c r="P23" s="360"/>
      <c r="Q23" s="360"/>
    </row>
    <row r="24" spans="1:17" ht="18.75" customHeight="1">
      <c r="A24" s="1005" t="s">
        <v>267</v>
      </c>
      <c r="B24" s="924" t="s">
        <v>2284</v>
      </c>
      <c r="C24" s="1006" t="s">
        <v>268</v>
      </c>
      <c r="D24" s="924" t="s">
        <v>2285</v>
      </c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 customHeight="1">
      <c r="A25" s="1005"/>
      <c r="B25" s="924" t="s">
        <v>2276</v>
      </c>
      <c r="C25" s="1006"/>
      <c r="D25" s="924" t="s">
        <v>2247</v>
      </c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ht="18.75" customHeight="1">
      <c r="A26" s="1005"/>
      <c r="B26" s="924" t="s">
        <v>947</v>
      </c>
      <c r="C26" s="1006"/>
      <c r="D26" s="924" t="s">
        <v>2277</v>
      </c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ht="18.75" customHeight="1">
      <c r="A27" s="1005" t="s">
        <v>143</v>
      </c>
      <c r="B27" s="924" t="s">
        <v>488</v>
      </c>
      <c r="C27" s="1006" t="s">
        <v>145</v>
      </c>
      <c r="D27" s="924" t="s">
        <v>2278</v>
      </c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 customHeight="1">
      <c r="A28" s="1005"/>
      <c r="B28" s="924" t="s">
        <v>492</v>
      </c>
      <c r="C28" s="1006"/>
      <c r="D28" s="924" t="s">
        <v>2248</v>
      </c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ht="18.75" customHeight="1">
      <c r="A29" s="1005"/>
      <c r="B29" s="924" t="s">
        <v>2279</v>
      </c>
      <c r="C29" s="1006"/>
      <c r="D29" s="924" t="s">
        <v>2280</v>
      </c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ht="18.75" customHeight="1">
      <c r="A30" s="1005"/>
      <c r="B30" s="924" t="s">
        <v>186</v>
      </c>
      <c r="C30" s="1006"/>
      <c r="D30" s="924" t="s">
        <v>2281</v>
      </c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ht="22.5" thickBot="1">
      <c r="B31" s="162"/>
      <c r="C31" s="162"/>
      <c r="D31" s="162"/>
      <c r="E31" s="162"/>
      <c r="F31" s="162"/>
      <c r="G31" s="162"/>
      <c r="H31" s="162"/>
      <c r="I31" s="162"/>
      <c r="J31" s="162"/>
    </row>
    <row r="32" spans="1:17" ht="22.5" thickBot="1">
      <c r="B32" s="167" t="s">
        <v>949</v>
      </c>
      <c r="C32" s="162"/>
      <c r="D32" s="162"/>
      <c r="E32" s="166"/>
      <c r="F32" s="166"/>
      <c r="G32" s="166"/>
      <c r="H32" s="171"/>
      <c r="I32" s="412">
        <f>(B9*100)/F35</f>
        <v>62.425550191202113</v>
      </c>
      <c r="J32" s="162"/>
    </row>
    <row r="33" spans="2:10">
      <c r="B33" s="162"/>
      <c r="C33" s="162"/>
      <c r="D33" s="162"/>
      <c r="E33" s="1013" t="s">
        <v>531</v>
      </c>
      <c r="F33" s="1013"/>
      <c r="G33" s="1013"/>
      <c r="H33" s="162"/>
      <c r="I33" s="162"/>
      <c r="J33" s="162"/>
    </row>
    <row r="35" spans="2:10">
      <c r="C35" s="410" t="s">
        <v>1602</v>
      </c>
      <c r="D35" s="23"/>
      <c r="E35" s="23"/>
      <c r="F35" s="411">
        <v>193251</v>
      </c>
    </row>
  </sheetData>
  <mergeCells count="19">
    <mergeCell ref="Q4:Q8"/>
    <mergeCell ref="B5:D5"/>
    <mergeCell ref="E5:G5"/>
    <mergeCell ref="H5:J5"/>
    <mergeCell ref="K5:M5"/>
    <mergeCell ref="N5:P5"/>
    <mergeCell ref="B6:D6"/>
    <mergeCell ref="N6:P6"/>
    <mergeCell ref="E6:G6"/>
    <mergeCell ref="H6:J6"/>
    <mergeCell ref="K6:M6"/>
    <mergeCell ref="B4:D4"/>
    <mergeCell ref="E4:P4"/>
    <mergeCell ref="C24:C26"/>
    <mergeCell ref="A4:A8"/>
    <mergeCell ref="E33:G33"/>
    <mergeCell ref="A24:A26"/>
    <mergeCell ref="A27:A30"/>
    <mergeCell ref="C27:C30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FF00"/>
  </sheetPr>
  <dimension ref="A1:W87"/>
  <sheetViews>
    <sheetView topLeftCell="A13" workbookViewId="0">
      <selection activeCell="N24" sqref="N24"/>
    </sheetView>
  </sheetViews>
  <sheetFormatPr defaultRowHeight="21.75"/>
  <cols>
    <col min="2" max="2" width="9.7109375" customWidth="1"/>
    <col min="3" max="3" width="12.7109375" customWidth="1"/>
    <col min="4" max="4" width="1.140625" customWidth="1"/>
    <col min="5" max="5" width="13.7109375" customWidth="1"/>
    <col min="6" max="6" width="7.140625" customWidth="1"/>
    <col min="7" max="7" width="15.42578125" customWidth="1"/>
    <col min="8" max="8" width="7.28515625" customWidth="1"/>
    <col min="9" max="9" width="14.42578125" customWidth="1"/>
    <col min="10" max="10" width="14.85546875" customWidth="1"/>
    <col min="11" max="11" width="13.85546875" customWidth="1"/>
    <col min="12" max="12" width="14.7109375" customWidth="1"/>
    <col min="13" max="13" width="8" customWidth="1"/>
    <col min="14" max="14" width="14.7109375" customWidth="1"/>
    <col min="15" max="15" width="11.140625" customWidth="1"/>
    <col min="16" max="16" width="15.7109375" customWidth="1"/>
    <col min="17" max="17" width="8.140625" customWidth="1"/>
    <col min="18" max="18" width="14.7109375" customWidth="1"/>
    <col min="19" max="19" width="12.42578125" customWidth="1"/>
    <col min="20" max="20" width="2.140625" customWidth="1"/>
    <col min="21" max="21" width="28.85546875" customWidth="1"/>
    <col min="22" max="22" width="5.140625" customWidth="1"/>
    <col min="23" max="23" width="9.7109375" customWidth="1"/>
    <col min="258" max="258" width="9.7109375" customWidth="1"/>
    <col min="259" max="259" width="12.7109375" customWidth="1"/>
    <col min="260" max="260" width="1.140625" customWidth="1"/>
    <col min="261" max="261" width="13.7109375" customWidth="1"/>
    <col min="262" max="262" width="7.140625" customWidth="1"/>
    <col min="263" max="263" width="15.42578125" customWidth="1"/>
    <col min="264" max="264" width="7.28515625" customWidth="1"/>
    <col min="265" max="265" width="14.42578125" customWidth="1"/>
    <col min="266" max="266" width="14.85546875" customWidth="1"/>
    <col min="267" max="267" width="13.85546875" customWidth="1"/>
    <col min="268" max="268" width="14.7109375" customWidth="1"/>
    <col min="269" max="269" width="8" customWidth="1"/>
    <col min="270" max="270" width="14.7109375" customWidth="1"/>
    <col min="271" max="271" width="11.140625" customWidth="1"/>
    <col min="272" max="272" width="15.7109375" customWidth="1"/>
    <col min="273" max="273" width="8.140625" customWidth="1"/>
    <col min="274" max="274" width="14.7109375" customWidth="1"/>
    <col min="275" max="275" width="12.42578125" customWidth="1"/>
    <col min="276" max="276" width="2.140625" customWidth="1"/>
    <col min="277" max="277" width="28.85546875" customWidth="1"/>
    <col min="278" max="278" width="5.140625" customWidth="1"/>
    <col min="279" max="279" width="9.7109375" customWidth="1"/>
    <col min="514" max="514" width="9.7109375" customWidth="1"/>
    <col min="515" max="515" width="12.7109375" customWidth="1"/>
    <col min="516" max="516" width="1.140625" customWidth="1"/>
    <col min="517" max="517" width="13.7109375" customWidth="1"/>
    <col min="518" max="518" width="7.140625" customWidth="1"/>
    <col min="519" max="519" width="15.42578125" customWidth="1"/>
    <col min="520" max="520" width="7.28515625" customWidth="1"/>
    <col min="521" max="521" width="14.42578125" customWidth="1"/>
    <col min="522" max="522" width="14.85546875" customWidth="1"/>
    <col min="523" max="523" width="13.85546875" customWidth="1"/>
    <col min="524" max="524" width="14.7109375" customWidth="1"/>
    <col min="525" max="525" width="8" customWidth="1"/>
    <col min="526" max="526" width="14.7109375" customWidth="1"/>
    <col min="527" max="527" width="11.140625" customWidth="1"/>
    <col min="528" max="528" width="15.7109375" customWidth="1"/>
    <col min="529" max="529" width="8.140625" customWidth="1"/>
    <col min="530" max="530" width="14.7109375" customWidth="1"/>
    <col min="531" max="531" width="12.42578125" customWidth="1"/>
    <col min="532" max="532" width="2.140625" customWidth="1"/>
    <col min="533" max="533" width="28.85546875" customWidth="1"/>
    <col min="534" max="534" width="5.140625" customWidth="1"/>
    <col min="535" max="535" width="9.7109375" customWidth="1"/>
    <col min="770" max="770" width="9.7109375" customWidth="1"/>
    <col min="771" max="771" width="12.7109375" customWidth="1"/>
    <col min="772" max="772" width="1.140625" customWidth="1"/>
    <col min="773" max="773" width="13.7109375" customWidth="1"/>
    <col min="774" max="774" width="7.140625" customWidth="1"/>
    <col min="775" max="775" width="15.42578125" customWidth="1"/>
    <col min="776" max="776" width="7.28515625" customWidth="1"/>
    <col min="777" max="777" width="14.42578125" customWidth="1"/>
    <col min="778" max="778" width="14.85546875" customWidth="1"/>
    <col min="779" max="779" width="13.85546875" customWidth="1"/>
    <col min="780" max="780" width="14.7109375" customWidth="1"/>
    <col min="781" max="781" width="8" customWidth="1"/>
    <col min="782" max="782" width="14.7109375" customWidth="1"/>
    <col min="783" max="783" width="11.140625" customWidth="1"/>
    <col min="784" max="784" width="15.7109375" customWidth="1"/>
    <col min="785" max="785" width="8.140625" customWidth="1"/>
    <col min="786" max="786" width="14.7109375" customWidth="1"/>
    <col min="787" max="787" width="12.42578125" customWidth="1"/>
    <col min="788" max="788" width="2.140625" customWidth="1"/>
    <col min="789" max="789" width="28.85546875" customWidth="1"/>
    <col min="790" max="790" width="5.140625" customWidth="1"/>
    <col min="791" max="791" width="9.7109375" customWidth="1"/>
    <col min="1026" max="1026" width="9.7109375" customWidth="1"/>
    <col min="1027" max="1027" width="12.7109375" customWidth="1"/>
    <col min="1028" max="1028" width="1.140625" customWidth="1"/>
    <col min="1029" max="1029" width="13.7109375" customWidth="1"/>
    <col min="1030" max="1030" width="7.140625" customWidth="1"/>
    <col min="1031" max="1031" width="15.42578125" customWidth="1"/>
    <col min="1032" max="1032" width="7.28515625" customWidth="1"/>
    <col min="1033" max="1033" width="14.42578125" customWidth="1"/>
    <col min="1034" max="1034" width="14.85546875" customWidth="1"/>
    <col min="1035" max="1035" width="13.85546875" customWidth="1"/>
    <col min="1036" max="1036" width="14.7109375" customWidth="1"/>
    <col min="1037" max="1037" width="8" customWidth="1"/>
    <col min="1038" max="1038" width="14.7109375" customWidth="1"/>
    <col min="1039" max="1039" width="11.140625" customWidth="1"/>
    <col min="1040" max="1040" width="15.7109375" customWidth="1"/>
    <col min="1041" max="1041" width="8.140625" customWidth="1"/>
    <col min="1042" max="1042" width="14.7109375" customWidth="1"/>
    <col min="1043" max="1043" width="12.42578125" customWidth="1"/>
    <col min="1044" max="1044" width="2.140625" customWidth="1"/>
    <col min="1045" max="1045" width="28.85546875" customWidth="1"/>
    <col min="1046" max="1046" width="5.140625" customWidth="1"/>
    <col min="1047" max="1047" width="9.7109375" customWidth="1"/>
    <col min="1282" max="1282" width="9.7109375" customWidth="1"/>
    <col min="1283" max="1283" width="12.7109375" customWidth="1"/>
    <col min="1284" max="1284" width="1.140625" customWidth="1"/>
    <col min="1285" max="1285" width="13.7109375" customWidth="1"/>
    <col min="1286" max="1286" width="7.140625" customWidth="1"/>
    <col min="1287" max="1287" width="15.42578125" customWidth="1"/>
    <col min="1288" max="1288" width="7.28515625" customWidth="1"/>
    <col min="1289" max="1289" width="14.42578125" customWidth="1"/>
    <col min="1290" max="1290" width="14.85546875" customWidth="1"/>
    <col min="1291" max="1291" width="13.85546875" customWidth="1"/>
    <col min="1292" max="1292" width="14.7109375" customWidth="1"/>
    <col min="1293" max="1293" width="8" customWidth="1"/>
    <col min="1294" max="1294" width="14.7109375" customWidth="1"/>
    <col min="1295" max="1295" width="11.140625" customWidth="1"/>
    <col min="1296" max="1296" width="15.7109375" customWidth="1"/>
    <col min="1297" max="1297" width="8.140625" customWidth="1"/>
    <col min="1298" max="1298" width="14.7109375" customWidth="1"/>
    <col min="1299" max="1299" width="12.42578125" customWidth="1"/>
    <col min="1300" max="1300" width="2.140625" customWidth="1"/>
    <col min="1301" max="1301" width="28.85546875" customWidth="1"/>
    <col min="1302" max="1302" width="5.140625" customWidth="1"/>
    <col min="1303" max="1303" width="9.7109375" customWidth="1"/>
    <col min="1538" max="1538" width="9.7109375" customWidth="1"/>
    <col min="1539" max="1539" width="12.7109375" customWidth="1"/>
    <col min="1540" max="1540" width="1.140625" customWidth="1"/>
    <col min="1541" max="1541" width="13.7109375" customWidth="1"/>
    <col min="1542" max="1542" width="7.140625" customWidth="1"/>
    <col min="1543" max="1543" width="15.42578125" customWidth="1"/>
    <col min="1544" max="1544" width="7.28515625" customWidth="1"/>
    <col min="1545" max="1545" width="14.42578125" customWidth="1"/>
    <col min="1546" max="1546" width="14.85546875" customWidth="1"/>
    <col min="1547" max="1547" width="13.85546875" customWidth="1"/>
    <col min="1548" max="1548" width="14.7109375" customWidth="1"/>
    <col min="1549" max="1549" width="8" customWidth="1"/>
    <col min="1550" max="1550" width="14.7109375" customWidth="1"/>
    <col min="1551" max="1551" width="11.140625" customWidth="1"/>
    <col min="1552" max="1552" width="15.7109375" customWidth="1"/>
    <col min="1553" max="1553" width="8.140625" customWidth="1"/>
    <col min="1554" max="1554" width="14.7109375" customWidth="1"/>
    <col min="1555" max="1555" width="12.42578125" customWidth="1"/>
    <col min="1556" max="1556" width="2.140625" customWidth="1"/>
    <col min="1557" max="1557" width="28.85546875" customWidth="1"/>
    <col min="1558" max="1558" width="5.140625" customWidth="1"/>
    <col min="1559" max="1559" width="9.7109375" customWidth="1"/>
    <col min="1794" max="1794" width="9.7109375" customWidth="1"/>
    <col min="1795" max="1795" width="12.7109375" customWidth="1"/>
    <col min="1796" max="1796" width="1.140625" customWidth="1"/>
    <col min="1797" max="1797" width="13.7109375" customWidth="1"/>
    <col min="1798" max="1798" width="7.140625" customWidth="1"/>
    <col min="1799" max="1799" width="15.42578125" customWidth="1"/>
    <col min="1800" max="1800" width="7.28515625" customWidth="1"/>
    <col min="1801" max="1801" width="14.42578125" customWidth="1"/>
    <col min="1802" max="1802" width="14.85546875" customWidth="1"/>
    <col min="1803" max="1803" width="13.85546875" customWidth="1"/>
    <col min="1804" max="1804" width="14.7109375" customWidth="1"/>
    <col min="1805" max="1805" width="8" customWidth="1"/>
    <col min="1806" max="1806" width="14.7109375" customWidth="1"/>
    <col min="1807" max="1807" width="11.140625" customWidth="1"/>
    <col min="1808" max="1808" width="15.7109375" customWidth="1"/>
    <col min="1809" max="1809" width="8.140625" customWidth="1"/>
    <col min="1810" max="1810" width="14.7109375" customWidth="1"/>
    <col min="1811" max="1811" width="12.42578125" customWidth="1"/>
    <col min="1812" max="1812" width="2.140625" customWidth="1"/>
    <col min="1813" max="1813" width="28.85546875" customWidth="1"/>
    <col min="1814" max="1814" width="5.140625" customWidth="1"/>
    <col min="1815" max="1815" width="9.7109375" customWidth="1"/>
    <col min="2050" max="2050" width="9.7109375" customWidth="1"/>
    <col min="2051" max="2051" width="12.7109375" customWidth="1"/>
    <col min="2052" max="2052" width="1.140625" customWidth="1"/>
    <col min="2053" max="2053" width="13.7109375" customWidth="1"/>
    <col min="2054" max="2054" width="7.140625" customWidth="1"/>
    <col min="2055" max="2055" width="15.42578125" customWidth="1"/>
    <col min="2056" max="2056" width="7.28515625" customWidth="1"/>
    <col min="2057" max="2057" width="14.42578125" customWidth="1"/>
    <col min="2058" max="2058" width="14.85546875" customWidth="1"/>
    <col min="2059" max="2059" width="13.85546875" customWidth="1"/>
    <col min="2060" max="2060" width="14.7109375" customWidth="1"/>
    <col min="2061" max="2061" width="8" customWidth="1"/>
    <col min="2062" max="2062" width="14.7109375" customWidth="1"/>
    <col min="2063" max="2063" width="11.140625" customWidth="1"/>
    <col min="2064" max="2064" width="15.7109375" customWidth="1"/>
    <col min="2065" max="2065" width="8.140625" customWidth="1"/>
    <col min="2066" max="2066" width="14.7109375" customWidth="1"/>
    <col min="2067" max="2067" width="12.42578125" customWidth="1"/>
    <col min="2068" max="2068" width="2.140625" customWidth="1"/>
    <col min="2069" max="2069" width="28.85546875" customWidth="1"/>
    <col min="2070" max="2070" width="5.140625" customWidth="1"/>
    <col min="2071" max="2071" width="9.7109375" customWidth="1"/>
    <col min="2306" max="2306" width="9.7109375" customWidth="1"/>
    <col min="2307" max="2307" width="12.7109375" customWidth="1"/>
    <col min="2308" max="2308" width="1.140625" customWidth="1"/>
    <col min="2309" max="2309" width="13.7109375" customWidth="1"/>
    <col min="2310" max="2310" width="7.140625" customWidth="1"/>
    <col min="2311" max="2311" width="15.42578125" customWidth="1"/>
    <col min="2312" max="2312" width="7.28515625" customWidth="1"/>
    <col min="2313" max="2313" width="14.42578125" customWidth="1"/>
    <col min="2314" max="2314" width="14.85546875" customWidth="1"/>
    <col min="2315" max="2315" width="13.85546875" customWidth="1"/>
    <col min="2316" max="2316" width="14.7109375" customWidth="1"/>
    <col min="2317" max="2317" width="8" customWidth="1"/>
    <col min="2318" max="2318" width="14.7109375" customWidth="1"/>
    <col min="2319" max="2319" width="11.140625" customWidth="1"/>
    <col min="2320" max="2320" width="15.7109375" customWidth="1"/>
    <col min="2321" max="2321" width="8.140625" customWidth="1"/>
    <col min="2322" max="2322" width="14.7109375" customWidth="1"/>
    <col min="2323" max="2323" width="12.42578125" customWidth="1"/>
    <col min="2324" max="2324" width="2.140625" customWidth="1"/>
    <col min="2325" max="2325" width="28.85546875" customWidth="1"/>
    <col min="2326" max="2326" width="5.140625" customWidth="1"/>
    <col min="2327" max="2327" width="9.7109375" customWidth="1"/>
    <col min="2562" max="2562" width="9.7109375" customWidth="1"/>
    <col min="2563" max="2563" width="12.7109375" customWidth="1"/>
    <col min="2564" max="2564" width="1.140625" customWidth="1"/>
    <col min="2565" max="2565" width="13.7109375" customWidth="1"/>
    <col min="2566" max="2566" width="7.140625" customWidth="1"/>
    <col min="2567" max="2567" width="15.42578125" customWidth="1"/>
    <col min="2568" max="2568" width="7.28515625" customWidth="1"/>
    <col min="2569" max="2569" width="14.42578125" customWidth="1"/>
    <col min="2570" max="2570" width="14.85546875" customWidth="1"/>
    <col min="2571" max="2571" width="13.85546875" customWidth="1"/>
    <col min="2572" max="2572" width="14.7109375" customWidth="1"/>
    <col min="2573" max="2573" width="8" customWidth="1"/>
    <col min="2574" max="2574" width="14.7109375" customWidth="1"/>
    <col min="2575" max="2575" width="11.140625" customWidth="1"/>
    <col min="2576" max="2576" width="15.7109375" customWidth="1"/>
    <col min="2577" max="2577" width="8.140625" customWidth="1"/>
    <col min="2578" max="2578" width="14.7109375" customWidth="1"/>
    <col min="2579" max="2579" width="12.42578125" customWidth="1"/>
    <col min="2580" max="2580" width="2.140625" customWidth="1"/>
    <col min="2581" max="2581" width="28.85546875" customWidth="1"/>
    <col min="2582" max="2582" width="5.140625" customWidth="1"/>
    <col min="2583" max="2583" width="9.7109375" customWidth="1"/>
    <col min="2818" max="2818" width="9.7109375" customWidth="1"/>
    <col min="2819" max="2819" width="12.7109375" customWidth="1"/>
    <col min="2820" max="2820" width="1.140625" customWidth="1"/>
    <col min="2821" max="2821" width="13.7109375" customWidth="1"/>
    <col min="2822" max="2822" width="7.140625" customWidth="1"/>
    <col min="2823" max="2823" width="15.42578125" customWidth="1"/>
    <col min="2824" max="2824" width="7.28515625" customWidth="1"/>
    <col min="2825" max="2825" width="14.42578125" customWidth="1"/>
    <col min="2826" max="2826" width="14.85546875" customWidth="1"/>
    <col min="2827" max="2827" width="13.85546875" customWidth="1"/>
    <col min="2828" max="2828" width="14.7109375" customWidth="1"/>
    <col min="2829" max="2829" width="8" customWidth="1"/>
    <col min="2830" max="2830" width="14.7109375" customWidth="1"/>
    <col min="2831" max="2831" width="11.140625" customWidth="1"/>
    <col min="2832" max="2832" width="15.7109375" customWidth="1"/>
    <col min="2833" max="2833" width="8.140625" customWidth="1"/>
    <col min="2834" max="2834" width="14.7109375" customWidth="1"/>
    <col min="2835" max="2835" width="12.42578125" customWidth="1"/>
    <col min="2836" max="2836" width="2.140625" customWidth="1"/>
    <col min="2837" max="2837" width="28.85546875" customWidth="1"/>
    <col min="2838" max="2838" width="5.140625" customWidth="1"/>
    <col min="2839" max="2839" width="9.7109375" customWidth="1"/>
    <col min="3074" max="3074" width="9.7109375" customWidth="1"/>
    <col min="3075" max="3075" width="12.7109375" customWidth="1"/>
    <col min="3076" max="3076" width="1.140625" customWidth="1"/>
    <col min="3077" max="3077" width="13.7109375" customWidth="1"/>
    <col min="3078" max="3078" width="7.140625" customWidth="1"/>
    <col min="3079" max="3079" width="15.42578125" customWidth="1"/>
    <col min="3080" max="3080" width="7.28515625" customWidth="1"/>
    <col min="3081" max="3081" width="14.42578125" customWidth="1"/>
    <col min="3082" max="3082" width="14.85546875" customWidth="1"/>
    <col min="3083" max="3083" width="13.85546875" customWidth="1"/>
    <col min="3084" max="3084" width="14.7109375" customWidth="1"/>
    <col min="3085" max="3085" width="8" customWidth="1"/>
    <col min="3086" max="3086" width="14.7109375" customWidth="1"/>
    <col min="3087" max="3087" width="11.140625" customWidth="1"/>
    <col min="3088" max="3088" width="15.7109375" customWidth="1"/>
    <col min="3089" max="3089" width="8.140625" customWidth="1"/>
    <col min="3090" max="3090" width="14.7109375" customWidth="1"/>
    <col min="3091" max="3091" width="12.42578125" customWidth="1"/>
    <col min="3092" max="3092" width="2.140625" customWidth="1"/>
    <col min="3093" max="3093" width="28.85546875" customWidth="1"/>
    <col min="3094" max="3094" width="5.140625" customWidth="1"/>
    <col min="3095" max="3095" width="9.7109375" customWidth="1"/>
    <col min="3330" max="3330" width="9.7109375" customWidth="1"/>
    <col min="3331" max="3331" width="12.7109375" customWidth="1"/>
    <col min="3332" max="3332" width="1.140625" customWidth="1"/>
    <col min="3333" max="3333" width="13.7109375" customWidth="1"/>
    <col min="3334" max="3334" width="7.140625" customWidth="1"/>
    <col min="3335" max="3335" width="15.42578125" customWidth="1"/>
    <col min="3336" max="3336" width="7.28515625" customWidth="1"/>
    <col min="3337" max="3337" width="14.42578125" customWidth="1"/>
    <col min="3338" max="3338" width="14.85546875" customWidth="1"/>
    <col min="3339" max="3339" width="13.85546875" customWidth="1"/>
    <col min="3340" max="3340" width="14.7109375" customWidth="1"/>
    <col min="3341" max="3341" width="8" customWidth="1"/>
    <col min="3342" max="3342" width="14.7109375" customWidth="1"/>
    <col min="3343" max="3343" width="11.140625" customWidth="1"/>
    <col min="3344" max="3344" width="15.7109375" customWidth="1"/>
    <col min="3345" max="3345" width="8.140625" customWidth="1"/>
    <col min="3346" max="3346" width="14.7109375" customWidth="1"/>
    <col min="3347" max="3347" width="12.42578125" customWidth="1"/>
    <col min="3348" max="3348" width="2.140625" customWidth="1"/>
    <col min="3349" max="3349" width="28.85546875" customWidth="1"/>
    <col min="3350" max="3350" width="5.140625" customWidth="1"/>
    <col min="3351" max="3351" width="9.7109375" customWidth="1"/>
    <col min="3586" max="3586" width="9.7109375" customWidth="1"/>
    <col min="3587" max="3587" width="12.7109375" customWidth="1"/>
    <col min="3588" max="3588" width="1.140625" customWidth="1"/>
    <col min="3589" max="3589" width="13.7109375" customWidth="1"/>
    <col min="3590" max="3590" width="7.140625" customWidth="1"/>
    <col min="3591" max="3591" width="15.42578125" customWidth="1"/>
    <col min="3592" max="3592" width="7.28515625" customWidth="1"/>
    <col min="3593" max="3593" width="14.42578125" customWidth="1"/>
    <col min="3594" max="3594" width="14.85546875" customWidth="1"/>
    <col min="3595" max="3595" width="13.85546875" customWidth="1"/>
    <col min="3596" max="3596" width="14.7109375" customWidth="1"/>
    <col min="3597" max="3597" width="8" customWidth="1"/>
    <col min="3598" max="3598" width="14.7109375" customWidth="1"/>
    <col min="3599" max="3599" width="11.140625" customWidth="1"/>
    <col min="3600" max="3600" width="15.7109375" customWidth="1"/>
    <col min="3601" max="3601" width="8.140625" customWidth="1"/>
    <col min="3602" max="3602" width="14.7109375" customWidth="1"/>
    <col min="3603" max="3603" width="12.42578125" customWidth="1"/>
    <col min="3604" max="3604" width="2.140625" customWidth="1"/>
    <col min="3605" max="3605" width="28.85546875" customWidth="1"/>
    <col min="3606" max="3606" width="5.140625" customWidth="1"/>
    <col min="3607" max="3607" width="9.7109375" customWidth="1"/>
    <col min="3842" max="3842" width="9.7109375" customWidth="1"/>
    <col min="3843" max="3843" width="12.7109375" customWidth="1"/>
    <col min="3844" max="3844" width="1.140625" customWidth="1"/>
    <col min="3845" max="3845" width="13.7109375" customWidth="1"/>
    <col min="3846" max="3846" width="7.140625" customWidth="1"/>
    <col min="3847" max="3847" width="15.42578125" customWidth="1"/>
    <col min="3848" max="3848" width="7.28515625" customWidth="1"/>
    <col min="3849" max="3849" width="14.42578125" customWidth="1"/>
    <col min="3850" max="3850" width="14.85546875" customWidth="1"/>
    <col min="3851" max="3851" width="13.85546875" customWidth="1"/>
    <col min="3852" max="3852" width="14.7109375" customWidth="1"/>
    <col min="3853" max="3853" width="8" customWidth="1"/>
    <col min="3854" max="3854" width="14.7109375" customWidth="1"/>
    <col min="3855" max="3855" width="11.140625" customWidth="1"/>
    <col min="3856" max="3856" width="15.7109375" customWidth="1"/>
    <col min="3857" max="3857" width="8.140625" customWidth="1"/>
    <col min="3858" max="3858" width="14.7109375" customWidth="1"/>
    <col min="3859" max="3859" width="12.42578125" customWidth="1"/>
    <col min="3860" max="3860" width="2.140625" customWidth="1"/>
    <col min="3861" max="3861" width="28.85546875" customWidth="1"/>
    <col min="3862" max="3862" width="5.140625" customWidth="1"/>
    <col min="3863" max="3863" width="9.7109375" customWidth="1"/>
    <col min="4098" max="4098" width="9.7109375" customWidth="1"/>
    <col min="4099" max="4099" width="12.7109375" customWidth="1"/>
    <col min="4100" max="4100" width="1.140625" customWidth="1"/>
    <col min="4101" max="4101" width="13.7109375" customWidth="1"/>
    <col min="4102" max="4102" width="7.140625" customWidth="1"/>
    <col min="4103" max="4103" width="15.42578125" customWidth="1"/>
    <col min="4104" max="4104" width="7.28515625" customWidth="1"/>
    <col min="4105" max="4105" width="14.42578125" customWidth="1"/>
    <col min="4106" max="4106" width="14.85546875" customWidth="1"/>
    <col min="4107" max="4107" width="13.85546875" customWidth="1"/>
    <col min="4108" max="4108" width="14.7109375" customWidth="1"/>
    <col min="4109" max="4109" width="8" customWidth="1"/>
    <col min="4110" max="4110" width="14.7109375" customWidth="1"/>
    <col min="4111" max="4111" width="11.140625" customWidth="1"/>
    <col min="4112" max="4112" width="15.7109375" customWidth="1"/>
    <col min="4113" max="4113" width="8.140625" customWidth="1"/>
    <col min="4114" max="4114" width="14.7109375" customWidth="1"/>
    <col min="4115" max="4115" width="12.42578125" customWidth="1"/>
    <col min="4116" max="4116" width="2.140625" customWidth="1"/>
    <col min="4117" max="4117" width="28.85546875" customWidth="1"/>
    <col min="4118" max="4118" width="5.140625" customWidth="1"/>
    <col min="4119" max="4119" width="9.7109375" customWidth="1"/>
    <col min="4354" max="4354" width="9.7109375" customWidth="1"/>
    <col min="4355" max="4355" width="12.7109375" customWidth="1"/>
    <col min="4356" max="4356" width="1.140625" customWidth="1"/>
    <col min="4357" max="4357" width="13.7109375" customWidth="1"/>
    <col min="4358" max="4358" width="7.140625" customWidth="1"/>
    <col min="4359" max="4359" width="15.42578125" customWidth="1"/>
    <col min="4360" max="4360" width="7.28515625" customWidth="1"/>
    <col min="4361" max="4361" width="14.42578125" customWidth="1"/>
    <col min="4362" max="4362" width="14.85546875" customWidth="1"/>
    <col min="4363" max="4363" width="13.85546875" customWidth="1"/>
    <col min="4364" max="4364" width="14.7109375" customWidth="1"/>
    <col min="4365" max="4365" width="8" customWidth="1"/>
    <col min="4366" max="4366" width="14.7109375" customWidth="1"/>
    <col min="4367" max="4367" width="11.140625" customWidth="1"/>
    <col min="4368" max="4368" width="15.7109375" customWidth="1"/>
    <col min="4369" max="4369" width="8.140625" customWidth="1"/>
    <col min="4370" max="4370" width="14.7109375" customWidth="1"/>
    <col min="4371" max="4371" width="12.42578125" customWidth="1"/>
    <col min="4372" max="4372" width="2.140625" customWidth="1"/>
    <col min="4373" max="4373" width="28.85546875" customWidth="1"/>
    <col min="4374" max="4374" width="5.140625" customWidth="1"/>
    <col min="4375" max="4375" width="9.7109375" customWidth="1"/>
    <col min="4610" max="4610" width="9.7109375" customWidth="1"/>
    <col min="4611" max="4611" width="12.7109375" customWidth="1"/>
    <col min="4612" max="4612" width="1.140625" customWidth="1"/>
    <col min="4613" max="4613" width="13.7109375" customWidth="1"/>
    <col min="4614" max="4614" width="7.140625" customWidth="1"/>
    <col min="4615" max="4615" width="15.42578125" customWidth="1"/>
    <col min="4616" max="4616" width="7.28515625" customWidth="1"/>
    <col min="4617" max="4617" width="14.42578125" customWidth="1"/>
    <col min="4618" max="4618" width="14.85546875" customWidth="1"/>
    <col min="4619" max="4619" width="13.85546875" customWidth="1"/>
    <col min="4620" max="4620" width="14.7109375" customWidth="1"/>
    <col min="4621" max="4621" width="8" customWidth="1"/>
    <col min="4622" max="4622" width="14.7109375" customWidth="1"/>
    <col min="4623" max="4623" width="11.140625" customWidth="1"/>
    <col min="4624" max="4624" width="15.7109375" customWidth="1"/>
    <col min="4625" max="4625" width="8.140625" customWidth="1"/>
    <col min="4626" max="4626" width="14.7109375" customWidth="1"/>
    <col min="4627" max="4627" width="12.42578125" customWidth="1"/>
    <col min="4628" max="4628" width="2.140625" customWidth="1"/>
    <col min="4629" max="4629" width="28.85546875" customWidth="1"/>
    <col min="4630" max="4630" width="5.140625" customWidth="1"/>
    <col min="4631" max="4631" width="9.7109375" customWidth="1"/>
    <col min="4866" max="4866" width="9.7109375" customWidth="1"/>
    <col min="4867" max="4867" width="12.7109375" customWidth="1"/>
    <col min="4868" max="4868" width="1.140625" customWidth="1"/>
    <col min="4869" max="4869" width="13.7109375" customWidth="1"/>
    <col min="4870" max="4870" width="7.140625" customWidth="1"/>
    <col min="4871" max="4871" width="15.42578125" customWidth="1"/>
    <col min="4872" max="4872" width="7.28515625" customWidth="1"/>
    <col min="4873" max="4873" width="14.42578125" customWidth="1"/>
    <col min="4874" max="4874" width="14.85546875" customWidth="1"/>
    <col min="4875" max="4875" width="13.85546875" customWidth="1"/>
    <col min="4876" max="4876" width="14.7109375" customWidth="1"/>
    <col min="4877" max="4877" width="8" customWidth="1"/>
    <col min="4878" max="4878" width="14.7109375" customWidth="1"/>
    <col min="4879" max="4879" width="11.140625" customWidth="1"/>
    <col min="4880" max="4880" width="15.7109375" customWidth="1"/>
    <col min="4881" max="4881" width="8.140625" customWidth="1"/>
    <col min="4882" max="4882" width="14.7109375" customWidth="1"/>
    <col min="4883" max="4883" width="12.42578125" customWidth="1"/>
    <col min="4884" max="4884" width="2.140625" customWidth="1"/>
    <col min="4885" max="4885" width="28.85546875" customWidth="1"/>
    <col min="4886" max="4886" width="5.140625" customWidth="1"/>
    <col min="4887" max="4887" width="9.7109375" customWidth="1"/>
    <col min="5122" max="5122" width="9.7109375" customWidth="1"/>
    <col min="5123" max="5123" width="12.7109375" customWidth="1"/>
    <col min="5124" max="5124" width="1.140625" customWidth="1"/>
    <col min="5125" max="5125" width="13.7109375" customWidth="1"/>
    <col min="5126" max="5126" width="7.140625" customWidth="1"/>
    <col min="5127" max="5127" width="15.42578125" customWidth="1"/>
    <col min="5128" max="5128" width="7.28515625" customWidth="1"/>
    <col min="5129" max="5129" width="14.42578125" customWidth="1"/>
    <col min="5130" max="5130" width="14.85546875" customWidth="1"/>
    <col min="5131" max="5131" width="13.85546875" customWidth="1"/>
    <col min="5132" max="5132" width="14.7109375" customWidth="1"/>
    <col min="5133" max="5133" width="8" customWidth="1"/>
    <col min="5134" max="5134" width="14.7109375" customWidth="1"/>
    <col min="5135" max="5135" width="11.140625" customWidth="1"/>
    <col min="5136" max="5136" width="15.7109375" customWidth="1"/>
    <col min="5137" max="5137" width="8.140625" customWidth="1"/>
    <col min="5138" max="5138" width="14.7109375" customWidth="1"/>
    <col min="5139" max="5139" width="12.42578125" customWidth="1"/>
    <col min="5140" max="5140" width="2.140625" customWidth="1"/>
    <col min="5141" max="5141" width="28.85546875" customWidth="1"/>
    <col min="5142" max="5142" width="5.140625" customWidth="1"/>
    <col min="5143" max="5143" width="9.7109375" customWidth="1"/>
    <col min="5378" max="5378" width="9.7109375" customWidth="1"/>
    <col min="5379" max="5379" width="12.7109375" customWidth="1"/>
    <col min="5380" max="5380" width="1.140625" customWidth="1"/>
    <col min="5381" max="5381" width="13.7109375" customWidth="1"/>
    <col min="5382" max="5382" width="7.140625" customWidth="1"/>
    <col min="5383" max="5383" width="15.42578125" customWidth="1"/>
    <col min="5384" max="5384" width="7.28515625" customWidth="1"/>
    <col min="5385" max="5385" width="14.42578125" customWidth="1"/>
    <col min="5386" max="5386" width="14.85546875" customWidth="1"/>
    <col min="5387" max="5387" width="13.85546875" customWidth="1"/>
    <col min="5388" max="5388" width="14.7109375" customWidth="1"/>
    <col min="5389" max="5389" width="8" customWidth="1"/>
    <col min="5390" max="5390" width="14.7109375" customWidth="1"/>
    <col min="5391" max="5391" width="11.140625" customWidth="1"/>
    <col min="5392" max="5392" width="15.7109375" customWidth="1"/>
    <col min="5393" max="5393" width="8.140625" customWidth="1"/>
    <col min="5394" max="5394" width="14.7109375" customWidth="1"/>
    <col min="5395" max="5395" width="12.42578125" customWidth="1"/>
    <col min="5396" max="5396" width="2.140625" customWidth="1"/>
    <col min="5397" max="5397" width="28.85546875" customWidth="1"/>
    <col min="5398" max="5398" width="5.140625" customWidth="1"/>
    <col min="5399" max="5399" width="9.7109375" customWidth="1"/>
    <col min="5634" max="5634" width="9.7109375" customWidth="1"/>
    <col min="5635" max="5635" width="12.7109375" customWidth="1"/>
    <col min="5636" max="5636" width="1.140625" customWidth="1"/>
    <col min="5637" max="5637" width="13.7109375" customWidth="1"/>
    <col min="5638" max="5638" width="7.140625" customWidth="1"/>
    <col min="5639" max="5639" width="15.42578125" customWidth="1"/>
    <col min="5640" max="5640" width="7.28515625" customWidth="1"/>
    <col min="5641" max="5641" width="14.42578125" customWidth="1"/>
    <col min="5642" max="5642" width="14.85546875" customWidth="1"/>
    <col min="5643" max="5643" width="13.85546875" customWidth="1"/>
    <col min="5644" max="5644" width="14.7109375" customWidth="1"/>
    <col min="5645" max="5645" width="8" customWidth="1"/>
    <col min="5646" max="5646" width="14.7109375" customWidth="1"/>
    <col min="5647" max="5647" width="11.140625" customWidth="1"/>
    <col min="5648" max="5648" width="15.7109375" customWidth="1"/>
    <col min="5649" max="5649" width="8.140625" customWidth="1"/>
    <col min="5650" max="5650" width="14.7109375" customWidth="1"/>
    <col min="5651" max="5651" width="12.42578125" customWidth="1"/>
    <col min="5652" max="5652" width="2.140625" customWidth="1"/>
    <col min="5653" max="5653" width="28.85546875" customWidth="1"/>
    <col min="5654" max="5654" width="5.140625" customWidth="1"/>
    <col min="5655" max="5655" width="9.7109375" customWidth="1"/>
    <col min="5890" max="5890" width="9.7109375" customWidth="1"/>
    <col min="5891" max="5891" width="12.7109375" customWidth="1"/>
    <col min="5892" max="5892" width="1.140625" customWidth="1"/>
    <col min="5893" max="5893" width="13.7109375" customWidth="1"/>
    <col min="5894" max="5894" width="7.140625" customWidth="1"/>
    <col min="5895" max="5895" width="15.42578125" customWidth="1"/>
    <col min="5896" max="5896" width="7.28515625" customWidth="1"/>
    <col min="5897" max="5897" width="14.42578125" customWidth="1"/>
    <col min="5898" max="5898" width="14.85546875" customWidth="1"/>
    <col min="5899" max="5899" width="13.85546875" customWidth="1"/>
    <col min="5900" max="5900" width="14.7109375" customWidth="1"/>
    <col min="5901" max="5901" width="8" customWidth="1"/>
    <col min="5902" max="5902" width="14.7109375" customWidth="1"/>
    <col min="5903" max="5903" width="11.140625" customWidth="1"/>
    <col min="5904" max="5904" width="15.7109375" customWidth="1"/>
    <col min="5905" max="5905" width="8.140625" customWidth="1"/>
    <col min="5906" max="5906" width="14.7109375" customWidth="1"/>
    <col min="5907" max="5907" width="12.42578125" customWidth="1"/>
    <col min="5908" max="5908" width="2.140625" customWidth="1"/>
    <col min="5909" max="5909" width="28.85546875" customWidth="1"/>
    <col min="5910" max="5910" width="5.140625" customWidth="1"/>
    <col min="5911" max="5911" width="9.7109375" customWidth="1"/>
    <col min="6146" max="6146" width="9.7109375" customWidth="1"/>
    <col min="6147" max="6147" width="12.7109375" customWidth="1"/>
    <col min="6148" max="6148" width="1.140625" customWidth="1"/>
    <col min="6149" max="6149" width="13.7109375" customWidth="1"/>
    <col min="6150" max="6150" width="7.140625" customWidth="1"/>
    <col min="6151" max="6151" width="15.42578125" customWidth="1"/>
    <col min="6152" max="6152" width="7.28515625" customWidth="1"/>
    <col min="6153" max="6153" width="14.42578125" customWidth="1"/>
    <col min="6154" max="6154" width="14.85546875" customWidth="1"/>
    <col min="6155" max="6155" width="13.85546875" customWidth="1"/>
    <col min="6156" max="6156" width="14.7109375" customWidth="1"/>
    <col min="6157" max="6157" width="8" customWidth="1"/>
    <col min="6158" max="6158" width="14.7109375" customWidth="1"/>
    <col min="6159" max="6159" width="11.140625" customWidth="1"/>
    <col min="6160" max="6160" width="15.7109375" customWidth="1"/>
    <col min="6161" max="6161" width="8.140625" customWidth="1"/>
    <col min="6162" max="6162" width="14.7109375" customWidth="1"/>
    <col min="6163" max="6163" width="12.42578125" customWidth="1"/>
    <col min="6164" max="6164" width="2.140625" customWidth="1"/>
    <col min="6165" max="6165" width="28.85546875" customWidth="1"/>
    <col min="6166" max="6166" width="5.140625" customWidth="1"/>
    <col min="6167" max="6167" width="9.7109375" customWidth="1"/>
    <col min="6402" max="6402" width="9.7109375" customWidth="1"/>
    <col min="6403" max="6403" width="12.7109375" customWidth="1"/>
    <col min="6404" max="6404" width="1.140625" customWidth="1"/>
    <col min="6405" max="6405" width="13.7109375" customWidth="1"/>
    <col min="6406" max="6406" width="7.140625" customWidth="1"/>
    <col min="6407" max="6407" width="15.42578125" customWidth="1"/>
    <col min="6408" max="6408" width="7.28515625" customWidth="1"/>
    <col min="6409" max="6409" width="14.42578125" customWidth="1"/>
    <col min="6410" max="6410" width="14.85546875" customWidth="1"/>
    <col min="6411" max="6411" width="13.85546875" customWidth="1"/>
    <col min="6412" max="6412" width="14.7109375" customWidth="1"/>
    <col min="6413" max="6413" width="8" customWidth="1"/>
    <col min="6414" max="6414" width="14.7109375" customWidth="1"/>
    <col min="6415" max="6415" width="11.140625" customWidth="1"/>
    <col min="6416" max="6416" width="15.7109375" customWidth="1"/>
    <col min="6417" max="6417" width="8.140625" customWidth="1"/>
    <col min="6418" max="6418" width="14.7109375" customWidth="1"/>
    <col min="6419" max="6419" width="12.42578125" customWidth="1"/>
    <col min="6420" max="6420" width="2.140625" customWidth="1"/>
    <col min="6421" max="6421" width="28.85546875" customWidth="1"/>
    <col min="6422" max="6422" width="5.140625" customWidth="1"/>
    <col min="6423" max="6423" width="9.7109375" customWidth="1"/>
    <col min="6658" max="6658" width="9.7109375" customWidth="1"/>
    <col min="6659" max="6659" width="12.7109375" customWidth="1"/>
    <col min="6660" max="6660" width="1.140625" customWidth="1"/>
    <col min="6661" max="6661" width="13.7109375" customWidth="1"/>
    <col min="6662" max="6662" width="7.140625" customWidth="1"/>
    <col min="6663" max="6663" width="15.42578125" customWidth="1"/>
    <col min="6664" max="6664" width="7.28515625" customWidth="1"/>
    <col min="6665" max="6665" width="14.42578125" customWidth="1"/>
    <col min="6666" max="6666" width="14.85546875" customWidth="1"/>
    <col min="6667" max="6667" width="13.85546875" customWidth="1"/>
    <col min="6668" max="6668" width="14.7109375" customWidth="1"/>
    <col min="6669" max="6669" width="8" customWidth="1"/>
    <col min="6670" max="6670" width="14.7109375" customWidth="1"/>
    <col min="6671" max="6671" width="11.140625" customWidth="1"/>
    <col min="6672" max="6672" width="15.7109375" customWidth="1"/>
    <col min="6673" max="6673" width="8.140625" customWidth="1"/>
    <col min="6674" max="6674" width="14.7109375" customWidth="1"/>
    <col min="6675" max="6675" width="12.42578125" customWidth="1"/>
    <col min="6676" max="6676" width="2.140625" customWidth="1"/>
    <col min="6677" max="6677" width="28.85546875" customWidth="1"/>
    <col min="6678" max="6678" width="5.140625" customWidth="1"/>
    <col min="6679" max="6679" width="9.7109375" customWidth="1"/>
    <col min="6914" max="6914" width="9.7109375" customWidth="1"/>
    <col min="6915" max="6915" width="12.7109375" customWidth="1"/>
    <col min="6916" max="6916" width="1.140625" customWidth="1"/>
    <col min="6917" max="6917" width="13.7109375" customWidth="1"/>
    <col min="6918" max="6918" width="7.140625" customWidth="1"/>
    <col min="6919" max="6919" width="15.42578125" customWidth="1"/>
    <col min="6920" max="6920" width="7.28515625" customWidth="1"/>
    <col min="6921" max="6921" width="14.42578125" customWidth="1"/>
    <col min="6922" max="6922" width="14.85546875" customWidth="1"/>
    <col min="6923" max="6923" width="13.85546875" customWidth="1"/>
    <col min="6924" max="6924" width="14.7109375" customWidth="1"/>
    <col min="6925" max="6925" width="8" customWidth="1"/>
    <col min="6926" max="6926" width="14.7109375" customWidth="1"/>
    <col min="6927" max="6927" width="11.140625" customWidth="1"/>
    <col min="6928" max="6928" width="15.7109375" customWidth="1"/>
    <col min="6929" max="6929" width="8.140625" customWidth="1"/>
    <col min="6930" max="6930" width="14.7109375" customWidth="1"/>
    <col min="6931" max="6931" width="12.42578125" customWidth="1"/>
    <col min="6932" max="6932" width="2.140625" customWidth="1"/>
    <col min="6933" max="6933" width="28.85546875" customWidth="1"/>
    <col min="6934" max="6934" width="5.140625" customWidth="1"/>
    <col min="6935" max="6935" width="9.7109375" customWidth="1"/>
    <col min="7170" max="7170" width="9.7109375" customWidth="1"/>
    <col min="7171" max="7171" width="12.7109375" customWidth="1"/>
    <col min="7172" max="7172" width="1.140625" customWidth="1"/>
    <col min="7173" max="7173" width="13.7109375" customWidth="1"/>
    <col min="7174" max="7174" width="7.140625" customWidth="1"/>
    <col min="7175" max="7175" width="15.42578125" customWidth="1"/>
    <col min="7176" max="7176" width="7.28515625" customWidth="1"/>
    <col min="7177" max="7177" width="14.42578125" customWidth="1"/>
    <col min="7178" max="7178" width="14.85546875" customWidth="1"/>
    <col min="7179" max="7179" width="13.85546875" customWidth="1"/>
    <col min="7180" max="7180" width="14.7109375" customWidth="1"/>
    <col min="7181" max="7181" width="8" customWidth="1"/>
    <col min="7182" max="7182" width="14.7109375" customWidth="1"/>
    <col min="7183" max="7183" width="11.140625" customWidth="1"/>
    <col min="7184" max="7184" width="15.7109375" customWidth="1"/>
    <col min="7185" max="7185" width="8.140625" customWidth="1"/>
    <col min="7186" max="7186" width="14.7109375" customWidth="1"/>
    <col min="7187" max="7187" width="12.42578125" customWidth="1"/>
    <col min="7188" max="7188" width="2.140625" customWidth="1"/>
    <col min="7189" max="7189" width="28.85546875" customWidth="1"/>
    <col min="7190" max="7190" width="5.140625" customWidth="1"/>
    <col min="7191" max="7191" width="9.7109375" customWidth="1"/>
    <col min="7426" max="7426" width="9.7109375" customWidth="1"/>
    <col min="7427" max="7427" width="12.7109375" customWidth="1"/>
    <col min="7428" max="7428" width="1.140625" customWidth="1"/>
    <col min="7429" max="7429" width="13.7109375" customWidth="1"/>
    <col min="7430" max="7430" width="7.140625" customWidth="1"/>
    <col min="7431" max="7431" width="15.42578125" customWidth="1"/>
    <col min="7432" max="7432" width="7.28515625" customWidth="1"/>
    <col min="7433" max="7433" width="14.42578125" customWidth="1"/>
    <col min="7434" max="7434" width="14.85546875" customWidth="1"/>
    <col min="7435" max="7435" width="13.85546875" customWidth="1"/>
    <col min="7436" max="7436" width="14.7109375" customWidth="1"/>
    <col min="7437" max="7437" width="8" customWidth="1"/>
    <col min="7438" max="7438" width="14.7109375" customWidth="1"/>
    <col min="7439" max="7439" width="11.140625" customWidth="1"/>
    <col min="7440" max="7440" width="15.7109375" customWidth="1"/>
    <col min="7441" max="7441" width="8.140625" customWidth="1"/>
    <col min="7442" max="7442" width="14.7109375" customWidth="1"/>
    <col min="7443" max="7443" width="12.42578125" customWidth="1"/>
    <col min="7444" max="7444" width="2.140625" customWidth="1"/>
    <col min="7445" max="7445" width="28.85546875" customWidth="1"/>
    <col min="7446" max="7446" width="5.140625" customWidth="1"/>
    <col min="7447" max="7447" width="9.7109375" customWidth="1"/>
    <col min="7682" max="7682" width="9.7109375" customWidth="1"/>
    <col min="7683" max="7683" width="12.7109375" customWidth="1"/>
    <col min="7684" max="7684" width="1.140625" customWidth="1"/>
    <col min="7685" max="7685" width="13.7109375" customWidth="1"/>
    <col min="7686" max="7686" width="7.140625" customWidth="1"/>
    <col min="7687" max="7687" width="15.42578125" customWidth="1"/>
    <col min="7688" max="7688" width="7.28515625" customWidth="1"/>
    <col min="7689" max="7689" width="14.42578125" customWidth="1"/>
    <col min="7690" max="7690" width="14.85546875" customWidth="1"/>
    <col min="7691" max="7691" width="13.85546875" customWidth="1"/>
    <col min="7692" max="7692" width="14.7109375" customWidth="1"/>
    <col min="7693" max="7693" width="8" customWidth="1"/>
    <col min="7694" max="7694" width="14.7109375" customWidth="1"/>
    <col min="7695" max="7695" width="11.140625" customWidth="1"/>
    <col min="7696" max="7696" width="15.7109375" customWidth="1"/>
    <col min="7697" max="7697" width="8.140625" customWidth="1"/>
    <col min="7698" max="7698" width="14.7109375" customWidth="1"/>
    <col min="7699" max="7699" width="12.42578125" customWidth="1"/>
    <col min="7700" max="7700" width="2.140625" customWidth="1"/>
    <col min="7701" max="7701" width="28.85546875" customWidth="1"/>
    <col min="7702" max="7702" width="5.140625" customWidth="1"/>
    <col min="7703" max="7703" width="9.7109375" customWidth="1"/>
    <col min="7938" max="7938" width="9.7109375" customWidth="1"/>
    <col min="7939" max="7939" width="12.7109375" customWidth="1"/>
    <col min="7940" max="7940" width="1.140625" customWidth="1"/>
    <col min="7941" max="7941" width="13.7109375" customWidth="1"/>
    <col min="7942" max="7942" width="7.140625" customWidth="1"/>
    <col min="7943" max="7943" width="15.42578125" customWidth="1"/>
    <col min="7944" max="7944" width="7.28515625" customWidth="1"/>
    <col min="7945" max="7945" width="14.42578125" customWidth="1"/>
    <col min="7946" max="7946" width="14.85546875" customWidth="1"/>
    <col min="7947" max="7947" width="13.85546875" customWidth="1"/>
    <col min="7948" max="7948" width="14.7109375" customWidth="1"/>
    <col min="7949" max="7949" width="8" customWidth="1"/>
    <col min="7950" max="7950" width="14.7109375" customWidth="1"/>
    <col min="7951" max="7951" width="11.140625" customWidth="1"/>
    <col min="7952" max="7952" width="15.7109375" customWidth="1"/>
    <col min="7953" max="7953" width="8.140625" customWidth="1"/>
    <col min="7954" max="7954" width="14.7109375" customWidth="1"/>
    <col min="7955" max="7955" width="12.42578125" customWidth="1"/>
    <col min="7956" max="7956" width="2.140625" customWidth="1"/>
    <col min="7957" max="7957" width="28.85546875" customWidth="1"/>
    <col min="7958" max="7958" width="5.140625" customWidth="1"/>
    <col min="7959" max="7959" width="9.7109375" customWidth="1"/>
    <col min="8194" max="8194" width="9.7109375" customWidth="1"/>
    <col min="8195" max="8195" width="12.7109375" customWidth="1"/>
    <col min="8196" max="8196" width="1.140625" customWidth="1"/>
    <col min="8197" max="8197" width="13.7109375" customWidth="1"/>
    <col min="8198" max="8198" width="7.140625" customWidth="1"/>
    <col min="8199" max="8199" width="15.42578125" customWidth="1"/>
    <col min="8200" max="8200" width="7.28515625" customWidth="1"/>
    <col min="8201" max="8201" width="14.42578125" customWidth="1"/>
    <col min="8202" max="8202" width="14.85546875" customWidth="1"/>
    <col min="8203" max="8203" width="13.85546875" customWidth="1"/>
    <col min="8204" max="8204" width="14.7109375" customWidth="1"/>
    <col min="8205" max="8205" width="8" customWidth="1"/>
    <col min="8206" max="8206" width="14.7109375" customWidth="1"/>
    <col min="8207" max="8207" width="11.140625" customWidth="1"/>
    <col min="8208" max="8208" width="15.7109375" customWidth="1"/>
    <col min="8209" max="8209" width="8.140625" customWidth="1"/>
    <col min="8210" max="8210" width="14.7109375" customWidth="1"/>
    <col min="8211" max="8211" width="12.42578125" customWidth="1"/>
    <col min="8212" max="8212" width="2.140625" customWidth="1"/>
    <col min="8213" max="8213" width="28.85546875" customWidth="1"/>
    <col min="8214" max="8214" width="5.140625" customWidth="1"/>
    <col min="8215" max="8215" width="9.7109375" customWidth="1"/>
    <col min="8450" max="8450" width="9.7109375" customWidth="1"/>
    <col min="8451" max="8451" width="12.7109375" customWidth="1"/>
    <col min="8452" max="8452" width="1.140625" customWidth="1"/>
    <col min="8453" max="8453" width="13.7109375" customWidth="1"/>
    <col min="8454" max="8454" width="7.140625" customWidth="1"/>
    <col min="8455" max="8455" width="15.42578125" customWidth="1"/>
    <col min="8456" max="8456" width="7.28515625" customWidth="1"/>
    <col min="8457" max="8457" width="14.42578125" customWidth="1"/>
    <col min="8458" max="8458" width="14.85546875" customWidth="1"/>
    <col min="8459" max="8459" width="13.85546875" customWidth="1"/>
    <col min="8460" max="8460" width="14.7109375" customWidth="1"/>
    <col min="8461" max="8461" width="8" customWidth="1"/>
    <col min="8462" max="8462" width="14.7109375" customWidth="1"/>
    <col min="8463" max="8463" width="11.140625" customWidth="1"/>
    <col min="8464" max="8464" width="15.7109375" customWidth="1"/>
    <col min="8465" max="8465" width="8.140625" customWidth="1"/>
    <col min="8466" max="8466" width="14.7109375" customWidth="1"/>
    <col min="8467" max="8467" width="12.42578125" customWidth="1"/>
    <col min="8468" max="8468" width="2.140625" customWidth="1"/>
    <col min="8469" max="8469" width="28.85546875" customWidth="1"/>
    <col min="8470" max="8470" width="5.140625" customWidth="1"/>
    <col min="8471" max="8471" width="9.7109375" customWidth="1"/>
    <col min="8706" max="8706" width="9.7109375" customWidth="1"/>
    <col min="8707" max="8707" width="12.7109375" customWidth="1"/>
    <col min="8708" max="8708" width="1.140625" customWidth="1"/>
    <col min="8709" max="8709" width="13.7109375" customWidth="1"/>
    <col min="8710" max="8710" width="7.140625" customWidth="1"/>
    <col min="8711" max="8711" width="15.42578125" customWidth="1"/>
    <col min="8712" max="8712" width="7.28515625" customWidth="1"/>
    <col min="8713" max="8713" width="14.42578125" customWidth="1"/>
    <col min="8714" max="8714" width="14.85546875" customWidth="1"/>
    <col min="8715" max="8715" width="13.85546875" customWidth="1"/>
    <col min="8716" max="8716" width="14.7109375" customWidth="1"/>
    <col min="8717" max="8717" width="8" customWidth="1"/>
    <col min="8718" max="8718" width="14.7109375" customWidth="1"/>
    <col min="8719" max="8719" width="11.140625" customWidth="1"/>
    <col min="8720" max="8720" width="15.7109375" customWidth="1"/>
    <col min="8721" max="8721" width="8.140625" customWidth="1"/>
    <col min="8722" max="8722" width="14.7109375" customWidth="1"/>
    <col min="8723" max="8723" width="12.42578125" customWidth="1"/>
    <col min="8724" max="8724" width="2.140625" customWidth="1"/>
    <col min="8725" max="8725" width="28.85546875" customWidth="1"/>
    <col min="8726" max="8726" width="5.140625" customWidth="1"/>
    <col min="8727" max="8727" width="9.7109375" customWidth="1"/>
    <col min="8962" max="8962" width="9.7109375" customWidth="1"/>
    <col min="8963" max="8963" width="12.7109375" customWidth="1"/>
    <col min="8964" max="8964" width="1.140625" customWidth="1"/>
    <col min="8965" max="8965" width="13.7109375" customWidth="1"/>
    <col min="8966" max="8966" width="7.140625" customWidth="1"/>
    <col min="8967" max="8967" width="15.42578125" customWidth="1"/>
    <col min="8968" max="8968" width="7.28515625" customWidth="1"/>
    <col min="8969" max="8969" width="14.42578125" customWidth="1"/>
    <col min="8970" max="8970" width="14.85546875" customWidth="1"/>
    <col min="8971" max="8971" width="13.85546875" customWidth="1"/>
    <col min="8972" max="8972" width="14.7109375" customWidth="1"/>
    <col min="8973" max="8973" width="8" customWidth="1"/>
    <col min="8974" max="8974" width="14.7109375" customWidth="1"/>
    <col min="8975" max="8975" width="11.140625" customWidth="1"/>
    <col min="8976" max="8976" width="15.7109375" customWidth="1"/>
    <col min="8977" max="8977" width="8.140625" customWidth="1"/>
    <col min="8978" max="8978" width="14.7109375" customWidth="1"/>
    <col min="8979" max="8979" width="12.42578125" customWidth="1"/>
    <col min="8980" max="8980" width="2.140625" customWidth="1"/>
    <col min="8981" max="8981" width="28.85546875" customWidth="1"/>
    <col min="8982" max="8982" width="5.140625" customWidth="1"/>
    <col min="8983" max="8983" width="9.7109375" customWidth="1"/>
    <col min="9218" max="9218" width="9.7109375" customWidth="1"/>
    <col min="9219" max="9219" width="12.7109375" customWidth="1"/>
    <col min="9220" max="9220" width="1.140625" customWidth="1"/>
    <col min="9221" max="9221" width="13.7109375" customWidth="1"/>
    <col min="9222" max="9222" width="7.140625" customWidth="1"/>
    <col min="9223" max="9223" width="15.42578125" customWidth="1"/>
    <col min="9224" max="9224" width="7.28515625" customWidth="1"/>
    <col min="9225" max="9225" width="14.42578125" customWidth="1"/>
    <col min="9226" max="9226" width="14.85546875" customWidth="1"/>
    <col min="9227" max="9227" width="13.85546875" customWidth="1"/>
    <col min="9228" max="9228" width="14.7109375" customWidth="1"/>
    <col min="9229" max="9229" width="8" customWidth="1"/>
    <col min="9230" max="9230" width="14.7109375" customWidth="1"/>
    <col min="9231" max="9231" width="11.140625" customWidth="1"/>
    <col min="9232" max="9232" width="15.7109375" customWidth="1"/>
    <col min="9233" max="9233" width="8.140625" customWidth="1"/>
    <col min="9234" max="9234" width="14.7109375" customWidth="1"/>
    <col min="9235" max="9235" width="12.42578125" customWidth="1"/>
    <col min="9236" max="9236" width="2.140625" customWidth="1"/>
    <col min="9237" max="9237" width="28.85546875" customWidth="1"/>
    <col min="9238" max="9238" width="5.140625" customWidth="1"/>
    <col min="9239" max="9239" width="9.7109375" customWidth="1"/>
    <col min="9474" max="9474" width="9.7109375" customWidth="1"/>
    <col min="9475" max="9475" width="12.7109375" customWidth="1"/>
    <col min="9476" max="9476" width="1.140625" customWidth="1"/>
    <col min="9477" max="9477" width="13.7109375" customWidth="1"/>
    <col min="9478" max="9478" width="7.140625" customWidth="1"/>
    <col min="9479" max="9479" width="15.42578125" customWidth="1"/>
    <col min="9480" max="9480" width="7.28515625" customWidth="1"/>
    <col min="9481" max="9481" width="14.42578125" customWidth="1"/>
    <col min="9482" max="9482" width="14.85546875" customWidth="1"/>
    <col min="9483" max="9483" width="13.85546875" customWidth="1"/>
    <col min="9484" max="9484" width="14.7109375" customWidth="1"/>
    <col min="9485" max="9485" width="8" customWidth="1"/>
    <col min="9486" max="9486" width="14.7109375" customWidth="1"/>
    <col min="9487" max="9487" width="11.140625" customWidth="1"/>
    <col min="9488" max="9488" width="15.7109375" customWidth="1"/>
    <col min="9489" max="9489" width="8.140625" customWidth="1"/>
    <col min="9490" max="9490" width="14.7109375" customWidth="1"/>
    <col min="9491" max="9491" width="12.42578125" customWidth="1"/>
    <col min="9492" max="9492" width="2.140625" customWidth="1"/>
    <col min="9493" max="9493" width="28.85546875" customWidth="1"/>
    <col min="9494" max="9494" width="5.140625" customWidth="1"/>
    <col min="9495" max="9495" width="9.7109375" customWidth="1"/>
    <col min="9730" max="9730" width="9.7109375" customWidth="1"/>
    <col min="9731" max="9731" width="12.7109375" customWidth="1"/>
    <col min="9732" max="9732" width="1.140625" customWidth="1"/>
    <col min="9733" max="9733" width="13.7109375" customWidth="1"/>
    <col min="9734" max="9734" width="7.140625" customWidth="1"/>
    <col min="9735" max="9735" width="15.42578125" customWidth="1"/>
    <col min="9736" max="9736" width="7.28515625" customWidth="1"/>
    <col min="9737" max="9737" width="14.42578125" customWidth="1"/>
    <col min="9738" max="9738" width="14.85546875" customWidth="1"/>
    <col min="9739" max="9739" width="13.85546875" customWidth="1"/>
    <col min="9740" max="9740" width="14.7109375" customWidth="1"/>
    <col min="9741" max="9741" width="8" customWidth="1"/>
    <col min="9742" max="9742" width="14.7109375" customWidth="1"/>
    <col min="9743" max="9743" width="11.140625" customWidth="1"/>
    <col min="9744" max="9744" width="15.7109375" customWidth="1"/>
    <col min="9745" max="9745" width="8.140625" customWidth="1"/>
    <col min="9746" max="9746" width="14.7109375" customWidth="1"/>
    <col min="9747" max="9747" width="12.42578125" customWidth="1"/>
    <col min="9748" max="9748" width="2.140625" customWidth="1"/>
    <col min="9749" max="9749" width="28.85546875" customWidth="1"/>
    <col min="9750" max="9750" width="5.140625" customWidth="1"/>
    <col min="9751" max="9751" width="9.7109375" customWidth="1"/>
    <col min="9986" max="9986" width="9.7109375" customWidth="1"/>
    <col min="9987" max="9987" width="12.7109375" customWidth="1"/>
    <col min="9988" max="9988" width="1.140625" customWidth="1"/>
    <col min="9989" max="9989" width="13.7109375" customWidth="1"/>
    <col min="9990" max="9990" width="7.140625" customWidth="1"/>
    <col min="9991" max="9991" width="15.42578125" customWidth="1"/>
    <col min="9992" max="9992" width="7.28515625" customWidth="1"/>
    <col min="9993" max="9993" width="14.42578125" customWidth="1"/>
    <col min="9994" max="9994" width="14.85546875" customWidth="1"/>
    <col min="9995" max="9995" width="13.85546875" customWidth="1"/>
    <col min="9996" max="9996" width="14.7109375" customWidth="1"/>
    <col min="9997" max="9997" width="8" customWidth="1"/>
    <col min="9998" max="9998" width="14.7109375" customWidth="1"/>
    <col min="9999" max="9999" width="11.140625" customWidth="1"/>
    <col min="10000" max="10000" width="15.7109375" customWidth="1"/>
    <col min="10001" max="10001" width="8.140625" customWidth="1"/>
    <col min="10002" max="10002" width="14.7109375" customWidth="1"/>
    <col min="10003" max="10003" width="12.42578125" customWidth="1"/>
    <col min="10004" max="10004" width="2.140625" customWidth="1"/>
    <col min="10005" max="10005" width="28.85546875" customWidth="1"/>
    <col min="10006" max="10006" width="5.140625" customWidth="1"/>
    <col min="10007" max="10007" width="9.7109375" customWidth="1"/>
    <col min="10242" max="10242" width="9.7109375" customWidth="1"/>
    <col min="10243" max="10243" width="12.7109375" customWidth="1"/>
    <col min="10244" max="10244" width="1.140625" customWidth="1"/>
    <col min="10245" max="10245" width="13.7109375" customWidth="1"/>
    <col min="10246" max="10246" width="7.140625" customWidth="1"/>
    <col min="10247" max="10247" width="15.42578125" customWidth="1"/>
    <col min="10248" max="10248" width="7.28515625" customWidth="1"/>
    <col min="10249" max="10249" width="14.42578125" customWidth="1"/>
    <col min="10250" max="10250" width="14.85546875" customWidth="1"/>
    <col min="10251" max="10251" width="13.85546875" customWidth="1"/>
    <col min="10252" max="10252" width="14.7109375" customWidth="1"/>
    <col min="10253" max="10253" width="8" customWidth="1"/>
    <col min="10254" max="10254" width="14.7109375" customWidth="1"/>
    <col min="10255" max="10255" width="11.140625" customWidth="1"/>
    <col min="10256" max="10256" width="15.7109375" customWidth="1"/>
    <col min="10257" max="10257" width="8.140625" customWidth="1"/>
    <col min="10258" max="10258" width="14.7109375" customWidth="1"/>
    <col min="10259" max="10259" width="12.42578125" customWidth="1"/>
    <col min="10260" max="10260" width="2.140625" customWidth="1"/>
    <col min="10261" max="10261" width="28.85546875" customWidth="1"/>
    <col min="10262" max="10262" width="5.140625" customWidth="1"/>
    <col min="10263" max="10263" width="9.7109375" customWidth="1"/>
    <col min="10498" max="10498" width="9.7109375" customWidth="1"/>
    <col min="10499" max="10499" width="12.7109375" customWidth="1"/>
    <col min="10500" max="10500" width="1.140625" customWidth="1"/>
    <col min="10501" max="10501" width="13.7109375" customWidth="1"/>
    <col min="10502" max="10502" width="7.140625" customWidth="1"/>
    <col min="10503" max="10503" width="15.42578125" customWidth="1"/>
    <col min="10504" max="10504" width="7.28515625" customWidth="1"/>
    <col min="10505" max="10505" width="14.42578125" customWidth="1"/>
    <col min="10506" max="10506" width="14.85546875" customWidth="1"/>
    <col min="10507" max="10507" width="13.85546875" customWidth="1"/>
    <col min="10508" max="10508" width="14.7109375" customWidth="1"/>
    <col min="10509" max="10509" width="8" customWidth="1"/>
    <col min="10510" max="10510" width="14.7109375" customWidth="1"/>
    <col min="10511" max="10511" width="11.140625" customWidth="1"/>
    <col min="10512" max="10512" width="15.7109375" customWidth="1"/>
    <col min="10513" max="10513" width="8.140625" customWidth="1"/>
    <col min="10514" max="10514" width="14.7109375" customWidth="1"/>
    <col min="10515" max="10515" width="12.42578125" customWidth="1"/>
    <col min="10516" max="10516" width="2.140625" customWidth="1"/>
    <col min="10517" max="10517" width="28.85546875" customWidth="1"/>
    <col min="10518" max="10518" width="5.140625" customWidth="1"/>
    <col min="10519" max="10519" width="9.7109375" customWidth="1"/>
    <col min="10754" max="10754" width="9.7109375" customWidth="1"/>
    <col min="10755" max="10755" width="12.7109375" customWidth="1"/>
    <col min="10756" max="10756" width="1.140625" customWidth="1"/>
    <col min="10757" max="10757" width="13.7109375" customWidth="1"/>
    <col min="10758" max="10758" width="7.140625" customWidth="1"/>
    <col min="10759" max="10759" width="15.42578125" customWidth="1"/>
    <col min="10760" max="10760" width="7.28515625" customWidth="1"/>
    <col min="10761" max="10761" width="14.42578125" customWidth="1"/>
    <col min="10762" max="10762" width="14.85546875" customWidth="1"/>
    <col min="10763" max="10763" width="13.85546875" customWidth="1"/>
    <col min="10764" max="10764" width="14.7109375" customWidth="1"/>
    <col min="10765" max="10765" width="8" customWidth="1"/>
    <col min="10766" max="10766" width="14.7109375" customWidth="1"/>
    <col min="10767" max="10767" width="11.140625" customWidth="1"/>
    <col min="10768" max="10768" width="15.7109375" customWidth="1"/>
    <col min="10769" max="10769" width="8.140625" customWidth="1"/>
    <col min="10770" max="10770" width="14.7109375" customWidth="1"/>
    <col min="10771" max="10771" width="12.42578125" customWidth="1"/>
    <col min="10772" max="10772" width="2.140625" customWidth="1"/>
    <col min="10773" max="10773" width="28.85546875" customWidth="1"/>
    <col min="10774" max="10774" width="5.140625" customWidth="1"/>
    <col min="10775" max="10775" width="9.7109375" customWidth="1"/>
    <col min="11010" max="11010" width="9.7109375" customWidth="1"/>
    <col min="11011" max="11011" width="12.7109375" customWidth="1"/>
    <col min="11012" max="11012" width="1.140625" customWidth="1"/>
    <col min="11013" max="11013" width="13.7109375" customWidth="1"/>
    <col min="11014" max="11014" width="7.140625" customWidth="1"/>
    <col min="11015" max="11015" width="15.42578125" customWidth="1"/>
    <col min="11016" max="11016" width="7.28515625" customWidth="1"/>
    <col min="11017" max="11017" width="14.42578125" customWidth="1"/>
    <col min="11018" max="11018" width="14.85546875" customWidth="1"/>
    <col min="11019" max="11019" width="13.85546875" customWidth="1"/>
    <col min="11020" max="11020" width="14.7109375" customWidth="1"/>
    <col min="11021" max="11021" width="8" customWidth="1"/>
    <col min="11022" max="11022" width="14.7109375" customWidth="1"/>
    <col min="11023" max="11023" width="11.140625" customWidth="1"/>
    <col min="11024" max="11024" width="15.7109375" customWidth="1"/>
    <col min="11025" max="11025" width="8.140625" customWidth="1"/>
    <col min="11026" max="11026" width="14.7109375" customWidth="1"/>
    <col min="11027" max="11027" width="12.42578125" customWidth="1"/>
    <col min="11028" max="11028" width="2.140625" customWidth="1"/>
    <col min="11029" max="11029" width="28.85546875" customWidth="1"/>
    <col min="11030" max="11030" width="5.140625" customWidth="1"/>
    <col min="11031" max="11031" width="9.7109375" customWidth="1"/>
    <col min="11266" max="11266" width="9.7109375" customWidth="1"/>
    <col min="11267" max="11267" width="12.7109375" customWidth="1"/>
    <col min="11268" max="11268" width="1.140625" customWidth="1"/>
    <col min="11269" max="11269" width="13.7109375" customWidth="1"/>
    <col min="11270" max="11270" width="7.140625" customWidth="1"/>
    <col min="11271" max="11271" width="15.42578125" customWidth="1"/>
    <col min="11272" max="11272" width="7.28515625" customWidth="1"/>
    <col min="11273" max="11273" width="14.42578125" customWidth="1"/>
    <col min="11274" max="11274" width="14.85546875" customWidth="1"/>
    <col min="11275" max="11275" width="13.85546875" customWidth="1"/>
    <col min="11276" max="11276" width="14.7109375" customWidth="1"/>
    <col min="11277" max="11277" width="8" customWidth="1"/>
    <col min="11278" max="11278" width="14.7109375" customWidth="1"/>
    <col min="11279" max="11279" width="11.140625" customWidth="1"/>
    <col min="11280" max="11280" width="15.7109375" customWidth="1"/>
    <col min="11281" max="11281" width="8.140625" customWidth="1"/>
    <col min="11282" max="11282" width="14.7109375" customWidth="1"/>
    <col min="11283" max="11283" width="12.42578125" customWidth="1"/>
    <col min="11284" max="11284" width="2.140625" customWidth="1"/>
    <col min="11285" max="11285" width="28.85546875" customWidth="1"/>
    <col min="11286" max="11286" width="5.140625" customWidth="1"/>
    <col min="11287" max="11287" width="9.7109375" customWidth="1"/>
    <col min="11522" max="11522" width="9.7109375" customWidth="1"/>
    <col min="11523" max="11523" width="12.7109375" customWidth="1"/>
    <col min="11524" max="11524" width="1.140625" customWidth="1"/>
    <col min="11525" max="11525" width="13.7109375" customWidth="1"/>
    <col min="11526" max="11526" width="7.140625" customWidth="1"/>
    <col min="11527" max="11527" width="15.42578125" customWidth="1"/>
    <col min="11528" max="11528" width="7.28515625" customWidth="1"/>
    <col min="11529" max="11529" width="14.42578125" customWidth="1"/>
    <col min="11530" max="11530" width="14.85546875" customWidth="1"/>
    <col min="11531" max="11531" width="13.85546875" customWidth="1"/>
    <col min="11532" max="11532" width="14.7109375" customWidth="1"/>
    <col min="11533" max="11533" width="8" customWidth="1"/>
    <col min="11534" max="11534" width="14.7109375" customWidth="1"/>
    <col min="11535" max="11535" width="11.140625" customWidth="1"/>
    <col min="11536" max="11536" width="15.7109375" customWidth="1"/>
    <col min="11537" max="11537" width="8.140625" customWidth="1"/>
    <col min="11538" max="11538" width="14.7109375" customWidth="1"/>
    <col min="11539" max="11539" width="12.42578125" customWidth="1"/>
    <col min="11540" max="11540" width="2.140625" customWidth="1"/>
    <col min="11541" max="11541" width="28.85546875" customWidth="1"/>
    <col min="11542" max="11542" width="5.140625" customWidth="1"/>
    <col min="11543" max="11543" width="9.7109375" customWidth="1"/>
    <col min="11778" max="11778" width="9.7109375" customWidth="1"/>
    <col min="11779" max="11779" width="12.7109375" customWidth="1"/>
    <col min="11780" max="11780" width="1.140625" customWidth="1"/>
    <col min="11781" max="11781" width="13.7109375" customWidth="1"/>
    <col min="11782" max="11782" width="7.140625" customWidth="1"/>
    <col min="11783" max="11783" width="15.42578125" customWidth="1"/>
    <col min="11784" max="11784" width="7.28515625" customWidth="1"/>
    <col min="11785" max="11785" width="14.42578125" customWidth="1"/>
    <col min="11786" max="11786" width="14.85546875" customWidth="1"/>
    <col min="11787" max="11787" width="13.85546875" customWidth="1"/>
    <col min="11788" max="11788" width="14.7109375" customWidth="1"/>
    <col min="11789" max="11789" width="8" customWidth="1"/>
    <col min="11790" max="11790" width="14.7109375" customWidth="1"/>
    <col min="11791" max="11791" width="11.140625" customWidth="1"/>
    <col min="11792" max="11792" width="15.7109375" customWidth="1"/>
    <col min="11793" max="11793" width="8.140625" customWidth="1"/>
    <col min="11794" max="11794" width="14.7109375" customWidth="1"/>
    <col min="11795" max="11795" width="12.42578125" customWidth="1"/>
    <col min="11796" max="11796" width="2.140625" customWidth="1"/>
    <col min="11797" max="11797" width="28.85546875" customWidth="1"/>
    <col min="11798" max="11798" width="5.140625" customWidth="1"/>
    <col min="11799" max="11799" width="9.7109375" customWidth="1"/>
    <col min="12034" max="12034" width="9.7109375" customWidth="1"/>
    <col min="12035" max="12035" width="12.7109375" customWidth="1"/>
    <col min="12036" max="12036" width="1.140625" customWidth="1"/>
    <col min="12037" max="12037" width="13.7109375" customWidth="1"/>
    <col min="12038" max="12038" width="7.140625" customWidth="1"/>
    <col min="12039" max="12039" width="15.42578125" customWidth="1"/>
    <col min="12040" max="12040" width="7.28515625" customWidth="1"/>
    <col min="12041" max="12041" width="14.42578125" customWidth="1"/>
    <col min="12042" max="12042" width="14.85546875" customWidth="1"/>
    <col min="12043" max="12043" width="13.85546875" customWidth="1"/>
    <col min="12044" max="12044" width="14.7109375" customWidth="1"/>
    <col min="12045" max="12045" width="8" customWidth="1"/>
    <col min="12046" max="12046" width="14.7109375" customWidth="1"/>
    <col min="12047" max="12047" width="11.140625" customWidth="1"/>
    <col min="12048" max="12048" width="15.7109375" customWidth="1"/>
    <col min="12049" max="12049" width="8.140625" customWidth="1"/>
    <col min="12050" max="12050" width="14.7109375" customWidth="1"/>
    <col min="12051" max="12051" width="12.42578125" customWidth="1"/>
    <col min="12052" max="12052" width="2.140625" customWidth="1"/>
    <col min="12053" max="12053" width="28.85546875" customWidth="1"/>
    <col min="12054" max="12054" width="5.140625" customWidth="1"/>
    <col min="12055" max="12055" width="9.7109375" customWidth="1"/>
    <col min="12290" max="12290" width="9.7109375" customWidth="1"/>
    <col min="12291" max="12291" width="12.7109375" customWidth="1"/>
    <col min="12292" max="12292" width="1.140625" customWidth="1"/>
    <col min="12293" max="12293" width="13.7109375" customWidth="1"/>
    <col min="12294" max="12294" width="7.140625" customWidth="1"/>
    <col min="12295" max="12295" width="15.42578125" customWidth="1"/>
    <col min="12296" max="12296" width="7.28515625" customWidth="1"/>
    <col min="12297" max="12297" width="14.42578125" customWidth="1"/>
    <col min="12298" max="12298" width="14.85546875" customWidth="1"/>
    <col min="12299" max="12299" width="13.85546875" customWidth="1"/>
    <col min="12300" max="12300" width="14.7109375" customWidth="1"/>
    <col min="12301" max="12301" width="8" customWidth="1"/>
    <col min="12302" max="12302" width="14.7109375" customWidth="1"/>
    <col min="12303" max="12303" width="11.140625" customWidth="1"/>
    <col min="12304" max="12304" width="15.7109375" customWidth="1"/>
    <col min="12305" max="12305" width="8.140625" customWidth="1"/>
    <col min="12306" max="12306" width="14.7109375" customWidth="1"/>
    <col min="12307" max="12307" width="12.42578125" customWidth="1"/>
    <col min="12308" max="12308" width="2.140625" customWidth="1"/>
    <col min="12309" max="12309" width="28.85546875" customWidth="1"/>
    <col min="12310" max="12310" width="5.140625" customWidth="1"/>
    <col min="12311" max="12311" width="9.7109375" customWidth="1"/>
    <col min="12546" max="12546" width="9.7109375" customWidth="1"/>
    <col min="12547" max="12547" width="12.7109375" customWidth="1"/>
    <col min="12548" max="12548" width="1.140625" customWidth="1"/>
    <col min="12549" max="12549" width="13.7109375" customWidth="1"/>
    <col min="12550" max="12550" width="7.140625" customWidth="1"/>
    <col min="12551" max="12551" width="15.42578125" customWidth="1"/>
    <col min="12552" max="12552" width="7.28515625" customWidth="1"/>
    <col min="12553" max="12553" width="14.42578125" customWidth="1"/>
    <col min="12554" max="12554" width="14.85546875" customWidth="1"/>
    <col min="12555" max="12555" width="13.85546875" customWidth="1"/>
    <col min="12556" max="12556" width="14.7109375" customWidth="1"/>
    <col min="12557" max="12557" width="8" customWidth="1"/>
    <col min="12558" max="12558" width="14.7109375" customWidth="1"/>
    <col min="12559" max="12559" width="11.140625" customWidth="1"/>
    <col min="12560" max="12560" width="15.7109375" customWidth="1"/>
    <col min="12561" max="12561" width="8.140625" customWidth="1"/>
    <col min="12562" max="12562" width="14.7109375" customWidth="1"/>
    <col min="12563" max="12563" width="12.42578125" customWidth="1"/>
    <col min="12564" max="12564" width="2.140625" customWidth="1"/>
    <col min="12565" max="12565" width="28.85546875" customWidth="1"/>
    <col min="12566" max="12566" width="5.140625" customWidth="1"/>
    <col min="12567" max="12567" width="9.7109375" customWidth="1"/>
    <col min="12802" max="12802" width="9.7109375" customWidth="1"/>
    <col min="12803" max="12803" width="12.7109375" customWidth="1"/>
    <col min="12804" max="12804" width="1.140625" customWidth="1"/>
    <col min="12805" max="12805" width="13.7109375" customWidth="1"/>
    <col min="12806" max="12806" width="7.140625" customWidth="1"/>
    <col min="12807" max="12807" width="15.42578125" customWidth="1"/>
    <col min="12808" max="12808" width="7.28515625" customWidth="1"/>
    <col min="12809" max="12809" width="14.42578125" customWidth="1"/>
    <col min="12810" max="12810" width="14.85546875" customWidth="1"/>
    <col min="12811" max="12811" width="13.85546875" customWidth="1"/>
    <col min="12812" max="12812" width="14.7109375" customWidth="1"/>
    <col min="12813" max="12813" width="8" customWidth="1"/>
    <col min="12814" max="12814" width="14.7109375" customWidth="1"/>
    <col min="12815" max="12815" width="11.140625" customWidth="1"/>
    <col min="12816" max="12816" width="15.7109375" customWidth="1"/>
    <col min="12817" max="12817" width="8.140625" customWidth="1"/>
    <col min="12818" max="12818" width="14.7109375" customWidth="1"/>
    <col min="12819" max="12819" width="12.42578125" customWidth="1"/>
    <col min="12820" max="12820" width="2.140625" customWidth="1"/>
    <col min="12821" max="12821" width="28.85546875" customWidth="1"/>
    <col min="12822" max="12822" width="5.140625" customWidth="1"/>
    <col min="12823" max="12823" width="9.7109375" customWidth="1"/>
    <col min="13058" max="13058" width="9.7109375" customWidth="1"/>
    <col min="13059" max="13059" width="12.7109375" customWidth="1"/>
    <col min="13060" max="13060" width="1.140625" customWidth="1"/>
    <col min="13061" max="13061" width="13.7109375" customWidth="1"/>
    <col min="13062" max="13062" width="7.140625" customWidth="1"/>
    <col min="13063" max="13063" width="15.42578125" customWidth="1"/>
    <col min="13064" max="13064" width="7.28515625" customWidth="1"/>
    <col min="13065" max="13065" width="14.42578125" customWidth="1"/>
    <col min="13066" max="13066" width="14.85546875" customWidth="1"/>
    <col min="13067" max="13067" width="13.85546875" customWidth="1"/>
    <col min="13068" max="13068" width="14.7109375" customWidth="1"/>
    <col min="13069" max="13069" width="8" customWidth="1"/>
    <col min="13070" max="13070" width="14.7109375" customWidth="1"/>
    <col min="13071" max="13071" width="11.140625" customWidth="1"/>
    <col min="13072" max="13072" width="15.7109375" customWidth="1"/>
    <col min="13073" max="13073" width="8.140625" customWidth="1"/>
    <col min="13074" max="13074" width="14.7109375" customWidth="1"/>
    <col min="13075" max="13075" width="12.42578125" customWidth="1"/>
    <col min="13076" max="13076" width="2.140625" customWidth="1"/>
    <col min="13077" max="13077" width="28.85546875" customWidth="1"/>
    <col min="13078" max="13078" width="5.140625" customWidth="1"/>
    <col min="13079" max="13079" width="9.7109375" customWidth="1"/>
    <col min="13314" max="13314" width="9.7109375" customWidth="1"/>
    <col min="13315" max="13315" width="12.7109375" customWidth="1"/>
    <col min="13316" max="13316" width="1.140625" customWidth="1"/>
    <col min="13317" max="13317" width="13.7109375" customWidth="1"/>
    <col min="13318" max="13318" width="7.140625" customWidth="1"/>
    <col min="13319" max="13319" width="15.42578125" customWidth="1"/>
    <col min="13320" max="13320" width="7.28515625" customWidth="1"/>
    <col min="13321" max="13321" width="14.42578125" customWidth="1"/>
    <col min="13322" max="13322" width="14.85546875" customWidth="1"/>
    <col min="13323" max="13323" width="13.85546875" customWidth="1"/>
    <col min="13324" max="13324" width="14.7109375" customWidth="1"/>
    <col min="13325" max="13325" width="8" customWidth="1"/>
    <col min="13326" max="13326" width="14.7109375" customWidth="1"/>
    <col min="13327" max="13327" width="11.140625" customWidth="1"/>
    <col min="13328" max="13328" width="15.7109375" customWidth="1"/>
    <col min="13329" max="13329" width="8.140625" customWidth="1"/>
    <col min="13330" max="13330" width="14.7109375" customWidth="1"/>
    <col min="13331" max="13331" width="12.42578125" customWidth="1"/>
    <col min="13332" max="13332" width="2.140625" customWidth="1"/>
    <col min="13333" max="13333" width="28.85546875" customWidth="1"/>
    <col min="13334" max="13334" width="5.140625" customWidth="1"/>
    <col min="13335" max="13335" width="9.7109375" customWidth="1"/>
    <col min="13570" max="13570" width="9.7109375" customWidth="1"/>
    <col min="13571" max="13571" width="12.7109375" customWidth="1"/>
    <col min="13572" max="13572" width="1.140625" customWidth="1"/>
    <col min="13573" max="13573" width="13.7109375" customWidth="1"/>
    <col min="13574" max="13574" width="7.140625" customWidth="1"/>
    <col min="13575" max="13575" width="15.42578125" customWidth="1"/>
    <col min="13576" max="13576" width="7.28515625" customWidth="1"/>
    <col min="13577" max="13577" width="14.42578125" customWidth="1"/>
    <col min="13578" max="13578" width="14.85546875" customWidth="1"/>
    <col min="13579" max="13579" width="13.85546875" customWidth="1"/>
    <col min="13580" max="13580" width="14.7109375" customWidth="1"/>
    <col min="13581" max="13581" width="8" customWidth="1"/>
    <col min="13582" max="13582" width="14.7109375" customWidth="1"/>
    <col min="13583" max="13583" width="11.140625" customWidth="1"/>
    <col min="13584" max="13584" width="15.7109375" customWidth="1"/>
    <col min="13585" max="13585" width="8.140625" customWidth="1"/>
    <col min="13586" max="13586" width="14.7109375" customWidth="1"/>
    <col min="13587" max="13587" width="12.42578125" customWidth="1"/>
    <col min="13588" max="13588" width="2.140625" customWidth="1"/>
    <col min="13589" max="13589" width="28.85546875" customWidth="1"/>
    <col min="13590" max="13590" width="5.140625" customWidth="1"/>
    <col min="13591" max="13591" width="9.7109375" customWidth="1"/>
    <col min="13826" max="13826" width="9.7109375" customWidth="1"/>
    <col min="13827" max="13827" width="12.7109375" customWidth="1"/>
    <col min="13828" max="13828" width="1.140625" customWidth="1"/>
    <col min="13829" max="13829" width="13.7109375" customWidth="1"/>
    <col min="13830" max="13830" width="7.140625" customWidth="1"/>
    <col min="13831" max="13831" width="15.42578125" customWidth="1"/>
    <col min="13832" max="13832" width="7.28515625" customWidth="1"/>
    <col min="13833" max="13833" width="14.42578125" customWidth="1"/>
    <col min="13834" max="13834" width="14.85546875" customWidth="1"/>
    <col min="13835" max="13835" width="13.85546875" customWidth="1"/>
    <col min="13836" max="13836" width="14.7109375" customWidth="1"/>
    <col min="13837" max="13837" width="8" customWidth="1"/>
    <col min="13838" max="13838" width="14.7109375" customWidth="1"/>
    <col min="13839" max="13839" width="11.140625" customWidth="1"/>
    <col min="13840" max="13840" width="15.7109375" customWidth="1"/>
    <col min="13841" max="13841" width="8.140625" customWidth="1"/>
    <col min="13842" max="13842" width="14.7109375" customWidth="1"/>
    <col min="13843" max="13843" width="12.42578125" customWidth="1"/>
    <col min="13844" max="13844" width="2.140625" customWidth="1"/>
    <col min="13845" max="13845" width="28.85546875" customWidth="1"/>
    <col min="13846" max="13846" width="5.140625" customWidth="1"/>
    <col min="13847" max="13847" width="9.7109375" customWidth="1"/>
    <col min="14082" max="14082" width="9.7109375" customWidth="1"/>
    <col min="14083" max="14083" width="12.7109375" customWidth="1"/>
    <col min="14084" max="14084" width="1.140625" customWidth="1"/>
    <col min="14085" max="14085" width="13.7109375" customWidth="1"/>
    <col min="14086" max="14086" width="7.140625" customWidth="1"/>
    <col min="14087" max="14087" width="15.42578125" customWidth="1"/>
    <col min="14088" max="14088" width="7.28515625" customWidth="1"/>
    <col min="14089" max="14089" width="14.42578125" customWidth="1"/>
    <col min="14090" max="14090" width="14.85546875" customWidth="1"/>
    <col min="14091" max="14091" width="13.85546875" customWidth="1"/>
    <col min="14092" max="14092" width="14.7109375" customWidth="1"/>
    <col min="14093" max="14093" width="8" customWidth="1"/>
    <col min="14094" max="14094" width="14.7109375" customWidth="1"/>
    <col min="14095" max="14095" width="11.140625" customWidth="1"/>
    <col min="14096" max="14096" width="15.7109375" customWidth="1"/>
    <col min="14097" max="14097" width="8.140625" customWidth="1"/>
    <col min="14098" max="14098" width="14.7109375" customWidth="1"/>
    <col min="14099" max="14099" width="12.42578125" customWidth="1"/>
    <col min="14100" max="14100" width="2.140625" customWidth="1"/>
    <col min="14101" max="14101" width="28.85546875" customWidth="1"/>
    <col min="14102" max="14102" width="5.140625" customWidth="1"/>
    <col min="14103" max="14103" width="9.7109375" customWidth="1"/>
    <col min="14338" max="14338" width="9.7109375" customWidth="1"/>
    <col min="14339" max="14339" width="12.7109375" customWidth="1"/>
    <col min="14340" max="14340" width="1.140625" customWidth="1"/>
    <col min="14341" max="14341" width="13.7109375" customWidth="1"/>
    <col min="14342" max="14342" width="7.140625" customWidth="1"/>
    <col min="14343" max="14343" width="15.42578125" customWidth="1"/>
    <col min="14344" max="14344" width="7.28515625" customWidth="1"/>
    <col min="14345" max="14345" width="14.42578125" customWidth="1"/>
    <col min="14346" max="14346" width="14.85546875" customWidth="1"/>
    <col min="14347" max="14347" width="13.85546875" customWidth="1"/>
    <col min="14348" max="14348" width="14.7109375" customWidth="1"/>
    <col min="14349" max="14349" width="8" customWidth="1"/>
    <col min="14350" max="14350" width="14.7109375" customWidth="1"/>
    <col min="14351" max="14351" width="11.140625" customWidth="1"/>
    <col min="14352" max="14352" width="15.7109375" customWidth="1"/>
    <col min="14353" max="14353" width="8.140625" customWidth="1"/>
    <col min="14354" max="14354" width="14.7109375" customWidth="1"/>
    <col min="14355" max="14355" width="12.42578125" customWidth="1"/>
    <col min="14356" max="14356" width="2.140625" customWidth="1"/>
    <col min="14357" max="14357" width="28.85546875" customWidth="1"/>
    <col min="14358" max="14358" width="5.140625" customWidth="1"/>
    <col min="14359" max="14359" width="9.7109375" customWidth="1"/>
    <col min="14594" max="14594" width="9.7109375" customWidth="1"/>
    <col min="14595" max="14595" width="12.7109375" customWidth="1"/>
    <col min="14596" max="14596" width="1.140625" customWidth="1"/>
    <col min="14597" max="14597" width="13.7109375" customWidth="1"/>
    <col min="14598" max="14598" width="7.140625" customWidth="1"/>
    <col min="14599" max="14599" width="15.42578125" customWidth="1"/>
    <col min="14600" max="14600" width="7.28515625" customWidth="1"/>
    <col min="14601" max="14601" width="14.42578125" customWidth="1"/>
    <col min="14602" max="14602" width="14.85546875" customWidth="1"/>
    <col min="14603" max="14603" width="13.85546875" customWidth="1"/>
    <col min="14604" max="14604" width="14.7109375" customWidth="1"/>
    <col min="14605" max="14605" width="8" customWidth="1"/>
    <col min="14606" max="14606" width="14.7109375" customWidth="1"/>
    <col min="14607" max="14607" width="11.140625" customWidth="1"/>
    <col min="14608" max="14608" width="15.7109375" customWidth="1"/>
    <col min="14609" max="14609" width="8.140625" customWidth="1"/>
    <col min="14610" max="14610" width="14.7109375" customWidth="1"/>
    <col min="14611" max="14611" width="12.42578125" customWidth="1"/>
    <col min="14612" max="14612" width="2.140625" customWidth="1"/>
    <col min="14613" max="14613" width="28.85546875" customWidth="1"/>
    <col min="14614" max="14614" width="5.140625" customWidth="1"/>
    <col min="14615" max="14615" width="9.7109375" customWidth="1"/>
    <col min="14850" max="14850" width="9.7109375" customWidth="1"/>
    <col min="14851" max="14851" width="12.7109375" customWidth="1"/>
    <col min="14852" max="14852" width="1.140625" customWidth="1"/>
    <col min="14853" max="14853" width="13.7109375" customWidth="1"/>
    <col min="14854" max="14854" width="7.140625" customWidth="1"/>
    <col min="14855" max="14855" width="15.42578125" customWidth="1"/>
    <col min="14856" max="14856" width="7.28515625" customWidth="1"/>
    <col min="14857" max="14857" width="14.42578125" customWidth="1"/>
    <col min="14858" max="14858" width="14.85546875" customWidth="1"/>
    <col min="14859" max="14859" width="13.85546875" customWidth="1"/>
    <col min="14860" max="14860" width="14.7109375" customWidth="1"/>
    <col min="14861" max="14861" width="8" customWidth="1"/>
    <col min="14862" max="14862" width="14.7109375" customWidth="1"/>
    <col min="14863" max="14863" width="11.140625" customWidth="1"/>
    <col min="14864" max="14864" width="15.7109375" customWidth="1"/>
    <col min="14865" max="14865" width="8.140625" customWidth="1"/>
    <col min="14866" max="14866" width="14.7109375" customWidth="1"/>
    <col min="14867" max="14867" width="12.42578125" customWidth="1"/>
    <col min="14868" max="14868" width="2.140625" customWidth="1"/>
    <col min="14869" max="14869" width="28.85546875" customWidth="1"/>
    <col min="14870" max="14870" width="5.140625" customWidth="1"/>
    <col min="14871" max="14871" width="9.7109375" customWidth="1"/>
    <col min="15106" max="15106" width="9.7109375" customWidth="1"/>
    <col min="15107" max="15107" width="12.7109375" customWidth="1"/>
    <col min="15108" max="15108" width="1.140625" customWidth="1"/>
    <col min="15109" max="15109" width="13.7109375" customWidth="1"/>
    <col min="15110" max="15110" width="7.140625" customWidth="1"/>
    <col min="15111" max="15111" width="15.42578125" customWidth="1"/>
    <col min="15112" max="15112" width="7.28515625" customWidth="1"/>
    <col min="15113" max="15113" width="14.42578125" customWidth="1"/>
    <col min="15114" max="15114" width="14.85546875" customWidth="1"/>
    <col min="15115" max="15115" width="13.85546875" customWidth="1"/>
    <col min="15116" max="15116" width="14.7109375" customWidth="1"/>
    <col min="15117" max="15117" width="8" customWidth="1"/>
    <col min="15118" max="15118" width="14.7109375" customWidth="1"/>
    <col min="15119" max="15119" width="11.140625" customWidth="1"/>
    <col min="15120" max="15120" width="15.7109375" customWidth="1"/>
    <col min="15121" max="15121" width="8.140625" customWidth="1"/>
    <col min="15122" max="15122" width="14.7109375" customWidth="1"/>
    <col min="15123" max="15123" width="12.42578125" customWidth="1"/>
    <col min="15124" max="15124" width="2.140625" customWidth="1"/>
    <col min="15125" max="15125" width="28.85546875" customWidth="1"/>
    <col min="15126" max="15126" width="5.140625" customWidth="1"/>
    <col min="15127" max="15127" width="9.7109375" customWidth="1"/>
    <col min="15362" max="15362" width="9.7109375" customWidth="1"/>
    <col min="15363" max="15363" width="12.7109375" customWidth="1"/>
    <col min="15364" max="15364" width="1.140625" customWidth="1"/>
    <col min="15365" max="15365" width="13.7109375" customWidth="1"/>
    <col min="15366" max="15366" width="7.140625" customWidth="1"/>
    <col min="15367" max="15367" width="15.42578125" customWidth="1"/>
    <col min="15368" max="15368" width="7.28515625" customWidth="1"/>
    <col min="15369" max="15369" width="14.42578125" customWidth="1"/>
    <col min="15370" max="15370" width="14.85546875" customWidth="1"/>
    <col min="15371" max="15371" width="13.85546875" customWidth="1"/>
    <col min="15372" max="15372" width="14.7109375" customWidth="1"/>
    <col min="15373" max="15373" width="8" customWidth="1"/>
    <col min="15374" max="15374" width="14.7109375" customWidth="1"/>
    <col min="15375" max="15375" width="11.140625" customWidth="1"/>
    <col min="15376" max="15376" width="15.7109375" customWidth="1"/>
    <col min="15377" max="15377" width="8.140625" customWidth="1"/>
    <col min="15378" max="15378" width="14.7109375" customWidth="1"/>
    <col min="15379" max="15379" width="12.42578125" customWidth="1"/>
    <col min="15380" max="15380" width="2.140625" customWidth="1"/>
    <col min="15381" max="15381" width="28.85546875" customWidth="1"/>
    <col min="15382" max="15382" width="5.140625" customWidth="1"/>
    <col min="15383" max="15383" width="9.7109375" customWidth="1"/>
    <col min="15618" max="15618" width="9.7109375" customWidth="1"/>
    <col min="15619" max="15619" width="12.7109375" customWidth="1"/>
    <col min="15620" max="15620" width="1.140625" customWidth="1"/>
    <col min="15621" max="15621" width="13.7109375" customWidth="1"/>
    <col min="15622" max="15622" width="7.140625" customWidth="1"/>
    <col min="15623" max="15623" width="15.42578125" customWidth="1"/>
    <col min="15624" max="15624" width="7.28515625" customWidth="1"/>
    <col min="15625" max="15625" width="14.42578125" customWidth="1"/>
    <col min="15626" max="15626" width="14.85546875" customWidth="1"/>
    <col min="15627" max="15627" width="13.85546875" customWidth="1"/>
    <col min="15628" max="15628" width="14.7109375" customWidth="1"/>
    <col min="15629" max="15629" width="8" customWidth="1"/>
    <col min="15630" max="15630" width="14.7109375" customWidth="1"/>
    <col min="15631" max="15631" width="11.140625" customWidth="1"/>
    <col min="15632" max="15632" width="15.7109375" customWidth="1"/>
    <col min="15633" max="15633" width="8.140625" customWidth="1"/>
    <col min="15634" max="15634" width="14.7109375" customWidth="1"/>
    <col min="15635" max="15635" width="12.42578125" customWidth="1"/>
    <col min="15636" max="15636" width="2.140625" customWidth="1"/>
    <col min="15637" max="15637" width="28.85546875" customWidth="1"/>
    <col min="15638" max="15638" width="5.140625" customWidth="1"/>
    <col min="15639" max="15639" width="9.7109375" customWidth="1"/>
    <col min="15874" max="15874" width="9.7109375" customWidth="1"/>
    <col min="15875" max="15875" width="12.7109375" customWidth="1"/>
    <col min="15876" max="15876" width="1.140625" customWidth="1"/>
    <col min="15877" max="15877" width="13.7109375" customWidth="1"/>
    <col min="15878" max="15878" width="7.140625" customWidth="1"/>
    <col min="15879" max="15879" width="15.42578125" customWidth="1"/>
    <col min="15880" max="15880" width="7.28515625" customWidth="1"/>
    <col min="15881" max="15881" width="14.42578125" customWidth="1"/>
    <col min="15882" max="15882" width="14.85546875" customWidth="1"/>
    <col min="15883" max="15883" width="13.85546875" customWidth="1"/>
    <col min="15884" max="15884" width="14.7109375" customWidth="1"/>
    <col min="15885" max="15885" width="8" customWidth="1"/>
    <col min="15886" max="15886" width="14.7109375" customWidth="1"/>
    <col min="15887" max="15887" width="11.140625" customWidth="1"/>
    <col min="15888" max="15888" width="15.7109375" customWidth="1"/>
    <col min="15889" max="15889" width="8.140625" customWidth="1"/>
    <col min="15890" max="15890" width="14.7109375" customWidth="1"/>
    <col min="15891" max="15891" width="12.42578125" customWidth="1"/>
    <col min="15892" max="15892" width="2.140625" customWidth="1"/>
    <col min="15893" max="15893" width="28.85546875" customWidth="1"/>
    <col min="15894" max="15894" width="5.140625" customWidth="1"/>
    <col min="15895" max="15895" width="9.7109375" customWidth="1"/>
    <col min="16130" max="16130" width="9.7109375" customWidth="1"/>
    <col min="16131" max="16131" width="12.7109375" customWidth="1"/>
    <col min="16132" max="16132" width="1.140625" customWidth="1"/>
    <col min="16133" max="16133" width="13.7109375" customWidth="1"/>
    <col min="16134" max="16134" width="7.140625" customWidth="1"/>
    <col min="16135" max="16135" width="15.42578125" customWidth="1"/>
    <col min="16136" max="16136" width="7.28515625" customWidth="1"/>
    <col min="16137" max="16137" width="14.42578125" customWidth="1"/>
    <col min="16138" max="16138" width="14.85546875" customWidth="1"/>
    <col min="16139" max="16139" width="13.85546875" customWidth="1"/>
    <col min="16140" max="16140" width="14.7109375" customWidth="1"/>
    <col min="16141" max="16141" width="8" customWidth="1"/>
    <col min="16142" max="16142" width="14.7109375" customWidth="1"/>
    <col min="16143" max="16143" width="11.140625" customWidth="1"/>
    <col min="16144" max="16144" width="15.7109375" customWidth="1"/>
    <col min="16145" max="16145" width="8.140625" customWidth="1"/>
    <col min="16146" max="16146" width="14.7109375" customWidth="1"/>
    <col min="16147" max="16147" width="12.42578125" customWidth="1"/>
    <col min="16148" max="16148" width="2.140625" customWidth="1"/>
    <col min="16149" max="16149" width="28.85546875" customWidth="1"/>
    <col min="16150" max="16150" width="5.140625" customWidth="1"/>
    <col min="16151" max="16151" width="9.7109375" customWidth="1"/>
  </cols>
  <sheetData>
    <row r="1" spans="1:23" ht="22.5" customHeight="1">
      <c r="R1" s="172"/>
      <c r="T1" s="173"/>
      <c r="U1" s="173"/>
    </row>
    <row r="2" spans="1:23" ht="23.25">
      <c r="A2" s="174" t="s">
        <v>2120</v>
      </c>
      <c r="R2" s="172"/>
      <c r="S2" t="s">
        <v>951</v>
      </c>
      <c r="T2" s="173"/>
      <c r="U2" s="173"/>
    </row>
    <row r="3" spans="1:23" ht="23.25">
      <c r="A3" s="831" t="s">
        <v>952</v>
      </c>
      <c r="R3" s="172"/>
      <c r="T3" s="173"/>
      <c r="U3" s="832"/>
      <c r="V3" s="175"/>
      <c r="W3" s="175"/>
    </row>
    <row r="4" spans="1:23" ht="6" customHeight="1">
      <c r="A4" s="176"/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5"/>
      <c r="W4" s="175"/>
    </row>
    <row r="5" spans="1:23" ht="8.25" customHeight="1">
      <c r="E5" s="720"/>
      <c r="F5" s="720"/>
      <c r="G5" s="720"/>
      <c r="H5" s="720"/>
      <c r="I5" s="720"/>
      <c r="J5" s="720"/>
      <c r="K5" s="720"/>
      <c r="L5" s="720"/>
      <c r="M5" s="720"/>
      <c r="N5" s="720"/>
      <c r="O5" s="720"/>
      <c r="Q5" s="720"/>
      <c r="S5" s="720"/>
      <c r="V5" s="175"/>
      <c r="W5" s="175"/>
    </row>
    <row r="6" spans="1:23" ht="23.25">
      <c r="E6" s="1015" t="s">
        <v>953</v>
      </c>
      <c r="F6" s="1015"/>
      <c r="G6" s="1016" t="s">
        <v>954</v>
      </c>
      <c r="H6" s="1016"/>
      <c r="I6" s="1016"/>
      <c r="J6" s="719" t="s">
        <v>99</v>
      </c>
      <c r="K6" s="721" t="s">
        <v>955</v>
      </c>
      <c r="L6" s="1017" t="s">
        <v>956</v>
      </c>
      <c r="M6" s="1017"/>
      <c r="N6" s="1017"/>
      <c r="O6" s="1017"/>
      <c r="P6" s="1016" t="s">
        <v>957</v>
      </c>
      <c r="Q6" s="1016"/>
      <c r="R6" s="1016"/>
      <c r="S6" s="1016"/>
    </row>
    <row r="7" spans="1:23">
      <c r="E7" s="1015" t="s">
        <v>958</v>
      </c>
      <c r="F7" s="1015"/>
      <c r="G7" s="1016" t="s">
        <v>959</v>
      </c>
      <c r="H7" s="1016"/>
      <c r="I7" s="1016"/>
      <c r="J7" s="719" t="s">
        <v>960</v>
      </c>
      <c r="K7" s="719" t="s">
        <v>961</v>
      </c>
      <c r="L7" s="1015" t="s">
        <v>962</v>
      </c>
      <c r="M7" s="1015"/>
      <c r="N7" s="1015"/>
      <c r="O7" s="1015"/>
      <c r="P7" s="1015" t="s">
        <v>963</v>
      </c>
      <c r="Q7" s="1015"/>
      <c r="R7" s="1015"/>
      <c r="S7" s="1015"/>
    </row>
    <row r="8" spans="1:23" ht="23.25">
      <c r="E8" s="1018"/>
      <c r="F8" s="1018"/>
      <c r="G8" s="833"/>
      <c r="H8" s="833"/>
      <c r="I8" s="720"/>
      <c r="J8" s="719" t="s">
        <v>964</v>
      </c>
      <c r="K8" s="719" t="s">
        <v>965</v>
      </c>
      <c r="L8" s="1018"/>
      <c r="M8" s="1018"/>
      <c r="N8" s="1018"/>
      <c r="O8" s="1018"/>
      <c r="P8" s="1018"/>
      <c r="Q8" s="1018"/>
      <c r="R8" s="1018"/>
      <c r="S8" s="1018"/>
      <c r="T8" s="179"/>
    </row>
    <row r="9" spans="1:23" ht="23.45" customHeight="1">
      <c r="E9" s="177"/>
      <c r="F9" s="177"/>
      <c r="G9" s="177"/>
      <c r="H9" s="177"/>
      <c r="I9" s="177"/>
      <c r="J9" s="719" t="s">
        <v>966</v>
      </c>
      <c r="K9" s="719" t="s">
        <v>967</v>
      </c>
      <c r="L9" s="177"/>
      <c r="M9" s="177"/>
      <c r="N9" s="177"/>
      <c r="O9" s="177"/>
      <c r="P9" s="177"/>
      <c r="Q9" s="177"/>
      <c r="R9" s="177"/>
      <c r="S9" s="177"/>
      <c r="T9" s="719"/>
      <c r="U9" s="719"/>
    </row>
    <row r="10" spans="1:23" ht="23.45" customHeight="1">
      <c r="A10" s="1016" t="s">
        <v>968</v>
      </c>
      <c r="B10" s="1016"/>
      <c r="C10" s="1016"/>
      <c r="E10" s="173"/>
      <c r="F10" s="173"/>
      <c r="G10" s="720"/>
      <c r="H10" s="720"/>
      <c r="I10" s="720"/>
      <c r="J10" s="719" t="s">
        <v>965</v>
      </c>
      <c r="K10" s="719" t="s">
        <v>969</v>
      </c>
      <c r="U10" s="720" t="s">
        <v>970</v>
      </c>
      <c r="V10" s="178"/>
      <c r="W10" s="178"/>
    </row>
    <row r="11" spans="1:23" ht="23.45" customHeight="1">
      <c r="A11" s="1016" t="s">
        <v>971</v>
      </c>
      <c r="B11" s="1016"/>
      <c r="C11" s="1016"/>
      <c r="E11" s="719" t="s">
        <v>99</v>
      </c>
      <c r="F11" s="719" t="s">
        <v>972</v>
      </c>
      <c r="G11" s="719" t="s">
        <v>99</v>
      </c>
      <c r="H11" s="719" t="s">
        <v>972</v>
      </c>
      <c r="I11" s="719" t="s">
        <v>973</v>
      </c>
      <c r="J11" s="719" t="s">
        <v>974</v>
      </c>
      <c r="K11" s="719" t="s">
        <v>975</v>
      </c>
      <c r="L11" s="719" t="s">
        <v>99</v>
      </c>
      <c r="M11" s="719" t="s">
        <v>972</v>
      </c>
      <c r="N11" s="719" t="s">
        <v>973</v>
      </c>
      <c r="O11" s="719" t="s">
        <v>976</v>
      </c>
      <c r="P11" s="719" t="s">
        <v>99</v>
      </c>
      <c r="Q11" s="719" t="s">
        <v>972</v>
      </c>
      <c r="R11" s="719" t="s">
        <v>973</v>
      </c>
      <c r="S11" s="719" t="s">
        <v>976</v>
      </c>
      <c r="U11" s="720" t="s">
        <v>977</v>
      </c>
      <c r="V11" s="178"/>
      <c r="W11" s="178"/>
    </row>
    <row r="12" spans="1:23" ht="23.45" customHeight="1">
      <c r="A12" s="720"/>
      <c r="B12" s="720"/>
      <c r="C12" s="720"/>
      <c r="E12" s="834" t="s">
        <v>978</v>
      </c>
      <c r="F12" s="834" t="s">
        <v>979</v>
      </c>
      <c r="G12" s="834" t="s">
        <v>978</v>
      </c>
      <c r="H12" s="834" t="s">
        <v>979</v>
      </c>
      <c r="I12" s="719" t="s">
        <v>969</v>
      </c>
      <c r="J12" s="719" t="s">
        <v>980</v>
      </c>
      <c r="K12" s="719" t="s">
        <v>981</v>
      </c>
      <c r="L12" s="834" t="s">
        <v>978</v>
      </c>
      <c r="M12" s="834" t="s">
        <v>979</v>
      </c>
      <c r="N12" s="719" t="s">
        <v>982</v>
      </c>
      <c r="O12" s="719" t="s">
        <v>982</v>
      </c>
      <c r="P12" s="834" t="s">
        <v>978</v>
      </c>
      <c r="Q12" s="834" t="s">
        <v>979</v>
      </c>
      <c r="R12" s="719" t="s">
        <v>982</v>
      </c>
      <c r="S12" s="719" t="s">
        <v>982</v>
      </c>
      <c r="U12" s="720"/>
      <c r="V12" s="178"/>
      <c r="W12" s="178"/>
    </row>
    <row r="13" spans="1:23" ht="23.45" customHeight="1">
      <c r="E13" s="720"/>
      <c r="F13" s="720"/>
      <c r="G13" s="719"/>
      <c r="H13" s="719"/>
      <c r="I13" s="719" t="s">
        <v>983</v>
      </c>
      <c r="J13" s="719" t="s">
        <v>984</v>
      </c>
      <c r="K13" s="719" t="s">
        <v>985</v>
      </c>
      <c r="L13" s="719"/>
      <c r="M13" s="719"/>
      <c r="N13" s="719" t="s">
        <v>984</v>
      </c>
      <c r="O13" s="719" t="s">
        <v>984</v>
      </c>
      <c r="P13" s="719"/>
      <c r="Q13" s="719"/>
      <c r="R13" s="719" t="s">
        <v>984</v>
      </c>
      <c r="S13" s="719" t="s">
        <v>984</v>
      </c>
      <c r="V13" s="178"/>
      <c r="W13" s="178"/>
    </row>
    <row r="14" spans="1:23" ht="23.45" customHeight="1">
      <c r="E14" s="720"/>
      <c r="F14" s="720"/>
      <c r="G14" s="719"/>
      <c r="H14" s="719"/>
      <c r="I14" s="719" t="s">
        <v>986</v>
      </c>
      <c r="J14" s="834" t="s">
        <v>987</v>
      </c>
      <c r="N14" s="719" t="s">
        <v>988</v>
      </c>
      <c r="O14" s="719" t="s">
        <v>988</v>
      </c>
      <c r="R14" s="719" t="s">
        <v>988</v>
      </c>
      <c r="S14" s="719" t="s">
        <v>988</v>
      </c>
    </row>
    <row r="15" spans="1:23" ht="23.45" customHeight="1">
      <c r="E15" s="720"/>
      <c r="F15" s="720"/>
      <c r="G15" s="719"/>
      <c r="H15" s="719"/>
      <c r="I15" s="719" t="s">
        <v>981</v>
      </c>
      <c r="J15" s="719" t="s">
        <v>986</v>
      </c>
      <c r="L15" s="720"/>
      <c r="M15" s="720"/>
      <c r="N15" s="719" t="s">
        <v>986</v>
      </c>
      <c r="O15" s="719" t="s">
        <v>986</v>
      </c>
      <c r="P15" s="834"/>
      <c r="Q15" s="834"/>
      <c r="R15" s="719" t="s">
        <v>986</v>
      </c>
      <c r="S15" s="719" t="s">
        <v>986</v>
      </c>
    </row>
    <row r="16" spans="1:23" ht="23.45" customHeight="1">
      <c r="J16" s="719" t="s">
        <v>981</v>
      </c>
      <c r="K16" s="719"/>
      <c r="L16" s="720"/>
      <c r="M16" s="720"/>
      <c r="N16" s="719" t="s">
        <v>981</v>
      </c>
      <c r="O16" s="719" t="s">
        <v>989</v>
      </c>
      <c r="P16" s="719"/>
      <c r="Q16" s="719"/>
      <c r="R16" s="719" t="s">
        <v>981</v>
      </c>
      <c r="S16" s="719" t="s">
        <v>989</v>
      </c>
    </row>
    <row r="17" spans="1:23" ht="23.45" customHeight="1">
      <c r="J17" s="719" t="s">
        <v>990</v>
      </c>
      <c r="K17" s="719"/>
      <c r="L17" s="720"/>
      <c r="M17" s="720"/>
      <c r="N17" s="719" t="s">
        <v>991</v>
      </c>
      <c r="O17" s="719" t="s">
        <v>991</v>
      </c>
      <c r="P17" s="719"/>
      <c r="Q17" s="719"/>
      <c r="R17" s="719" t="s">
        <v>991</v>
      </c>
      <c r="S17" s="719" t="s">
        <v>991</v>
      </c>
    </row>
    <row r="18" spans="1:23" ht="23.45" customHeight="1">
      <c r="E18" s="720"/>
      <c r="F18" s="720"/>
      <c r="G18" s="719"/>
      <c r="H18" s="719"/>
      <c r="I18" s="719"/>
      <c r="J18" s="719" t="s">
        <v>992</v>
      </c>
      <c r="K18" s="719"/>
      <c r="L18" s="720"/>
      <c r="M18" s="720"/>
      <c r="P18" s="719"/>
      <c r="Q18" s="719"/>
      <c r="R18" s="719"/>
      <c r="S18" s="719"/>
    </row>
    <row r="19" spans="1:23" s="183" customFormat="1" ht="11.25" customHeight="1">
      <c r="A19" s="1014" t="s">
        <v>993</v>
      </c>
      <c r="B19" s="1014"/>
      <c r="C19" s="1014"/>
      <c r="D19" s="180"/>
      <c r="E19" s="718" t="s">
        <v>994</v>
      </c>
      <c r="F19" s="718" t="s">
        <v>995</v>
      </c>
      <c r="G19" s="718" t="s">
        <v>996</v>
      </c>
      <c r="H19" s="718" t="s">
        <v>997</v>
      </c>
      <c r="I19" s="718" t="s">
        <v>998</v>
      </c>
      <c r="J19" s="718" t="s">
        <v>999</v>
      </c>
      <c r="K19" s="718" t="s">
        <v>1000</v>
      </c>
      <c r="L19" s="718" t="s">
        <v>1001</v>
      </c>
      <c r="M19" s="718" t="s">
        <v>1002</v>
      </c>
      <c r="N19" s="718" t="s">
        <v>1003</v>
      </c>
      <c r="O19" s="718" t="s">
        <v>1004</v>
      </c>
      <c r="P19" s="718" t="s">
        <v>1005</v>
      </c>
      <c r="Q19" s="718" t="s">
        <v>1006</v>
      </c>
      <c r="R19" s="718" t="s">
        <v>1007</v>
      </c>
      <c r="S19" s="718" t="s">
        <v>1008</v>
      </c>
      <c r="T19" s="181"/>
      <c r="U19" s="718" t="s">
        <v>1009</v>
      </c>
      <c r="V19" s="182"/>
      <c r="W19" s="182"/>
    </row>
    <row r="20" spans="1:23" ht="4.5" customHeight="1">
      <c r="A20" s="184"/>
      <c r="B20" s="184"/>
      <c r="C20" s="184"/>
      <c r="D20" s="184"/>
      <c r="E20" s="184"/>
      <c r="F20" s="184"/>
      <c r="G20" s="184"/>
      <c r="H20" s="184"/>
      <c r="I20" s="184"/>
      <c r="J20" s="185"/>
      <c r="K20" s="184"/>
      <c r="L20" s="184"/>
      <c r="M20" s="184"/>
      <c r="N20" s="184"/>
      <c r="O20" s="184"/>
      <c r="P20" s="184"/>
      <c r="Q20" s="184"/>
      <c r="R20" s="184"/>
      <c r="S20" s="184"/>
      <c r="T20" s="184"/>
      <c r="U20" s="184"/>
      <c r="V20" s="174"/>
      <c r="W20" s="174"/>
    </row>
    <row r="21" spans="1:23" ht="21.75" customHeight="1">
      <c r="A21" s="174" t="s">
        <v>181</v>
      </c>
      <c r="B21" s="174"/>
      <c r="C21" s="174"/>
      <c r="D21" s="174"/>
      <c r="E21" s="186">
        <v>262062</v>
      </c>
      <c r="F21" s="187">
        <v>100</v>
      </c>
      <c r="G21" s="186">
        <v>774996.1</v>
      </c>
      <c r="H21" s="187">
        <v>100</v>
      </c>
      <c r="I21" s="187">
        <v>2.96</v>
      </c>
      <c r="J21" s="187">
        <v>1.79</v>
      </c>
      <c r="K21" s="187">
        <v>58.53</v>
      </c>
      <c r="L21" s="186">
        <v>6955667450.6700001</v>
      </c>
      <c r="M21" s="187">
        <v>100</v>
      </c>
      <c r="N21" s="188">
        <v>26542.07</v>
      </c>
      <c r="O21" s="188">
        <v>8975.1</v>
      </c>
      <c r="P21" s="186">
        <v>6738108725.3299999</v>
      </c>
      <c r="Q21" s="187">
        <v>100</v>
      </c>
      <c r="R21" s="188">
        <v>25711.89</v>
      </c>
      <c r="S21" s="186">
        <v>8694.3799999999992</v>
      </c>
      <c r="T21" s="174"/>
      <c r="U21" s="174" t="s">
        <v>116</v>
      </c>
      <c r="V21" s="174"/>
      <c r="W21" s="174"/>
    </row>
    <row r="22" spans="1:23" ht="21.75" customHeight="1">
      <c r="A22" s="174" t="s">
        <v>1010</v>
      </c>
      <c r="B22" s="174"/>
      <c r="C22" s="174"/>
      <c r="D22" s="174"/>
      <c r="E22" s="186" t="s">
        <v>1011</v>
      </c>
      <c r="F22" s="187" t="s">
        <v>1011</v>
      </c>
      <c r="G22" s="186" t="s">
        <v>1011</v>
      </c>
      <c r="H22" s="187" t="s">
        <v>1011</v>
      </c>
      <c r="I22" s="187" t="s">
        <v>1011</v>
      </c>
      <c r="J22" s="187" t="s">
        <v>1011</v>
      </c>
      <c r="K22" s="187" t="s">
        <v>1011</v>
      </c>
      <c r="L22" s="186" t="s">
        <v>1011</v>
      </c>
      <c r="M22" s="187" t="s">
        <v>1011</v>
      </c>
      <c r="N22" s="186" t="s">
        <v>1011</v>
      </c>
      <c r="O22" s="186" t="s">
        <v>1011</v>
      </c>
      <c r="P22" s="186" t="s">
        <v>1011</v>
      </c>
      <c r="Q22" s="187" t="s">
        <v>1011</v>
      </c>
      <c r="R22" s="186" t="s">
        <v>1011</v>
      </c>
      <c r="S22" s="186" t="s">
        <v>1011</v>
      </c>
      <c r="T22" s="174"/>
      <c r="U22" s="174" t="s">
        <v>1012</v>
      </c>
      <c r="V22" s="174"/>
      <c r="W22" s="174"/>
    </row>
    <row r="23" spans="1:23" ht="21.75" customHeight="1">
      <c r="A23" s="174" t="s">
        <v>1013</v>
      </c>
      <c r="B23" s="174"/>
      <c r="C23" s="174"/>
      <c r="D23" s="174"/>
      <c r="E23" s="186">
        <v>24270.639999999999</v>
      </c>
      <c r="F23" s="187">
        <v>9.26</v>
      </c>
      <c r="G23" s="186">
        <v>67798.53</v>
      </c>
      <c r="H23" s="187">
        <v>8.75</v>
      </c>
      <c r="I23" s="187">
        <v>2.79</v>
      </c>
      <c r="J23" s="187">
        <v>1.95</v>
      </c>
      <c r="K23" s="187">
        <v>59.18</v>
      </c>
      <c r="L23" s="186">
        <v>459993646.51999998</v>
      </c>
      <c r="M23" s="187">
        <v>6.61</v>
      </c>
      <c r="N23" s="186">
        <v>18952.68</v>
      </c>
      <c r="O23" s="186">
        <v>6784.71</v>
      </c>
      <c r="P23" s="186">
        <v>451120553.00999999</v>
      </c>
      <c r="Q23" s="187">
        <v>6.7</v>
      </c>
      <c r="R23" s="186">
        <v>18587.09</v>
      </c>
      <c r="S23" s="186">
        <v>6653.84</v>
      </c>
      <c r="T23" s="174"/>
      <c r="U23" s="174" t="s">
        <v>1014</v>
      </c>
      <c r="V23" s="174"/>
      <c r="W23" s="174"/>
    </row>
    <row r="24" spans="1:23" ht="24" customHeight="1">
      <c r="A24" t="s">
        <v>1015</v>
      </c>
      <c r="D24" s="174"/>
      <c r="E24" s="189" t="s">
        <v>96</v>
      </c>
      <c r="F24" s="190" t="s">
        <v>96</v>
      </c>
      <c r="G24" s="189" t="s">
        <v>96</v>
      </c>
      <c r="H24" s="190" t="s">
        <v>96</v>
      </c>
      <c r="I24" s="190" t="s">
        <v>96</v>
      </c>
      <c r="J24" s="190" t="s">
        <v>96</v>
      </c>
      <c r="K24" s="190" t="s">
        <v>96</v>
      </c>
      <c r="L24" s="189" t="s">
        <v>96</v>
      </c>
      <c r="M24" s="190" t="s">
        <v>96</v>
      </c>
      <c r="N24" s="189" t="s">
        <v>96</v>
      </c>
      <c r="O24" s="189" t="s">
        <v>96</v>
      </c>
      <c r="P24" s="189" t="s">
        <v>96</v>
      </c>
      <c r="Q24" s="190" t="s">
        <v>96</v>
      </c>
      <c r="R24" s="189" t="s">
        <v>96</v>
      </c>
      <c r="S24" s="189" t="s">
        <v>96</v>
      </c>
      <c r="U24" t="s">
        <v>1016</v>
      </c>
    </row>
    <row r="25" spans="1:23" ht="21.75" customHeight="1">
      <c r="A25" t="s">
        <v>1017</v>
      </c>
      <c r="D25" s="174"/>
      <c r="E25" s="189">
        <v>699.38</v>
      </c>
      <c r="F25" s="190">
        <v>0.27</v>
      </c>
      <c r="G25" s="189">
        <v>2098.15</v>
      </c>
      <c r="H25" s="190">
        <v>0.27</v>
      </c>
      <c r="I25" s="190">
        <v>3</v>
      </c>
      <c r="J25" s="190">
        <v>3</v>
      </c>
      <c r="K25" s="190">
        <v>53</v>
      </c>
      <c r="L25" s="189">
        <v>4099092.55</v>
      </c>
      <c r="M25" s="190">
        <v>0.06</v>
      </c>
      <c r="N25" s="189">
        <v>5861</v>
      </c>
      <c r="O25" s="189">
        <v>1953.67</v>
      </c>
      <c r="P25" s="189">
        <v>3982994.73</v>
      </c>
      <c r="Q25" s="190">
        <v>0.06</v>
      </c>
      <c r="R25" s="189">
        <v>5695</v>
      </c>
      <c r="S25" s="189">
        <v>1898.33</v>
      </c>
      <c r="U25" t="s">
        <v>1018</v>
      </c>
    </row>
    <row r="26" spans="1:23" ht="21.75" customHeight="1">
      <c r="A26" t="s">
        <v>1019</v>
      </c>
      <c r="D26" s="174"/>
      <c r="E26" s="189">
        <v>5138.8599999999997</v>
      </c>
      <c r="F26" s="190">
        <v>1.96</v>
      </c>
      <c r="G26" s="189">
        <v>12189.29</v>
      </c>
      <c r="H26" s="190">
        <v>1.57</v>
      </c>
      <c r="I26" s="190">
        <v>2.37</v>
      </c>
      <c r="J26" s="190">
        <v>1.84</v>
      </c>
      <c r="K26" s="190">
        <v>50.1</v>
      </c>
      <c r="L26" s="189">
        <v>85885131.209999993</v>
      </c>
      <c r="M26" s="190">
        <v>1.23</v>
      </c>
      <c r="N26" s="189">
        <v>16712.88</v>
      </c>
      <c r="O26" s="189">
        <v>7045.95</v>
      </c>
      <c r="P26" s="189">
        <v>84512689.849999994</v>
      </c>
      <c r="Q26" s="190">
        <v>1.25</v>
      </c>
      <c r="R26" s="189">
        <v>16445.810000000001</v>
      </c>
      <c r="S26" s="189">
        <v>6933.36</v>
      </c>
      <c r="U26" t="s">
        <v>1020</v>
      </c>
    </row>
    <row r="27" spans="1:23" ht="21.75" customHeight="1">
      <c r="A27" t="s">
        <v>1021</v>
      </c>
      <c r="D27" s="174"/>
      <c r="E27" s="189">
        <v>9983.83</v>
      </c>
      <c r="F27" s="190">
        <v>3.81</v>
      </c>
      <c r="G27" s="189">
        <v>26344.16</v>
      </c>
      <c r="H27" s="190">
        <v>3.4</v>
      </c>
      <c r="I27" s="190">
        <v>2.64</v>
      </c>
      <c r="J27" s="190">
        <v>1.74</v>
      </c>
      <c r="K27" s="190">
        <v>60.11</v>
      </c>
      <c r="L27" s="189">
        <v>166252884.19999999</v>
      </c>
      <c r="M27" s="190">
        <v>2.39</v>
      </c>
      <c r="N27" s="189">
        <v>16652.22</v>
      </c>
      <c r="O27" s="189">
        <v>6310.81</v>
      </c>
      <c r="P27" s="189">
        <v>162624120.53999999</v>
      </c>
      <c r="Q27" s="190">
        <v>2.41</v>
      </c>
      <c r="R27" s="189">
        <v>16288.76</v>
      </c>
      <c r="S27" s="189">
        <v>6173.06</v>
      </c>
      <c r="U27" t="s">
        <v>1022</v>
      </c>
    </row>
    <row r="28" spans="1:23" ht="21.75" customHeight="1">
      <c r="A28" t="s">
        <v>1023</v>
      </c>
      <c r="D28" s="174"/>
      <c r="E28" s="189">
        <v>6829.69</v>
      </c>
      <c r="F28" s="190">
        <v>2.61</v>
      </c>
      <c r="G28" s="189">
        <v>20537.54</v>
      </c>
      <c r="H28" s="190">
        <v>2.65</v>
      </c>
      <c r="I28" s="190">
        <v>3.01</v>
      </c>
      <c r="J28" s="190">
        <v>2.21</v>
      </c>
      <c r="K28" s="190">
        <v>62.46</v>
      </c>
      <c r="L28" s="189">
        <v>143465400.58000001</v>
      </c>
      <c r="M28" s="190">
        <v>2.06</v>
      </c>
      <c r="N28" s="189">
        <v>21006.14</v>
      </c>
      <c r="O28" s="189">
        <v>6985.52</v>
      </c>
      <c r="P28" s="189">
        <v>141794046.81</v>
      </c>
      <c r="Q28" s="190">
        <v>2.1</v>
      </c>
      <c r="R28" s="189">
        <v>20761.419999999998</v>
      </c>
      <c r="S28" s="189">
        <v>6904.14</v>
      </c>
      <c r="U28" t="s">
        <v>1024</v>
      </c>
    </row>
    <row r="29" spans="1:23" ht="22.5" customHeight="1">
      <c r="A29" t="s">
        <v>1025</v>
      </c>
      <c r="D29" s="174"/>
      <c r="E29" s="189">
        <v>1618.88</v>
      </c>
      <c r="F29" s="190">
        <v>0.62</v>
      </c>
      <c r="G29" s="189">
        <v>6629.39</v>
      </c>
      <c r="H29" s="190">
        <v>0.86</v>
      </c>
      <c r="I29" s="190">
        <v>4.0999999999999996</v>
      </c>
      <c r="J29" s="190">
        <v>2.1</v>
      </c>
      <c r="K29" s="190">
        <v>71.069999999999993</v>
      </c>
      <c r="L29" s="189">
        <v>60291137.979999997</v>
      </c>
      <c r="M29" s="190">
        <v>0.87</v>
      </c>
      <c r="N29" s="189">
        <v>37242.54</v>
      </c>
      <c r="O29" s="189">
        <v>9094.5300000000007</v>
      </c>
      <c r="P29" s="189">
        <v>58206701.079999998</v>
      </c>
      <c r="Q29" s="190">
        <v>0.86</v>
      </c>
      <c r="R29" s="189">
        <v>35954.959999999999</v>
      </c>
      <c r="S29" s="189">
        <v>8780.1</v>
      </c>
      <c r="U29" t="s">
        <v>1026</v>
      </c>
    </row>
    <row r="30" spans="1:23" ht="5.25" customHeight="1">
      <c r="D30" s="174"/>
      <c r="E30" s="189" t="s">
        <v>1011</v>
      </c>
      <c r="F30" s="190" t="s">
        <v>1011</v>
      </c>
      <c r="G30" s="189" t="s">
        <v>1011</v>
      </c>
      <c r="H30" s="190" t="s">
        <v>1011</v>
      </c>
      <c r="I30" s="190" t="s">
        <v>1011</v>
      </c>
      <c r="J30" s="190" t="s">
        <v>1011</v>
      </c>
      <c r="K30" s="190" t="s">
        <v>1011</v>
      </c>
      <c r="L30" s="189" t="s">
        <v>1011</v>
      </c>
      <c r="M30" s="190" t="s">
        <v>1011</v>
      </c>
      <c r="N30" s="189" t="s">
        <v>1011</v>
      </c>
      <c r="O30" s="189" t="s">
        <v>1011</v>
      </c>
      <c r="P30" s="189" t="s">
        <v>1011</v>
      </c>
      <c r="Q30" s="190" t="s">
        <v>1011</v>
      </c>
      <c r="R30" s="189" t="s">
        <v>1011</v>
      </c>
      <c r="S30" s="189" t="s">
        <v>1011</v>
      </c>
    </row>
    <row r="31" spans="1:23" ht="21.75" customHeight="1">
      <c r="A31" s="172" t="s">
        <v>1010</v>
      </c>
      <c r="B31" s="174"/>
      <c r="C31" s="174"/>
      <c r="D31" s="174"/>
      <c r="E31" s="186" t="s">
        <v>1011</v>
      </c>
      <c r="F31" s="187" t="s">
        <v>1011</v>
      </c>
      <c r="G31" s="186" t="s">
        <v>1011</v>
      </c>
      <c r="H31" s="187" t="s">
        <v>1011</v>
      </c>
      <c r="I31" s="187" t="s">
        <v>1011</v>
      </c>
      <c r="J31" s="187" t="s">
        <v>1011</v>
      </c>
      <c r="K31" s="187" t="s">
        <v>1011</v>
      </c>
      <c r="L31" s="186" t="s">
        <v>1011</v>
      </c>
      <c r="M31" s="187" t="s">
        <v>1011</v>
      </c>
      <c r="N31" s="186" t="s">
        <v>1011</v>
      </c>
      <c r="O31" s="186" t="s">
        <v>1011</v>
      </c>
      <c r="P31" s="186" t="s">
        <v>1011</v>
      </c>
      <c r="Q31" s="187" t="s">
        <v>1011</v>
      </c>
      <c r="R31" s="186" t="s">
        <v>1011</v>
      </c>
      <c r="S31" s="186" t="s">
        <v>1011</v>
      </c>
      <c r="T31" s="174"/>
      <c r="U31" s="172" t="s">
        <v>1012</v>
      </c>
      <c r="V31" s="174"/>
      <c r="W31" s="174"/>
    </row>
    <row r="32" spans="1:23" ht="21.75" customHeight="1">
      <c r="A32" s="172" t="s">
        <v>1027</v>
      </c>
      <c r="B32" s="174"/>
      <c r="C32" s="174"/>
      <c r="D32" s="174"/>
      <c r="E32" s="186">
        <v>2062.15</v>
      </c>
      <c r="F32" s="187">
        <v>0.79</v>
      </c>
      <c r="G32" s="186">
        <v>10217.870000000001</v>
      </c>
      <c r="H32" s="187">
        <v>1.32</v>
      </c>
      <c r="I32" s="187">
        <v>4.95</v>
      </c>
      <c r="J32" s="187">
        <v>3.31</v>
      </c>
      <c r="K32" s="187">
        <v>53.64</v>
      </c>
      <c r="L32" s="186">
        <v>48058613.149999999</v>
      </c>
      <c r="M32" s="187">
        <v>0.69</v>
      </c>
      <c r="N32" s="186">
        <v>23305.119999999999</v>
      </c>
      <c r="O32" s="186">
        <v>4703.3900000000003</v>
      </c>
      <c r="P32" s="186">
        <v>46683156.5</v>
      </c>
      <c r="Q32" s="187">
        <v>0.69</v>
      </c>
      <c r="R32" s="186">
        <v>22638.11</v>
      </c>
      <c r="S32" s="186">
        <v>4568.78</v>
      </c>
      <c r="T32" s="174"/>
      <c r="U32" s="172" t="s">
        <v>1028</v>
      </c>
      <c r="V32" s="174"/>
      <c r="W32" s="174"/>
    </row>
    <row r="33" spans="1:23" ht="21.75" customHeight="1">
      <c r="A33" t="s">
        <v>1029</v>
      </c>
      <c r="D33" s="174"/>
      <c r="E33" s="189" t="s">
        <v>96</v>
      </c>
      <c r="F33" s="190" t="s">
        <v>96</v>
      </c>
      <c r="G33" s="189" t="s">
        <v>96</v>
      </c>
      <c r="H33" s="190" t="s">
        <v>96</v>
      </c>
      <c r="I33" s="190" t="s">
        <v>96</v>
      </c>
      <c r="J33" s="190" t="s">
        <v>96</v>
      </c>
      <c r="K33" s="191" t="s">
        <v>96</v>
      </c>
      <c r="L33" s="189" t="s">
        <v>96</v>
      </c>
      <c r="M33" s="190" t="s">
        <v>96</v>
      </c>
      <c r="N33" s="189" t="s">
        <v>96</v>
      </c>
      <c r="O33" s="192" t="s">
        <v>96</v>
      </c>
      <c r="P33" s="189" t="s">
        <v>96</v>
      </c>
      <c r="Q33" s="190" t="s">
        <v>96</v>
      </c>
      <c r="R33" s="189" t="s">
        <v>96</v>
      </c>
      <c r="S33" s="192" t="s">
        <v>96</v>
      </c>
      <c r="U33" t="s">
        <v>1030</v>
      </c>
    </row>
    <row r="34" spans="1:23" ht="21.75" customHeight="1">
      <c r="A34" t="s">
        <v>1031</v>
      </c>
      <c r="D34" s="174"/>
      <c r="E34" s="189">
        <v>1382.54</v>
      </c>
      <c r="F34" s="190">
        <v>0.53</v>
      </c>
      <c r="G34" s="189">
        <v>6819.84</v>
      </c>
      <c r="H34" s="190">
        <v>0.88</v>
      </c>
      <c r="I34" s="190">
        <v>4.93</v>
      </c>
      <c r="J34" s="190">
        <v>3.47</v>
      </c>
      <c r="K34" s="190">
        <v>53.47</v>
      </c>
      <c r="L34" s="189">
        <v>41300603.130000003</v>
      </c>
      <c r="M34" s="190">
        <v>0.59</v>
      </c>
      <c r="N34" s="189">
        <v>29872.95</v>
      </c>
      <c r="O34" s="189">
        <v>6055.95</v>
      </c>
      <c r="P34" s="189">
        <v>39925146.479999997</v>
      </c>
      <c r="Q34" s="190">
        <v>0.59</v>
      </c>
      <c r="R34" s="189">
        <v>28878.07</v>
      </c>
      <c r="S34" s="189">
        <v>5854.27</v>
      </c>
      <c r="U34" t="s">
        <v>1032</v>
      </c>
    </row>
    <row r="35" spans="1:23" ht="22.5" customHeight="1">
      <c r="A35" t="s">
        <v>1033</v>
      </c>
      <c r="D35" s="174"/>
      <c r="E35" s="189">
        <v>679.61</v>
      </c>
      <c r="F35" s="190">
        <v>0.26</v>
      </c>
      <c r="G35" s="189">
        <v>3398.03</v>
      </c>
      <c r="H35" s="190">
        <v>0.44</v>
      </c>
      <c r="I35" s="190">
        <v>5</v>
      </c>
      <c r="J35" s="190">
        <v>3</v>
      </c>
      <c r="K35" s="190">
        <v>54</v>
      </c>
      <c r="L35" s="189">
        <v>6758010.0199999996</v>
      </c>
      <c r="M35" s="190">
        <v>0.1</v>
      </c>
      <c r="N35" s="192">
        <v>9944</v>
      </c>
      <c r="O35" s="189">
        <v>1988.8</v>
      </c>
      <c r="P35" s="189">
        <v>6758010.0199999996</v>
      </c>
      <c r="Q35" s="190">
        <v>0.1</v>
      </c>
      <c r="R35" s="192">
        <v>9944</v>
      </c>
      <c r="S35" s="189">
        <v>1988.8</v>
      </c>
      <c r="U35" s="173" t="s">
        <v>1034</v>
      </c>
    </row>
    <row r="36" spans="1:23" ht="18" customHeight="1">
      <c r="D36" s="174"/>
      <c r="E36" s="189" t="s">
        <v>1011</v>
      </c>
      <c r="F36" s="190" t="s">
        <v>1011</v>
      </c>
      <c r="G36" s="189" t="s">
        <v>1011</v>
      </c>
      <c r="H36" s="190" t="s">
        <v>1011</v>
      </c>
      <c r="I36" s="190" t="s">
        <v>1011</v>
      </c>
      <c r="J36" s="190" t="s">
        <v>1011</v>
      </c>
      <c r="K36" s="190" t="s">
        <v>1011</v>
      </c>
      <c r="L36" s="189" t="s">
        <v>1011</v>
      </c>
      <c r="M36" s="190" t="s">
        <v>1011</v>
      </c>
      <c r="N36" s="189" t="s">
        <v>1011</v>
      </c>
      <c r="O36" s="189" t="s">
        <v>1011</v>
      </c>
      <c r="P36" s="189" t="s">
        <v>1011</v>
      </c>
      <c r="Q36" s="190" t="s">
        <v>1011</v>
      </c>
      <c r="R36" s="189" t="s">
        <v>1011</v>
      </c>
      <c r="S36" s="189" t="s">
        <v>1011</v>
      </c>
    </row>
    <row r="37" spans="1:23" ht="21.75" customHeight="1">
      <c r="A37" s="193" t="s">
        <v>1035</v>
      </c>
      <c r="D37" s="174"/>
      <c r="E37" s="186" t="s">
        <v>1011</v>
      </c>
      <c r="F37" s="194" t="s">
        <v>1011</v>
      </c>
      <c r="G37" s="186" t="s">
        <v>1011</v>
      </c>
      <c r="H37" s="187" t="s">
        <v>1011</v>
      </c>
      <c r="I37" s="187" t="s">
        <v>1011</v>
      </c>
      <c r="J37" s="187" t="s">
        <v>1011</v>
      </c>
      <c r="K37" s="187" t="s">
        <v>1011</v>
      </c>
      <c r="L37" s="186" t="s">
        <v>1011</v>
      </c>
      <c r="M37" s="187" t="s">
        <v>1011</v>
      </c>
      <c r="N37" s="186" t="s">
        <v>1011</v>
      </c>
      <c r="O37" s="186" t="s">
        <v>1011</v>
      </c>
      <c r="P37" s="186" t="s">
        <v>1011</v>
      </c>
      <c r="Q37" s="187" t="s">
        <v>1011</v>
      </c>
      <c r="R37" s="186" t="s">
        <v>1011</v>
      </c>
      <c r="S37" s="186" t="s">
        <v>1011</v>
      </c>
      <c r="U37" s="195" t="s">
        <v>1036</v>
      </c>
    </row>
    <row r="38" spans="1:23" ht="22.5" customHeight="1">
      <c r="A38" s="193" t="s">
        <v>1037</v>
      </c>
      <c r="D38" s="174"/>
      <c r="E38" s="186">
        <v>3897.94</v>
      </c>
      <c r="F38" s="187">
        <v>1.49</v>
      </c>
      <c r="G38" s="186">
        <v>14292.45</v>
      </c>
      <c r="H38" s="187">
        <v>1.84</v>
      </c>
      <c r="I38" s="187">
        <v>3.67</v>
      </c>
      <c r="J38" s="187">
        <v>3</v>
      </c>
      <c r="K38" s="187">
        <v>49.33</v>
      </c>
      <c r="L38" s="186">
        <v>96707881.480000004</v>
      </c>
      <c r="M38" s="187">
        <v>1.39</v>
      </c>
      <c r="N38" s="186">
        <v>24810</v>
      </c>
      <c r="O38" s="186">
        <v>6766.36</v>
      </c>
      <c r="P38" s="186">
        <v>96166067.870000005</v>
      </c>
      <c r="Q38" s="187">
        <v>1.43</v>
      </c>
      <c r="R38" s="186">
        <v>24671</v>
      </c>
      <c r="S38" s="186">
        <v>6728.45</v>
      </c>
      <c r="U38" s="193" t="s">
        <v>1038</v>
      </c>
    </row>
    <row r="39" spans="1:23" ht="18" customHeight="1">
      <c r="A39" s="193"/>
      <c r="D39" s="174"/>
      <c r="E39" s="186" t="s">
        <v>1011</v>
      </c>
      <c r="F39" s="187" t="s">
        <v>1011</v>
      </c>
      <c r="G39" s="186" t="s">
        <v>1011</v>
      </c>
      <c r="H39" s="187" t="s">
        <v>1011</v>
      </c>
      <c r="I39" s="187" t="s">
        <v>1011</v>
      </c>
      <c r="J39" s="187" t="s">
        <v>1011</v>
      </c>
      <c r="K39" s="187" t="s">
        <v>1011</v>
      </c>
      <c r="L39" s="196" t="s">
        <v>1011</v>
      </c>
      <c r="M39" s="194" t="s">
        <v>1011</v>
      </c>
      <c r="N39" s="196" t="s">
        <v>1011</v>
      </c>
      <c r="O39" s="186" t="s">
        <v>1011</v>
      </c>
      <c r="P39" s="196" t="s">
        <v>1011</v>
      </c>
      <c r="Q39" s="187" t="s">
        <v>1011</v>
      </c>
      <c r="R39" s="186" t="s">
        <v>1011</v>
      </c>
      <c r="S39" s="186" t="s">
        <v>1011</v>
      </c>
      <c r="U39" s="193"/>
    </row>
    <row r="40" spans="1:23" ht="21.75" customHeight="1">
      <c r="A40" s="174" t="s">
        <v>1039</v>
      </c>
      <c r="B40" s="174"/>
      <c r="C40" s="174"/>
      <c r="D40" s="174"/>
      <c r="E40" s="186" t="s">
        <v>1011</v>
      </c>
      <c r="F40" s="187" t="s">
        <v>1011</v>
      </c>
      <c r="G40" s="186" t="s">
        <v>1011</v>
      </c>
      <c r="H40" s="187" t="s">
        <v>1011</v>
      </c>
      <c r="I40" s="187" t="s">
        <v>1011</v>
      </c>
      <c r="J40" s="187" t="s">
        <v>1011</v>
      </c>
      <c r="K40" s="187" t="s">
        <v>1011</v>
      </c>
      <c r="L40" s="196" t="s">
        <v>1011</v>
      </c>
      <c r="M40" s="194" t="s">
        <v>1011</v>
      </c>
      <c r="N40" s="196" t="s">
        <v>1011</v>
      </c>
      <c r="O40" s="186" t="s">
        <v>1011</v>
      </c>
      <c r="P40" s="196" t="s">
        <v>1011</v>
      </c>
      <c r="Q40" s="187" t="s">
        <v>1011</v>
      </c>
      <c r="R40" s="186" t="s">
        <v>1011</v>
      </c>
      <c r="S40" s="186" t="s">
        <v>1011</v>
      </c>
      <c r="T40" s="174"/>
      <c r="U40" s="174" t="s">
        <v>1040</v>
      </c>
      <c r="V40" s="174"/>
      <c r="W40" s="174"/>
    </row>
    <row r="41" spans="1:23" ht="23.25" customHeight="1">
      <c r="A41" s="174" t="s">
        <v>1041</v>
      </c>
      <c r="B41" s="174"/>
      <c r="C41" s="174"/>
      <c r="D41" s="174"/>
      <c r="E41" s="186">
        <v>38111.07</v>
      </c>
      <c r="F41" s="194">
        <v>14.54</v>
      </c>
      <c r="G41" s="186">
        <v>127254.9</v>
      </c>
      <c r="H41" s="187">
        <v>16.420000000000002</v>
      </c>
      <c r="I41" s="194">
        <v>3.34</v>
      </c>
      <c r="J41" s="187">
        <v>2.35</v>
      </c>
      <c r="K41" s="187">
        <v>55.19</v>
      </c>
      <c r="L41" s="186">
        <v>1523853957.76</v>
      </c>
      <c r="M41" s="187">
        <v>21.91</v>
      </c>
      <c r="N41" s="186">
        <v>39984.550000000003</v>
      </c>
      <c r="O41" s="196">
        <v>11974.82</v>
      </c>
      <c r="P41" s="186">
        <v>1487107574.95</v>
      </c>
      <c r="Q41" s="187">
        <v>22.07</v>
      </c>
      <c r="R41" s="196">
        <v>39020.36</v>
      </c>
      <c r="S41" s="186">
        <v>11686.05</v>
      </c>
      <c r="T41" s="174"/>
      <c r="U41" s="174" t="s">
        <v>1042</v>
      </c>
      <c r="V41" s="174"/>
      <c r="W41" s="174"/>
    </row>
    <row r="42" spans="1:23" ht="21.75" customHeight="1">
      <c r="A42" t="s">
        <v>1043</v>
      </c>
      <c r="D42" s="174"/>
      <c r="E42" s="189">
        <v>4467.8599999999997</v>
      </c>
      <c r="F42" s="190">
        <v>1.7</v>
      </c>
      <c r="G42" s="192">
        <v>13545.86</v>
      </c>
      <c r="H42" s="190">
        <v>1.75</v>
      </c>
      <c r="I42" s="190">
        <v>3.03</v>
      </c>
      <c r="J42" s="190">
        <v>1.81</v>
      </c>
      <c r="K42" s="190">
        <v>53.6</v>
      </c>
      <c r="L42" s="189">
        <v>489186677.56</v>
      </c>
      <c r="M42" s="190">
        <v>7.03</v>
      </c>
      <c r="N42" s="189">
        <v>109490.2</v>
      </c>
      <c r="O42" s="192">
        <v>36113.360000000001</v>
      </c>
      <c r="P42" s="189">
        <v>480105270.35000002</v>
      </c>
      <c r="Q42" s="190">
        <v>7.13</v>
      </c>
      <c r="R42" s="192">
        <v>107457.59</v>
      </c>
      <c r="S42" s="189">
        <v>35442.949999999997</v>
      </c>
      <c r="U42" s="173" t="s">
        <v>1044</v>
      </c>
    </row>
    <row r="43" spans="1:23" ht="21.75" customHeight="1">
      <c r="A43" t="s">
        <v>1045</v>
      </c>
      <c r="D43" s="174"/>
      <c r="E43" s="189">
        <v>33643.21</v>
      </c>
      <c r="F43" s="190">
        <v>12.84</v>
      </c>
      <c r="G43" s="192">
        <v>113709.04</v>
      </c>
      <c r="H43" s="190">
        <v>14.67</v>
      </c>
      <c r="I43" s="190">
        <v>3.38</v>
      </c>
      <c r="J43" s="190">
        <v>2.42</v>
      </c>
      <c r="K43" s="190">
        <v>55.4</v>
      </c>
      <c r="L43" s="189">
        <v>1034667280.2</v>
      </c>
      <c r="M43" s="190">
        <v>14.88</v>
      </c>
      <c r="N43" s="189">
        <v>30754.12</v>
      </c>
      <c r="O43" s="189">
        <v>9099.25</v>
      </c>
      <c r="P43" s="189">
        <v>1007002304.59</v>
      </c>
      <c r="Q43" s="190">
        <v>14.94</v>
      </c>
      <c r="R43" s="189">
        <v>29931.81</v>
      </c>
      <c r="S43" s="189">
        <v>8855.9599999999991</v>
      </c>
      <c r="U43" s="173" t="s">
        <v>1046</v>
      </c>
    </row>
    <row r="44" spans="1:23" ht="18" customHeight="1">
      <c r="A44" s="174"/>
      <c r="B44" s="174"/>
      <c r="C44" s="174"/>
      <c r="D44" s="174"/>
      <c r="E44" s="189" t="s">
        <v>1011</v>
      </c>
      <c r="F44" s="190" t="s">
        <v>1011</v>
      </c>
      <c r="G44" s="189" t="s">
        <v>1011</v>
      </c>
      <c r="H44" s="190" t="s">
        <v>1011</v>
      </c>
      <c r="I44" s="190" t="s">
        <v>1011</v>
      </c>
      <c r="J44" s="190" t="s">
        <v>1011</v>
      </c>
      <c r="K44" s="190" t="s">
        <v>1011</v>
      </c>
      <c r="L44" s="189" t="s">
        <v>1011</v>
      </c>
      <c r="M44" s="190" t="s">
        <v>1011</v>
      </c>
      <c r="N44" s="189" t="s">
        <v>1011</v>
      </c>
      <c r="O44" s="189" t="s">
        <v>1011</v>
      </c>
      <c r="P44" s="189" t="s">
        <v>1011</v>
      </c>
      <c r="Q44" s="190" t="s">
        <v>1011</v>
      </c>
      <c r="R44" s="189" t="s">
        <v>1011</v>
      </c>
      <c r="S44" s="189" t="s">
        <v>1011</v>
      </c>
      <c r="T44" s="174"/>
      <c r="U44" s="174"/>
      <c r="V44" s="174"/>
      <c r="W44" s="174"/>
    </row>
    <row r="45" spans="1:23" ht="23.25">
      <c r="A45" s="174" t="s">
        <v>1047</v>
      </c>
      <c r="E45" s="720"/>
      <c r="F45" s="720"/>
      <c r="G45" s="720"/>
      <c r="H45" s="720"/>
      <c r="I45" s="720"/>
      <c r="J45" s="720"/>
      <c r="K45" s="720"/>
      <c r="L45" s="720"/>
      <c r="M45" s="720"/>
      <c r="N45" s="720"/>
      <c r="O45" s="720"/>
      <c r="P45" s="720"/>
      <c r="Q45" s="720"/>
      <c r="R45" s="197"/>
      <c r="S45" s="720"/>
      <c r="T45" s="173"/>
      <c r="U45" s="173"/>
    </row>
    <row r="46" spans="1:23" ht="23.25">
      <c r="A46" s="831" t="s">
        <v>1048</v>
      </c>
      <c r="E46" s="720"/>
      <c r="F46" s="720"/>
      <c r="G46" s="720"/>
      <c r="H46" s="720"/>
      <c r="I46" s="720"/>
      <c r="J46" s="720"/>
      <c r="K46" s="720"/>
      <c r="L46" s="720"/>
      <c r="M46" s="720"/>
      <c r="N46" s="720"/>
      <c r="O46" s="720"/>
      <c r="P46" s="720"/>
      <c r="Q46" s="720"/>
      <c r="R46" s="197"/>
      <c r="S46" s="720"/>
      <c r="T46" s="173"/>
      <c r="U46" s="832"/>
      <c r="V46" s="175"/>
      <c r="W46" s="175"/>
    </row>
    <row r="47" spans="1:23" ht="6" customHeight="1">
      <c r="A47" s="176"/>
      <c r="B47" s="177"/>
      <c r="C47" s="177"/>
      <c r="D47" s="177"/>
      <c r="E47" s="177"/>
      <c r="F47" s="177"/>
      <c r="G47" s="177"/>
      <c r="H47" s="177"/>
      <c r="I47" s="177"/>
      <c r="J47" s="177"/>
      <c r="K47" s="177"/>
      <c r="L47" s="177"/>
      <c r="M47" s="177"/>
      <c r="N47" s="177"/>
      <c r="O47" s="177"/>
      <c r="P47" s="177"/>
      <c r="Q47" s="177"/>
      <c r="R47" s="177"/>
      <c r="S47" s="177"/>
      <c r="T47" s="177"/>
      <c r="U47" s="177"/>
      <c r="V47" s="175"/>
      <c r="W47" s="175"/>
    </row>
    <row r="48" spans="1:23" ht="8.25" customHeight="1">
      <c r="E48" s="720"/>
      <c r="F48" s="720"/>
      <c r="G48" s="720"/>
      <c r="H48" s="720"/>
      <c r="I48" s="720"/>
      <c r="J48" s="720"/>
      <c r="K48" s="720"/>
      <c r="L48" s="720"/>
      <c r="M48" s="720"/>
      <c r="N48" s="720"/>
      <c r="O48" s="720"/>
      <c r="Q48" s="720"/>
      <c r="S48" s="720"/>
      <c r="V48" s="175"/>
      <c r="W48" s="175"/>
    </row>
    <row r="49" spans="1:23" ht="23.25">
      <c r="E49" s="1015" t="s">
        <v>953</v>
      </c>
      <c r="F49" s="1015"/>
      <c r="G49" s="1016" t="s">
        <v>954</v>
      </c>
      <c r="H49" s="1016"/>
      <c r="I49" s="1016"/>
      <c r="J49" s="719" t="s">
        <v>99</v>
      </c>
      <c r="K49" s="721" t="s">
        <v>955</v>
      </c>
      <c r="L49" s="1017" t="s">
        <v>956</v>
      </c>
      <c r="M49" s="1017"/>
      <c r="N49" s="1017"/>
      <c r="O49" s="1017"/>
      <c r="P49" s="1016" t="s">
        <v>957</v>
      </c>
      <c r="Q49" s="1016"/>
      <c r="R49" s="1016"/>
      <c r="S49" s="1016"/>
    </row>
    <row r="50" spans="1:23">
      <c r="E50" s="1015" t="s">
        <v>958</v>
      </c>
      <c r="F50" s="1015"/>
      <c r="G50" s="1016" t="s">
        <v>959</v>
      </c>
      <c r="H50" s="1016"/>
      <c r="I50" s="1016"/>
      <c r="J50" s="719" t="s">
        <v>960</v>
      </c>
      <c r="K50" s="719" t="s">
        <v>961</v>
      </c>
      <c r="L50" s="1015" t="s">
        <v>962</v>
      </c>
      <c r="M50" s="1015"/>
      <c r="N50" s="1015"/>
      <c r="O50" s="1015"/>
      <c r="P50" s="1015" t="s">
        <v>963</v>
      </c>
      <c r="Q50" s="1015"/>
      <c r="R50" s="1015"/>
      <c r="S50" s="1015"/>
    </row>
    <row r="51" spans="1:23" ht="23.25">
      <c r="E51" s="1018"/>
      <c r="F51" s="1018"/>
      <c r="G51" s="833"/>
      <c r="H51" s="833"/>
      <c r="I51" s="720"/>
      <c r="J51" s="719" t="s">
        <v>964</v>
      </c>
      <c r="K51" s="719" t="s">
        <v>965</v>
      </c>
      <c r="L51" s="1018"/>
      <c r="M51" s="1018"/>
      <c r="N51" s="1018"/>
      <c r="O51" s="1018"/>
      <c r="P51" s="1018"/>
      <c r="Q51" s="1018"/>
      <c r="R51" s="1018"/>
      <c r="S51" s="1018"/>
      <c r="T51" s="179"/>
    </row>
    <row r="52" spans="1:23" ht="23.45" customHeight="1">
      <c r="E52" s="177"/>
      <c r="F52" s="177"/>
      <c r="G52" s="177"/>
      <c r="H52" s="177"/>
      <c r="I52" s="177"/>
      <c r="J52" s="719" t="s">
        <v>966</v>
      </c>
      <c r="K52" s="719" t="s">
        <v>967</v>
      </c>
      <c r="L52" s="177"/>
      <c r="M52" s="177"/>
      <c r="N52" s="177"/>
      <c r="O52" s="177"/>
      <c r="P52" s="177"/>
      <c r="Q52" s="177"/>
      <c r="R52" s="177"/>
      <c r="S52" s="177"/>
      <c r="T52" s="719"/>
      <c r="U52" s="719"/>
    </row>
    <row r="53" spans="1:23" ht="23.45" customHeight="1">
      <c r="A53" s="1016" t="s">
        <v>968</v>
      </c>
      <c r="B53" s="1016"/>
      <c r="C53" s="1016"/>
      <c r="E53" s="173"/>
      <c r="F53" s="173"/>
      <c r="G53" s="720"/>
      <c r="H53" s="720"/>
      <c r="I53" s="720"/>
      <c r="J53" s="719" t="s">
        <v>965</v>
      </c>
      <c r="K53" s="719" t="s">
        <v>969</v>
      </c>
      <c r="U53" s="720" t="s">
        <v>970</v>
      </c>
      <c r="V53" s="178"/>
      <c r="W53" s="178"/>
    </row>
    <row r="54" spans="1:23" ht="23.45" customHeight="1">
      <c r="A54" s="1016" t="s">
        <v>971</v>
      </c>
      <c r="B54" s="1016"/>
      <c r="C54" s="1016"/>
      <c r="E54" s="719" t="s">
        <v>99</v>
      </c>
      <c r="F54" s="719" t="s">
        <v>972</v>
      </c>
      <c r="G54" s="719" t="s">
        <v>99</v>
      </c>
      <c r="H54" s="719" t="s">
        <v>972</v>
      </c>
      <c r="I54" s="719" t="s">
        <v>973</v>
      </c>
      <c r="J54" s="719" t="s">
        <v>974</v>
      </c>
      <c r="K54" s="719" t="s">
        <v>975</v>
      </c>
      <c r="L54" s="719" t="s">
        <v>99</v>
      </c>
      <c r="M54" s="719" t="s">
        <v>972</v>
      </c>
      <c r="N54" s="719" t="s">
        <v>973</v>
      </c>
      <c r="O54" s="719" t="s">
        <v>976</v>
      </c>
      <c r="P54" s="719" t="s">
        <v>99</v>
      </c>
      <c r="Q54" s="719" t="s">
        <v>972</v>
      </c>
      <c r="R54" s="719" t="s">
        <v>973</v>
      </c>
      <c r="S54" s="719" t="s">
        <v>976</v>
      </c>
      <c r="U54" s="720" t="s">
        <v>977</v>
      </c>
      <c r="V54" s="178"/>
      <c r="W54" s="178"/>
    </row>
    <row r="55" spans="1:23" ht="23.45" customHeight="1">
      <c r="A55" s="720"/>
      <c r="B55" s="720"/>
      <c r="C55" s="720"/>
      <c r="E55" s="834" t="s">
        <v>978</v>
      </c>
      <c r="F55" s="834" t="s">
        <v>979</v>
      </c>
      <c r="G55" s="834" t="s">
        <v>978</v>
      </c>
      <c r="H55" s="834" t="s">
        <v>979</v>
      </c>
      <c r="I55" s="719" t="s">
        <v>969</v>
      </c>
      <c r="J55" s="719" t="s">
        <v>980</v>
      </c>
      <c r="K55" s="719" t="s">
        <v>981</v>
      </c>
      <c r="L55" s="834" t="s">
        <v>978</v>
      </c>
      <c r="M55" s="834" t="s">
        <v>979</v>
      </c>
      <c r="N55" s="719" t="s">
        <v>982</v>
      </c>
      <c r="O55" s="719" t="s">
        <v>982</v>
      </c>
      <c r="P55" s="834" t="s">
        <v>978</v>
      </c>
      <c r="Q55" s="834" t="s">
        <v>979</v>
      </c>
      <c r="R55" s="719" t="s">
        <v>982</v>
      </c>
      <c r="S55" s="719" t="s">
        <v>982</v>
      </c>
      <c r="U55" s="720"/>
      <c r="V55" s="178"/>
      <c r="W55" s="178"/>
    </row>
    <row r="56" spans="1:23" ht="23.45" customHeight="1">
      <c r="E56" s="720"/>
      <c r="F56" s="720"/>
      <c r="G56" s="719"/>
      <c r="H56" s="719"/>
      <c r="I56" s="719" t="s">
        <v>983</v>
      </c>
      <c r="J56" s="719" t="s">
        <v>984</v>
      </c>
      <c r="K56" s="719" t="s">
        <v>985</v>
      </c>
      <c r="L56" s="719"/>
      <c r="M56" s="719"/>
      <c r="N56" s="719" t="s">
        <v>984</v>
      </c>
      <c r="O56" s="719" t="s">
        <v>984</v>
      </c>
      <c r="P56" s="719"/>
      <c r="Q56" s="719"/>
      <c r="R56" s="719" t="s">
        <v>984</v>
      </c>
      <c r="S56" s="719" t="s">
        <v>984</v>
      </c>
      <c r="V56" s="178"/>
      <c r="W56" s="178"/>
    </row>
    <row r="57" spans="1:23" ht="23.45" customHeight="1">
      <c r="E57" s="720"/>
      <c r="F57" s="720"/>
      <c r="G57" s="719"/>
      <c r="H57" s="719"/>
      <c r="I57" s="719" t="s">
        <v>986</v>
      </c>
      <c r="J57" s="834" t="s">
        <v>987</v>
      </c>
      <c r="N57" s="719" t="s">
        <v>988</v>
      </c>
      <c r="O57" s="719" t="s">
        <v>988</v>
      </c>
      <c r="R57" s="719" t="s">
        <v>988</v>
      </c>
      <c r="S57" s="719" t="s">
        <v>988</v>
      </c>
    </row>
    <row r="58" spans="1:23" ht="23.45" customHeight="1">
      <c r="E58" s="720"/>
      <c r="F58" s="720"/>
      <c r="G58" s="719"/>
      <c r="H58" s="719"/>
      <c r="I58" s="719" t="s">
        <v>981</v>
      </c>
      <c r="J58" s="719" t="s">
        <v>986</v>
      </c>
      <c r="L58" s="720"/>
      <c r="M58" s="720"/>
      <c r="N58" s="719" t="s">
        <v>986</v>
      </c>
      <c r="O58" s="719" t="s">
        <v>986</v>
      </c>
      <c r="P58" s="834"/>
      <c r="Q58" s="834"/>
      <c r="R58" s="719" t="s">
        <v>986</v>
      </c>
      <c r="S58" s="719" t="s">
        <v>986</v>
      </c>
    </row>
    <row r="59" spans="1:23" ht="23.45" customHeight="1">
      <c r="J59" s="719" t="s">
        <v>981</v>
      </c>
      <c r="K59" s="719"/>
      <c r="L59" s="720"/>
      <c r="M59" s="720"/>
      <c r="N59" s="719" t="s">
        <v>981</v>
      </c>
      <c r="O59" s="719" t="s">
        <v>989</v>
      </c>
      <c r="P59" s="719"/>
      <c r="Q59" s="719"/>
      <c r="R59" s="719" t="s">
        <v>981</v>
      </c>
      <c r="S59" s="719" t="s">
        <v>989</v>
      </c>
    </row>
    <row r="60" spans="1:23" ht="23.45" customHeight="1">
      <c r="J60" s="719" t="s">
        <v>990</v>
      </c>
      <c r="K60" s="719"/>
      <c r="L60" s="720"/>
      <c r="M60" s="720"/>
      <c r="N60" s="719" t="s">
        <v>991</v>
      </c>
      <c r="O60" s="719" t="s">
        <v>991</v>
      </c>
      <c r="P60" s="719"/>
      <c r="Q60" s="719"/>
      <c r="R60" s="719" t="s">
        <v>991</v>
      </c>
      <c r="S60" s="719" t="s">
        <v>991</v>
      </c>
    </row>
    <row r="61" spans="1:23" ht="23.45" customHeight="1">
      <c r="E61" s="720"/>
      <c r="F61" s="720"/>
      <c r="G61" s="719"/>
      <c r="H61" s="719"/>
      <c r="I61" s="719"/>
      <c r="J61" s="719" t="s">
        <v>992</v>
      </c>
      <c r="K61" s="719"/>
      <c r="L61" s="720"/>
      <c r="M61" s="720"/>
      <c r="P61" s="719"/>
      <c r="Q61" s="719"/>
      <c r="R61" s="719"/>
      <c r="S61" s="719"/>
    </row>
    <row r="62" spans="1:23" s="183" customFormat="1" ht="11.25" customHeight="1">
      <c r="A62" s="1014" t="s">
        <v>993</v>
      </c>
      <c r="B62" s="1014"/>
      <c r="C62" s="1014"/>
      <c r="D62" s="180"/>
      <c r="E62" s="718" t="s">
        <v>994</v>
      </c>
      <c r="F62" s="718" t="s">
        <v>995</v>
      </c>
      <c r="G62" s="718" t="s">
        <v>996</v>
      </c>
      <c r="H62" s="718" t="s">
        <v>997</v>
      </c>
      <c r="I62" s="718" t="s">
        <v>998</v>
      </c>
      <c r="J62" s="718" t="s">
        <v>999</v>
      </c>
      <c r="K62" s="718" t="s">
        <v>1000</v>
      </c>
      <c r="L62" s="718" t="s">
        <v>1001</v>
      </c>
      <c r="M62" s="718" t="s">
        <v>1002</v>
      </c>
      <c r="N62" s="718" t="s">
        <v>1003</v>
      </c>
      <c r="O62" s="718" t="s">
        <v>1004</v>
      </c>
      <c r="P62" s="718" t="s">
        <v>1005</v>
      </c>
      <c r="Q62" s="718" t="s">
        <v>1006</v>
      </c>
      <c r="R62" s="718" t="s">
        <v>1007</v>
      </c>
      <c r="S62" s="718" t="s">
        <v>1008</v>
      </c>
      <c r="T62" s="181"/>
      <c r="U62" s="718" t="s">
        <v>1009</v>
      </c>
      <c r="V62" s="182"/>
      <c r="W62" s="182"/>
    </row>
    <row r="63" spans="1:23" ht="29.25" customHeight="1">
      <c r="A63" s="174" t="s">
        <v>1049</v>
      </c>
      <c r="B63" s="174"/>
      <c r="C63" s="174"/>
      <c r="D63" s="174"/>
      <c r="E63" s="186" t="s">
        <v>1011</v>
      </c>
      <c r="F63" s="187" t="s">
        <v>1011</v>
      </c>
      <c r="G63" s="186" t="s">
        <v>1011</v>
      </c>
      <c r="H63" s="187" t="s">
        <v>1011</v>
      </c>
      <c r="I63" s="187" t="s">
        <v>1011</v>
      </c>
      <c r="J63" s="187" t="s">
        <v>1011</v>
      </c>
      <c r="K63" s="187" t="s">
        <v>1011</v>
      </c>
      <c r="L63" s="186" t="s">
        <v>1011</v>
      </c>
      <c r="M63" s="187" t="s">
        <v>1011</v>
      </c>
      <c r="N63" s="186" t="s">
        <v>1011</v>
      </c>
      <c r="O63" s="186" t="s">
        <v>1011</v>
      </c>
      <c r="P63" s="186" t="s">
        <v>1011</v>
      </c>
      <c r="Q63" s="187" t="s">
        <v>1011</v>
      </c>
      <c r="R63" s="186" t="s">
        <v>1011</v>
      </c>
      <c r="S63" s="186" t="s">
        <v>1011</v>
      </c>
      <c r="T63" s="174"/>
      <c r="U63" s="172" t="s">
        <v>1050</v>
      </c>
      <c r="V63" s="174"/>
      <c r="W63" s="174"/>
    </row>
    <row r="64" spans="1:23" ht="23.25">
      <c r="A64" s="174" t="s">
        <v>1051</v>
      </c>
      <c r="B64" s="174"/>
      <c r="C64" s="174"/>
      <c r="D64" s="174"/>
      <c r="E64" s="186">
        <v>23013.16</v>
      </c>
      <c r="F64" s="187">
        <v>8.7799999999999994</v>
      </c>
      <c r="G64" s="186">
        <v>71483.350000000006</v>
      </c>
      <c r="H64" s="187">
        <v>9.2200000000000006</v>
      </c>
      <c r="I64" s="187">
        <v>3.11</v>
      </c>
      <c r="J64" s="187">
        <v>2.02</v>
      </c>
      <c r="K64" s="187">
        <v>51.81</v>
      </c>
      <c r="L64" s="186">
        <v>1391452944.6500001</v>
      </c>
      <c r="M64" s="187">
        <v>20</v>
      </c>
      <c r="N64" s="186">
        <v>60463.35</v>
      </c>
      <c r="O64" s="186">
        <v>19465.41</v>
      </c>
      <c r="P64" s="186">
        <v>1372492740.6099999</v>
      </c>
      <c r="Q64" s="187">
        <v>20.37</v>
      </c>
      <c r="R64" s="186">
        <v>59639.47</v>
      </c>
      <c r="S64" s="186">
        <v>19200.169999999998</v>
      </c>
      <c r="T64" s="174"/>
      <c r="U64" s="172" t="s">
        <v>1052</v>
      </c>
      <c r="V64" s="174"/>
      <c r="W64" s="174"/>
    </row>
    <row r="65" spans="1:23" ht="23.25">
      <c r="A65" t="s">
        <v>1053</v>
      </c>
      <c r="D65" s="174"/>
      <c r="E65" s="189">
        <v>819.68</v>
      </c>
      <c r="F65" s="190">
        <v>0.31</v>
      </c>
      <c r="G65" s="189">
        <v>4497.8500000000004</v>
      </c>
      <c r="H65" s="190">
        <v>0.57999999999999996</v>
      </c>
      <c r="I65" s="190">
        <v>5.49</v>
      </c>
      <c r="J65" s="190">
        <v>2.83</v>
      </c>
      <c r="K65" s="190">
        <v>64.56</v>
      </c>
      <c r="L65" s="189">
        <v>34009308.5</v>
      </c>
      <c r="M65" s="190">
        <v>0.49</v>
      </c>
      <c r="N65" s="189">
        <v>41491.15</v>
      </c>
      <c r="O65" s="189">
        <v>7561.24</v>
      </c>
      <c r="P65" s="189">
        <v>32876403.960000001</v>
      </c>
      <c r="Q65" s="190">
        <v>0.49</v>
      </c>
      <c r="R65" s="189">
        <v>40109.01</v>
      </c>
      <c r="S65" s="189">
        <v>7309.36</v>
      </c>
      <c r="U65" s="173" t="s">
        <v>1054</v>
      </c>
    </row>
    <row r="66" spans="1:23" ht="23.25">
      <c r="A66" t="s">
        <v>1055</v>
      </c>
      <c r="D66" s="174"/>
      <c r="E66" s="189">
        <v>22193.49</v>
      </c>
      <c r="F66" s="190">
        <v>8.4700000000000006</v>
      </c>
      <c r="G66" s="189">
        <v>66985.5</v>
      </c>
      <c r="H66" s="190">
        <v>8.64</v>
      </c>
      <c r="I66" s="190">
        <v>3.02</v>
      </c>
      <c r="J66" s="190">
        <v>1.99</v>
      </c>
      <c r="K66" s="190">
        <v>51.34</v>
      </c>
      <c r="L66" s="189">
        <v>1357443636.1500001</v>
      </c>
      <c r="M66" s="190">
        <v>19.52</v>
      </c>
      <c r="N66" s="189">
        <v>61164.06</v>
      </c>
      <c r="O66" s="189">
        <v>20264.740000000002</v>
      </c>
      <c r="P66" s="189">
        <v>1339616336.6500001</v>
      </c>
      <c r="Q66" s="190">
        <v>19.88</v>
      </c>
      <c r="R66" s="189">
        <v>60360.79</v>
      </c>
      <c r="S66" s="189">
        <v>19998.599999999999</v>
      </c>
      <c r="U66" s="173" t="s">
        <v>1056</v>
      </c>
    </row>
    <row r="67" spans="1:23" ht="14.1" customHeight="1">
      <c r="D67" s="174"/>
      <c r="E67" s="189" t="s">
        <v>1011</v>
      </c>
      <c r="F67" s="190" t="s">
        <v>1011</v>
      </c>
      <c r="G67" s="189" t="s">
        <v>1011</v>
      </c>
      <c r="H67" s="190" t="s">
        <v>1011</v>
      </c>
      <c r="I67" s="190" t="s">
        <v>1011</v>
      </c>
      <c r="J67" s="190" t="s">
        <v>1011</v>
      </c>
      <c r="K67" s="190" t="s">
        <v>1011</v>
      </c>
      <c r="L67" s="189" t="s">
        <v>1011</v>
      </c>
      <c r="M67" s="190" t="s">
        <v>1011</v>
      </c>
      <c r="N67" s="189" t="s">
        <v>1011</v>
      </c>
      <c r="O67" s="189" t="s">
        <v>1011</v>
      </c>
      <c r="P67" s="189" t="s">
        <v>1011</v>
      </c>
      <c r="Q67" s="190" t="s">
        <v>1011</v>
      </c>
      <c r="R67" s="189" t="s">
        <v>1011</v>
      </c>
      <c r="S67" s="189" t="s">
        <v>1011</v>
      </c>
      <c r="U67" s="173"/>
    </row>
    <row r="68" spans="1:23" ht="23.25">
      <c r="A68" s="174" t="s">
        <v>1057</v>
      </c>
      <c r="B68" s="174"/>
      <c r="C68" s="174"/>
      <c r="D68" s="174"/>
      <c r="E68" s="186">
        <v>12254.26</v>
      </c>
      <c r="F68" s="187">
        <v>4.68</v>
      </c>
      <c r="G68" s="186">
        <v>36816.080000000002</v>
      </c>
      <c r="H68" s="187">
        <v>4.75</v>
      </c>
      <c r="I68" s="187">
        <v>3</v>
      </c>
      <c r="J68" s="187">
        <v>2.12</v>
      </c>
      <c r="K68" s="187">
        <v>53.21</v>
      </c>
      <c r="L68" s="186">
        <v>212245897.18000001</v>
      </c>
      <c r="M68" s="187">
        <v>3.05</v>
      </c>
      <c r="N68" s="186">
        <v>17320.18</v>
      </c>
      <c r="O68" s="186">
        <v>5765.03</v>
      </c>
      <c r="P68" s="186">
        <v>205227591.09</v>
      </c>
      <c r="Q68" s="187">
        <v>3.05</v>
      </c>
      <c r="R68" s="186">
        <v>16747.45</v>
      </c>
      <c r="S68" s="186">
        <v>5574.4</v>
      </c>
      <c r="T68" s="174"/>
      <c r="U68" s="172" t="s">
        <v>1058</v>
      </c>
      <c r="V68" s="174"/>
      <c r="W68" s="174"/>
    </row>
    <row r="69" spans="1:23" ht="23.25">
      <c r="A69" t="s">
        <v>1059</v>
      </c>
      <c r="D69" s="174"/>
      <c r="E69" s="189" t="s">
        <v>1011</v>
      </c>
      <c r="F69" s="190" t="s">
        <v>1011</v>
      </c>
      <c r="G69" s="189" t="s">
        <v>1011</v>
      </c>
      <c r="H69" s="190" t="s">
        <v>1011</v>
      </c>
      <c r="I69" s="190" t="s">
        <v>1011</v>
      </c>
      <c r="J69" s="190" t="s">
        <v>1011</v>
      </c>
      <c r="K69" s="190" t="s">
        <v>1011</v>
      </c>
      <c r="L69" s="189" t="s">
        <v>1011</v>
      </c>
      <c r="M69" s="190" t="s">
        <v>1011</v>
      </c>
      <c r="N69" s="189" t="s">
        <v>1011</v>
      </c>
      <c r="O69" s="189" t="s">
        <v>1011</v>
      </c>
      <c r="P69" s="189" t="s">
        <v>1011</v>
      </c>
      <c r="Q69" s="190" t="s">
        <v>1011</v>
      </c>
      <c r="R69" s="189" t="s">
        <v>1011</v>
      </c>
      <c r="S69" s="189" t="s">
        <v>1011</v>
      </c>
      <c r="U69" s="173" t="s">
        <v>1060</v>
      </c>
    </row>
    <row r="70" spans="1:23" ht="23.25">
      <c r="A70" t="s">
        <v>1061</v>
      </c>
      <c r="D70" s="174"/>
      <c r="E70" s="189">
        <v>5622.23</v>
      </c>
      <c r="F70" s="190">
        <v>2.15</v>
      </c>
      <c r="G70" s="189">
        <v>13714.76</v>
      </c>
      <c r="H70" s="190">
        <v>1.77</v>
      </c>
      <c r="I70" s="190">
        <v>2.44</v>
      </c>
      <c r="J70" s="190">
        <v>1.92</v>
      </c>
      <c r="K70" s="190">
        <v>55.79</v>
      </c>
      <c r="L70" s="189">
        <v>84734355.379999995</v>
      </c>
      <c r="M70" s="190">
        <v>1.22</v>
      </c>
      <c r="N70" s="189">
        <v>15071.3</v>
      </c>
      <c r="O70" s="189">
        <v>6178.33</v>
      </c>
      <c r="P70" s="189">
        <v>84643888.709999993</v>
      </c>
      <c r="Q70" s="190">
        <v>1.26</v>
      </c>
      <c r="R70" s="189">
        <v>15055.21</v>
      </c>
      <c r="S70" s="189">
        <v>6171.74</v>
      </c>
      <c r="U70" s="173" t="s">
        <v>1062</v>
      </c>
    </row>
    <row r="71" spans="1:23" ht="23.25">
      <c r="A71" t="s">
        <v>1063</v>
      </c>
      <c r="D71" s="174"/>
      <c r="E71" s="189" t="s">
        <v>1011</v>
      </c>
      <c r="F71" s="190" t="s">
        <v>1011</v>
      </c>
      <c r="G71" s="189" t="s">
        <v>1011</v>
      </c>
      <c r="H71" s="190" t="s">
        <v>1011</v>
      </c>
      <c r="I71" s="190" t="s">
        <v>1011</v>
      </c>
      <c r="J71" s="190" t="s">
        <v>1011</v>
      </c>
      <c r="K71" s="190" t="s">
        <v>1011</v>
      </c>
      <c r="L71" s="189" t="s">
        <v>1011</v>
      </c>
      <c r="M71" s="190" t="s">
        <v>1011</v>
      </c>
      <c r="N71" s="189" t="s">
        <v>1011</v>
      </c>
      <c r="O71" s="189" t="s">
        <v>1011</v>
      </c>
      <c r="P71" s="189" t="s">
        <v>1011</v>
      </c>
      <c r="Q71" s="190" t="s">
        <v>1011</v>
      </c>
      <c r="R71" s="189" t="s">
        <v>1011</v>
      </c>
      <c r="S71" s="189" t="s">
        <v>1011</v>
      </c>
      <c r="U71" s="173" t="s">
        <v>1064</v>
      </c>
    </row>
    <row r="72" spans="1:23" ht="23.25">
      <c r="A72" t="s">
        <v>1065</v>
      </c>
      <c r="D72" s="174"/>
      <c r="E72" s="189">
        <v>6632.02</v>
      </c>
      <c r="F72" s="190">
        <v>2.5299999999999998</v>
      </c>
      <c r="G72" s="189">
        <v>23101.32</v>
      </c>
      <c r="H72" s="190">
        <v>2.98</v>
      </c>
      <c r="I72" s="190">
        <v>3.48</v>
      </c>
      <c r="J72" s="190">
        <v>2.29</v>
      </c>
      <c r="K72" s="190">
        <v>51.03</v>
      </c>
      <c r="L72" s="189">
        <v>127511541.8</v>
      </c>
      <c r="M72" s="190">
        <v>1.83</v>
      </c>
      <c r="N72" s="189">
        <v>19226.64</v>
      </c>
      <c r="O72" s="189">
        <v>5519.66</v>
      </c>
      <c r="P72" s="189">
        <v>120583702.39</v>
      </c>
      <c r="Q72" s="190">
        <v>1.79</v>
      </c>
      <c r="R72" s="189">
        <v>18182.04</v>
      </c>
      <c r="S72" s="189">
        <v>5219.7700000000004</v>
      </c>
      <c r="U72" s="173" t="s">
        <v>1066</v>
      </c>
    </row>
    <row r="73" spans="1:23" ht="14.1" customHeight="1">
      <c r="D73" s="174"/>
      <c r="E73" s="189" t="s">
        <v>1011</v>
      </c>
      <c r="F73" s="190" t="s">
        <v>1011</v>
      </c>
      <c r="G73" s="189" t="s">
        <v>1011</v>
      </c>
      <c r="H73" s="190" t="s">
        <v>1011</v>
      </c>
      <c r="I73" s="190" t="s">
        <v>1011</v>
      </c>
      <c r="J73" s="190" t="s">
        <v>1011</v>
      </c>
      <c r="K73" s="190" t="s">
        <v>1011</v>
      </c>
      <c r="L73" s="189" t="s">
        <v>1011</v>
      </c>
      <c r="M73" s="190" t="s">
        <v>1011</v>
      </c>
      <c r="N73" s="189" t="s">
        <v>1011</v>
      </c>
      <c r="O73" s="189" t="s">
        <v>1011</v>
      </c>
      <c r="P73" s="189" t="s">
        <v>1011</v>
      </c>
      <c r="Q73" s="190" t="s">
        <v>1011</v>
      </c>
      <c r="R73" s="189" t="s">
        <v>1011</v>
      </c>
      <c r="S73" s="189" t="s">
        <v>1011</v>
      </c>
      <c r="U73" s="173"/>
    </row>
    <row r="74" spans="1:23" ht="23.25">
      <c r="A74" s="174" t="s">
        <v>1067</v>
      </c>
      <c r="B74" s="174"/>
      <c r="C74" s="174"/>
      <c r="D74" s="174"/>
      <c r="E74" s="186">
        <v>41025.74</v>
      </c>
      <c r="F74" s="187">
        <v>15.65</v>
      </c>
      <c r="G74" s="186">
        <v>133326.29999999999</v>
      </c>
      <c r="H74" s="187">
        <v>17.2</v>
      </c>
      <c r="I74" s="187">
        <v>3.25</v>
      </c>
      <c r="J74" s="187">
        <v>2.08</v>
      </c>
      <c r="K74" s="187">
        <v>55.7</v>
      </c>
      <c r="L74" s="186">
        <v>1004667942.7</v>
      </c>
      <c r="M74" s="187">
        <v>14.44</v>
      </c>
      <c r="N74" s="186">
        <v>24488.720000000001</v>
      </c>
      <c r="O74" s="186">
        <v>7535.41</v>
      </c>
      <c r="P74" s="186">
        <v>988576024.77999997</v>
      </c>
      <c r="Q74" s="187">
        <v>14.67</v>
      </c>
      <c r="R74" s="186">
        <v>24096.48</v>
      </c>
      <c r="S74" s="186">
        <v>7414.71</v>
      </c>
      <c r="T74" s="174"/>
      <c r="U74" s="172" t="s">
        <v>1068</v>
      </c>
      <c r="V74" s="174"/>
      <c r="W74" s="174"/>
    </row>
    <row r="75" spans="1:23" ht="23.25">
      <c r="A75" t="s">
        <v>1069</v>
      </c>
      <c r="D75" s="174"/>
      <c r="E75" s="189" t="s">
        <v>1011</v>
      </c>
      <c r="F75" s="190" t="s">
        <v>1011</v>
      </c>
      <c r="G75" s="189" t="s">
        <v>1011</v>
      </c>
      <c r="H75" s="190" t="s">
        <v>1011</v>
      </c>
      <c r="I75" s="190" t="s">
        <v>1011</v>
      </c>
      <c r="J75" s="190" t="s">
        <v>1011</v>
      </c>
      <c r="K75" s="190" t="s">
        <v>1011</v>
      </c>
      <c r="L75" s="189" t="s">
        <v>1011</v>
      </c>
      <c r="M75" s="190" t="s">
        <v>1011</v>
      </c>
      <c r="N75" s="189" t="s">
        <v>1011</v>
      </c>
      <c r="O75" s="189" t="s">
        <v>1011</v>
      </c>
      <c r="P75" s="189" t="s">
        <v>1011</v>
      </c>
      <c r="Q75" s="190" t="s">
        <v>1011</v>
      </c>
      <c r="R75" s="189" t="s">
        <v>1011</v>
      </c>
      <c r="S75" s="189" t="s">
        <v>1011</v>
      </c>
      <c r="U75" s="173" t="s">
        <v>1070</v>
      </c>
    </row>
    <row r="76" spans="1:23" ht="23.25">
      <c r="A76" t="s">
        <v>1071</v>
      </c>
      <c r="D76" s="174"/>
      <c r="E76" s="189">
        <v>24713.53</v>
      </c>
      <c r="F76" s="190">
        <v>9.43</v>
      </c>
      <c r="G76" s="189">
        <v>81577.27</v>
      </c>
      <c r="H76" s="190">
        <v>10.53</v>
      </c>
      <c r="I76" s="190">
        <v>3.3</v>
      </c>
      <c r="J76" s="190">
        <v>1.93</v>
      </c>
      <c r="K76" s="190">
        <v>53.86</v>
      </c>
      <c r="L76" s="189">
        <v>639787389.15999997</v>
      </c>
      <c r="M76" s="190">
        <v>9.1999999999999993</v>
      </c>
      <c r="N76" s="189">
        <v>25888.14</v>
      </c>
      <c r="O76" s="189">
        <v>7842.72</v>
      </c>
      <c r="P76" s="189">
        <v>628985616.38</v>
      </c>
      <c r="Q76" s="190">
        <v>9.33</v>
      </c>
      <c r="R76" s="189">
        <v>25451.06</v>
      </c>
      <c r="S76" s="189">
        <v>7710.3</v>
      </c>
      <c r="U76" s="173" t="s">
        <v>1072</v>
      </c>
    </row>
    <row r="77" spans="1:23" ht="23.25">
      <c r="A77" t="s">
        <v>1073</v>
      </c>
      <c r="D77" s="174"/>
      <c r="E77" s="189" t="s">
        <v>1011</v>
      </c>
      <c r="F77" s="190" t="s">
        <v>1011</v>
      </c>
      <c r="G77" s="189" t="s">
        <v>1011</v>
      </c>
      <c r="H77" s="190" t="s">
        <v>1011</v>
      </c>
      <c r="I77" s="190" t="s">
        <v>1011</v>
      </c>
      <c r="J77" s="190" t="s">
        <v>1011</v>
      </c>
      <c r="K77" s="190" t="s">
        <v>1011</v>
      </c>
      <c r="L77" s="189" t="s">
        <v>1011</v>
      </c>
      <c r="M77" s="190" t="s">
        <v>1011</v>
      </c>
      <c r="N77" s="189" t="s">
        <v>1011</v>
      </c>
      <c r="O77" s="189" t="s">
        <v>1011</v>
      </c>
      <c r="P77" s="189" t="s">
        <v>1011</v>
      </c>
      <c r="Q77" s="190" t="s">
        <v>1011</v>
      </c>
      <c r="R77" s="189" t="s">
        <v>1011</v>
      </c>
      <c r="S77" s="189" t="s">
        <v>1011</v>
      </c>
      <c r="U77" s="173" t="s">
        <v>1074</v>
      </c>
    </row>
    <row r="78" spans="1:23" ht="23.25">
      <c r="A78" t="s">
        <v>1075</v>
      </c>
      <c r="D78" s="174"/>
      <c r="E78" s="189">
        <v>16312.21</v>
      </c>
      <c r="F78" s="190">
        <v>6.22</v>
      </c>
      <c r="G78" s="189">
        <v>51749.02</v>
      </c>
      <c r="H78" s="190">
        <v>6.68</v>
      </c>
      <c r="I78" s="190">
        <v>3.17</v>
      </c>
      <c r="J78" s="190">
        <v>2.3199999999999998</v>
      </c>
      <c r="K78" s="190">
        <v>58.48</v>
      </c>
      <c r="L78" s="189">
        <v>364880553.55000001</v>
      </c>
      <c r="M78" s="190">
        <v>5.25</v>
      </c>
      <c r="N78" s="189">
        <v>22368.560000000001</v>
      </c>
      <c r="O78" s="189">
        <v>7050.96</v>
      </c>
      <c r="P78" s="189">
        <v>359590408.41000003</v>
      </c>
      <c r="Q78" s="190">
        <v>5.34</v>
      </c>
      <c r="R78" s="189">
        <v>22044.25</v>
      </c>
      <c r="S78" s="189">
        <v>6948.74</v>
      </c>
      <c r="U78" s="173" t="s">
        <v>1076</v>
      </c>
    </row>
    <row r="79" spans="1:23" ht="14.1" customHeight="1">
      <c r="D79" s="174"/>
      <c r="E79" s="189" t="s">
        <v>1011</v>
      </c>
      <c r="F79" s="190" t="s">
        <v>1011</v>
      </c>
      <c r="G79" s="189" t="s">
        <v>1011</v>
      </c>
      <c r="H79" s="190" t="s">
        <v>1011</v>
      </c>
      <c r="I79" s="190" t="s">
        <v>1011</v>
      </c>
      <c r="J79" s="190" t="s">
        <v>1011</v>
      </c>
      <c r="K79" s="190" t="s">
        <v>1011</v>
      </c>
      <c r="L79" s="189" t="s">
        <v>1011</v>
      </c>
      <c r="M79" s="190" t="s">
        <v>1011</v>
      </c>
      <c r="N79" s="189" t="s">
        <v>1011</v>
      </c>
      <c r="O79" s="189" t="s">
        <v>1011</v>
      </c>
      <c r="P79" s="189" t="s">
        <v>1011</v>
      </c>
      <c r="Q79" s="190" t="s">
        <v>1011</v>
      </c>
      <c r="R79" s="189" t="s">
        <v>1011</v>
      </c>
      <c r="S79" s="189" t="s">
        <v>1011</v>
      </c>
      <c r="U79" s="173"/>
    </row>
    <row r="80" spans="1:23" ht="23.25">
      <c r="A80" s="174" t="s">
        <v>1077</v>
      </c>
      <c r="B80" s="174"/>
      <c r="C80" s="174"/>
      <c r="D80" s="174"/>
      <c r="E80" s="186">
        <v>117427.05</v>
      </c>
      <c r="F80" s="187">
        <v>44.81</v>
      </c>
      <c r="G80" s="186">
        <v>313806.62</v>
      </c>
      <c r="H80" s="187">
        <v>40.49</v>
      </c>
      <c r="I80" s="187">
        <v>2.67</v>
      </c>
      <c r="J80" s="187">
        <v>1.33</v>
      </c>
      <c r="K80" s="187">
        <v>62.74</v>
      </c>
      <c r="L80" s="186">
        <v>2218686567.2399998</v>
      </c>
      <c r="M80" s="187">
        <v>31.9</v>
      </c>
      <c r="N80" s="186">
        <v>18894.169999999998</v>
      </c>
      <c r="O80" s="186">
        <v>7070.24</v>
      </c>
      <c r="P80" s="186">
        <v>2090735016.51</v>
      </c>
      <c r="Q80" s="187">
        <v>31.03</v>
      </c>
      <c r="R80" s="186">
        <v>17804.54</v>
      </c>
      <c r="S80" s="186">
        <v>6662.49</v>
      </c>
      <c r="T80" s="174"/>
      <c r="U80" s="172" t="s">
        <v>1078</v>
      </c>
      <c r="V80" s="174"/>
      <c r="W80" s="174"/>
    </row>
    <row r="81" spans="1:23" ht="23.25">
      <c r="A81" t="s">
        <v>1079</v>
      </c>
      <c r="D81" s="174"/>
      <c r="E81" s="189" t="s">
        <v>1011</v>
      </c>
      <c r="F81" s="190" t="s">
        <v>1011</v>
      </c>
      <c r="G81" s="189" t="s">
        <v>1011</v>
      </c>
      <c r="H81" s="190" t="s">
        <v>1011</v>
      </c>
      <c r="I81" s="190" t="s">
        <v>1011</v>
      </c>
      <c r="J81" s="190" t="s">
        <v>1011</v>
      </c>
      <c r="K81" s="190" t="s">
        <v>1011</v>
      </c>
      <c r="L81" s="189" t="s">
        <v>1011</v>
      </c>
      <c r="M81" s="190" t="s">
        <v>1011</v>
      </c>
      <c r="N81" s="189" t="s">
        <v>1011</v>
      </c>
      <c r="O81" s="189" t="s">
        <v>1011</v>
      </c>
      <c r="P81" s="189" t="s">
        <v>1011</v>
      </c>
      <c r="Q81" s="190" t="s">
        <v>1011</v>
      </c>
      <c r="R81" s="189" t="s">
        <v>1011</v>
      </c>
      <c r="S81" s="189" t="s">
        <v>1011</v>
      </c>
      <c r="U81" s="173" t="s">
        <v>1080</v>
      </c>
    </row>
    <row r="82" spans="1:23" ht="23.25">
      <c r="A82" t="s">
        <v>1081</v>
      </c>
      <c r="D82" s="174"/>
      <c r="E82" s="189">
        <v>114047.4</v>
      </c>
      <c r="F82" s="190">
        <v>43.52</v>
      </c>
      <c r="G82" s="189">
        <v>305025.88</v>
      </c>
      <c r="H82" s="190">
        <v>39.36</v>
      </c>
      <c r="I82" s="190">
        <v>2.67</v>
      </c>
      <c r="J82" s="190">
        <v>1.31</v>
      </c>
      <c r="K82" s="190">
        <v>62.82</v>
      </c>
      <c r="L82" s="189">
        <v>2108023067.49</v>
      </c>
      <c r="M82" s="190">
        <v>30.31</v>
      </c>
      <c r="N82" s="189">
        <v>18483.740000000002</v>
      </c>
      <c r="O82" s="189">
        <v>6910.96</v>
      </c>
      <c r="P82" s="189">
        <v>2044506430.1900001</v>
      </c>
      <c r="Q82" s="190">
        <v>30.34</v>
      </c>
      <c r="R82" s="189">
        <v>17926.810000000001</v>
      </c>
      <c r="S82" s="189">
        <v>6702.73</v>
      </c>
      <c r="U82" s="173" t="s">
        <v>1082</v>
      </c>
    </row>
    <row r="83" spans="1:23" ht="23.25" customHeight="1">
      <c r="D83" s="174"/>
      <c r="E83" s="189" t="s">
        <v>1011</v>
      </c>
      <c r="F83" s="190" t="s">
        <v>1011</v>
      </c>
      <c r="G83" s="189" t="s">
        <v>1011</v>
      </c>
      <c r="H83" s="190" t="s">
        <v>1011</v>
      </c>
      <c r="I83" s="190" t="s">
        <v>1011</v>
      </c>
      <c r="J83" s="190" t="s">
        <v>1011</v>
      </c>
      <c r="K83" s="190" t="s">
        <v>1011</v>
      </c>
      <c r="L83" s="189" t="s">
        <v>1011</v>
      </c>
      <c r="M83" s="190" t="s">
        <v>1011</v>
      </c>
      <c r="N83" s="189" t="s">
        <v>1011</v>
      </c>
      <c r="O83" s="189" t="s">
        <v>1011</v>
      </c>
      <c r="P83" s="189" t="s">
        <v>1011</v>
      </c>
      <c r="Q83" s="190" t="s">
        <v>1011</v>
      </c>
      <c r="R83" s="189" t="s">
        <v>1011</v>
      </c>
      <c r="S83" s="189" t="s">
        <v>1011</v>
      </c>
      <c r="U83" s="173" t="s">
        <v>1083</v>
      </c>
    </row>
    <row r="84" spans="1:23" ht="23.25">
      <c r="A84" t="s">
        <v>1084</v>
      </c>
      <c r="D84" s="174"/>
      <c r="E84" s="189">
        <v>115.65</v>
      </c>
      <c r="F84" s="190">
        <v>0.04</v>
      </c>
      <c r="G84" s="189">
        <v>231.31</v>
      </c>
      <c r="H84" s="190">
        <v>0.03</v>
      </c>
      <c r="I84" s="190">
        <v>2</v>
      </c>
      <c r="J84" s="190" t="s">
        <v>96</v>
      </c>
      <c r="K84" s="190">
        <v>68</v>
      </c>
      <c r="L84" s="189">
        <v>1146245.8</v>
      </c>
      <c r="M84" s="190">
        <v>0.02</v>
      </c>
      <c r="N84" s="189">
        <v>9911</v>
      </c>
      <c r="O84" s="189">
        <v>4955.5</v>
      </c>
      <c r="P84" s="189">
        <v>1146245.8</v>
      </c>
      <c r="Q84" s="190">
        <v>0.02</v>
      </c>
      <c r="R84" s="189">
        <v>9911</v>
      </c>
      <c r="S84" s="189">
        <v>4955.5</v>
      </c>
      <c r="U84" s="173" t="s">
        <v>1085</v>
      </c>
      <c r="V84" s="175"/>
      <c r="W84" s="175"/>
    </row>
    <row r="85" spans="1:23" s="173" customFormat="1" ht="23.25">
      <c r="A85" t="s">
        <v>1086</v>
      </c>
      <c r="B85"/>
      <c r="D85" s="174"/>
      <c r="E85" s="192">
        <v>3263.99</v>
      </c>
      <c r="F85" s="191">
        <v>1.25</v>
      </c>
      <c r="G85" s="192">
        <v>8549.43</v>
      </c>
      <c r="H85" s="191">
        <v>1.1000000000000001</v>
      </c>
      <c r="I85" s="191">
        <v>2.62</v>
      </c>
      <c r="J85" s="191">
        <v>1.86</v>
      </c>
      <c r="K85" s="191">
        <v>59.69</v>
      </c>
      <c r="L85" s="192">
        <v>109517253.95</v>
      </c>
      <c r="M85" s="191">
        <v>1.57</v>
      </c>
      <c r="N85" s="192">
        <v>33553.17</v>
      </c>
      <c r="O85" s="192">
        <v>12809.89</v>
      </c>
      <c r="P85" s="192">
        <v>45082340.509999998</v>
      </c>
      <c r="Q85" s="191">
        <v>0.67</v>
      </c>
      <c r="R85" s="192">
        <v>13812.03</v>
      </c>
      <c r="S85" s="198">
        <v>5273.14</v>
      </c>
      <c r="U85" s="199" t="s">
        <v>1087</v>
      </c>
    </row>
    <row r="86" spans="1:23" ht="18" customHeight="1">
      <c r="A86" s="177"/>
      <c r="B86" s="177"/>
      <c r="C86" s="177"/>
      <c r="D86" s="177"/>
      <c r="E86" s="177"/>
      <c r="F86" s="177"/>
      <c r="G86" s="177"/>
      <c r="H86" s="177"/>
      <c r="I86" s="177"/>
      <c r="J86" s="177"/>
      <c r="K86" s="177"/>
      <c r="L86" s="177"/>
      <c r="M86" s="177"/>
      <c r="N86" s="177"/>
      <c r="O86" s="177"/>
      <c r="P86" s="177"/>
      <c r="Q86" s="177"/>
      <c r="R86" s="177"/>
      <c r="S86" s="177"/>
      <c r="T86" s="177"/>
      <c r="U86" s="200"/>
    </row>
    <row r="87" spans="1:23">
      <c r="U87" s="173"/>
    </row>
  </sheetData>
  <mergeCells count="28">
    <mergeCell ref="A62:C62"/>
    <mergeCell ref="E49:F49"/>
    <mergeCell ref="G49:I49"/>
    <mergeCell ref="L49:O49"/>
    <mergeCell ref="P49:S49"/>
    <mergeCell ref="E50:F50"/>
    <mergeCell ref="G50:I50"/>
    <mergeCell ref="L50:O50"/>
    <mergeCell ref="P50:S50"/>
    <mergeCell ref="E51:F51"/>
    <mergeCell ref="L51:O51"/>
    <mergeCell ref="P51:S51"/>
    <mergeCell ref="A53:C53"/>
    <mergeCell ref="A54:C54"/>
    <mergeCell ref="A19:C19"/>
    <mergeCell ref="E6:F6"/>
    <mergeCell ref="G6:I6"/>
    <mergeCell ref="L6:O6"/>
    <mergeCell ref="P6:S6"/>
    <mergeCell ref="E7:F7"/>
    <mergeCell ref="G7:I7"/>
    <mergeCell ref="L7:O7"/>
    <mergeCell ref="P7:S7"/>
    <mergeCell ref="E8:F8"/>
    <mergeCell ref="L8:O8"/>
    <mergeCell ref="P8:S8"/>
    <mergeCell ref="A10:C10"/>
    <mergeCell ref="A11:C1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0000"/>
  </sheetPr>
  <dimension ref="A1:H89"/>
  <sheetViews>
    <sheetView zoomScaleNormal="100" workbookViewId="0">
      <pane ySplit="5" topLeftCell="A63" activePane="bottomLeft" state="frozen"/>
      <selection activeCell="D69" sqref="D69"/>
      <selection pane="bottomLeft" activeCell="F69" sqref="F69"/>
    </sheetView>
  </sheetViews>
  <sheetFormatPr defaultColWidth="10.28515625" defaultRowHeight="21"/>
  <cols>
    <col min="1" max="1" width="18.7109375" style="61" customWidth="1"/>
    <col min="2" max="2" width="21.85546875" style="61" customWidth="1"/>
    <col min="3" max="5" width="12.85546875" style="61" bestFit="1" customWidth="1"/>
    <col min="6" max="16384" width="10.28515625" style="61"/>
  </cols>
  <sheetData>
    <row r="1" spans="1:8">
      <c r="A1" s="239" t="s">
        <v>535</v>
      </c>
      <c r="B1" s="240"/>
    </row>
    <row r="2" spans="1:8">
      <c r="A2" s="241" t="s">
        <v>536</v>
      </c>
    </row>
    <row r="4" spans="1:8">
      <c r="A4" s="1027" t="s">
        <v>537</v>
      </c>
      <c r="B4" s="1027" t="s">
        <v>220</v>
      </c>
      <c r="C4" s="1019" t="s">
        <v>174</v>
      </c>
      <c r="D4" s="1020"/>
      <c r="E4" s="1020"/>
      <c r="F4" s="1020"/>
      <c r="G4" s="1020"/>
      <c r="H4" s="1020"/>
    </row>
    <row r="5" spans="1:8">
      <c r="A5" s="1028"/>
      <c r="B5" s="1028"/>
      <c r="C5" s="62">
        <v>2558</v>
      </c>
      <c r="D5" s="62">
        <v>2559</v>
      </c>
      <c r="E5" s="62">
        <v>2560</v>
      </c>
      <c r="F5" s="62">
        <v>2561</v>
      </c>
      <c r="G5" s="230">
        <v>2562</v>
      </c>
      <c r="H5" s="230">
        <v>2563</v>
      </c>
    </row>
    <row r="6" spans="1:8">
      <c r="A6" s="204" t="s">
        <v>538</v>
      </c>
      <c r="B6" s="63" t="s">
        <v>538</v>
      </c>
      <c r="C6" s="64"/>
      <c r="D6" s="64"/>
      <c r="E6" s="64"/>
      <c r="F6" s="64"/>
      <c r="G6" s="231"/>
      <c r="H6" s="231"/>
    </row>
    <row r="7" spans="1:8">
      <c r="A7" s="204" t="s">
        <v>539</v>
      </c>
      <c r="B7" s="204" t="s">
        <v>539</v>
      </c>
      <c r="C7" s="65"/>
      <c r="D7" s="65"/>
      <c r="E7" s="65"/>
      <c r="F7" s="65"/>
      <c r="G7" s="232"/>
      <c r="H7" s="232"/>
    </row>
    <row r="8" spans="1:8">
      <c r="A8" s="1024" t="s">
        <v>540</v>
      </c>
      <c r="B8" s="63" t="s">
        <v>540</v>
      </c>
      <c r="C8" s="64"/>
      <c r="D8" s="64"/>
      <c r="E8" s="64"/>
      <c r="F8" s="64"/>
      <c r="G8" s="233"/>
      <c r="H8" s="233"/>
    </row>
    <row r="9" spans="1:8">
      <c r="A9" s="1025"/>
      <c r="B9" s="204" t="s">
        <v>541</v>
      </c>
      <c r="C9" s="65">
        <v>25457.163242972121</v>
      </c>
      <c r="D9" s="65">
        <v>0</v>
      </c>
      <c r="E9" s="65">
        <v>28712</v>
      </c>
      <c r="F9" s="65">
        <v>0</v>
      </c>
      <c r="G9" s="234">
        <v>24729</v>
      </c>
      <c r="H9" s="235"/>
    </row>
    <row r="10" spans="1:8">
      <c r="A10" s="1025"/>
      <c r="B10" s="204" t="s">
        <v>542</v>
      </c>
      <c r="C10" s="65">
        <v>36883.975596637836</v>
      </c>
      <c r="D10" s="65">
        <v>0</v>
      </c>
      <c r="E10" s="65">
        <v>40861</v>
      </c>
      <c r="F10" s="65">
        <v>0</v>
      </c>
      <c r="G10" s="234">
        <v>37502</v>
      </c>
      <c r="H10" s="235"/>
    </row>
    <row r="11" spans="1:8">
      <c r="A11" s="1025"/>
      <c r="B11" s="204" t="s">
        <v>543</v>
      </c>
      <c r="C11" s="65">
        <v>41056.87830145433</v>
      </c>
      <c r="D11" s="65">
        <v>0</v>
      </c>
      <c r="E11" s="65">
        <v>41484</v>
      </c>
      <c r="F11" s="65">
        <v>0</v>
      </c>
      <c r="G11" s="234">
        <v>46978</v>
      </c>
      <c r="H11" s="235"/>
    </row>
    <row r="12" spans="1:8">
      <c r="A12" s="1025"/>
      <c r="B12" s="204" t="s">
        <v>544</v>
      </c>
      <c r="C12" s="65">
        <v>28379.324796104273</v>
      </c>
      <c r="D12" s="65">
        <v>0</v>
      </c>
      <c r="E12" s="65">
        <v>28778</v>
      </c>
      <c r="F12" s="65">
        <v>0</v>
      </c>
      <c r="G12" s="234">
        <v>30590</v>
      </c>
      <c r="H12" s="235"/>
    </row>
    <row r="13" spans="1:8">
      <c r="A13" s="1025"/>
      <c r="B13" s="204" t="s">
        <v>545</v>
      </c>
      <c r="C13" s="65">
        <v>23350.49206874843</v>
      </c>
      <c r="D13" s="65">
        <v>0</v>
      </c>
      <c r="E13" s="65">
        <v>26484</v>
      </c>
      <c r="F13" s="65">
        <v>0</v>
      </c>
      <c r="G13" s="234">
        <v>25821</v>
      </c>
      <c r="H13" s="235"/>
    </row>
    <row r="14" spans="1:8">
      <c r="A14" s="1025"/>
      <c r="B14" s="204" t="s">
        <v>546</v>
      </c>
      <c r="C14" s="65">
        <v>22954.971314885279</v>
      </c>
      <c r="D14" s="65">
        <v>0</v>
      </c>
      <c r="E14" s="65">
        <v>19796</v>
      </c>
      <c r="F14" s="65">
        <v>0</v>
      </c>
      <c r="G14" s="234">
        <v>20785</v>
      </c>
      <c r="H14" s="235"/>
    </row>
    <row r="15" spans="1:8">
      <c r="A15" s="1025"/>
      <c r="B15" s="204" t="s">
        <v>547</v>
      </c>
      <c r="C15" s="65">
        <v>26112.064849736806</v>
      </c>
      <c r="D15" s="65">
        <v>0</v>
      </c>
      <c r="E15" s="65">
        <v>26866</v>
      </c>
      <c r="F15" s="65">
        <v>0</v>
      </c>
      <c r="G15" s="234">
        <v>24681</v>
      </c>
      <c r="H15" s="235"/>
    </row>
    <row r="16" spans="1:8">
      <c r="A16" s="1025"/>
      <c r="B16" s="204" t="s">
        <v>548</v>
      </c>
      <c r="C16" s="65">
        <v>22058.766433789038</v>
      </c>
      <c r="D16" s="65">
        <v>0</v>
      </c>
      <c r="E16" s="65">
        <v>26386</v>
      </c>
      <c r="F16" s="65">
        <v>0</v>
      </c>
      <c r="G16" s="234">
        <v>23204</v>
      </c>
      <c r="H16" s="235"/>
    </row>
    <row r="17" spans="1:8">
      <c r="A17" s="1025"/>
      <c r="B17" s="204" t="s">
        <v>549</v>
      </c>
      <c r="C17" s="65">
        <v>29413.352639546883</v>
      </c>
      <c r="D17" s="65">
        <v>0</v>
      </c>
      <c r="E17" s="65">
        <v>35378</v>
      </c>
      <c r="F17" s="65">
        <v>0</v>
      </c>
      <c r="G17" s="234">
        <v>30532</v>
      </c>
      <c r="H17" s="235"/>
    </row>
    <row r="18" spans="1:8">
      <c r="A18" s="1025"/>
      <c r="B18" s="204" t="s">
        <v>550</v>
      </c>
      <c r="C18" s="65">
        <v>27256.729918545156</v>
      </c>
      <c r="D18" s="65">
        <v>0</v>
      </c>
      <c r="E18" s="65">
        <v>27665</v>
      </c>
      <c r="F18" s="65">
        <v>0</v>
      </c>
      <c r="G18" s="234">
        <v>28706</v>
      </c>
      <c r="H18" s="235"/>
    </row>
    <row r="19" spans="1:8">
      <c r="A19" s="1025"/>
      <c r="B19" s="204" t="s">
        <v>551</v>
      </c>
      <c r="C19" s="65">
        <v>30314.780517447809</v>
      </c>
      <c r="D19" s="65">
        <v>0</v>
      </c>
      <c r="E19" s="65">
        <v>27798</v>
      </c>
      <c r="F19" s="65">
        <v>0</v>
      </c>
      <c r="G19" s="234">
        <v>24299</v>
      </c>
      <c r="H19" s="235"/>
    </row>
    <row r="20" spans="1:8">
      <c r="A20" s="1025"/>
      <c r="B20" s="204" t="s">
        <v>552</v>
      </c>
      <c r="C20" s="65">
        <v>36023.501305176316</v>
      </c>
      <c r="D20" s="65">
        <v>0</v>
      </c>
      <c r="E20" s="65">
        <v>32894</v>
      </c>
      <c r="F20" s="65">
        <v>0</v>
      </c>
      <c r="G20" s="234">
        <v>28114</v>
      </c>
      <c r="H20" s="235"/>
    </row>
    <row r="21" spans="1:8">
      <c r="A21" s="1025"/>
      <c r="B21" s="204" t="s">
        <v>553</v>
      </c>
      <c r="C21" s="65">
        <v>25332.823351876923</v>
      </c>
      <c r="D21" s="65">
        <v>0</v>
      </c>
      <c r="E21" s="65">
        <v>27797</v>
      </c>
      <c r="F21" s="65">
        <v>0</v>
      </c>
      <c r="G21" s="234">
        <v>24174</v>
      </c>
      <c r="H21" s="235"/>
    </row>
    <row r="22" spans="1:8">
      <c r="A22" s="1025"/>
      <c r="B22" s="204" t="s">
        <v>554</v>
      </c>
      <c r="C22" s="65">
        <v>27554.863844012401</v>
      </c>
      <c r="D22" s="65">
        <v>0</v>
      </c>
      <c r="E22" s="65">
        <v>26062</v>
      </c>
      <c r="F22" s="65">
        <v>0</v>
      </c>
      <c r="G22" s="234">
        <v>22875</v>
      </c>
      <c r="H22" s="235"/>
    </row>
    <row r="23" spans="1:8">
      <c r="A23" s="1025"/>
      <c r="B23" s="204" t="s">
        <v>555</v>
      </c>
      <c r="C23" s="65">
        <v>24165.587154072375</v>
      </c>
      <c r="D23" s="65">
        <v>0</v>
      </c>
      <c r="E23" s="65">
        <v>22953</v>
      </c>
      <c r="F23" s="65">
        <v>0</v>
      </c>
      <c r="G23" s="234">
        <v>25843</v>
      </c>
      <c r="H23" s="235"/>
    </row>
    <row r="24" spans="1:8">
      <c r="A24" s="1025"/>
      <c r="B24" s="204" t="s">
        <v>556</v>
      </c>
      <c r="C24" s="65">
        <v>23554.960860877727</v>
      </c>
      <c r="D24" s="65">
        <v>0</v>
      </c>
      <c r="E24" s="65">
        <v>25120</v>
      </c>
      <c r="F24" s="65">
        <v>0</v>
      </c>
      <c r="G24" s="234">
        <v>25785</v>
      </c>
      <c r="H24" s="235"/>
    </row>
    <row r="25" spans="1:8">
      <c r="A25" s="1025"/>
      <c r="B25" s="204" t="s">
        <v>557</v>
      </c>
      <c r="C25" s="65">
        <v>26953.267369856436</v>
      </c>
      <c r="D25" s="65">
        <v>0</v>
      </c>
      <c r="E25" s="65">
        <v>22115</v>
      </c>
      <c r="F25" s="65">
        <v>0</v>
      </c>
      <c r="G25" s="234">
        <v>20685</v>
      </c>
      <c r="H25" s="235"/>
    </row>
    <row r="26" spans="1:8">
      <c r="A26" s="1025"/>
      <c r="B26" s="204" t="s">
        <v>558</v>
      </c>
      <c r="C26" s="65">
        <v>19589.973484885257</v>
      </c>
      <c r="D26" s="65">
        <v>0</v>
      </c>
      <c r="E26" s="65">
        <v>33622</v>
      </c>
      <c r="F26" s="65">
        <v>0</v>
      </c>
      <c r="G26" s="234">
        <v>25163</v>
      </c>
      <c r="H26" s="235"/>
    </row>
    <row r="27" spans="1:8">
      <c r="A27" s="1025"/>
      <c r="B27" s="204" t="s">
        <v>559</v>
      </c>
      <c r="C27" s="65">
        <v>18883.713104757251</v>
      </c>
      <c r="D27" s="65">
        <v>0</v>
      </c>
      <c r="E27" s="65">
        <v>20565</v>
      </c>
      <c r="F27" s="65">
        <v>0</v>
      </c>
      <c r="G27" s="234">
        <v>20842</v>
      </c>
      <c r="H27" s="235"/>
    </row>
    <row r="28" spans="1:8">
      <c r="A28" s="1025"/>
      <c r="B28" s="204" t="s">
        <v>560</v>
      </c>
      <c r="C28" s="65">
        <v>15786.188987939091</v>
      </c>
      <c r="D28" s="65">
        <v>0</v>
      </c>
      <c r="E28" s="65">
        <v>20441</v>
      </c>
      <c r="F28" s="65">
        <v>0</v>
      </c>
      <c r="G28" s="234">
        <v>16504</v>
      </c>
      <c r="H28" s="235"/>
    </row>
    <row r="29" spans="1:8">
      <c r="A29" s="1025"/>
      <c r="B29" s="204" t="s">
        <v>561</v>
      </c>
      <c r="C29" s="65">
        <v>40346.953810244639</v>
      </c>
      <c r="D29" s="65">
        <v>0</v>
      </c>
      <c r="E29" s="65">
        <v>32761</v>
      </c>
      <c r="F29" s="65">
        <v>0</v>
      </c>
      <c r="G29" s="234">
        <v>34436</v>
      </c>
      <c r="H29" s="235"/>
    </row>
    <row r="30" spans="1:8">
      <c r="A30" s="1025"/>
      <c r="B30" s="204" t="s">
        <v>562</v>
      </c>
      <c r="C30" s="65">
        <v>29347.372652791699</v>
      </c>
      <c r="D30" s="65">
        <v>0</v>
      </c>
      <c r="E30" s="65">
        <v>25446</v>
      </c>
      <c r="F30" s="65">
        <v>0</v>
      </c>
      <c r="G30" s="234">
        <v>23443</v>
      </c>
      <c r="H30" s="235"/>
    </row>
    <row r="31" spans="1:8">
      <c r="A31" s="1025"/>
      <c r="B31" s="204" t="s">
        <v>563</v>
      </c>
      <c r="C31" s="65">
        <v>18310.148814553893</v>
      </c>
      <c r="D31" s="65">
        <v>0</v>
      </c>
      <c r="E31" s="65">
        <v>30183</v>
      </c>
      <c r="F31" s="65">
        <v>0</v>
      </c>
      <c r="G31" s="234">
        <v>38395</v>
      </c>
      <c r="H31" s="235"/>
    </row>
    <row r="32" spans="1:8">
      <c r="A32" s="1025"/>
      <c r="B32" s="204" t="s">
        <v>564</v>
      </c>
      <c r="C32" s="65">
        <v>26430.649526350007</v>
      </c>
      <c r="D32" s="65">
        <v>0</v>
      </c>
      <c r="E32" s="65">
        <v>27232</v>
      </c>
      <c r="F32" s="65">
        <v>0</v>
      </c>
      <c r="G32" s="234">
        <v>26814</v>
      </c>
      <c r="H32" s="235"/>
    </row>
    <row r="33" spans="1:8">
      <c r="A33" s="1026"/>
      <c r="B33" s="66" t="s">
        <v>565</v>
      </c>
      <c r="C33" s="67">
        <v>23522.504001643469</v>
      </c>
      <c r="D33" s="67">
        <v>0</v>
      </c>
      <c r="E33" s="67">
        <v>28467</v>
      </c>
      <c r="F33" s="67">
        <v>0</v>
      </c>
      <c r="G33" s="234">
        <v>25412</v>
      </c>
      <c r="H33" s="235"/>
    </row>
    <row r="34" spans="1:8">
      <c r="A34" s="1025" t="s">
        <v>566</v>
      </c>
      <c r="B34" s="68" t="s">
        <v>566</v>
      </c>
      <c r="C34" s="64"/>
      <c r="D34" s="64"/>
      <c r="E34" s="64"/>
      <c r="F34" s="64"/>
      <c r="G34" s="233"/>
      <c r="H34" s="233"/>
    </row>
    <row r="35" spans="1:8">
      <c r="A35" s="1025"/>
      <c r="B35" s="204" t="s">
        <v>567</v>
      </c>
      <c r="C35" s="65">
        <v>14950.2543994763</v>
      </c>
      <c r="D35" s="65">
        <v>0</v>
      </c>
      <c r="E35" s="65">
        <v>18970</v>
      </c>
      <c r="F35" s="65">
        <v>0</v>
      </c>
      <c r="G35" s="234">
        <v>20443</v>
      </c>
      <c r="H35" s="234"/>
    </row>
    <row r="36" spans="1:8">
      <c r="A36" s="1025"/>
      <c r="B36" s="204" t="s">
        <v>568</v>
      </c>
      <c r="C36" s="65">
        <v>23834.124069908587</v>
      </c>
      <c r="D36" s="65">
        <v>0</v>
      </c>
      <c r="E36" s="65">
        <v>24468</v>
      </c>
      <c r="F36" s="65">
        <v>0</v>
      </c>
      <c r="G36" s="234">
        <v>23600</v>
      </c>
      <c r="H36" s="234"/>
    </row>
    <row r="37" spans="1:8">
      <c r="A37" s="1025"/>
      <c r="B37" s="204" t="s">
        <v>569</v>
      </c>
      <c r="C37" s="65">
        <v>20466.114720462636</v>
      </c>
      <c r="D37" s="65">
        <v>0</v>
      </c>
      <c r="E37" s="65">
        <v>21034</v>
      </c>
      <c r="F37" s="65">
        <v>0</v>
      </c>
      <c r="G37" s="234">
        <v>23929</v>
      </c>
      <c r="H37" s="234"/>
    </row>
    <row r="38" spans="1:8">
      <c r="A38" s="1025"/>
      <c r="B38" s="204" t="s">
        <v>570</v>
      </c>
      <c r="C38" s="65">
        <v>19239.215037488837</v>
      </c>
      <c r="D38" s="65">
        <v>0</v>
      </c>
      <c r="E38" s="65">
        <v>20857</v>
      </c>
      <c r="F38" s="65">
        <v>0</v>
      </c>
      <c r="G38" s="234">
        <v>21425</v>
      </c>
      <c r="H38" s="234"/>
    </row>
    <row r="39" spans="1:8">
      <c r="A39" s="1025"/>
      <c r="B39" s="204" t="s">
        <v>571</v>
      </c>
      <c r="C39" s="65">
        <v>21795.391312707834</v>
      </c>
      <c r="D39" s="65">
        <v>0</v>
      </c>
      <c r="E39" s="65">
        <v>19850</v>
      </c>
      <c r="F39" s="65">
        <v>0</v>
      </c>
      <c r="G39" s="234">
        <v>21398</v>
      </c>
      <c r="H39" s="234"/>
    </row>
    <row r="40" spans="1:8">
      <c r="A40" s="1025"/>
      <c r="B40" s="204" t="s">
        <v>572</v>
      </c>
      <c r="C40" s="65">
        <v>17886.132180518969</v>
      </c>
      <c r="D40" s="65">
        <v>0</v>
      </c>
      <c r="E40" s="65">
        <v>19591</v>
      </c>
      <c r="F40" s="65">
        <v>0</v>
      </c>
      <c r="G40" s="234">
        <v>18041</v>
      </c>
      <c r="H40" s="234"/>
    </row>
    <row r="41" spans="1:8">
      <c r="A41" s="1025"/>
      <c r="B41" s="204" t="s">
        <v>573</v>
      </c>
      <c r="C41" s="65">
        <v>17672.984379380989</v>
      </c>
      <c r="D41" s="65">
        <v>0</v>
      </c>
      <c r="E41" s="65">
        <v>14594</v>
      </c>
      <c r="F41" s="65">
        <v>0</v>
      </c>
      <c r="G41" s="234">
        <v>14354</v>
      </c>
      <c r="H41" s="234"/>
    </row>
    <row r="42" spans="1:8">
      <c r="A42" s="1025"/>
      <c r="B42" s="204" t="s">
        <v>574</v>
      </c>
      <c r="C42" s="65">
        <v>13497.082740182153</v>
      </c>
      <c r="D42" s="65">
        <v>0</v>
      </c>
      <c r="E42" s="65">
        <v>11809</v>
      </c>
      <c r="F42" s="65">
        <v>0</v>
      </c>
      <c r="G42" s="234">
        <v>15056</v>
      </c>
      <c r="H42" s="234"/>
    </row>
    <row r="43" spans="1:8">
      <c r="A43" s="1025"/>
      <c r="B43" s="204" t="s">
        <v>575</v>
      </c>
      <c r="C43" s="65">
        <v>15119.284389908798</v>
      </c>
      <c r="D43" s="65">
        <v>0</v>
      </c>
      <c r="E43" s="65">
        <v>15617</v>
      </c>
      <c r="F43" s="65">
        <v>0</v>
      </c>
      <c r="G43" s="234">
        <v>13971</v>
      </c>
      <c r="H43" s="234"/>
    </row>
    <row r="44" spans="1:8">
      <c r="A44" s="1025"/>
      <c r="B44" s="204" t="s">
        <v>576</v>
      </c>
      <c r="C44" s="65">
        <v>21952.28078636642</v>
      </c>
      <c r="D44" s="65">
        <v>0</v>
      </c>
      <c r="E44" s="65">
        <v>21003</v>
      </c>
      <c r="F44" s="65">
        <v>0</v>
      </c>
      <c r="G44" s="234">
        <v>22137</v>
      </c>
      <c r="H44" s="234"/>
    </row>
    <row r="45" spans="1:8">
      <c r="A45" s="1025"/>
      <c r="B45" s="204" t="s">
        <v>577</v>
      </c>
      <c r="C45" s="65">
        <v>20114.399818774789</v>
      </c>
      <c r="D45" s="65">
        <v>0</v>
      </c>
      <c r="E45" s="65">
        <v>21166</v>
      </c>
      <c r="F45" s="65">
        <v>0</v>
      </c>
      <c r="G45" s="234">
        <v>19873</v>
      </c>
      <c r="H45" s="234"/>
    </row>
    <row r="46" spans="1:8">
      <c r="A46" s="1025"/>
      <c r="B46" s="204" t="s">
        <v>578</v>
      </c>
      <c r="C46" s="65">
        <v>20140.142590485615</v>
      </c>
      <c r="D46" s="65">
        <v>0</v>
      </c>
      <c r="E46" s="65">
        <v>18771</v>
      </c>
      <c r="F46" s="65">
        <v>0</v>
      </c>
      <c r="G46" s="234">
        <v>19264</v>
      </c>
      <c r="H46" s="234"/>
    </row>
    <row r="47" spans="1:8">
      <c r="A47" s="1025"/>
      <c r="B47" s="204" t="s">
        <v>579</v>
      </c>
      <c r="C47" s="65">
        <v>20079.247947073625</v>
      </c>
      <c r="D47" s="65">
        <v>0</v>
      </c>
      <c r="E47" s="65">
        <v>16509</v>
      </c>
      <c r="F47" s="65">
        <v>0</v>
      </c>
      <c r="G47" s="234">
        <v>17655</v>
      </c>
      <c r="H47" s="234"/>
    </row>
    <row r="48" spans="1:8">
      <c r="A48" s="1025"/>
      <c r="B48" s="204" t="s">
        <v>580</v>
      </c>
      <c r="C48" s="65">
        <v>22251.278585590539</v>
      </c>
      <c r="D48" s="65">
        <v>0</v>
      </c>
      <c r="E48" s="65">
        <v>21227</v>
      </c>
      <c r="F48" s="65">
        <v>0</v>
      </c>
      <c r="G48" s="234">
        <v>22359</v>
      </c>
      <c r="H48" s="234"/>
    </row>
    <row r="49" spans="1:8">
      <c r="A49" s="1025"/>
      <c r="B49" s="204" t="s">
        <v>581</v>
      </c>
      <c r="C49" s="65">
        <v>19235.014703448163</v>
      </c>
      <c r="D49" s="65">
        <v>0</v>
      </c>
      <c r="E49" s="65">
        <v>20348</v>
      </c>
      <c r="F49" s="65">
        <v>0</v>
      </c>
      <c r="G49" s="234">
        <v>20199</v>
      </c>
      <c r="H49" s="234"/>
    </row>
    <row r="50" spans="1:8">
      <c r="A50" s="1025"/>
      <c r="B50" s="204" t="s">
        <v>582</v>
      </c>
      <c r="C50" s="65">
        <v>22100.367383673445</v>
      </c>
      <c r="D50" s="65">
        <v>0</v>
      </c>
      <c r="E50" s="65">
        <v>19412</v>
      </c>
      <c r="F50" s="65">
        <v>0</v>
      </c>
      <c r="G50" s="234">
        <v>21229</v>
      </c>
      <c r="H50" s="234"/>
    </row>
    <row r="51" spans="1:8">
      <c r="A51" s="1025"/>
      <c r="B51" s="204" t="s">
        <v>583</v>
      </c>
      <c r="C51" s="65">
        <v>21336.451492538366</v>
      </c>
      <c r="D51" s="65">
        <v>0</v>
      </c>
      <c r="E51" s="65">
        <v>21350</v>
      </c>
      <c r="F51" s="65">
        <v>0</v>
      </c>
      <c r="G51" s="234">
        <v>24623</v>
      </c>
      <c r="H51" s="234"/>
    </row>
    <row r="52" spans="1:8" ht="21" customHeight="1">
      <c r="A52" s="1029" t="s">
        <v>395</v>
      </c>
      <c r="B52" s="63" t="s">
        <v>395</v>
      </c>
      <c r="C52" s="64"/>
      <c r="D52" s="64"/>
      <c r="E52" s="64"/>
      <c r="F52" s="64"/>
      <c r="G52" s="233"/>
      <c r="H52" s="233"/>
    </row>
    <row r="53" spans="1:8">
      <c r="A53" s="1022"/>
      <c r="B53" s="204" t="s">
        <v>397</v>
      </c>
      <c r="C53" s="65">
        <v>26376.31259459315</v>
      </c>
      <c r="D53" s="65">
        <v>0</v>
      </c>
      <c r="E53" s="65">
        <v>24429</v>
      </c>
      <c r="F53" s="65">
        <v>0</v>
      </c>
      <c r="G53" s="234">
        <v>25736</v>
      </c>
      <c r="H53" s="234"/>
    </row>
    <row r="54" spans="1:8">
      <c r="A54" s="1022"/>
      <c r="B54" s="204" t="s">
        <v>399</v>
      </c>
      <c r="C54" s="65">
        <v>18479.575339494029</v>
      </c>
      <c r="D54" s="65">
        <v>0</v>
      </c>
      <c r="E54" s="65">
        <v>15382</v>
      </c>
      <c r="F54" s="65">
        <v>0</v>
      </c>
      <c r="G54" s="234">
        <v>14742</v>
      </c>
      <c r="H54" s="234"/>
    </row>
    <row r="55" spans="1:8">
      <c r="A55" s="1022"/>
      <c r="B55" s="204" t="s">
        <v>401</v>
      </c>
      <c r="C55" s="65">
        <v>20314.548284767046</v>
      </c>
      <c r="D55" s="65">
        <v>0</v>
      </c>
      <c r="E55" s="65">
        <v>18189</v>
      </c>
      <c r="F55" s="65">
        <v>0</v>
      </c>
      <c r="G55" s="234">
        <v>20238</v>
      </c>
      <c r="H55" s="234"/>
    </row>
    <row r="56" spans="1:8">
      <c r="A56" s="1022"/>
      <c r="B56" s="204" t="s">
        <v>403</v>
      </c>
      <c r="C56" s="65">
        <v>18792.417141105016</v>
      </c>
      <c r="D56" s="65">
        <v>0</v>
      </c>
      <c r="E56" s="65">
        <v>17485</v>
      </c>
      <c r="F56" s="65">
        <v>0</v>
      </c>
      <c r="G56" s="234">
        <v>16136</v>
      </c>
      <c r="H56" s="234"/>
    </row>
    <row r="57" spans="1:8">
      <c r="A57" s="1022"/>
      <c r="B57" s="204" t="s">
        <v>405</v>
      </c>
      <c r="C57" s="65">
        <v>20452.462079588437</v>
      </c>
      <c r="D57" s="65">
        <v>0</v>
      </c>
      <c r="E57" s="65">
        <v>24380</v>
      </c>
      <c r="F57" s="65">
        <v>0</v>
      </c>
      <c r="G57" s="234">
        <v>18398</v>
      </c>
      <c r="H57" s="234"/>
    </row>
    <row r="58" spans="1:8">
      <c r="A58" s="1022"/>
      <c r="B58" s="204" t="s">
        <v>407</v>
      </c>
      <c r="C58" s="65">
        <v>19517.756874292689</v>
      </c>
      <c r="D58" s="65">
        <v>0</v>
      </c>
      <c r="E58" s="65">
        <v>16752</v>
      </c>
      <c r="F58" s="65">
        <v>0</v>
      </c>
      <c r="G58" s="234">
        <v>17768</v>
      </c>
      <c r="H58" s="234"/>
    </row>
    <row r="59" spans="1:8">
      <c r="A59" s="1022"/>
      <c r="B59" s="204" t="s">
        <v>409</v>
      </c>
      <c r="C59" s="65">
        <v>23829.34741917955</v>
      </c>
      <c r="D59" s="65">
        <v>0</v>
      </c>
      <c r="E59" s="65">
        <v>25543</v>
      </c>
      <c r="F59" s="65">
        <v>0</v>
      </c>
      <c r="G59" s="234">
        <v>20856</v>
      </c>
      <c r="H59" s="234"/>
    </row>
    <row r="60" spans="1:8" hidden="1">
      <c r="A60" s="1022"/>
      <c r="B60" s="204" t="s">
        <v>411</v>
      </c>
      <c r="C60" s="65">
        <v>21172.760959973908</v>
      </c>
      <c r="D60" s="65">
        <v>0</v>
      </c>
      <c r="E60" s="65">
        <v>18231</v>
      </c>
      <c r="F60" s="65">
        <v>0</v>
      </c>
      <c r="G60" s="234">
        <v>20320</v>
      </c>
      <c r="H60" s="234"/>
    </row>
    <row r="61" spans="1:8" hidden="1">
      <c r="A61" s="1022"/>
      <c r="B61" s="204" t="s">
        <v>412</v>
      </c>
      <c r="C61" s="65">
        <v>23766.536774775483</v>
      </c>
      <c r="D61" s="65">
        <v>0</v>
      </c>
      <c r="E61" s="65">
        <v>22668</v>
      </c>
      <c r="F61" s="65">
        <v>0</v>
      </c>
      <c r="G61" s="234">
        <v>22787</v>
      </c>
      <c r="H61" s="234"/>
    </row>
    <row r="62" spans="1:8" hidden="1">
      <c r="A62" s="1030"/>
      <c r="B62" s="66" t="s">
        <v>413</v>
      </c>
      <c r="C62" s="67">
        <v>22552.42495647191</v>
      </c>
      <c r="D62" s="67">
        <v>0</v>
      </c>
      <c r="E62" s="67">
        <v>22648</v>
      </c>
      <c r="F62" s="67">
        <v>0</v>
      </c>
      <c r="G62" s="234">
        <v>18745</v>
      </c>
      <c r="H62" s="234"/>
    </row>
    <row r="63" spans="1:8">
      <c r="A63" s="1021" t="s">
        <v>395</v>
      </c>
      <c r="B63" s="205" t="s">
        <v>415</v>
      </c>
      <c r="C63" s="65">
        <v>21336.650227120874</v>
      </c>
      <c r="D63" s="65">
        <v>0</v>
      </c>
      <c r="E63" s="65">
        <v>19848</v>
      </c>
      <c r="F63" s="65">
        <v>0</v>
      </c>
      <c r="G63" s="234">
        <v>19252</v>
      </c>
      <c r="H63" s="234"/>
    </row>
    <row r="64" spans="1:8">
      <c r="A64" s="1022"/>
      <c r="B64" s="204" t="s">
        <v>417</v>
      </c>
      <c r="C64" s="65">
        <v>22817.359070686358</v>
      </c>
      <c r="D64" s="65">
        <v>0</v>
      </c>
      <c r="E64" s="65">
        <v>20718</v>
      </c>
      <c r="F64" s="65">
        <v>0</v>
      </c>
      <c r="G64" s="234">
        <v>25766</v>
      </c>
      <c r="H64" s="234"/>
    </row>
    <row r="65" spans="1:8">
      <c r="A65" s="1022"/>
      <c r="B65" s="204" t="s">
        <v>419</v>
      </c>
      <c r="C65" s="65">
        <v>20990.289430286168</v>
      </c>
      <c r="D65" s="65">
        <v>0</v>
      </c>
      <c r="E65" s="65">
        <v>21077</v>
      </c>
      <c r="F65" s="65">
        <v>0</v>
      </c>
      <c r="G65" s="234">
        <v>25422</v>
      </c>
      <c r="H65" s="234"/>
    </row>
    <row r="66" spans="1:8">
      <c r="A66" s="1022"/>
      <c r="B66" s="204" t="s">
        <v>421</v>
      </c>
      <c r="C66" s="65">
        <v>21206.444493508814</v>
      </c>
      <c r="D66" s="65">
        <v>0</v>
      </c>
      <c r="E66" s="65">
        <v>21175</v>
      </c>
      <c r="F66" s="65">
        <v>0</v>
      </c>
      <c r="G66" s="234">
        <v>20580</v>
      </c>
      <c r="H66" s="234"/>
    </row>
    <row r="67" spans="1:8">
      <c r="A67" s="1022"/>
      <c r="B67" s="69" t="s">
        <v>289</v>
      </c>
      <c r="C67" s="70">
        <v>18540.115604336115</v>
      </c>
      <c r="D67" s="70">
        <v>0</v>
      </c>
      <c r="E67" s="70">
        <v>20138</v>
      </c>
      <c r="F67" s="70">
        <v>0</v>
      </c>
      <c r="G67" s="238">
        <v>22192</v>
      </c>
      <c r="H67" s="238"/>
    </row>
    <row r="68" spans="1:8">
      <c r="A68" s="1022"/>
      <c r="B68" s="204" t="s">
        <v>424</v>
      </c>
      <c r="C68" s="65">
        <v>19990.329174288352</v>
      </c>
      <c r="D68" s="65">
        <v>0</v>
      </c>
      <c r="E68" s="65">
        <v>19027</v>
      </c>
      <c r="F68" s="65">
        <v>0</v>
      </c>
      <c r="G68" s="234">
        <v>18819</v>
      </c>
      <c r="H68" s="234"/>
    </row>
    <row r="69" spans="1:8">
      <c r="A69" s="1022"/>
      <c r="B69" s="204" t="s">
        <v>426</v>
      </c>
      <c r="C69" s="65">
        <v>15451.503625772295</v>
      </c>
      <c r="D69" s="65">
        <v>0</v>
      </c>
      <c r="E69" s="65">
        <v>14264</v>
      </c>
      <c r="F69" s="65">
        <v>0</v>
      </c>
      <c r="G69" s="234">
        <v>19089</v>
      </c>
      <c r="H69" s="234"/>
    </row>
    <row r="70" spans="1:8">
      <c r="A70" s="1022"/>
      <c r="B70" s="204" t="s">
        <v>428</v>
      </c>
      <c r="C70" s="65">
        <v>19280.806982423517</v>
      </c>
      <c r="D70" s="65">
        <v>0</v>
      </c>
      <c r="E70" s="65">
        <v>17820</v>
      </c>
      <c r="F70" s="65">
        <v>0</v>
      </c>
      <c r="G70" s="234">
        <v>18452</v>
      </c>
      <c r="H70" s="234"/>
    </row>
    <row r="71" spans="1:8">
      <c r="A71" s="1022"/>
      <c r="B71" s="204" t="s">
        <v>430</v>
      </c>
      <c r="C71" s="65">
        <v>15804.26216104786</v>
      </c>
      <c r="D71" s="65">
        <v>0</v>
      </c>
      <c r="E71" s="65">
        <v>15834</v>
      </c>
      <c r="F71" s="65">
        <v>0</v>
      </c>
      <c r="G71" s="234">
        <v>23431</v>
      </c>
      <c r="H71" s="234"/>
    </row>
    <row r="72" spans="1:8">
      <c r="A72" s="1023"/>
      <c r="B72" s="204" t="s">
        <v>432</v>
      </c>
      <c r="C72" s="65">
        <v>22869.635957469523</v>
      </c>
      <c r="D72" s="65">
        <v>0</v>
      </c>
      <c r="E72" s="65">
        <v>20440</v>
      </c>
      <c r="F72" s="65">
        <v>0</v>
      </c>
      <c r="G72" s="234">
        <v>18843</v>
      </c>
      <c r="H72" s="234"/>
    </row>
    <row r="73" spans="1:8">
      <c r="A73" s="1024" t="s">
        <v>584</v>
      </c>
      <c r="B73" s="63" t="s">
        <v>584</v>
      </c>
      <c r="C73" s="64"/>
      <c r="D73" s="64"/>
      <c r="E73" s="64"/>
      <c r="F73" s="64"/>
      <c r="G73" s="233"/>
      <c r="H73" s="233"/>
    </row>
    <row r="74" spans="1:8">
      <c r="A74" s="1025"/>
      <c r="B74" s="204" t="s">
        <v>585</v>
      </c>
      <c r="C74" s="65">
        <v>25123.925893839136</v>
      </c>
      <c r="D74" s="65">
        <v>0</v>
      </c>
      <c r="E74" s="65">
        <v>26239</v>
      </c>
      <c r="F74" s="65">
        <v>0</v>
      </c>
      <c r="G74" s="234">
        <v>28412</v>
      </c>
      <c r="H74" s="235"/>
    </row>
    <row r="75" spans="1:8">
      <c r="A75" s="1025"/>
      <c r="B75" s="204" t="s">
        <v>586</v>
      </c>
      <c r="C75" s="65">
        <v>31011.372095404393</v>
      </c>
      <c r="D75" s="65">
        <v>0</v>
      </c>
      <c r="E75" s="65">
        <v>34053</v>
      </c>
      <c r="F75" s="65">
        <v>0</v>
      </c>
      <c r="G75" s="234">
        <v>28522</v>
      </c>
      <c r="H75" s="235"/>
    </row>
    <row r="76" spans="1:8">
      <c r="A76" s="1025"/>
      <c r="B76" s="204" t="s">
        <v>587</v>
      </c>
      <c r="C76" s="65">
        <v>28842.164276093325</v>
      </c>
      <c r="D76" s="65">
        <v>0</v>
      </c>
      <c r="E76" s="65">
        <v>24632</v>
      </c>
      <c r="F76" s="65">
        <v>0</v>
      </c>
      <c r="G76" s="234">
        <v>22444</v>
      </c>
      <c r="H76" s="235"/>
    </row>
    <row r="77" spans="1:8">
      <c r="A77" s="1025"/>
      <c r="B77" s="204" t="s">
        <v>588</v>
      </c>
      <c r="C77" s="65">
        <v>31499.647613889225</v>
      </c>
      <c r="D77" s="65">
        <v>0</v>
      </c>
      <c r="E77" s="65">
        <v>39594</v>
      </c>
      <c r="F77" s="65">
        <v>0</v>
      </c>
      <c r="G77" s="234">
        <v>36699</v>
      </c>
      <c r="H77" s="235"/>
    </row>
    <row r="78" spans="1:8">
      <c r="A78" s="1025"/>
      <c r="B78" s="204" t="s">
        <v>589</v>
      </c>
      <c r="C78" s="65">
        <v>36465.547045673564</v>
      </c>
      <c r="D78" s="65">
        <v>0</v>
      </c>
      <c r="E78" s="65">
        <v>38026</v>
      </c>
      <c r="F78" s="65">
        <v>0</v>
      </c>
      <c r="G78" s="234">
        <v>32014</v>
      </c>
      <c r="H78" s="235"/>
    </row>
    <row r="79" spans="1:8">
      <c r="A79" s="1025"/>
      <c r="B79" s="204" t="s">
        <v>590</v>
      </c>
      <c r="C79" s="65">
        <v>22034.602687108432</v>
      </c>
      <c r="D79" s="65">
        <v>0</v>
      </c>
      <c r="E79" s="65">
        <v>23832</v>
      </c>
      <c r="F79" s="65">
        <v>0</v>
      </c>
      <c r="G79" s="234">
        <v>27600</v>
      </c>
      <c r="H79" s="235"/>
    </row>
    <row r="80" spans="1:8">
      <c r="A80" s="1025"/>
      <c r="B80" s="204" t="s">
        <v>591</v>
      </c>
      <c r="C80" s="65">
        <v>29306.026278600584</v>
      </c>
      <c r="D80" s="65">
        <v>0</v>
      </c>
      <c r="E80" s="65">
        <v>28759</v>
      </c>
      <c r="F80" s="65">
        <v>0</v>
      </c>
      <c r="G80" s="234">
        <v>29782</v>
      </c>
      <c r="H80" s="235"/>
    </row>
    <row r="81" spans="1:8">
      <c r="A81" s="1025"/>
      <c r="B81" s="204" t="s">
        <v>592</v>
      </c>
      <c r="C81" s="65">
        <v>27659.82027106969</v>
      </c>
      <c r="D81" s="65">
        <v>0</v>
      </c>
      <c r="E81" s="65">
        <v>26703</v>
      </c>
      <c r="F81" s="65">
        <v>0</v>
      </c>
      <c r="G81" s="234">
        <v>20781</v>
      </c>
      <c r="H81" s="235"/>
    </row>
    <row r="82" spans="1:8">
      <c r="A82" s="1025"/>
      <c r="B82" s="204" t="s">
        <v>593</v>
      </c>
      <c r="C82" s="65">
        <v>23208.481110447206</v>
      </c>
      <c r="D82" s="65">
        <v>0</v>
      </c>
      <c r="E82" s="65">
        <v>22614</v>
      </c>
      <c r="F82" s="65">
        <v>0</v>
      </c>
      <c r="G82" s="234">
        <v>22254</v>
      </c>
      <c r="H82" s="235"/>
    </row>
    <row r="83" spans="1:8">
      <c r="A83" s="1025"/>
      <c r="B83" s="204" t="s">
        <v>594</v>
      </c>
      <c r="C83" s="65">
        <v>23308.960676987499</v>
      </c>
      <c r="D83" s="65">
        <v>0</v>
      </c>
      <c r="E83" s="65">
        <v>21814</v>
      </c>
      <c r="F83" s="65">
        <v>0</v>
      </c>
      <c r="G83" s="234">
        <v>26004</v>
      </c>
      <c r="H83" s="235"/>
    </row>
    <row r="84" spans="1:8">
      <c r="A84" s="1025"/>
      <c r="B84" s="204" t="s">
        <v>595</v>
      </c>
      <c r="C84" s="65">
        <v>21478.159507176089</v>
      </c>
      <c r="D84" s="65">
        <v>0</v>
      </c>
      <c r="E84" s="65">
        <v>20509</v>
      </c>
      <c r="F84" s="65">
        <v>0</v>
      </c>
      <c r="G84" s="234">
        <v>20085</v>
      </c>
      <c r="H84" s="235"/>
    </row>
    <row r="85" spans="1:8">
      <c r="A85" s="1025"/>
      <c r="B85" s="204" t="s">
        <v>596</v>
      </c>
      <c r="C85" s="65">
        <v>17512.927293177661</v>
      </c>
      <c r="D85" s="65">
        <v>0</v>
      </c>
      <c r="E85" s="65">
        <v>19495</v>
      </c>
      <c r="F85" s="65">
        <v>0</v>
      </c>
      <c r="G85" s="234">
        <v>22904</v>
      </c>
      <c r="H85" s="235"/>
    </row>
    <row r="86" spans="1:8">
      <c r="A86" s="1025"/>
      <c r="B86" s="204" t="s">
        <v>597</v>
      </c>
      <c r="C86" s="65">
        <v>15583.673043360104</v>
      </c>
      <c r="D86" s="65">
        <v>0</v>
      </c>
      <c r="E86" s="65">
        <v>18018</v>
      </c>
      <c r="F86" s="65">
        <v>0</v>
      </c>
      <c r="G86" s="234">
        <v>16588</v>
      </c>
      <c r="H86" s="235"/>
    </row>
    <row r="87" spans="1:8">
      <c r="A87" s="1026"/>
      <c r="B87" s="66" t="s">
        <v>598</v>
      </c>
      <c r="C87" s="71">
        <v>19889.591898574225</v>
      </c>
      <c r="D87" s="71">
        <v>0</v>
      </c>
      <c r="E87" s="71">
        <v>17180</v>
      </c>
      <c r="F87" s="71">
        <v>0</v>
      </c>
      <c r="G87" s="236">
        <v>17716</v>
      </c>
      <c r="H87" s="237"/>
    </row>
    <row r="89" spans="1:8">
      <c r="A89" s="72" t="s">
        <v>599</v>
      </c>
    </row>
  </sheetData>
  <mergeCells count="8">
    <mergeCell ref="C4:H4"/>
    <mergeCell ref="A63:A72"/>
    <mergeCell ref="A73:A87"/>
    <mergeCell ref="A4:A5"/>
    <mergeCell ref="B4:B5"/>
    <mergeCell ref="A8:A33"/>
    <mergeCell ref="A34:A51"/>
    <mergeCell ref="A52:A62"/>
  </mergeCells>
  <pageMargins left="0.7" right="0.7" top="0.75" bottom="0.75" header="0.3" footer="0.3"/>
  <pageSetup paperSize="9"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G11"/>
  <sheetViews>
    <sheetView workbookViewId="0">
      <selection activeCell="C7" sqref="C7"/>
    </sheetView>
  </sheetViews>
  <sheetFormatPr defaultRowHeight="21"/>
  <cols>
    <col min="1" max="1" width="12" style="3" customWidth="1"/>
    <col min="2" max="2" width="20.85546875" style="3" customWidth="1"/>
    <col min="3" max="3" width="12.5703125" style="3" customWidth="1"/>
    <col min="4" max="4" width="6.28515625" style="3" customWidth="1"/>
    <col min="5" max="5" width="23.140625" style="3" customWidth="1"/>
    <col min="6" max="6" width="3" style="3" customWidth="1"/>
    <col min="7" max="7" width="20.7109375" style="3" customWidth="1"/>
    <col min="8" max="16384" width="9.140625" style="3"/>
  </cols>
  <sheetData>
    <row r="1" spans="1:7">
      <c r="A1" s="2">
        <v>2556</v>
      </c>
      <c r="B1" s="6">
        <v>955644</v>
      </c>
    </row>
    <row r="2" spans="1:7">
      <c r="A2" s="2" t="s">
        <v>98</v>
      </c>
      <c r="B2" s="2" t="s">
        <v>99</v>
      </c>
      <c r="C2" s="2" t="s">
        <v>100</v>
      </c>
      <c r="E2" s="4" t="s">
        <v>101</v>
      </c>
      <c r="F2" s="5" t="s">
        <v>102</v>
      </c>
      <c r="G2" s="4" t="s">
        <v>103</v>
      </c>
    </row>
    <row r="3" spans="1:7">
      <c r="A3" s="2">
        <v>2557</v>
      </c>
      <c r="B3" s="6">
        <v>960588</v>
      </c>
      <c r="C3" s="7">
        <f>LN((B3/B1)/1)*100</f>
        <v>0.51601381986419292</v>
      </c>
    </row>
    <row r="4" spans="1:7">
      <c r="A4" s="2">
        <v>2558</v>
      </c>
      <c r="B4" s="6">
        <v>964596</v>
      </c>
      <c r="C4" s="7">
        <f>LN((B4/B3)/1)*100</f>
        <v>0.4163763869357755</v>
      </c>
    </row>
    <row r="5" spans="1:7">
      <c r="A5" s="2">
        <v>2559</v>
      </c>
      <c r="B5" s="6">
        <v>963484</v>
      </c>
      <c r="C5" s="7">
        <f t="shared" ref="C5:C9" si="0">LN((B5/B4)/1)*100</f>
        <v>-0.11534792366440805</v>
      </c>
    </row>
    <row r="6" spans="1:7">
      <c r="A6" s="2">
        <v>2560</v>
      </c>
      <c r="B6" s="6">
        <v>963072</v>
      </c>
      <c r="C6" s="7">
        <f t="shared" si="0"/>
        <v>-4.2770623462872769E-2</v>
      </c>
    </row>
    <row r="7" spans="1:7">
      <c r="A7" s="2">
        <v>2561</v>
      </c>
      <c r="B7" s="6">
        <v>963047</v>
      </c>
      <c r="C7" s="7">
        <f t="shared" si="0"/>
        <v>-2.5958936079599586E-3</v>
      </c>
    </row>
    <row r="8" spans="1:7">
      <c r="A8" s="311">
        <v>2562</v>
      </c>
      <c r="B8" s="309">
        <v>962665</v>
      </c>
      <c r="C8" s="310">
        <f t="shared" si="0"/>
        <v>-3.9673638115201949E-2</v>
      </c>
    </row>
    <row r="9" spans="1:7">
      <c r="A9" s="311">
        <v>2563</v>
      </c>
      <c r="B9" s="309">
        <v>953660</v>
      </c>
      <c r="C9" s="310">
        <f t="shared" si="0"/>
        <v>-0.93982662463432454</v>
      </c>
    </row>
    <row r="10" spans="1:7">
      <c r="A10" s="311">
        <v>2564</v>
      </c>
      <c r="B10" s="309">
        <v>948310</v>
      </c>
      <c r="C10" s="310">
        <f t="shared" ref="C10" si="1">LN((B10/B9)/1)*100</f>
        <v>-0.5625760774621974</v>
      </c>
    </row>
    <row r="11" spans="1:7">
      <c r="A11" s="311">
        <v>2565</v>
      </c>
      <c r="B11" s="309">
        <v>944605</v>
      </c>
      <c r="C11" s="310">
        <f>LN((B11/B10)/1)*100</f>
        <v>-0.39146023263782453</v>
      </c>
      <c r="E11" s="906"/>
    </row>
  </sheetData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FF00"/>
  </sheetPr>
  <dimension ref="A1:P160"/>
  <sheetViews>
    <sheetView workbookViewId="0">
      <selection activeCell="P15" sqref="P15"/>
    </sheetView>
  </sheetViews>
  <sheetFormatPr defaultRowHeight="21.75"/>
  <cols>
    <col min="1" max="3" width="9.140625" style="173"/>
    <col min="4" max="4" width="9.140625" style="201"/>
    <col min="5" max="5" width="10.85546875" style="173" bestFit="1" customWidth="1"/>
    <col min="6" max="16384" width="9.140625" style="173"/>
  </cols>
  <sheetData>
    <row r="1" spans="1:16" ht="23.25">
      <c r="A1" s="172" t="s">
        <v>1603</v>
      </c>
      <c r="D1" s="420"/>
      <c r="E1" s="420"/>
      <c r="J1" s="195"/>
      <c r="K1" s="195"/>
      <c r="L1" s="172" t="s">
        <v>289</v>
      </c>
    </row>
    <row r="2" spans="1:16" ht="23.25">
      <c r="A2" s="421" t="s">
        <v>1604</v>
      </c>
      <c r="B2" s="422"/>
      <c r="C2" s="422"/>
      <c r="D2" s="420"/>
      <c r="E2" s="420"/>
      <c r="F2" s="422"/>
      <c r="G2" s="422"/>
      <c r="H2" s="422"/>
      <c r="I2" s="422"/>
      <c r="J2" s="195"/>
      <c r="K2" s="195"/>
      <c r="L2" s="422"/>
      <c r="M2" s="422"/>
    </row>
    <row r="3" spans="1:16" ht="23.25">
      <c r="A3" s="421"/>
      <c r="G3" s="422"/>
      <c r="H3" s="422"/>
      <c r="I3" s="422"/>
      <c r="J3" s="195"/>
      <c r="K3" s="195"/>
      <c r="M3" s="423" t="s">
        <v>1605</v>
      </c>
    </row>
    <row r="4" spans="1:16">
      <c r="A4" s="200"/>
      <c r="B4" s="200"/>
      <c r="C4" s="200"/>
      <c r="D4" s="424"/>
      <c r="E4" s="200"/>
      <c r="F4" s="200"/>
      <c r="K4" s="200"/>
      <c r="L4" s="200"/>
      <c r="M4" s="200"/>
    </row>
    <row r="5" spans="1:16" ht="22.5">
      <c r="D5" s="420"/>
      <c r="E5" s="1037" t="s">
        <v>1606</v>
      </c>
      <c r="F5" s="1037"/>
      <c r="G5" s="1037" t="s">
        <v>1607</v>
      </c>
      <c r="H5" s="1037"/>
      <c r="I5" s="1037"/>
      <c r="J5" s="1037"/>
      <c r="K5" s="919"/>
    </row>
    <row r="6" spans="1:16" ht="22.5">
      <c r="D6" s="420"/>
      <c r="E6" s="1033" t="s">
        <v>1608</v>
      </c>
      <c r="F6" s="1033"/>
      <c r="G6" s="1015" t="s">
        <v>1609</v>
      </c>
      <c r="H6" s="1015"/>
      <c r="I6" s="1015"/>
      <c r="J6" s="1015"/>
      <c r="K6" s="919"/>
    </row>
    <row r="7" spans="1:16" ht="22.5">
      <c r="A7" s="1015" t="s">
        <v>1610</v>
      </c>
      <c r="B7" s="1015"/>
      <c r="C7" s="1015"/>
      <c r="D7" s="1015"/>
      <c r="E7" s="425" t="s">
        <v>99</v>
      </c>
      <c r="F7" s="425" t="s">
        <v>966</v>
      </c>
      <c r="G7" s="1032"/>
      <c r="H7" s="1033"/>
      <c r="I7" s="1033"/>
      <c r="J7" s="1033"/>
      <c r="K7" s="919"/>
      <c r="L7" s="1015" t="s">
        <v>1611</v>
      </c>
      <c r="M7" s="1015"/>
    </row>
    <row r="8" spans="1:16" ht="23.25">
      <c r="D8" s="420"/>
      <c r="E8" s="425" t="s">
        <v>978</v>
      </c>
      <c r="F8" s="425" t="s">
        <v>965</v>
      </c>
      <c r="G8" s="1034" t="s">
        <v>2290</v>
      </c>
      <c r="H8" s="1035" t="s">
        <v>2291</v>
      </c>
      <c r="I8" s="1035" t="s">
        <v>2292</v>
      </c>
      <c r="J8" s="1036" t="s">
        <v>2293</v>
      </c>
      <c r="K8" s="426"/>
    </row>
    <row r="9" spans="1:16" ht="22.5">
      <c r="D9" s="420"/>
      <c r="F9" s="919" t="s">
        <v>1616</v>
      </c>
      <c r="G9" s="1015"/>
      <c r="H9" s="1015"/>
      <c r="I9" s="1015"/>
      <c r="J9" s="1015"/>
      <c r="K9" s="919"/>
    </row>
    <row r="10" spans="1:16">
      <c r="A10" s="1031">
        <v>1</v>
      </c>
      <c r="B10" s="1031"/>
      <c r="C10" s="1031"/>
      <c r="D10" s="427"/>
      <c r="E10" s="920">
        <v>2</v>
      </c>
      <c r="F10" s="920">
        <v>3</v>
      </c>
      <c r="G10" s="920">
        <v>4</v>
      </c>
      <c r="H10" s="920">
        <v>5</v>
      </c>
      <c r="I10" s="920">
        <v>6</v>
      </c>
      <c r="J10" s="920">
        <v>7</v>
      </c>
      <c r="K10" s="920"/>
      <c r="L10" s="1031">
        <v>8</v>
      </c>
      <c r="M10" s="1031"/>
    </row>
    <row r="11" spans="1:16" ht="23.25">
      <c r="A11" s="430" t="s">
        <v>1617</v>
      </c>
      <c r="B11" s="431"/>
      <c r="C11" s="431"/>
      <c r="D11" s="432"/>
      <c r="E11" s="926">
        <v>268086</v>
      </c>
      <c r="F11" s="926">
        <v>0</v>
      </c>
      <c r="G11" s="926">
        <v>148548.32</v>
      </c>
      <c r="H11" s="926">
        <v>83186.33</v>
      </c>
      <c r="I11" s="926">
        <v>35573.72</v>
      </c>
      <c r="J11" s="926">
        <v>777.63</v>
      </c>
      <c r="K11" s="434"/>
      <c r="L11" s="435" t="s">
        <v>1618</v>
      </c>
      <c r="M11" s="432"/>
    </row>
    <row r="12" spans="1:16" ht="23.25">
      <c r="A12" s="430" t="s">
        <v>1619</v>
      </c>
      <c r="B12" s="431"/>
      <c r="C12" s="172"/>
      <c r="D12" s="437"/>
      <c r="E12" s="926">
        <v>704105.91</v>
      </c>
      <c r="F12" s="926">
        <v>0</v>
      </c>
      <c r="G12" s="926">
        <v>220006.28</v>
      </c>
      <c r="H12" s="926">
        <v>286903.52</v>
      </c>
      <c r="I12" s="926">
        <v>190975.07</v>
      </c>
      <c r="J12" s="926">
        <v>6221.04</v>
      </c>
      <c r="K12" s="434"/>
      <c r="L12" s="435" t="s">
        <v>1620</v>
      </c>
      <c r="M12" s="437"/>
    </row>
    <row r="13" spans="1:16" ht="23.25">
      <c r="A13" s="430" t="s">
        <v>2294</v>
      </c>
      <c r="B13" s="431"/>
      <c r="C13" s="172"/>
      <c r="D13" s="437"/>
      <c r="E13" s="926">
        <v>4550570221.9399996</v>
      </c>
      <c r="F13" s="926">
        <v>0</v>
      </c>
      <c r="G13" s="926">
        <v>2085945973.53</v>
      </c>
      <c r="H13" s="926">
        <v>1580964140</v>
      </c>
      <c r="I13" s="926">
        <v>858543424.13</v>
      </c>
      <c r="J13" s="926">
        <v>25116684.289999999</v>
      </c>
      <c r="K13" s="434"/>
      <c r="L13" s="435" t="s">
        <v>2121</v>
      </c>
      <c r="M13" s="437"/>
    </row>
    <row r="14" spans="1:16" ht="23.25">
      <c r="A14" s="172" t="s">
        <v>2295</v>
      </c>
      <c r="B14" s="172"/>
      <c r="C14" s="172"/>
      <c r="D14" s="438"/>
      <c r="E14" s="927">
        <v>100</v>
      </c>
      <c r="F14" s="928" t="s">
        <v>2296</v>
      </c>
      <c r="G14" s="927">
        <v>55.41</v>
      </c>
      <c r="H14" s="927">
        <v>31.03</v>
      </c>
      <c r="I14" s="927">
        <v>13.27</v>
      </c>
      <c r="J14" s="927">
        <v>0.28999999999999998</v>
      </c>
      <c r="K14" s="441"/>
      <c r="L14" s="172" t="s">
        <v>1622</v>
      </c>
    </row>
    <row r="15" spans="1:16" ht="23.25">
      <c r="A15" s="176" t="s">
        <v>1623</v>
      </c>
      <c r="B15" s="176"/>
      <c r="C15" s="176"/>
      <c r="D15" s="442"/>
      <c r="E15" s="934"/>
      <c r="F15" s="929">
        <v>2.63</v>
      </c>
      <c r="G15" s="929">
        <v>1.48</v>
      </c>
      <c r="H15" s="929">
        <v>3.45</v>
      </c>
      <c r="I15" s="929">
        <v>5.37</v>
      </c>
      <c r="J15" s="929">
        <v>8</v>
      </c>
      <c r="K15" s="930"/>
      <c r="L15" s="176" t="s">
        <v>1624</v>
      </c>
      <c r="M15" s="200"/>
      <c r="P15" s="173">
        <f>F16/F15</f>
        <v>6454.0912547528515</v>
      </c>
    </row>
    <row r="16" spans="1:16" ht="23.25">
      <c r="A16" s="172" t="s">
        <v>1625</v>
      </c>
      <c r="B16" s="172"/>
      <c r="C16" s="172"/>
      <c r="D16" s="438"/>
      <c r="E16" s="926">
        <v>4550561841.4499998</v>
      </c>
      <c r="F16" s="926">
        <v>16974.259999999998</v>
      </c>
      <c r="G16" s="926">
        <v>14042.17</v>
      </c>
      <c r="H16" s="926">
        <v>19005.060000000001</v>
      </c>
      <c r="I16" s="926">
        <v>24134.2</v>
      </c>
      <c r="J16" s="926">
        <v>32299.4</v>
      </c>
      <c r="K16" s="434"/>
      <c r="L16" s="172" t="s">
        <v>1626</v>
      </c>
    </row>
    <row r="17" spans="1:13" ht="23.25">
      <c r="A17" s="172" t="s">
        <v>1627</v>
      </c>
      <c r="B17" s="172"/>
      <c r="C17" s="172"/>
      <c r="D17" s="438"/>
      <c r="E17" s="926">
        <v>4035092479.1700001</v>
      </c>
      <c r="F17" s="926">
        <v>15051.49</v>
      </c>
      <c r="G17" s="926">
        <v>12135.18</v>
      </c>
      <c r="H17" s="926">
        <v>17134.59</v>
      </c>
      <c r="I17" s="926">
        <v>22036.13</v>
      </c>
      <c r="J17" s="926">
        <v>29783.4</v>
      </c>
      <c r="K17" s="172"/>
      <c r="L17" s="172" t="s">
        <v>1628</v>
      </c>
    </row>
    <row r="18" spans="1:13" ht="23.25">
      <c r="A18" s="172"/>
      <c r="B18" s="172"/>
      <c r="C18" s="172"/>
      <c r="D18" s="438"/>
      <c r="E18" s="926" t="s">
        <v>1011</v>
      </c>
      <c r="F18" s="926" t="s">
        <v>1011</v>
      </c>
      <c r="G18" s="835" t="s">
        <v>1011</v>
      </c>
      <c r="H18" s="835" t="s">
        <v>1011</v>
      </c>
      <c r="I18" s="835" t="s">
        <v>1011</v>
      </c>
      <c r="J18" s="835" t="s">
        <v>1011</v>
      </c>
      <c r="K18" s="172"/>
      <c r="L18" s="172"/>
    </row>
    <row r="19" spans="1:13" ht="23.25">
      <c r="A19" s="447" t="s">
        <v>1629</v>
      </c>
      <c r="B19" s="172" t="s">
        <v>1630</v>
      </c>
      <c r="C19" s="172"/>
      <c r="D19" s="438"/>
      <c r="E19" s="926">
        <v>1620990405.48</v>
      </c>
      <c r="F19" s="926">
        <v>6046.53</v>
      </c>
      <c r="G19" s="835">
        <v>4723.0200000000004</v>
      </c>
      <c r="H19" s="835">
        <v>6901.28</v>
      </c>
      <c r="I19" s="835">
        <v>9356.25</v>
      </c>
      <c r="J19" s="835">
        <v>16030.4</v>
      </c>
      <c r="K19" s="172"/>
      <c r="L19" s="172" t="s">
        <v>1631</v>
      </c>
    </row>
    <row r="20" spans="1:13" ht="23.25">
      <c r="A20" s="919" t="s">
        <v>1632</v>
      </c>
      <c r="B20" s="172" t="s">
        <v>1633</v>
      </c>
      <c r="C20" s="172"/>
      <c r="D20" s="438"/>
      <c r="E20" s="926">
        <v>1079440071.9300001</v>
      </c>
      <c r="F20" s="926">
        <v>4026.47</v>
      </c>
      <c r="G20" s="835">
        <v>2892.93</v>
      </c>
      <c r="H20" s="835">
        <v>4999.97</v>
      </c>
      <c r="I20" s="835">
        <v>6376.76</v>
      </c>
      <c r="J20" s="835">
        <v>8905.2999999999993</v>
      </c>
      <c r="K20" s="172"/>
      <c r="L20" s="172" t="s">
        <v>1634</v>
      </c>
    </row>
    <row r="21" spans="1:13" ht="23.25">
      <c r="B21" s="173" t="s">
        <v>1635</v>
      </c>
      <c r="D21" s="448"/>
      <c r="E21" s="433">
        <v>267913640.12</v>
      </c>
      <c r="F21" s="433">
        <v>999.36</v>
      </c>
      <c r="G21" s="446">
        <v>671.84</v>
      </c>
      <c r="H21" s="446">
        <v>1288.0999999999999</v>
      </c>
      <c r="I21" s="446">
        <v>1673.98</v>
      </c>
      <c r="J21" s="446">
        <v>1814.6</v>
      </c>
      <c r="K21" s="172"/>
      <c r="L21" s="173" t="s">
        <v>2297</v>
      </c>
    </row>
    <row r="22" spans="1:13" ht="23.25">
      <c r="B22" s="173" t="s">
        <v>1637</v>
      </c>
      <c r="D22" s="448"/>
      <c r="E22" s="433">
        <v>171075537.59999999</v>
      </c>
      <c r="F22" s="433">
        <v>638.14</v>
      </c>
      <c r="G22" s="446">
        <v>424.41</v>
      </c>
      <c r="H22" s="446">
        <v>829.09</v>
      </c>
      <c r="I22" s="446">
        <v>1062.24</v>
      </c>
      <c r="J22" s="446">
        <v>1638.3</v>
      </c>
      <c r="K22" s="172"/>
      <c r="L22" s="173" t="s">
        <v>1638</v>
      </c>
    </row>
    <row r="23" spans="1:13" ht="23.25">
      <c r="B23" s="173" t="s">
        <v>1639</v>
      </c>
      <c r="D23" s="448"/>
      <c r="E23" s="433">
        <v>127299178.36</v>
      </c>
      <c r="F23" s="433">
        <v>474.84</v>
      </c>
      <c r="G23" s="446">
        <v>364.68</v>
      </c>
      <c r="H23" s="446">
        <v>589.16999999999996</v>
      </c>
      <c r="I23" s="446">
        <v>667.39</v>
      </c>
      <c r="J23" s="446">
        <v>481.6</v>
      </c>
      <c r="K23" s="172"/>
      <c r="L23" s="173" t="s">
        <v>1640</v>
      </c>
    </row>
    <row r="24" spans="1:13" ht="23.25">
      <c r="B24" s="173" t="s">
        <v>1641</v>
      </c>
      <c r="D24" s="448"/>
      <c r="E24" s="433">
        <v>126623069.15000001</v>
      </c>
      <c r="F24" s="433">
        <v>472.32</v>
      </c>
      <c r="G24" s="446">
        <v>278.61</v>
      </c>
      <c r="H24" s="446">
        <v>615.69000000000005</v>
      </c>
      <c r="I24" s="446">
        <v>925.67</v>
      </c>
      <c r="J24" s="446">
        <v>1401.8</v>
      </c>
      <c r="K24" s="172"/>
      <c r="L24" s="173" t="s">
        <v>1642</v>
      </c>
    </row>
    <row r="25" spans="1:13" ht="23.25">
      <c r="B25" s="173" t="s">
        <v>1643</v>
      </c>
      <c r="D25" s="448"/>
      <c r="E25" s="433">
        <v>16082313.02</v>
      </c>
      <c r="F25" s="433">
        <v>59.99</v>
      </c>
      <c r="G25" s="446">
        <v>44.52</v>
      </c>
      <c r="H25" s="446">
        <v>74.13</v>
      </c>
      <c r="I25" s="446">
        <v>89.75</v>
      </c>
      <c r="J25" s="446">
        <v>141.9</v>
      </c>
      <c r="K25" s="172"/>
      <c r="L25" s="173" t="s">
        <v>1644</v>
      </c>
    </row>
    <row r="26" spans="1:13" ht="23.25">
      <c r="B26" s="173" t="s">
        <v>1645</v>
      </c>
      <c r="D26" s="448"/>
      <c r="E26" s="433">
        <v>95365480.120000005</v>
      </c>
      <c r="F26" s="433">
        <v>355.73</v>
      </c>
      <c r="G26" s="446">
        <v>286.26</v>
      </c>
      <c r="H26" s="446">
        <v>430.88</v>
      </c>
      <c r="I26" s="446">
        <v>459.07</v>
      </c>
      <c r="J26" s="446">
        <v>860</v>
      </c>
      <c r="K26" s="172"/>
      <c r="L26" s="173" t="s">
        <v>1646</v>
      </c>
    </row>
    <row r="27" spans="1:13" ht="23.25">
      <c r="B27" s="173" t="s">
        <v>1647</v>
      </c>
      <c r="D27" s="448"/>
      <c r="E27" s="433">
        <v>71180962.969999999</v>
      </c>
      <c r="F27" s="433">
        <v>265.52</v>
      </c>
      <c r="G27" s="446">
        <v>201.17</v>
      </c>
      <c r="H27" s="446">
        <v>322.56</v>
      </c>
      <c r="I27" s="446">
        <v>392.23</v>
      </c>
      <c r="J27" s="446">
        <v>657.9</v>
      </c>
      <c r="K27" s="172"/>
      <c r="L27" s="173" t="s">
        <v>1648</v>
      </c>
    </row>
    <row r="28" spans="1:13" ht="23.25">
      <c r="B28" s="173" t="s">
        <v>1649</v>
      </c>
      <c r="D28" s="448"/>
      <c r="E28" s="433">
        <v>61389185.659999996</v>
      </c>
      <c r="F28" s="433">
        <v>228.99</v>
      </c>
      <c r="G28" s="446">
        <v>170.34</v>
      </c>
      <c r="H28" s="446">
        <v>257.49</v>
      </c>
      <c r="I28" s="446">
        <v>398.54</v>
      </c>
      <c r="J28" s="446">
        <v>627.79999999999995</v>
      </c>
      <c r="L28" s="173" t="s">
        <v>1650</v>
      </c>
    </row>
    <row r="29" spans="1:13" ht="23.25">
      <c r="B29" s="173" t="s">
        <v>1651</v>
      </c>
      <c r="D29" s="448"/>
      <c r="E29" s="433">
        <v>26290478.550000001</v>
      </c>
      <c r="F29" s="433">
        <v>98.07</v>
      </c>
      <c r="G29" s="446">
        <v>71.53</v>
      </c>
      <c r="H29" s="446">
        <v>122.61</v>
      </c>
      <c r="I29" s="446">
        <v>149.91</v>
      </c>
      <c r="J29" s="446">
        <v>172</v>
      </c>
      <c r="K29" s="426"/>
      <c r="L29" s="173" t="s">
        <v>1652</v>
      </c>
    </row>
    <row r="30" spans="1:13" ht="23.25">
      <c r="A30" s="422"/>
      <c r="B30" s="449" t="s">
        <v>1653</v>
      </c>
      <c r="C30" s="449"/>
      <c r="D30" s="448"/>
      <c r="E30" s="433">
        <v>116220226.38</v>
      </c>
      <c r="F30" s="433">
        <v>433.52</v>
      </c>
      <c r="G30" s="446">
        <v>379.59</v>
      </c>
      <c r="H30" s="446">
        <v>470.27</v>
      </c>
      <c r="I30" s="446">
        <v>557.98</v>
      </c>
      <c r="J30" s="446">
        <v>1109.4000000000001</v>
      </c>
      <c r="K30" s="426"/>
      <c r="L30" s="422" t="s">
        <v>1654</v>
      </c>
      <c r="M30" s="422"/>
    </row>
    <row r="31" spans="1:13" ht="23.25">
      <c r="A31" s="422"/>
      <c r="B31" s="449" t="s">
        <v>1655</v>
      </c>
      <c r="C31" s="449"/>
      <c r="D31" s="448"/>
      <c r="E31" s="433" t="s">
        <v>1011</v>
      </c>
      <c r="F31" s="433" t="s">
        <v>1011</v>
      </c>
      <c r="G31" s="446" t="s">
        <v>1011</v>
      </c>
      <c r="H31" s="446" t="s">
        <v>1011</v>
      </c>
      <c r="I31" s="446" t="s">
        <v>1011</v>
      </c>
      <c r="J31" s="446" t="s">
        <v>1011</v>
      </c>
      <c r="K31" s="426"/>
      <c r="L31" s="422" t="s">
        <v>1656</v>
      </c>
      <c r="M31" s="422"/>
    </row>
    <row r="32" spans="1:13" ht="36">
      <c r="A32" s="422"/>
      <c r="B32" s="449"/>
      <c r="C32" s="449"/>
      <c r="D32" s="448"/>
      <c r="E32" s="433" t="s">
        <v>1011</v>
      </c>
      <c r="F32" s="433" t="s">
        <v>1011</v>
      </c>
      <c r="G32" s="446" t="s">
        <v>1011</v>
      </c>
      <c r="H32" s="446" t="s">
        <v>1011</v>
      </c>
      <c r="I32" s="446" t="s">
        <v>1011</v>
      </c>
      <c r="J32" s="446" t="s">
        <v>1011</v>
      </c>
      <c r="K32" s="426"/>
      <c r="L32" s="422"/>
      <c r="M32" s="419"/>
    </row>
    <row r="33" spans="1:13" ht="23.25">
      <c r="A33" s="172" t="s">
        <v>1657</v>
      </c>
      <c r="D33" s="420"/>
      <c r="E33" s="420"/>
      <c r="J33" s="195"/>
      <c r="K33" s="195"/>
      <c r="L33" s="172"/>
    </row>
    <row r="34" spans="1:13" ht="23.25">
      <c r="A34" s="421" t="s">
        <v>1658</v>
      </c>
      <c r="B34" s="422"/>
      <c r="C34" s="422"/>
      <c r="D34" s="420"/>
      <c r="E34" s="420"/>
      <c r="F34" s="422"/>
      <c r="G34" s="422"/>
      <c r="H34" s="422"/>
      <c r="I34" s="422"/>
      <c r="J34" s="195"/>
      <c r="K34" s="195"/>
      <c r="L34" s="422"/>
      <c r="M34" s="422"/>
    </row>
    <row r="35" spans="1:13" ht="23.25">
      <c r="A35" s="421"/>
      <c r="G35" s="422"/>
      <c r="H35" s="422"/>
      <c r="I35" s="422"/>
      <c r="J35" s="195"/>
      <c r="K35" s="195"/>
      <c r="M35" s="423" t="s">
        <v>1605</v>
      </c>
    </row>
    <row r="36" spans="1:13">
      <c r="A36" s="200"/>
      <c r="B36" s="200"/>
      <c r="C36" s="200"/>
      <c r="D36" s="424"/>
      <c r="E36" s="200"/>
      <c r="F36" s="200"/>
      <c r="K36" s="200"/>
      <c r="L36" s="200"/>
      <c r="M36" s="200"/>
    </row>
    <row r="37" spans="1:13" ht="22.5">
      <c r="D37" s="420"/>
      <c r="E37" s="1037" t="s">
        <v>1606</v>
      </c>
      <c r="F37" s="1037"/>
      <c r="G37" s="1037" t="s">
        <v>1607</v>
      </c>
      <c r="H37" s="1037"/>
      <c r="I37" s="1037"/>
      <c r="J37" s="1037"/>
      <c r="K37" s="919"/>
    </row>
    <row r="38" spans="1:13" ht="22.5">
      <c r="D38" s="420"/>
      <c r="E38" s="1033" t="s">
        <v>1608</v>
      </c>
      <c r="F38" s="1033"/>
      <c r="G38" s="1015" t="s">
        <v>1609</v>
      </c>
      <c r="H38" s="1015"/>
      <c r="I38" s="1015"/>
      <c r="J38" s="1015"/>
      <c r="K38" s="919"/>
    </row>
    <row r="39" spans="1:13" ht="22.5">
      <c r="A39" s="1015" t="s">
        <v>1610</v>
      </c>
      <c r="B39" s="1015"/>
      <c r="C39" s="1015"/>
      <c r="D39" s="1015"/>
      <c r="E39" s="425" t="s">
        <v>99</v>
      </c>
      <c r="F39" s="425" t="s">
        <v>966</v>
      </c>
      <c r="G39" s="1032"/>
      <c r="H39" s="1033"/>
      <c r="I39" s="1033"/>
      <c r="J39" s="1033"/>
      <c r="K39" s="919"/>
      <c r="L39" s="1015" t="s">
        <v>1611</v>
      </c>
      <c r="M39" s="1015"/>
    </row>
    <row r="40" spans="1:13" ht="23.25">
      <c r="D40" s="420"/>
      <c r="E40" s="425" t="s">
        <v>978</v>
      </c>
      <c r="F40" s="425" t="s">
        <v>965</v>
      </c>
      <c r="G40" s="1034" t="s">
        <v>2290</v>
      </c>
      <c r="H40" s="1035" t="s">
        <v>2291</v>
      </c>
      <c r="I40" s="1035" t="s">
        <v>2292</v>
      </c>
      <c r="J40" s="1036" t="s">
        <v>2293</v>
      </c>
      <c r="K40" s="426"/>
    </row>
    <row r="41" spans="1:13" ht="22.5">
      <c r="D41" s="420"/>
      <c r="F41" s="919" t="s">
        <v>1659</v>
      </c>
      <c r="G41" s="1015"/>
      <c r="H41" s="1015"/>
      <c r="I41" s="1015"/>
      <c r="J41" s="1015"/>
      <c r="K41" s="919"/>
    </row>
    <row r="42" spans="1:13">
      <c r="A42" s="1031">
        <v>1</v>
      </c>
      <c r="B42" s="1031"/>
      <c r="C42" s="1031"/>
      <c r="D42" s="427"/>
      <c r="E42" s="920">
        <v>2</v>
      </c>
      <c r="F42" s="920">
        <v>3</v>
      </c>
      <c r="G42" s="920">
        <v>4</v>
      </c>
      <c r="H42" s="920">
        <v>5</v>
      </c>
      <c r="I42" s="920">
        <v>6</v>
      </c>
      <c r="J42" s="920">
        <v>7</v>
      </c>
      <c r="K42" s="920"/>
      <c r="L42" s="1031">
        <v>8</v>
      </c>
      <c r="M42" s="1031"/>
    </row>
    <row r="43" spans="1:13" ht="23.25">
      <c r="A43" s="197" t="s">
        <v>1660</v>
      </c>
      <c r="B43" s="172" t="s">
        <v>1661</v>
      </c>
      <c r="D43" s="448"/>
      <c r="E43" s="926">
        <v>541550333.55999994</v>
      </c>
      <c r="F43" s="926">
        <v>2020.06</v>
      </c>
      <c r="G43" s="835">
        <v>1830.08</v>
      </c>
      <c r="H43" s="835">
        <v>1901.31</v>
      </c>
      <c r="I43" s="835">
        <v>2979.48</v>
      </c>
      <c r="J43" s="835">
        <v>7125.1</v>
      </c>
      <c r="K43" s="426"/>
      <c r="L43" s="172" t="s">
        <v>1662</v>
      </c>
    </row>
    <row r="44" spans="1:13" ht="23.25">
      <c r="B44" s="449" t="s">
        <v>1663</v>
      </c>
      <c r="D44" s="448"/>
      <c r="E44" s="433">
        <v>212358941.50999999</v>
      </c>
      <c r="F44" s="433">
        <v>792.13</v>
      </c>
      <c r="G44" s="450">
        <v>784.27</v>
      </c>
      <c r="H44" s="450">
        <v>734.77</v>
      </c>
      <c r="I44" s="450">
        <v>874.69</v>
      </c>
      <c r="J44" s="450">
        <v>4652.6000000000004</v>
      </c>
      <c r="K44" s="441"/>
      <c r="L44" s="173" t="s">
        <v>1664</v>
      </c>
    </row>
    <row r="45" spans="1:13" ht="23.25">
      <c r="B45" s="449" t="s">
        <v>1665</v>
      </c>
      <c r="D45" s="448"/>
      <c r="E45" s="433">
        <v>329191392.05000001</v>
      </c>
      <c r="F45" s="433">
        <v>1227.93</v>
      </c>
      <c r="G45" s="446">
        <v>1045.81</v>
      </c>
      <c r="H45" s="446">
        <v>1166.53</v>
      </c>
      <c r="I45" s="446">
        <v>2104.8000000000002</v>
      </c>
      <c r="J45" s="446">
        <v>2472.5</v>
      </c>
      <c r="L45" s="173" t="s">
        <v>1666</v>
      </c>
    </row>
    <row r="46" spans="1:13" ht="23.25">
      <c r="B46" s="173" t="s">
        <v>1667</v>
      </c>
      <c r="D46" s="451"/>
      <c r="E46" s="433" t="s">
        <v>1011</v>
      </c>
      <c r="F46" s="433" t="s">
        <v>1011</v>
      </c>
      <c r="G46" s="446" t="s">
        <v>1011</v>
      </c>
      <c r="H46" s="446" t="s">
        <v>1011</v>
      </c>
      <c r="I46" s="446" t="s">
        <v>1011</v>
      </c>
      <c r="J46" s="446" t="s">
        <v>1011</v>
      </c>
      <c r="K46" s="172"/>
      <c r="L46" s="173" t="s">
        <v>1668</v>
      </c>
    </row>
    <row r="47" spans="1:13" ht="23.25">
      <c r="D47" s="451"/>
      <c r="E47" s="433" t="s">
        <v>1011</v>
      </c>
      <c r="F47" s="433" t="s">
        <v>1011</v>
      </c>
      <c r="G47" s="446" t="s">
        <v>1011</v>
      </c>
      <c r="H47" s="446" t="s">
        <v>1011</v>
      </c>
      <c r="I47" s="446" t="s">
        <v>1011</v>
      </c>
      <c r="J47" s="446" t="s">
        <v>1011</v>
      </c>
    </row>
    <row r="48" spans="1:13" ht="23.25">
      <c r="A48" s="452">
        <v>2</v>
      </c>
      <c r="B48" s="172" t="s">
        <v>1669</v>
      </c>
      <c r="D48" s="451"/>
      <c r="E48" s="926">
        <v>44248056.640000001</v>
      </c>
      <c r="F48" s="926">
        <v>165.05</v>
      </c>
      <c r="G48" s="835">
        <v>120.69</v>
      </c>
      <c r="H48" s="835">
        <v>194.2</v>
      </c>
      <c r="I48" s="835">
        <v>285.76</v>
      </c>
      <c r="J48" s="835">
        <v>0</v>
      </c>
      <c r="L48" s="172" t="s">
        <v>1670</v>
      </c>
    </row>
    <row r="49" spans="1:12" ht="23.25">
      <c r="B49" s="173" t="s">
        <v>1671</v>
      </c>
      <c r="D49" s="448"/>
      <c r="E49" s="433">
        <v>20353285.989999998</v>
      </c>
      <c r="F49" s="433">
        <v>75.92</v>
      </c>
      <c r="G49" s="446">
        <v>42.27</v>
      </c>
      <c r="H49" s="446">
        <v>83.74</v>
      </c>
      <c r="I49" s="446">
        <v>199.8</v>
      </c>
      <c r="J49" s="446">
        <v>0</v>
      </c>
      <c r="L49" s="173" t="s">
        <v>1672</v>
      </c>
    </row>
    <row r="50" spans="1:12" ht="23.25">
      <c r="B50" s="173" t="s">
        <v>1673</v>
      </c>
      <c r="D50" s="448"/>
      <c r="E50" s="433">
        <v>23894770.649999999</v>
      </c>
      <c r="F50" s="433">
        <v>89.13</v>
      </c>
      <c r="G50" s="446">
        <v>78.41</v>
      </c>
      <c r="H50" s="446">
        <v>110.45</v>
      </c>
      <c r="I50" s="446">
        <v>85.97</v>
      </c>
      <c r="J50" s="446">
        <v>0</v>
      </c>
      <c r="L50" s="173" t="s">
        <v>1674</v>
      </c>
    </row>
    <row r="51" spans="1:12" ht="23.25">
      <c r="D51" s="451"/>
      <c r="E51" s="433" t="s">
        <v>1011</v>
      </c>
      <c r="F51" s="433" t="s">
        <v>1011</v>
      </c>
      <c r="G51" s="446" t="s">
        <v>1011</v>
      </c>
      <c r="H51" s="446" t="s">
        <v>1011</v>
      </c>
      <c r="I51" s="446" t="s">
        <v>1011</v>
      </c>
      <c r="J51" s="446" t="s">
        <v>1011</v>
      </c>
    </row>
    <row r="52" spans="1:12" ht="23.25">
      <c r="A52" s="452">
        <v>3</v>
      </c>
      <c r="B52" s="172" t="s">
        <v>1675</v>
      </c>
      <c r="C52" s="172"/>
      <c r="D52" s="453"/>
      <c r="E52" s="926">
        <v>17364240.309999999</v>
      </c>
      <c r="F52" s="926">
        <v>64.77</v>
      </c>
      <c r="G52" s="835">
        <v>40.81</v>
      </c>
      <c r="H52" s="835">
        <v>84.95</v>
      </c>
      <c r="I52" s="835">
        <v>119.07</v>
      </c>
      <c r="J52" s="835">
        <v>0</v>
      </c>
      <c r="L52" s="172" t="s">
        <v>1676</v>
      </c>
    </row>
    <row r="53" spans="1:12" ht="23.25">
      <c r="B53" s="199" t="s">
        <v>1677</v>
      </c>
      <c r="C53" s="199"/>
      <c r="D53" s="448"/>
      <c r="E53" s="433">
        <v>16647964.810000001</v>
      </c>
      <c r="F53" s="433">
        <v>62.1</v>
      </c>
      <c r="G53" s="446">
        <v>39.840000000000003</v>
      </c>
      <c r="H53" s="446">
        <v>81.84</v>
      </c>
      <c r="I53" s="446">
        <v>110.25</v>
      </c>
      <c r="J53" s="446">
        <v>0</v>
      </c>
      <c r="K53" s="172"/>
      <c r="L53" s="422" t="s">
        <v>1678</v>
      </c>
    </row>
    <row r="54" spans="1:12" ht="23.25">
      <c r="B54" s="199" t="s">
        <v>1679</v>
      </c>
      <c r="C54" s="199"/>
      <c r="D54" s="448"/>
      <c r="E54" s="433">
        <v>716275.5</v>
      </c>
      <c r="F54" s="433">
        <v>2.67</v>
      </c>
      <c r="G54" s="446">
        <v>0.97</v>
      </c>
      <c r="H54" s="446">
        <v>3.11</v>
      </c>
      <c r="I54" s="446">
        <v>8.81</v>
      </c>
      <c r="J54" s="446">
        <v>0</v>
      </c>
      <c r="K54" s="172"/>
      <c r="L54" s="422" t="s">
        <v>1680</v>
      </c>
    </row>
    <row r="55" spans="1:12" ht="23.25">
      <c r="A55" s="173" t="s">
        <v>1681</v>
      </c>
      <c r="D55" s="451"/>
      <c r="E55" s="433" t="s">
        <v>1011</v>
      </c>
      <c r="F55" s="433" t="s">
        <v>1011</v>
      </c>
      <c r="G55" s="446" t="s">
        <v>1011</v>
      </c>
      <c r="H55" s="446" t="s">
        <v>1011</v>
      </c>
      <c r="I55" s="446" t="s">
        <v>1011</v>
      </c>
      <c r="J55" s="446" t="s">
        <v>1011</v>
      </c>
      <c r="K55" s="172"/>
    </row>
    <row r="56" spans="1:12" ht="23.25">
      <c r="A56" s="452">
        <v>4</v>
      </c>
      <c r="B56" s="172" t="s">
        <v>1682</v>
      </c>
      <c r="C56" s="172"/>
      <c r="D56" s="438"/>
      <c r="E56" s="926" t="s">
        <v>1011</v>
      </c>
      <c r="F56" s="926" t="s">
        <v>1011</v>
      </c>
      <c r="G56" s="835" t="s">
        <v>1011</v>
      </c>
      <c r="H56" s="835" t="s">
        <v>1011</v>
      </c>
      <c r="I56" s="835" t="s">
        <v>1011</v>
      </c>
      <c r="J56" s="835" t="s">
        <v>1011</v>
      </c>
      <c r="L56" s="172" t="s">
        <v>1683</v>
      </c>
    </row>
    <row r="57" spans="1:12" ht="23.25">
      <c r="B57" s="172" t="s">
        <v>1684</v>
      </c>
      <c r="C57" s="172"/>
      <c r="D57" s="453"/>
      <c r="E57" s="926">
        <v>959510598.13</v>
      </c>
      <c r="F57" s="926">
        <v>3579.11</v>
      </c>
      <c r="G57" s="835">
        <v>3396.97</v>
      </c>
      <c r="H57" s="835">
        <v>3653.88</v>
      </c>
      <c r="I57" s="835">
        <v>4097.0200000000004</v>
      </c>
      <c r="J57" s="835">
        <v>6684</v>
      </c>
      <c r="K57" s="172"/>
      <c r="L57" s="172" t="s">
        <v>1685</v>
      </c>
    </row>
    <row r="58" spans="1:12" ht="23.25">
      <c r="B58" s="173" t="s">
        <v>1686</v>
      </c>
      <c r="D58" s="448"/>
      <c r="E58" s="433">
        <v>121194339.84999999</v>
      </c>
      <c r="F58" s="433">
        <v>452.07</v>
      </c>
      <c r="G58" s="446">
        <v>761.78</v>
      </c>
      <c r="H58" s="446">
        <v>96.57</v>
      </c>
      <c r="I58" s="446">
        <v>0</v>
      </c>
      <c r="J58" s="446">
        <v>0</v>
      </c>
      <c r="K58" s="172"/>
      <c r="L58" s="422" t="s">
        <v>1687</v>
      </c>
    </row>
    <row r="59" spans="1:12" ht="23.25">
      <c r="B59" s="173" t="s">
        <v>1688</v>
      </c>
      <c r="E59" s="433" t="s">
        <v>1011</v>
      </c>
      <c r="F59" s="433" t="s">
        <v>1011</v>
      </c>
      <c r="G59" s="446" t="s">
        <v>1011</v>
      </c>
      <c r="H59" s="446" t="s">
        <v>1011</v>
      </c>
      <c r="I59" s="446" t="s">
        <v>1011</v>
      </c>
      <c r="J59" s="446" t="s">
        <v>1011</v>
      </c>
      <c r="K59" s="172"/>
      <c r="L59" s="173" t="s">
        <v>1689</v>
      </c>
    </row>
    <row r="60" spans="1:12" ht="23.25">
      <c r="B60" s="173" t="s">
        <v>1690</v>
      </c>
      <c r="D60" s="448"/>
      <c r="E60" s="433">
        <v>512209845.36000001</v>
      </c>
      <c r="F60" s="433">
        <v>1910.62</v>
      </c>
      <c r="G60" s="446">
        <v>1644.13</v>
      </c>
      <c r="H60" s="446">
        <v>2221.83</v>
      </c>
      <c r="I60" s="446">
        <v>2271.85</v>
      </c>
      <c r="J60" s="446">
        <v>3000</v>
      </c>
      <c r="K60" s="172"/>
      <c r="L60" s="422" t="s">
        <v>1691</v>
      </c>
    </row>
    <row r="61" spans="1:12" ht="23.25">
      <c r="B61" s="173" t="s">
        <v>1692</v>
      </c>
      <c r="D61" s="448"/>
      <c r="E61" s="433">
        <v>20937205.989999998</v>
      </c>
      <c r="F61" s="433">
        <v>78.099999999999994</v>
      </c>
      <c r="G61" s="446">
        <v>71.459999999999994</v>
      </c>
      <c r="H61" s="446">
        <v>20.239999999999998</v>
      </c>
      <c r="I61" s="446">
        <v>242.85</v>
      </c>
      <c r="J61" s="446">
        <v>0</v>
      </c>
      <c r="K61" s="172"/>
      <c r="L61" s="173" t="s">
        <v>1693</v>
      </c>
    </row>
    <row r="62" spans="1:12" ht="23.25">
      <c r="B62" s="173" t="s">
        <v>1694</v>
      </c>
      <c r="D62" s="448"/>
      <c r="E62" s="433">
        <v>11489799.939999999</v>
      </c>
      <c r="F62" s="433">
        <v>42.86</v>
      </c>
      <c r="G62" s="446">
        <v>27.82</v>
      </c>
      <c r="H62" s="446">
        <v>62.55</v>
      </c>
      <c r="I62" s="446">
        <v>60.56</v>
      </c>
      <c r="J62" s="446">
        <v>0</v>
      </c>
      <c r="L62" s="173" t="s">
        <v>1695</v>
      </c>
    </row>
    <row r="63" spans="1:12" ht="23.25">
      <c r="B63" s="173" t="s">
        <v>1696</v>
      </c>
      <c r="D63" s="448"/>
      <c r="E63" s="433">
        <v>3195338.23</v>
      </c>
      <c r="F63" s="433">
        <v>11.92</v>
      </c>
      <c r="G63" s="446">
        <v>12.38</v>
      </c>
      <c r="H63" s="446">
        <v>6.33</v>
      </c>
      <c r="I63" s="446">
        <v>23.31</v>
      </c>
      <c r="J63" s="446">
        <v>0</v>
      </c>
      <c r="K63" s="172"/>
      <c r="L63" s="173" t="s">
        <v>1697</v>
      </c>
    </row>
    <row r="64" spans="1:12" ht="23.25">
      <c r="B64" s="173" t="s">
        <v>1698</v>
      </c>
      <c r="D64" s="448"/>
      <c r="E64" s="433">
        <v>1618058.01</v>
      </c>
      <c r="F64" s="433">
        <v>6.04</v>
      </c>
      <c r="G64" s="446">
        <v>4.37</v>
      </c>
      <c r="H64" s="446">
        <v>1.81</v>
      </c>
      <c r="I64" s="446">
        <v>23</v>
      </c>
      <c r="J64" s="446">
        <v>0</v>
      </c>
      <c r="K64" s="172"/>
      <c r="L64" s="173" t="s">
        <v>1699</v>
      </c>
    </row>
    <row r="65" spans="1:13" ht="23.25">
      <c r="B65" s="173" t="s">
        <v>1700</v>
      </c>
      <c r="D65" s="448"/>
      <c r="E65" s="433">
        <v>225111370.5</v>
      </c>
      <c r="F65" s="433">
        <v>839.7</v>
      </c>
      <c r="G65" s="446">
        <v>660.88</v>
      </c>
      <c r="H65" s="446">
        <v>997.51</v>
      </c>
      <c r="I65" s="446">
        <v>1166.2</v>
      </c>
      <c r="J65" s="446">
        <v>3180</v>
      </c>
      <c r="K65" s="172"/>
      <c r="L65" s="199" t="s">
        <v>1701</v>
      </c>
    </row>
    <row r="66" spans="1:13" ht="23.25">
      <c r="B66" s="173" t="s">
        <v>1702</v>
      </c>
      <c r="D66" s="448"/>
      <c r="E66" s="433">
        <v>57969397.140000001</v>
      </c>
      <c r="F66" s="433">
        <v>216.23</v>
      </c>
      <c r="G66" s="446">
        <v>175.21</v>
      </c>
      <c r="H66" s="446">
        <v>247.03</v>
      </c>
      <c r="I66" s="446">
        <v>309.24</v>
      </c>
      <c r="J66" s="446">
        <v>504</v>
      </c>
      <c r="K66" s="172"/>
      <c r="L66" s="173" t="s">
        <v>1703</v>
      </c>
    </row>
    <row r="67" spans="1:13" ht="23.25">
      <c r="B67" s="422" t="s">
        <v>1704</v>
      </c>
      <c r="D67" s="448"/>
      <c r="E67" s="433">
        <v>5785243.1100000003</v>
      </c>
      <c r="F67" s="433">
        <v>21.58</v>
      </c>
      <c r="G67" s="446">
        <v>38.950000000000003</v>
      </c>
      <c r="H67" s="446">
        <v>0</v>
      </c>
      <c r="I67" s="446">
        <v>0</v>
      </c>
      <c r="J67" s="446">
        <v>0</v>
      </c>
      <c r="K67" s="172"/>
      <c r="L67" s="422" t="s">
        <v>1705</v>
      </c>
    </row>
    <row r="68" spans="1:13" ht="23.25">
      <c r="B68" s="422"/>
      <c r="D68" s="448"/>
      <c r="E68" s="433" t="s">
        <v>1011</v>
      </c>
      <c r="F68" s="433" t="s">
        <v>1011</v>
      </c>
      <c r="G68" s="446" t="s">
        <v>1011</v>
      </c>
      <c r="H68" s="446" t="s">
        <v>1011</v>
      </c>
      <c r="I68" s="446" t="s">
        <v>1011</v>
      </c>
      <c r="J68" s="446" t="s">
        <v>1011</v>
      </c>
      <c r="K68" s="172"/>
      <c r="L68" s="195"/>
    </row>
    <row r="69" spans="1:13" ht="23.25">
      <c r="A69" s="172" t="s">
        <v>1657</v>
      </c>
      <c r="D69" s="420"/>
      <c r="E69" s="420"/>
      <c r="J69" s="195"/>
      <c r="K69" s="195"/>
      <c r="L69" s="172"/>
    </row>
    <row r="70" spans="1:13" ht="23.25">
      <c r="A70" s="421" t="s">
        <v>1658</v>
      </c>
      <c r="B70" s="422"/>
      <c r="C70" s="422"/>
      <c r="D70" s="420"/>
      <c r="E70" s="420"/>
      <c r="F70" s="422"/>
      <c r="G70" s="422"/>
      <c r="H70" s="422"/>
      <c r="I70" s="422"/>
      <c r="J70" s="195"/>
      <c r="K70" s="195"/>
      <c r="L70" s="422"/>
      <c r="M70" s="422"/>
    </row>
    <row r="71" spans="1:13" ht="23.25">
      <c r="A71" s="421"/>
      <c r="G71" s="422"/>
      <c r="H71" s="422"/>
      <c r="I71" s="422"/>
      <c r="J71" s="195"/>
      <c r="K71" s="195"/>
      <c r="M71" s="423" t="s">
        <v>1605</v>
      </c>
    </row>
    <row r="72" spans="1:13">
      <c r="A72" s="200"/>
      <c r="B72" s="200"/>
      <c r="C72" s="200"/>
      <c r="D72" s="424"/>
      <c r="E72" s="200"/>
      <c r="F72" s="200"/>
      <c r="K72" s="200"/>
      <c r="L72" s="200"/>
      <c r="M72" s="200"/>
    </row>
    <row r="73" spans="1:13" ht="22.5">
      <c r="D73" s="420"/>
      <c r="E73" s="1037" t="s">
        <v>1606</v>
      </c>
      <c r="F73" s="1037"/>
      <c r="G73" s="1037" t="s">
        <v>1607</v>
      </c>
      <c r="H73" s="1037"/>
      <c r="I73" s="1037"/>
      <c r="J73" s="1037"/>
      <c r="K73" s="919"/>
    </row>
    <row r="74" spans="1:13" ht="22.5">
      <c r="D74" s="420"/>
      <c r="E74" s="1033" t="s">
        <v>1608</v>
      </c>
      <c r="F74" s="1033"/>
      <c r="G74" s="1015" t="s">
        <v>1609</v>
      </c>
      <c r="H74" s="1015"/>
      <c r="I74" s="1015"/>
      <c r="J74" s="1015"/>
      <c r="K74" s="919"/>
    </row>
    <row r="75" spans="1:13" ht="22.5">
      <c r="A75" s="1015" t="s">
        <v>1610</v>
      </c>
      <c r="B75" s="1015"/>
      <c r="C75" s="1015"/>
      <c r="D75" s="1015"/>
      <c r="E75" s="425" t="s">
        <v>99</v>
      </c>
      <c r="F75" s="425" t="s">
        <v>966</v>
      </c>
      <c r="G75" s="1032"/>
      <c r="H75" s="1033"/>
      <c r="I75" s="1033"/>
      <c r="J75" s="1033"/>
      <c r="K75" s="919"/>
      <c r="L75" s="1015" t="s">
        <v>1611</v>
      </c>
      <c r="M75" s="1015"/>
    </row>
    <row r="76" spans="1:13" ht="23.25">
      <c r="D76" s="420"/>
      <c r="E76" s="425" t="s">
        <v>978</v>
      </c>
      <c r="F76" s="425" t="s">
        <v>965</v>
      </c>
      <c r="G76" s="1034" t="s">
        <v>2290</v>
      </c>
      <c r="H76" s="1035" t="s">
        <v>2291</v>
      </c>
      <c r="I76" s="1035" t="s">
        <v>2292</v>
      </c>
      <c r="J76" s="1036" t="s">
        <v>2293</v>
      </c>
      <c r="K76" s="426"/>
    </row>
    <row r="77" spans="1:13" ht="22.5">
      <c r="D77" s="420"/>
      <c r="F77" s="919" t="s">
        <v>1659</v>
      </c>
      <c r="G77" s="1015"/>
      <c r="H77" s="1015"/>
      <c r="I77" s="1015"/>
      <c r="J77" s="1015"/>
      <c r="K77" s="919"/>
    </row>
    <row r="78" spans="1:13">
      <c r="A78" s="1031">
        <v>1</v>
      </c>
      <c r="B78" s="1031"/>
      <c r="C78" s="1031"/>
      <c r="D78" s="427"/>
      <c r="E78" s="920">
        <v>2</v>
      </c>
      <c r="F78" s="920">
        <v>3</v>
      </c>
      <c r="G78" s="920">
        <v>4</v>
      </c>
      <c r="H78" s="920">
        <v>5</v>
      </c>
      <c r="I78" s="920">
        <v>6</v>
      </c>
      <c r="J78" s="920">
        <v>7</v>
      </c>
      <c r="K78" s="920"/>
      <c r="L78" s="1031">
        <v>8</v>
      </c>
      <c r="M78" s="1031"/>
    </row>
    <row r="79" spans="1:13" ht="23.25">
      <c r="A79" s="452">
        <v>5</v>
      </c>
      <c r="B79" s="172" t="s">
        <v>1706</v>
      </c>
      <c r="D79" s="451"/>
      <c r="E79" s="926">
        <v>80879599.359999999</v>
      </c>
      <c r="F79" s="926">
        <v>301.69</v>
      </c>
      <c r="G79" s="835">
        <v>239.34</v>
      </c>
      <c r="H79" s="835">
        <v>336.97</v>
      </c>
      <c r="I79" s="835">
        <v>486.17</v>
      </c>
      <c r="J79" s="835">
        <v>0</v>
      </c>
      <c r="K79" s="172"/>
      <c r="L79" s="195" t="s">
        <v>1707</v>
      </c>
    </row>
    <row r="80" spans="1:13" ht="23.25">
      <c r="B80" s="173" t="s">
        <v>1708</v>
      </c>
      <c r="D80" s="448"/>
      <c r="E80" s="433">
        <v>65790924.149999999</v>
      </c>
      <c r="F80" s="433">
        <v>245.41</v>
      </c>
      <c r="G80" s="446">
        <v>194.53</v>
      </c>
      <c r="H80" s="446">
        <v>276.33999999999997</v>
      </c>
      <c r="I80" s="446">
        <v>390.93</v>
      </c>
      <c r="J80" s="446">
        <v>0</v>
      </c>
      <c r="K80" s="172"/>
      <c r="L80" s="173" t="s">
        <v>1709</v>
      </c>
    </row>
    <row r="81" spans="1:13" ht="23.25">
      <c r="B81" s="173" t="s">
        <v>1710</v>
      </c>
      <c r="D81" s="448"/>
      <c r="E81" s="433">
        <v>15088675.210000001</v>
      </c>
      <c r="F81" s="433">
        <v>56.28</v>
      </c>
      <c r="G81" s="446">
        <v>44.81</v>
      </c>
      <c r="H81" s="446">
        <v>60.64</v>
      </c>
      <c r="I81" s="446">
        <v>95.24</v>
      </c>
      <c r="J81" s="446">
        <v>0</v>
      </c>
      <c r="K81" s="172"/>
      <c r="L81" s="173" t="s">
        <v>1711</v>
      </c>
    </row>
    <row r="82" spans="1:13" ht="23.25">
      <c r="B82" s="422"/>
      <c r="D82" s="448"/>
      <c r="E82" s="433" t="s">
        <v>1011</v>
      </c>
      <c r="F82" s="433" t="s">
        <v>1011</v>
      </c>
      <c r="G82" s="446" t="s">
        <v>1011</v>
      </c>
      <c r="H82" s="446" t="s">
        <v>1011</v>
      </c>
      <c r="I82" s="446" t="s">
        <v>1011</v>
      </c>
      <c r="J82" s="446" t="s">
        <v>1011</v>
      </c>
      <c r="K82" s="172"/>
      <c r="L82" s="195"/>
    </row>
    <row r="83" spans="1:13" ht="23.25">
      <c r="A83" s="452">
        <v>6</v>
      </c>
      <c r="B83" s="172" t="s">
        <v>1712</v>
      </c>
      <c r="C83" s="172"/>
      <c r="D83" s="448"/>
      <c r="E83" s="926">
        <v>145394764.69999999</v>
      </c>
      <c r="F83" s="926">
        <v>542.34</v>
      </c>
      <c r="G83" s="835">
        <v>443.6</v>
      </c>
      <c r="H83" s="835">
        <v>612.37</v>
      </c>
      <c r="I83" s="835">
        <v>775.3</v>
      </c>
      <c r="J83" s="835">
        <v>1257</v>
      </c>
      <c r="K83" s="172"/>
      <c r="L83" s="195" t="s">
        <v>1713</v>
      </c>
    </row>
    <row r="84" spans="1:13" ht="23.25">
      <c r="B84" s="173" t="s">
        <v>1714</v>
      </c>
      <c r="D84" s="448"/>
      <c r="E84" s="433">
        <v>128680512.75</v>
      </c>
      <c r="F84" s="433">
        <v>480</v>
      </c>
      <c r="G84" s="446">
        <v>382.59</v>
      </c>
      <c r="H84" s="446">
        <v>552.72</v>
      </c>
      <c r="I84" s="446">
        <v>700.57</v>
      </c>
      <c r="J84" s="446">
        <v>1217</v>
      </c>
      <c r="K84" s="172"/>
      <c r="L84" s="173" t="s">
        <v>1715</v>
      </c>
    </row>
    <row r="85" spans="1:13" ht="23.25">
      <c r="B85" s="173" t="s">
        <v>1716</v>
      </c>
      <c r="D85" s="448"/>
      <c r="E85" s="433">
        <v>16714251.949999999</v>
      </c>
      <c r="F85" s="433">
        <v>62.35</v>
      </c>
      <c r="G85" s="446">
        <v>61.01</v>
      </c>
      <c r="H85" s="446">
        <v>59.65</v>
      </c>
      <c r="I85" s="446">
        <v>74.73</v>
      </c>
      <c r="J85" s="446">
        <v>40</v>
      </c>
      <c r="K85" s="172"/>
      <c r="L85" s="173" t="s">
        <v>1717</v>
      </c>
    </row>
    <row r="86" spans="1:13" ht="23.25">
      <c r="E86" s="433" t="s">
        <v>1011</v>
      </c>
      <c r="F86" s="433" t="s">
        <v>1011</v>
      </c>
      <c r="G86" s="446" t="s">
        <v>1011</v>
      </c>
      <c r="H86" s="446" t="s">
        <v>1011</v>
      </c>
      <c r="I86" s="446" t="s">
        <v>1011</v>
      </c>
      <c r="J86" s="446" t="s">
        <v>1011</v>
      </c>
      <c r="K86" s="172"/>
      <c r="M86"/>
    </row>
    <row r="87" spans="1:13" ht="23.25">
      <c r="A87" s="452">
        <v>7</v>
      </c>
      <c r="B87" s="454" t="s">
        <v>1718</v>
      </c>
      <c r="C87" s="172"/>
      <c r="D87" s="455"/>
      <c r="E87" s="926">
        <v>45229784.950000003</v>
      </c>
      <c r="F87" s="926">
        <v>168.71</v>
      </c>
      <c r="G87" s="835">
        <v>163.57</v>
      </c>
      <c r="H87" s="835">
        <v>163.98</v>
      </c>
      <c r="I87" s="835">
        <v>202.2</v>
      </c>
      <c r="J87" s="835">
        <v>125</v>
      </c>
      <c r="K87" s="172"/>
      <c r="L87" s="172" t="s">
        <v>1719</v>
      </c>
    </row>
    <row r="88" spans="1:13" ht="23.25">
      <c r="B88" s="173" t="s">
        <v>1720</v>
      </c>
      <c r="D88" s="455"/>
      <c r="E88" s="433">
        <v>25896948.379999999</v>
      </c>
      <c r="F88" s="433">
        <v>96.6</v>
      </c>
      <c r="G88" s="446">
        <v>95.82</v>
      </c>
      <c r="H88" s="446">
        <v>93.04</v>
      </c>
      <c r="I88" s="446">
        <v>110.28</v>
      </c>
      <c r="J88" s="446">
        <v>0</v>
      </c>
      <c r="K88" s="172"/>
      <c r="L88" s="173" t="s">
        <v>1721</v>
      </c>
    </row>
    <row r="89" spans="1:13" ht="23.25">
      <c r="B89" s="173" t="s">
        <v>1722</v>
      </c>
      <c r="D89" s="455"/>
      <c r="E89" s="433">
        <v>17353594.039999999</v>
      </c>
      <c r="F89" s="433">
        <v>64.73</v>
      </c>
      <c r="G89" s="446">
        <v>60.39</v>
      </c>
      <c r="H89" s="446">
        <v>62.84</v>
      </c>
      <c r="I89" s="446">
        <v>88.67</v>
      </c>
      <c r="J89" s="446">
        <v>0</v>
      </c>
      <c r="K89" s="172"/>
      <c r="L89" s="173" t="s">
        <v>1723</v>
      </c>
    </row>
    <row r="90" spans="1:13" ht="23.25">
      <c r="B90" s="173" t="s">
        <v>1724</v>
      </c>
      <c r="D90" s="455"/>
      <c r="E90" s="433">
        <v>1979242.54</v>
      </c>
      <c r="F90" s="433">
        <v>7.38</v>
      </c>
      <c r="G90" s="446">
        <v>7.35</v>
      </c>
      <c r="H90" s="446">
        <v>8.1</v>
      </c>
      <c r="I90" s="446">
        <v>3.24</v>
      </c>
      <c r="J90" s="446">
        <v>125</v>
      </c>
      <c r="K90" s="919"/>
      <c r="L90" s="173" t="s">
        <v>1725</v>
      </c>
    </row>
    <row r="91" spans="1:13">
      <c r="D91" s="456"/>
      <c r="E91" s="433" t="s">
        <v>1011</v>
      </c>
      <c r="F91" s="457" t="s">
        <v>1011</v>
      </c>
      <c r="G91" s="450" t="s">
        <v>1011</v>
      </c>
      <c r="H91" s="450" t="s">
        <v>1011</v>
      </c>
      <c r="I91" s="450" t="s">
        <v>1011</v>
      </c>
      <c r="J91" s="450" t="s">
        <v>1011</v>
      </c>
      <c r="K91" s="441"/>
      <c r="L91"/>
      <c r="M91"/>
    </row>
    <row r="92" spans="1:13" ht="23.25">
      <c r="A92" s="452">
        <v>8</v>
      </c>
      <c r="B92" s="458" t="s">
        <v>1726</v>
      </c>
      <c r="C92" s="172"/>
      <c r="E92" s="926">
        <v>895685908.61000001</v>
      </c>
      <c r="F92" s="926">
        <v>3341.04</v>
      </c>
      <c r="G92" s="931">
        <v>2204.16</v>
      </c>
      <c r="H92" s="931">
        <v>4287.18</v>
      </c>
      <c r="I92" s="931">
        <v>5842.61</v>
      </c>
      <c r="J92" s="931">
        <v>4865</v>
      </c>
      <c r="K92" s="441"/>
      <c r="L92" s="172" t="s">
        <v>1727</v>
      </c>
    </row>
    <row r="93" spans="1:13" ht="23.25">
      <c r="B93" s="173" t="s">
        <v>1728</v>
      </c>
      <c r="C93" s="172"/>
      <c r="D93" s="455"/>
      <c r="E93" s="433">
        <v>299614425.75</v>
      </c>
      <c r="F93" s="433">
        <v>1117.6099999999999</v>
      </c>
      <c r="G93" s="446">
        <v>617.24</v>
      </c>
      <c r="H93" s="446">
        <v>1383.16</v>
      </c>
      <c r="I93" s="446">
        <v>2610.46</v>
      </c>
      <c r="J93" s="446">
        <v>0</v>
      </c>
      <c r="K93" s="172"/>
      <c r="L93" s="422" t="s">
        <v>1729</v>
      </c>
    </row>
    <row r="94" spans="1:13" ht="23.25">
      <c r="B94" s="173" t="s">
        <v>1730</v>
      </c>
      <c r="D94" s="448"/>
      <c r="E94" s="433">
        <v>50874268.259999998</v>
      </c>
      <c r="F94" s="433">
        <v>189.77</v>
      </c>
      <c r="G94" s="446">
        <v>137.66999999999999</v>
      </c>
      <c r="H94" s="446">
        <v>237.64</v>
      </c>
      <c r="I94" s="446">
        <v>290.63</v>
      </c>
      <c r="J94" s="446">
        <v>407</v>
      </c>
      <c r="K94" s="172"/>
      <c r="L94" s="199" t="s">
        <v>1731</v>
      </c>
    </row>
    <row r="95" spans="1:13" ht="23.25">
      <c r="B95" s="173" t="s">
        <v>1732</v>
      </c>
      <c r="D95" s="455"/>
      <c r="E95" s="433">
        <v>359675175.38</v>
      </c>
      <c r="F95" s="433">
        <v>1341.64</v>
      </c>
      <c r="G95" s="446">
        <v>917.59</v>
      </c>
      <c r="H95" s="446">
        <v>1823.63</v>
      </c>
      <c r="I95" s="446">
        <v>1963.01</v>
      </c>
      <c r="J95" s="446">
        <v>2360</v>
      </c>
      <c r="K95" s="919"/>
      <c r="L95" s="173" t="s">
        <v>1733</v>
      </c>
    </row>
    <row r="96" spans="1:13" ht="23.25">
      <c r="A96"/>
      <c r="B96" t="s">
        <v>1734</v>
      </c>
      <c r="D96" s="455"/>
      <c r="E96" s="433" t="s">
        <v>1011</v>
      </c>
      <c r="F96" s="457" t="s">
        <v>1011</v>
      </c>
      <c r="G96" s="446" t="s">
        <v>1011</v>
      </c>
      <c r="H96" s="446" t="s">
        <v>1011</v>
      </c>
      <c r="I96" s="446" t="s">
        <v>1011</v>
      </c>
      <c r="J96" s="446" t="s">
        <v>1011</v>
      </c>
      <c r="K96" s="172"/>
      <c r="L96" t="s">
        <v>1735</v>
      </c>
      <c r="M96"/>
    </row>
    <row r="97" spans="1:13" ht="23.25">
      <c r="A97"/>
      <c r="B97" t="s">
        <v>1736</v>
      </c>
      <c r="D97" s="455"/>
      <c r="E97" s="457">
        <v>19643718.390000001</v>
      </c>
      <c r="F97" s="457">
        <v>73.27</v>
      </c>
      <c r="G97" s="446">
        <v>73.5</v>
      </c>
      <c r="H97" s="446">
        <v>78.56</v>
      </c>
      <c r="I97" s="446">
        <v>56.09</v>
      </c>
      <c r="J97" s="446">
        <v>250</v>
      </c>
      <c r="K97" s="172"/>
      <c r="L97" t="s">
        <v>1737</v>
      </c>
      <c r="M97"/>
    </row>
    <row r="98" spans="1:13" ht="23.25">
      <c r="A98"/>
      <c r="B98" t="s">
        <v>1738</v>
      </c>
      <c r="D98" s="455"/>
      <c r="E98" s="457">
        <v>165878320.81999999</v>
      </c>
      <c r="F98" s="457">
        <v>618.75</v>
      </c>
      <c r="G98" s="446">
        <v>458.15</v>
      </c>
      <c r="H98" s="446">
        <v>764.18</v>
      </c>
      <c r="I98" s="446">
        <v>922.42</v>
      </c>
      <c r="J98" s="446">
        <v>1848</v>
      </c>
      <c r="K98" s="172"/>
      <c r="L98" t="s">
        <v>1739</v>
      </c>
      <c r="M98"/>
    </row>
    <row r="99" spans="1:13" ht="23.25">
      <c r="A99"/>
      <c r="D99" s="456"/>
      <c r="E99" s="457" t="s">
        <v>1011</v>
      </c>
      <c r="F99" s="457" t="s">
        <v>1011</v>
      </c>
      <c r="G99" s="446" t="s">
        <v>1011</v>
      </c>
      <c r="H99" s="446" t="s">
        <v>1011</v>
      </c>
      <c r="I99" s="446" t="s">
        <v>1011</v>
      </c>
      <c r="J99" s="446" t="s">
        <v>1011</v>
      </c>
      <c r="K99" s="172"/>
      <c r="L99"/>
      <c r="M99"/>
    </row>
    <row r="100" spans="1:13" ht="23.25">
      <c r="A100" s="452">
        <v>9</v>
      </c>
      <c r="B100" s="174" t="s">
        <v>1740</v>
      </c>
      <c r="C100" s="174"/>
      <c r="D100" s="459"/>
      <c r="E100" s="932">
        <v>106027926.78</v>
      </c>
      <c r="F100" s="932">
        <v>395.5</v>
      </c>
      <c r="G100" s="835">
        <v>459.84</v>
      </c>
      <c r="H100" s="835">
        <v>246.7</v>
      </c>
      <c r="I100" s="835">
        <v>474.86</v>
      </c>
      <c r="J100" s="835">
        <v>392</v>
      </c>
      <c r="K100" s="919"/>
      <c r="L100" s="174" t="s">
        <v>1741</v>
      </c>
      <c r="M100"/>
    </row>
    <row r="101" spans="1:13" ht="23.25">
      <c r="A101"/>
      <c r="B101" s="174"/>
      <c r="C101" s="174"/>
      <c r="D101" s="460"/>
      <c r="E101" s="457" t="s">
        <v>1011</v>
      </c>
      <c r="F101" s="457" t="s">
        <v>1011</v>
      </c>
      <c r="G101" s="202" t="s">
        <v>1011</v>
      </c>
      <c r="H101" s="202" t="s">
        <v>1011</v>
      </c>
      <c r="I101" s="202" t="s">
        <v>1011</v>
      </c>
      <c r="J101" s="202" t="s">
        <v>1011</v>
      </c>
      <c r="K101"/>
      <c r="L101" s="174"/>
      <c r="M101"/>
    </row>
    <row r="102" spans="1:13" ht="23.25">
      <c r="A102" s="172" t="s">
        <v>1657</v>
      </c>
      <c r="D102" s="420"/>
      <c r="E102" s="420"/>
      <c r="J102" s="195"/>
      <c r="K102" s="195"/>
      <c r="L102" s="172"/>
    </row>
    <row r="103" spans="1:13" ht="23.25">
      <c r="A103" s="421" t="s">
        <v>1658</v>
      </c>
      <c r="B103" s="422"/>
      <c r="C103" s="422"/>
      <c r="D103" s="420"/>
      <c r="E103" s="420"/>
      <c r="F103" s="422"/>
      <c r="G103" s="422"/>
      <c r="H103" s="422"/>
      <c r="I103" s="422"/>
      <c r="J103" s="195"/>
      <c r="K103" s="195"/>
      <c r="L103" s="422"/>
      <c r="M103" s="422"/>
    </row>
    <row r="104" spans="1:13" ht="23.25">
      <c r="A104" s="421"/>
      <c r="G104" s="422"/>
      <c r="H104" s="422"/>
      <c r="I104" s="422"/>
      <c r="J104" s="195"/>
      <c r="K104" s="195"/>
      <c r="M104" s="423" t="s">
        <v>1605</v>
      </c>
    </row>
    <row r="105" spans="1:13">
      <c r="A105" s="200"/>
      <c r="B105" s="200"/>
      <c r="C105" s="200"/>
      <c r="D105" s="424"/>
      <c r="E105" s="200"/>
      <c r="F105" s="200"/>
      <c r="K105" s="200"/>
      <c r="L105" s="200"/>
      <c r="M105" s="200"/>
    </row>
    <row r="106" spans="1:13" ht="22.5">
      <c r="D106" s="420"/>
      <c r="E106" s="1037" t="s">
        <v>1606</v>
      </c>
      <c r="F106" s="1037"/>
      <c r="G106" s="1037" t="s">
        <v>1607</v>
      </c>
      <c r="H106" s="1037"/>
      <c r="I106" s="1037"/>
      <c r="J106" s="1037"/>
      <c r="K106" s="919"/>
    </row>
    <row r="107" spans="1:13" ht="22.5">
      <c r="D107" s="420"/>
      <c r="E107" s="1033" t="s">
        <v>1608</v>
      </c>
      <c r="F107" s="1033"/>
      <c r="G107" s="1015" t="s">
        <v>1609</v>
      </c>
      <c r="H107" s="1015"/>
      <c r="I107" s="1015"/>
      <c r="J107" s="1015"/>
      <c r="K107" s="919"/>
    </row>
    <row r="108" spans="1:13" ht="22.5">
      <c r="A108" s="1015" t="s">
        <v>1610</v>
      </c>
      <c r="B108" s="1015"/>
      <c r="C108" s="1015"/>
      <c r="D108" s="1015"/>
      <c r="E108" s="425" t="s">
        <v>99</v>
      </c>
      <c r="F108" s="425" t="s">
        <v>966</v>
      </c>
      <c r="G108" s="1032"/>
      <c r="H108" s="1033"/>
      <c r="I108" s="1033"/>
      <c r="J108" s="1033"/>
      <c r="K108" s="919"/>
      <c r="L108" s="1015" t="s">
        <v>1611</v>
      </c>
      <c r="M108" s="1015"/>
    </row>
    <row r="109" spans="1:13" ht="23.25">
      <c r="D109" s="420"/>
      <c r="E109" s="425" t="s">
        <v>978</v>
      </c>
      <c r="F109" s="425" t="s">
        <v>965</v>
      </c>
      <c r="G109" s="1034" t="s">
        <v>2290</v>
      </c>
      <c r="H109" s="1035" t="s">
        <v>2291</v>
      </c>
      <c r="I109" s="1035" t="s">
        <v>2292</v>
      </c>
      <c r="J109" s="1036" t="s">
        <v>2293</v>
      </c>
      <c r="K109" s="426"/>
    </row>
    <row r="110" spans="1:13" ht="22.5">
      <c r="D110" s="420"/>
      <c r="F110" s="919" t="s">
        <v>1659</v>
      </c>
      <c r="G110" s="1015"/>
      <c r="H110" s="1015"/>
      <c r="I110" s="1015"/>
      <c r="J110" s="1015"/>
      <c r="K110" s="919"/>
    </row>
    <row r="111" spans="1:13">
      <c r="A111" s="1031">
        <v>1</v>
      </c>
      <c r="B111" s="1031"/>
      <c r="C111" s="1031"/>
      <c r="D111" s="427"/>
      <c r="E111" s="920">
        <v>2</v>
      </c>
      <c r="F111" s="920">
        <v>3</v>
      </c>
      <c r="G111" s="920">
        <v>4</v>
      </c>
      <c r="H111" s="920">
        <v>5</v>
      </c>
      <c r="I111" s="920">
        <v>6</v>
      </c>
      <c r="J111" s="920">
        <v>7</v>
      </c>
      <c r="K111" s="920"/>
      <c r="L111" s="1031">
        <v>8</v>
      </c>
      <c r="M111" s="1031"/>
    </row>
    <row r="112" spans="1:13" ht="23.25">
      <c r="A112" s="452">
        <v>10</v>
      </c>
      <c r="B112" s="174" t="s">
        <v>1742</v>
      </c>
      <c r="C112" s="174"/>
      <c r="D112" s="461"/>
      <c r="E112" s="932">
        <v>61336548.780000001</v>
      </c>
      <c r="F112" s="932">
        <v>228.79</v>
      </c>
      <c r="G112" s="933">
        <v>183.82</v>
      </c>
      <c r="H112" s="933">
        <v>279.32</v>
      </c>
      <c r="I112" s="933">
        <v>294.05</v>
      </c>
      <c r="J112" s="933">
        <v>430</v>
      </c>
      <c r="K112"/>
      <c r="L112" s="174" t="s">
        <v>1743</v>
      </c>
      <c r="M112"/>
    </row>
    <row r="113" spans="1:13" ht="23.25">
      <c r="A113"/>
      <c r="B113" s="462"/>
      <c r="C113" s="174"/>
      <c r="D113" s="461"/>
      <c r="E113" s="457" t="s">
        <v>1011</v>
      </c>
      <c r="F113" s="457" t="s">
        <v>1011</v>
      </c>
      <c r="G113" s="457" t="s">
        <v>1011</v>
      </c>
      <c r="H113" s="457" t="s">
        <v>1011</v>
      </c>
      <c r="I113" s="457" t="s">
        <v>1011</v>
      </c>
      <c r="J113" s="457" t="s">
        <v>1011</v>
      </c>
      <c r="K113" s="463"/>
      <c r="L113" s="174" t="s">
        <v>1744</v>
      </c>
      <c r="M113"/>
    </row>
    <row r="114" spans="1:13" ht="23.25">
      <c r="A114"/>
      <c r="B114" s="464" t="s">
        <v>1745</v>
      </c>
      <c r="C114"/>
      <c r="D114" s="465"/>
      <c r="E114" s="457">
        <v>2157666.25</v>
      </c>
      <c r="F114" s="457">
        <v>8.0500000000000007</v>
      </c>
      <c r="G114" s="202">
        <v>8.68</v>
      </c>
      <c r="H114" s="202">
        <v>2.36</v>
      </c>
      <c r="I114" s="202">
        <v>18.91</v>
      </c>
      <c r="J114" s="202">
        <v>0</v>
      </c>
      <c r="K114" s="174"/>
      <c r="L114" t="s">
        <v>1746</v>
      </c>
      <c r="M114"/>
    </row>
    <row r="115" spans="1:13" ht="23.25">
      <c r="A115"/>
      <c r="B115" t="s">
        <v>1747</v>
      </c>
      <c r="C115"/>
      <c r="D115" s="466"/>
      <c r="E115" s="457">
        <v>6734521.3499999996</v>
      </c>
      <c r="F115" s="457">
        <v>25.12</v>
      </c>
      <c r="G115" s="202">
        <v>21.05</v>
      </c>
      <c r="H115" s="202">
        <v>31.14</v>
      </c>
      <c r="I115" s="202">
        <v>28.58</v>
      </c>
      <c r="J115" s="202">
        <v>0</v>
      </c>
      <c r="K115" s="174"/>
      <c r="L115" t="s">
        <v>1748</v>
      </c>
      <c r="M115"/>
    </row>
    <row r="116" spans="1:13" ht="23.25">
      <c r="A116"/>
      <c r="B116" s="467" t="s">
        <v>1749</v>
      </c>
      <c r="C116"/>
      <c r="D116" s="465"/>
      <c r="E116" s="457" t="s">
        <v>1011</v>
      </c>
      <c r="F116" s="457" t="s">
        <v>1011</v>
      </c>
      <c r="G116" s="457" t="s">
        <v>1011</v>
      </c>
      <c r="H116" s="457" t="s">
        <v>1011</v>
      </c>
      <c r="I116" s="457" t="s">
        <v>1011</v>
      </c>
      <c r="J116" s="457" t="s">
        <v>1011</v>
      </c>
      <c r="K116" s="468"/>
      <c r="L116"/>
      <c r="M116"/>
    </row>
    <row r="117" spans="1:13">
      <c r="A117"/>
      <c r="B117" t="s">
        <v>1750</v>
      </c>
      <c r="C117"/>
      <c r="D117" s="465"/>
      <c r="E117" s="457">
        <v>584965.85</v>
      </c>
      <c r="F117" s="457">
        <v>2.1800000000000002</v>
      </c>
      <c r="G117" s="457">
        <v>2.5299999999999998</v>
      </c>
      <c r="H117" s="457">
        <v>0.37</v>
      </c>
      <c r="I117" s="457">
        <v>5.0199999999999996</v>
      </c>
      <c r="J117" s="457">
        <v>0</v>
      </c>
      <c r="K117" s="468"/>
      <c r="L117" t="s">
        <v>1751</v>
      </c>
      <c r="M117"/>
    </row>
    <row r="118" spans="1:13">
      <c r="A118"/>
      <c r="B118" t="s">
        <v>1752</v>
      </c>
      <c r="C118"/>
      <c r="D118" s="465"/>
      <c r="E118" s="457">
        <v>51859395.329999998</v>
      </c>
      <c r="F118" s="457">
        <v>193.44</v>
      </c>
      <c r="G118" s="457">
        <v>151.56</v>
      </c>
      <c r="H118" s="457">
        <v>245.45</v>
      </c>
      <c r="I118" s="457">
        <v>241.54</v>
      </c>
      <c r="J118" s="457">
        <v>430</v>
      </c>
      <c r="K118" s="463"/>
      <c r="L118" t="s">
        <v>1753</v>
      </c>
      <c r="M118"/>
    </row>
    <row r="119" spans="1:13" ht="23.25">
      <c r="A119"/>
      <c r="B119" s="467" t="s">
        <v>1754</v>
      </c>
      <c r="C119"/>
      <c r="D119" s="465"/>
      <c r="E119" s="457" t="s">
        <v>1011</v>
      </c>
      <c r="F119" s="457" t="s">
        <v>1011</v>
      </c>
      <c r="G119" s="202" t="s">
        <v>1011</v>
      </c>
      <c r="H119" s="202" t="s">
        <v>1011</v>
      </c>
      <c r="I119" s="202" t="s">
        <v>1011</v>
      </c>
      <c r="J119" s="202" t="s">
        <v>1011</v>
      </c>
      <c r="K119"/>
      <c r="L119"/>
      <c r="M119"/>
    </row>
    <row r="120" spans="1:13" ht="23.25">
      <c r="A120" s="467"/>
      <c r="B120"/>
      <c r="C120"/>
      <c r="D120" s="465"/>
      <c r="E120" s="469" t="s">
        <v>1011</v>
      </c>
      <c r="F120" s="457" t="s">
        <v>1011</v>
      </c>
      <c r="G120" s="202" t="s">
        <v>1011</v>
      </c>
      <c r="H120" s="202" t="s">
        <v>1011</v>
      </c>
      <c r="I120" s="202" t="s">
        <v>1011</v>
      </c>
      <c r="J120" s="202" t="s">
        <v>1011</v>
      </c>
      <c r="K120" s="174"/>
    </row>
    <row r="121" spans="1:13" ht="23.25">
      <c r="A121" s="452">
        <v>11</v>
      </c>
      <c r="B121" s="193" t="s">
        <v>1755</v>
      </c>
      <c r="C121"/>
      <c r="D121" s="465"/>
      <c r="E121" s="932" t="s">
        <v>1011</v>
      </c>
      <c r="F121" s="932" t="s">
        <v>1011</v>
      </c>
      <c r="G121" s="933" t="s">
        <v>1011</v>
      </c>
      <c r="H121" s="933" t="s">
        <v>1011</v>
      </c>
      <c r="I121" s="933" t="s">
        <v>1011</v>
      </c>
      <c r="J121" s="933" t="s">
        <v>1011</v>
      </c>
      <c r="K121" s="174"/>
      <c r="L121"/>
      <c r="M121"/>
    </row>
    <row r="122" spans="1:13" ht="23.25">
      <c r="B122" s="172" t="s">
        <v>1756</v>
      </c>
      <c r="C122" s="172"/>
      <c r="D122" s="470"/>
      <c r="E122" s="926">
        <v>58424645.420000002</v>
      </c>
      <c r="F122" s="926">
        <v>217.93</v>
      </c>
      <c r="G122" s="933">
        <v>159.37</v>
      </c>
      <c r="H122" s="933">
        <v>373.77</v>
      </c>
      <c r="I122" s="933">
        <v>102.84</v>
      </c>
      <c r="J122" s="933">
        <v>0</v>
      </c>
      <c r="K122" s="174"/>
      <c r="L122" s="174" t="s">
        <v>1757</v>
      </c>
    </row>
    <row r="123" spans="1:13" ht="23.25">
      <c r="B123" s="172"/>
      <c r="C123" s="172"/>
      <c r="D123" s="470"/>
      <c r="E123" s="433" t="s">
        <v>1011</v>
      </c>
      <c r="F123" s="433" t="s">
        <v>1011</v>
      </c>
      <c r="G123" s="202" t="s">
        <v>1011</v>
      </c>
      <c r="H123" s="202" t="s">
        <v>1011</v>
      </c>
      <c r="I123" s="202" t="s">
        <v>1011</v>
      </c>
      <c r="J123" s="202" t="s">
        <v>1011</v>
      </c>
      <c r="K123" s="174"/>
      <c r="L123" s="172"/>
    </row>
    <row r="124" spans="1:13" ht="23.25">
      <c r="A124" s="452">
        <v>12</v>
      </c>
      <c r="B124" s="174" t="s">
        <v>1758</v>
      </c>
      <c r="C124" s="174"/>
      <c r="D124" s="471"/>
      <c r="E124" s="932">
        <v>515469362.27999997</v>
      </c>
      <c r="F124" s="932">
        <v>1922.78</v>
      </c>
      <c r="G124" s="933">
        <v>1906.98</v>
      </c>
      <c r="H124" s="933">
        <v>1870.47</v>
      </c>
      <c r="I124" s="933">
        <v>2098.0700000000002</v>
      </c>
      <c r="J124" s="933">
        <v>2516</v>
      </c>
      <c r="K124" s="174"/>
      <c r="L124" s="174" t="s">
        <v>1759</v>
      </c>
      <c r="M124"/>
    </row>
    <row r="125" spans="1:13" ht="23.25">
      <c r="A125"/>
      <c r="B125" t="s">
        <v>1760</v>
      </c>
      <c r="C125"/>
      <c r="D125" s="472"/>
      <c r="E125" s="457">
        <v>18612386.899999999</v>
      </c>
      <c r="F125" s="457">
        <v>69.430000000000007</v>
      </c>
      <c r="G125" s="202">
        <v>60.01</v>
      </c>
      <c r="H125" s="202">
        <v>68.97</v>
      </c>
      <c r="I125" s="202">
        <v>109.53</v>
      </c>
      <c r="J125" s="202">
        <v>83</v>
      </c>
      <c r="K125" s="174"/>
      <c r="L125" t="s">
        <v>1761</v>
      </c>
      <c r="M125"/>
    </row>
    <row r="126" spans="1:13">
      <c r="A126"/>
      <c r="B126" t="s">
        <v>1762</v>
      </c>
      <c r="C126"/>
      <c r="D126" s="472"/>
      <c r="E126" s="457">
        <v>184425.94</v>
      </c>
      <c r="F126" s="457">
        <v>0.69</v>
      </c>
      <c r="G126" s="450">
        <v>1.24</v>
      </c>
      <c r="H126" s="450">
        <v>0</v>
      </c>
      <c r="I126" s="450">
        <v>0</v>
      </c>
      <c r="J126" s="450">
        <v>0</v>
      </c>
      <c r="K126" s="434"/>
      <c r="L126" t="s">
        <v>1763</v>
      </c>
      <c r="M126"/>
    </row>
    <row r="127" spans="1:13">
      <c r="A127"/>
      <c r="B127" t="s">
        <v>1764</v>
      </c>
      <c r="C127"/>
      <c r="D127" s="472"/>
      <c r="E127" s="457">
        <v>129587595.8</v>
      </c>
      <c r="F127" s="457">
        <v>483.38</v>
      </c>
      <c r="G127" s="433">
        <v>695.11</v>
      </c>
      <c r="H127" s="433">
        <v>307.57</v>
      </c>
      <c r="I127" s="433">
        <v>20.94</v>
      </c>
      <c r="J127" s="433">
        <v>0</v>
      </c>
      <c r="K127" s="473"/>
      <c r="L127" t="s">
        <v>1765</v>
      </c>
      <c r="M127"/>
    </row>
    <row r="128" spans="1:13">
      <c r="A128"/>
      <c r="B128"/>
      <c r="C128"/>
      <c r="D128" s="472"/>
      <c r="E128" s="457" t="s">
        <v>1011</v>
      </c>
      <c r="F128" s="457" t="s">
        <v>1011</v>
      </c>
      <c r="G128" s="433" t="s">
        <v>1011</v>
      </c>
      <c r="H128" s="433" t="s">
        <v>1011</v>
      </c>
      <c r="I128" s="433" t="s">
        <v>1011</v>
      </c>
      <c r="J128" s="433" t="s">
        <v>1011</v>
      </c>
      <c r="K128" s="473"/>
      <c r="L128" t="s">
        <v>1766</v>
      </c>
      <c r="M128"/>
    </row>
    <row r="129" spans="1:13" ht="23.25">
      <c r="A129"/>
      <c r="B129" t="s">
        <v>1767</v>
      </c>
      <c r="C129"/>
      <c r="D129" s="474"/>
      <c r="E129" s="457" t="s">
        <v>1011</v>
      </c>
      <c r="F129" s="457" t="s">
        <v>1011</v>
      </c>
      <c r="G129" s="202" t="s">
        <v>1011</v>
      </c>
      <c r="H129" s="202" t="s">
        <v>1011</v>
      </c>
      <c r="I129" s="202" t="s">
        <v>1011</v>
      </c>
      <c r="J129" s="202" t="s">
        <v>1011</v>
      </c>
      <c r="K129" s="174"/>
      <c r="L129" t="s">
        <v>1768</v>
      </c>
      <c r="M129"/>
    </row>
    <row r="130" spans="1:13" ht="23.25">
      <c r="A130"/>
      <c r="B130" t="s">
        <v>1769</v>
      </c>
      <c r="C130"/>
      <c r="D130" s="474"/>
      <c r="E130" s="457">
        <v>1397781.27</v>
      </c>
      <c r="F130" s="457">
        <v>5.21</v>
      </c>
      <c r="G130" s="202">
        <v>7.92</v>
      </c>
      <c r="H130" s="202">
        <v>2.66</v>
      </c>
      <c r="I130" s="202">
        <v>0</v>
      </c>
      <c r="J130" s="202">
        <v>0</v>
      </c>
      <c r="K130" s="174"/>
      <c r="L130" t="s">
        <v>1770</v>
      </c>
      <c r="M130"/>
    </row>
    <row r="131" spans="1:13" ht="23.25">
      <c r="A131"/>
      <c r="B131" t="s">
        <v>1771</v>
      </c>
      <c r="C131"/>
      <c r="D131" s="472"/>
      <c r="E131" s="457">
        <v>52547557.719999999</v>
      </c>
      <c r="F131" s="457">
        <v>196.01</v>
      </c>
      <c r="G131" s="202">
        <v>158.61000000000001</v>
      </c>
      <c r="H131" s="202">
        <v>238.47</v>
      </c>
      <c r="I131" s="202">
        <v>248.06</v>
      </c>
      <c r="J131" s="202">
        <v>417</v>
      </c>
      <c r="K131"/>
      <c r="L131" t="s">
        <v>1772</v>
      </c>
      <c r="M131"/>
    </row>
    <row r="132" spans="1:13" ht="23.25">
      <c r="A132"/>
      <c r="B132" t="s">
        <v>1773</v>
      </c>
      <c r="C132"/>
      <c r="D132" s="474"/>
      <c r="E132" s="457" t="s">
        <v>1011</v>
      </c>
      <c r="F132" s="457" t="s">
        <v>1011</v>
      </c>
      <c r="G132" s="202" t="s">
        <v>1011</v>
      </c>
      <c r="H132" s="202" t="s">
        <v>1011</v>
      </c>
      <c r="I132" s="202" t="s">
        <v>1011</v>
      </c>
      <c r="J132" s="202" t="s">
        <v>1011</v>
      </c>
      <c r="K132" s="174"/>
      <c r="L132"/>
      <c r="M132"/>
    </row>
    <row r="133" spans="1:13" ht="23.25">
      <c r="A133"/>
      <c r="B133" s="476" t="s">
        <v>2298</v>
      </c>
      <c r="C133"/>
      <c r="D133" s="472"/>
      <c r="E133" s="457">
        <v>190793058.16999999</v>
      </c>
      <c r="F133" s="457">
        <v>711.69</v>
      </c>
      <c r="G133" s="202">
        <v>522.91</v>
      </c>
      <c r="H133" s="202">
        <v>818.89</v>
      </c>
      <c r="I133" s="202">
        <v>1242.6300000000001</v>
      </c>
      <c r="J133" s="202">
        <v>1016</v>
      </c>
      <c r="K133" s="174"/>
      <c r="L133" t="s">
        <v>1775</v>
      </c>
      <c r="M133"/>
    </row>
    <row r="134" spans="1:13" ht="23.25">
      <c r="A134"/>
      <c r="B134" t="s">
        <v>1776</v>
      </c>
      <c r="C134"/>
      <c r="D134" s="472"/>
      <c r="E134" s="457">
        <v>70558006.709999993</v>
      </c>
      <c r="F134" s="457">
        <v>263.19</v>
      </c>
      <c r="G134" s="202">
        <v>230.88</v>
      </c>
      <c r="H134" s="202">
        <v>301.49</v>
      </c>
      <c r="I134" s="202">
        <v>292.47000000000003</v>
      </c>
      <c r="J134" s="202">
        <v>1000</v>
      </c>
      <c r="K134"/>
      <c r="L134" t="s">
        <v>1777</v>
      </c>
      <c r="M134"/>
    </row>
    <row r="135" spans="1:13" ht="23.25">
      <c r="A135"/>
      <c r="B135" t="s">
        <v>1778</v>
      </c>
      <c r="C135"/>
      <c r="D135" s="472"/>
      <c r="E135" s="457">
        <v>51484884.659999996</v>
      </c>
      <c r="F135" s="457">
        <v>192.05</v>
      </c>
      <c r="G135" s="202">
        <v>228.26</v>
      </c>
      <c r="H135" s="202">
        <v>132.41999999999999</v>
      </c>
      <c r="I135" s="202">
        <v>184.44</v>
      </c>
      <c r="J135" s="202">
        <v>0</v>
      </c>
      <c r="K135" s="174"/>
      <c r="L135" t="s">
        <v>1779</v>
      </c>
      <c r="M135"/>
    </row>
    <row r="136" spans="1:13" ht="23.25">
      <c r="A136"/>
      <c r="B136" t="s">
        <v>1780</v>
      </c>
      <c r="C136"/>
      <c r="D136" s="475"/>
      <c r="E136" s="457">
        <v>303665.09999999998</v>
      </c>
      <c r="F136" s="457">
        <v>1.1299999999999999</v>
      </c>
      <c r="G136" s="202">
        <v>2.04</v>
      </c>
      <c r="H136" s="202">
        <v>0</v>
      </c>
      <c r="I136" s="202">
        <v>0</v>
      </c>
      <c r="J136" s="202">
        <v>0</v>
      </c>
      <c r="K136" s="174"/>
      <c r="L136" t="s">
        <v>1781</v>
      </c>
      <c r="M136"/>
    </row>
    <row r="137" spans="1:13" ht="23.25">
      <c r="A137"/>
      <c r="B137"/>
      <c r="C137"/>
      <c r="D137" s="475"/>
      <c r="E137" s="469" t="s">
        <v>1011</v>
      </c>
      <c r="F137" s="457" t="s">
        <v>1011</v>
      </c>
      <c r="G137" s="202" t="s">
        <v>1011</v>
      </c>
      <c r="H137" s="202" t="s">
        <v>1011</v>
      </c>
      <c r="I137" s="202" t="s">
        <v>1011</v>
      </c>
      <c r="J137" s="202" t="s">
        <v>1011</v>
      </c>
      <c r="K137" s="174"/>
      <c r="L137"/>
      <c r="M137"/>
    </row>
    <row r="138" spans="1:13" ht="23.25">
      <c r="A138" s="172" t="s">
        <v>1657</v>
      </c>
      <c r="D138" s="420"/>
      <c r="E138" s="420"/>
      <c r="J138" s="195"/>
      <c r="K138" s="195"/>
      <c r="L138" s="172"/>
    </row>
    <row r="139" spans="1:13" ht="23.25">
      <c r="A139" s="421" t="s">
        <v>1658</v>
      </c>
      <c r="B139" s="422"/>
      <c r="C139" s="422"/>
      <c r="D139" s="420"/>
      <c r="E139" s="420"/>
      <c r="F139" s="422"/>
      <c r="G139" s="422"/>
      <c r="H139" s="422"/>
      <c r="I139" s="422"/>
      <c r="J139" s="195"/>
      <c r="K139" s="195"/>
      <c r="L139" s="422"/>
      <c r="M139" s="422"/>
    </row>
    <row r="140" spans="1:13" ht="23.25">
      <c r="A140" s="421"/>
      <c r="G140" s="422"/>
      <c r="H140" s="422"/>
      <c r="I140" s="422"/>
      <c r="J140" s="195"/>
      <c r="K140" s="195"/>
      <c r="M140" s="423" t="s">
        <v>1605</v>
      </c>
    </row>
    <row r="141" spans="1:13">
      <c r="A141" s="200"/>
      <c r="B141" s="200"/>
      <c r="C141" s="200"/>
      <c r="D141" s="424"/>
      <c r="E141" s="200"/>
      <c r="F141" s="200"/>
      <c r="K141" s="200"/>
      <c r="L141" s="200"/>
      <c r="M141" s="200"/>
    </row>
    <row r="142" spans="1:13" ht="22.5">
      <c r="D142" s="420"/>
      <c r="E142" s="1037" t="s">
        <v>1606</v>
      </c>
      <c r="F142" s="1037"/>
      <c r="G142" s="1037" t="s">
        <v>1607</v>
      </c>
      <c r="H142" s="1037"/>
      <c r="I142" s="1037"/>
      <c r="J142" s="1037"/>
      <c r="K142" s="919"/>
    </row>
    <row r="143" spans="1:13" ht="22.5">
      <c r="D143" s="420"/>
      <c r="E143" s="1033" t="s">
        <v>1608</v>
      </c>
      <c r="F143" s="1033"/>
      <c r="G143" s="1015" t="s">
        <v>1609</v>
      </c>
      <c r="H143" s="1015"/>
      <c r="I143" s="1015"/>
      <c r="J143" s="1015"/>
      <c r="K143" s="919"/>
    </row>
    <row r="144" spans="1:13" ht="22.5">
      <c r="A144" s="1015" t="s">
        <v>1610</v>
      </c>
      <c r="B144" s="1015"/>
      <c r="C144" s="1015"/>
      <c r="D144" s="1015"/>
      <c r="E144" s="425" t="s">
        <v>99</v>
      </c>
      <c r="F144" s="425" t="s">
        <v>966</v>
      </c>
      <c r="G144" s="1032"/>
      <c r="H144" s="1033"/>
      <c r="I144" s="1033"/>
      <c r="J144" s="1033"/>
      <c r="K144" s="919"/>
      <c r="L144" s="1015" t="s">
        <v>1611</v>
      </c>
      <c r="M144" s="1015"/>
    </row>
    <row r="145" spans="1:13" ht="23.25">
      <c r="D145" s="420"/>
      <c r="E145" s="425" t="s">
        <v>978</v>
      </c>
      <c r="F145" s="425" t="s">
        <v>965</v>
      </c>
      <c r="G145" s="1034" t="s">
        <v>2290</v>
      </c>
      <c r="H145" s="1035" t="s">
        <v>2291</v>
      </c>
      <c r="I145" s="1035" t="s">
        <v>2292</v>
      </c>
      <c r="J145" s="1036" t="s">
        <v>2293</v>
      </c>
      <c r="K145" s="426"/>
    </row>
    <row r="146" spans="1:13" ht="22.5">
      <c r="D146" s="420"/>
      <c r="F146" s="919" t="s">
        <v>1659</v>
      </c>
      <c r="G146" s="1015"/>
      <c r="H146" s="1015"/>
      <c r="I146" s="1015"/>
      <c r="J146" s="1015"/>
      <c r="K146" s="919"/>
    </row>
    <row r="147" spans="1:13">
      <c r="A147" s="1031">
        <v>1</v>
      </c>
      <c r="B147" s="1031"/>
      <c r="C147" s="1031"/>
      <c r="D147" s="427"/>
      <c r="E147" s="920">
        <v>2</v>
      </c>
      <c r="F147" s="920">
        <v>3</v>
      </c>
      <c r="G147" s="920">
        <v>4</v>
      </c>
      <c r="H147" s="920">
        <v>5</v>
      </c>
      <c r="I147" s="920">
        <v>6</v>
      </c>
      <c r="J147" s="920">
        <v>7</v>
      </c>
      <c r="K147" s="920"/>
      <c r="L147" s="1031">
        <v>8</v>
      </c>
      <c r="M147" s="1031"/>
    </row>
    <row r="148" spans="1:13" ht="23.25">
      <c r="A148"/>
      <c r="B148" s="174" t="s">
        <v>1782</v>
      </c>
      <c r="C148" s="174"/>
      <c r="D148" s="460"/>
      <c r="E148" s="932">
        <v>4035092479.1700001</v>
      </c>
      <c r="F148" s="932">
        <v>15051.49</v>
      </c>
      <c r="G148" s="933">
        <v>12135.18</v>
      </c>
      <c r="H148" s="933">
        <v>17134.59</v>
      </c>
      <c r="I148" s="933">
        <v>22036.13</v>
      </c>
      <c r="J148" s="933">
        <v>29783.4</v>
      </c>
      <c r="K148" s="174"/>
      <c r="L148" s="174" t="s">
        <v>1783</v>
      </c>
      <c r="M148"/>
    </row>
    <row r="149" spans="1:13" ht="23.25">
      <c r="A149"/>
      <c r="B149" s="174" t="s">
        <v>1784</v>
      </c>
      <c r="C149" s="174"/>
      <c r="D149" s="460"/>
      <c r="E149" s="932" t="s">
        <v>1011</v>
      </c>
      <c r="F149" s="932" t="s">
        <v>1011</v>
      </c>
      <c r="G149" s="933" t="s">
        <v>1011</v>
      </c>
      <c r="H149" s="933" t="s">
        <v>1011</v>
      </c>
      <c r="I149" s="933" t="s">
        <v>1011</v>
      </c>
      <c r="J149" s="933" t="s">
        <v>1011</v>
      </c>
      <c r="K149" s="174"/>
      <c r="L149" s="174" t="s">
        <v>1785</v>
      </c>
      <c r="M149"/>
    </row>
    <row r="150" spans="1:13" ht="23.25">
      <c r="A150"/>
      <c r="B150" t="s">
        <v>1786</v>
      </c>
      <c r="C150"/>
      <c r="D150" s="179"/>
      <c r="E150" s="457">
        <v>121194339.84999999</v>
      </c>
      <c r="F150" s="457">
        <v>452.07</v>
      </c>
      <c r="G150" s="202">
        <v>761.78</v>
      </c>
      <c r="H150" s="202">
        <v>96.57</v>
      </c>
      <c r="I150" s="202">
        <v>0</v>
      </c>
      <c r="J150" s="202">
        <v>0</v>
      </c>
      <c r="K150" s="174"/>
      <c r="L150" t="s">
        <v>1787</v>
      </c>
      <c r="M150"/>
    </row>
    <row r="151" spans="1:13" ht="23.25">
      <c r="A151"/>
      <c r="B151" t="s">
        <v>1788</v>
      </c>
      <c r="C151"/>
      <c r="D151" s="474"/>
      <c r="E151" s="457">
        <v>1264734133.6600001</v>
      </c>
      <c r="F151" s="457">
        <v>4717.6400000000003</v>
      </c>
      <c r="G151" s="202">
        <v>3820.2</v>
      </c>
      <c r="H151" s="202">
        <v>5257.38</v>
      </c>
      <c r="I151" s="202">
        <v>7053.98</v>
      </c>
      <c r="J151" s="202">
        <v>11536.9</v>
      </c>
      <c r="K151" s="174"/>
      <c r="L151" t="s">
        <v>1789</v>
      </c>
      <c r="M151"/>
    </row>
    <row r="152" spans="1:13" ht="23.25">
      <c r="A152"/>
      <c r="B152" t="s">
        <v>1790</v>
      </c>
      <c r="C152"/>
      <c r="D152" s="474"/>
      <c r="E152" s="457">
        <v>1636625249.99</v>
      </c>
      <c r="F152" s="457">
        <v>6104.85</v>
      </c>
      <c r="G152" s="202">
        <v>4611.6400000000003</v>
      </c>
      <c r="H152" s="202">
        <v>7278.6</v>
      </c>
      <c r="I152" s="202">
        <v>9503.39</v>
      </c>
      <c r="J152" s="202">
        <v>10317</v>
      </c>
      <c r="K152" s="174"/>
      <c r="L152" t="s">
        <v>1791</v>
      </c>
      <c r="M152"/>
    </row>
    <row r="153" spans="1:13" ht="23.25">
      <c r="A153"/>
      <c r="B153" s="476" t="s">
        <v>1792</v>
      </c>
      <c r="C153"/>
      <c r="D153" s="474"/>
      <c r="E153" s="457" t="s">
        <v>1011</v>
      </c>
      <c r="F153" s="457" t="s">
        <v>1011</v>
      </c>
      <c r="G153" s="202" t="s">
        <v>1011</v>
      </c>
      <c r="H153" s="202" t="s">
        <v>1011</v>
      </c>
      <c r="I153" s="202" t="s">
        <v>1011</v>
      </c>
      <c r="J153" s="202" t="s">
        <v>1011</v>
      </c>
      <c r="K153" s="174"/>
      <c r="L153" t="s">
        <v>1793</v>
      </c>
      <c r="M153"/>
    </row>
    <row r="154" spans="1:13" ht="23.25">
      <c r="A154"/>
      <c r="B154" s="174" t="s">
        <v>1794</v>
      </c>
      <c r="C154"/>
      <c r="D154" s="474"/>
      <c r="E154" s="932" t="s">
        <v>1011</v>
      </c>
      <c r="F154" s="932" t="s">
        <v>1011</v>
      </c>
      <c r="G154" s="933" t="s">
        <v>1011</v>
      </c>
      <c r="H154" s="933" t="s">
        <v>1011</v>
      </c>
      <c r="I154" s="933" t="s">
        <v>1011</v>
      </c>
      <c r="J154" s="933" t="s">
        <v>1011</v>
      </c>
      <c r="K154" s="477"/>
      <c r="L154" s="174" t="s">
        <v>1795</v>
      </c>
      <c r="M154"/>
    </row>
    <row r="155" spans="1:13" ht="23.25">
      <c r="A155"/>
      <c r="B155" t="s">
        <v>1796</v>
      </c>
      <c r="C155"/>
      <c r="D155" s="474"/>
      <c r="E155" s="457">
        <v>512209845.36000001</v>
      </c>
      <c r="F155" s="457">
        <v>1910.62</v>
      </c>
      <c r="G155" s="202">
        <v>1644.13</v>
      </c>
      <c r="H155" s="202">
        <v>2221.83</v>
      </c>
      <c r="I155" s="202">
        <v>2271.85</v>
      </c>
      <c r="J155" s="202">
        <v>3000</v>
      </c>
      <c r="K155" s="174"/>
      <c r="L155" t="s">
        <v>1797</v>
      </c>
      <c r="M155"/>
    </row>
    <row r="156" spans="1:13" ht="23.25">
      <c r="A156"/>
      <c r="B156" t="s">
        <v>1798</v>
      </c>
      <c r="C156"/>
      <c r="D156" s="474"/>
      <c r="E156" s="457" t="s">
        <v>1011</v>
      </c>
      <c r="F156" s="457" t="s">
        <v>1011</v>
      </c>
      <c r="G156" s="202" t="s">
        <v>1011</v>
      </c>
      <c r="H156" s="202" t="s">
        <v>1011</v>
      </c>
      <c r="I156" s="202" t="s">
        <v>1011</v>
      </c>
      <c r="J156" s="202" t="s">
        <v>1011</v>
      </c>
      <c r="K156" s="174"/>
      <c r="L156" t="s">
        <v>1799</v>
      </c>
      <c r="M156"/>
    </row>
    <row r="157" spans="1:13" ht="23.25">
      <c r="A157"/>
      <c r="B157" t="s">
        <v>1788</v>
      </c>
      <c r="C157" s="174"/>
      <c r="D157" s="478"/>
      <c r="E157" s="457">
        <v>400504328.47000003</v>
      </c>
      <c r="F157" s="457">
        <v>1493.94</v>
      </c>
      <c r="G157" s="202">
        <v>1023.5</v>
      </c>
      <c r="H157" s="202">
        <v>1838.1</v>
      </c>
      <c r="I157" s="202">
        <v>2588.0300000000002</v>
      </c>
      <c r="J157" s="202">
        <v>4493.5</v>
      </c>
      <c r="K157" s="174"/>
      <c r="L157" t="s">
        <v>1789</v>
      </c>
      <c r="M157"/>
    </row>
    <row r="158" spans="1:13" ht="23.25">
      <c r="A158"/>
      <c r="B158" t="s">
        <v>1790</v>
      </c>
      <c r="C158"/>
      <c r="D158" s="474"/>
      <c r="E158" s="457">
        <v>99824581.840000004</v>
      </c>
      <c r="F158" s="457">
        <v>372.36</v>
      </c>
      <c r="G158" s="202">
        <v>273.93</v>
      </c>
      <c r="H158" s="202">
        <v>442.11</v>
      </c>
      <c r="I158" s="202">
        <v>618.88</v>
      </c>
      <c r="J158" s="202">
        <v>436</v>
      </c>
      <c r="K158" s="174"/>
      <c r="L158" t="s">
        <v>1791</v>
      </c>
      <c r="M158"/>
    </row>
    <row r="159" spans="1:13" ht="23.25">
      <c r="A159"/>
      <c r="B159" s="476" t="s">
        <v>1800</v>
      </c>
      <c r="C159"/>
      <c r="D159" s="474"/>
      <c r="E159" s="457"/>
      <c r="F159" s="457"/>
      <c r="G159" s="202"/>
      <c r="H159" s="202"/>
      <c r="I159" s="202"/>
      <c r="J159" s="202"/>
      <c r="K159" s="174"/>
      <c r="L159" t="s">
        <v>1793</v>
      </c>
      <c r="M159"/>
    </row>
    <row r="160" spans="1:13">
      <c r="A160" s="177"/>
      <c r="B160" s="177"/>
      <c r="C160" s="177"/>
      <c r="D160" s="479"/>
      <c r="E160" s="177"/>
      <c r="F160" s="177"/>
      <c r="G160" s="177"/>
      <c r="H160" s="177"/>
      <c r="I160" s="177"/>
      <c r="J160" s="177"/>
      <c r="K160" s="177"/>
      <c r="L160" s="177"/>
      <c r="M160" s="177"/>
    </row>
  </sheetData>
  <mergeCells count="65">
    <mergeCell ref="A39:D39"/>
    <mergeCell ref="A10:C10"/>
    <mergeCell ref="L10:M10"/>
    <mergeCell ref="E37:F37"/>
    <mergeCell ref="G37:J37"/>
    <mergeCell ref="E38:F38"/>
    <mergeCell ref="G38:J38"/>
    <mergeCell ref="G39:J39"/>
    <mergeCell ref="L39:M39"/>
    <mergeCell ref="L7:M7"/>
    <mergeCell ref="G8:G9"/>
    <mergeCell ref="H8:H9"/>
    <mergeCell ref="I8:I9"/>
    <mergeCell ref="J8:J9"/>
    <mergeCell ref="E5:F5"/>
    <mergeCell ref="G5:J5"/>
    <mergeCell ref="E6:F6"/>
    <mergeCell ref="G6:J6"/>
    <mergeCell ref="A7:D7"/>
    <mergeCell ref="G7:J7"/>
    <mergeCell ref="G40:G41"/>
    <mergeCell ref="H40:H41"/>
    <mergeCell ref="I40:I41"/>
    <mergeCell ref="J40:J41"/>
    <mergeCell ref="A42:C42"/>
    <mergeCell ref="L42:M42"/>
    <mergeCell ref="E73:F73"/>
    <mergeCell ref="G73:J73"/>
    <mergeCell ref="E74:F74"/>
    <mergeCell ref="G74:J74"/>
    <mergeCell ref="A75:D75"/>
    <mergeCell ref="G75:J75"/>
    <mergeCell ref="L75:M75"/>
    <mergeCell ref="G76:G77"/>
    <mergeCell ref="H76:H77"/>
    <mergeCell ref="I76:I77"/>
    <mergeCell ref="J76:J77"/>
    <mergeCell ref="A78:C78"/>
    <mergeCell ref="L78:M78"/>
    <mergeCell ref="E106:F106"/>
    <mergeCell ref="G106:J106"/>
    <mergeCell ref="E107:F107"/>
    <mergeCell ref="G107:J107"/>
    <mergeCell ref="A108:D108"/>
    <mergeCell ref="G108:J108"/>
    <mergeCell ref="L108:M108"/>
    <mergeCell ref="G109:G110"/>
    <mergeCell ref="H109:H110"/>
    <mergeCell ref="I109:I110"/>
    <mergeCell ref="J109:J110"/>
    <mergeCell ref="A111:C111"/>
    <mergeCell ref="L111:M111"/>
    <mergeCell ref="E142:F142"/>
    <mergeCell ref="G142:J142"/>
    <mergeCell ref="E143:F143"/>
    <mergeCell ref="G143:J143"/>
    <mergeCell ref="A147:C147"/>
    <mergeCell ref="L147:M147"/>
    <mergeCell ref="A144:D144"/>
    <mergeCell ref="G144:J144"/>
    <mergeCell ref="L144:M144"/>
    <mergeCell ref="G145:G146"/>
    <mergeCell ref="H145:H146"/>
    <mergeCell ref="I145:I146"/>
    <mergeCell ref="J145:J146"/>
  </mergeCell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0000"/>
  </sheetPr>
  <dimension ref="A1:G89"/>
  <sheetViews>
    <sheetView workbookViewId="0">
      <pane ySplit="5" topLeftCell="A48" activePane="bottomLeft" state="frozen"/>
      <selection activeCell="D69" sqref="D69"/>
      <selection pane="bottomLeft" activeCell="G67" sqref="G67"/>
    </sheetView>
  </sheetViews>
  <sheetFormatPr defaultColWidth="10.28515625" defaultRowHeight="15.75"/>
  <cols>
    <col min="1" max="1" width="13.7109375" style="73" customWidth="1"/>
    <col min="2" max="2" width="21.85546875" style="73" customWidth="1"/>
    <col min="3" max="4" width="12.85546875" style="73" bestFit="1" customWidth="1"/>
    <col min="5" max="16384" width="10.28515625" style="73"/>
  </cols>
  <sheetData>
    <row r="1" spans="1:7">
      <c r="A1" s="249" t="s">
        <v>1088</v>
      </c>
      <c r="B1" s="250"/>
      <c r="C1" s="250"/>
    </row>
    <row r="2" spans="1:7">
      <c r="A2" s="251" t="s">
        <v>536</v>
      </c>
    </row>
    <row r="4" spans="1:7">
      <c r="A4" s="1042" t="s">
        <v>537</v>
      </c>
      <c r="B4" s="1042" t="s">
        <v>220</v>
      </c>
      <c r="C4" s="1038" t="s">
        <v>174</v>
      </c>
      <c r="D4" s="1039"/>
      <c r="E4" s="1039"/>
      <c r="F4" s="1039"/>
      <c r="G4" s="1039"/>
    </row>
    <row r="5" spans="1:7" s="75" customFormat="1">
      <c r="A5" s="1043"/>
      <c r="B5" s="1043"/>
      <c r="C5" s="74">
        <v>2559</v>
      </c>
      <c r="D5" s="74">
        <v>2560</v>
      </c>
      <c r="E5" s="74">
        <v>2561</v>
      </c>
      <c r="F5" s="242">
        <v>2562</v>
      </c>
      <c r="G5" s="242">
        <v>2563</v>
      </c>
    </row>
    <row r="6" spans="1:7">
      <c r="A6" s="206" t="s">
        <v>538</v>
      </c>
      <c r="B6" s="76" t="s">
        <v>538</v>
      </c>
      <c r="C6" s="77"/>
      <c r="D6" s="77"/>
      <c r="E6" s="77"/>
      <c r="F6" s="77"/>
      <c r="G6" s="77"/>
    </row>
    <row r="7" spans="1:7">
      <c r="A7" s="206" t="s">
        <v>539</v>
      </c>
      <c r="B7" s="206" t="s">
        <v>539</v>
      </c>
      <c r="C7" s="78"/>
      <c r="D7" s="78"/>
      <c r="E7" s="78"/>
      <c r="F7" s="78"/>
      <c r="G7" s="78"/>
    </row>
    <row r="8" spans="1:7">
      <c r="A8" s="1040" t="s">
        <v>540</v>
      </c>
      <c r="B8" s="76" t="s">
        <v>540</v>
      </c>
      <c r="C8" s="77"/>
      <c r="D8" s="77"/>
      <c r="E8" s="77"/>
      <c r="F8" s="77"/>
      <c r="G8" s="77"/>
    </row>
    <row r="9" spans="1:7">
      <c r="A9" s="1040"/>
      <c r="B9" s="206" t="s">
        <v>541</v>
      </c>
      <c r="C9" s="78">
        <v>24354</v>
      </c>
      <c r="D9" s="78">
        <v>24355</v>
      </c>
      <c r="E9" s="78">
        <v>23232</v>
      </c>
      <c r="F9" s="243">
        <v>21423</v>
      </c>
      <c r="G9" s="244"/>
    </row>
    <row r="10" spans="1:7">
      <c r="A10" s="1040"/>
      <c r="B10" s="206" t="s">
        <v>542</v>
      </c>
      <c r="C10" s="78">
        <v>28828</v>
      </c>
      <c r="D10" s="78">
        <v>33313</v>
      </c>
      <c r="E10" s="78">
        <v>33809</v>
      </c>
      <c r="F10" s="243">
        <v>32189</v>
      </c>
      <c r="G10" s="244"/>
    </row>
    <row r="11" spans="1:7">
      <c r="A11" s="1040"/>
      <c r="B11" s="206" t="s">
        <v>543</v>
      </c>
      <c r="C11" s="78">
        <v>31271</v>
      </c>
      <c r="D11" s="78">
        <v>33604</v>
      </c>
      <c r="E11" s="78">
        <v>43301</v>
      </c>
      <c r="F11" s="243">
        <v>37086</v>
      </c>
      <c r="G11" s="244"/>
    </row>
    <row r="12" spans="1:7">
      <c r="A12" s="1040"/>
      <c r="B12" s="206" t="s">
        <v>544</v>
      </c>
      <c r="C12" s="78">
        <v>23095</v>
      </c>
      <c r="D12" s="78">
        <v>23780</v>
      </c>
      <c r="E12" s="78">
        <v>22790</v>
      </c>
      <c r="F12" s="243">
        <v>24440</v>
      </c>
      <c r="G12" s="244"/>
    </row>
    <row r="13" spans="1:7">
      <c r="A13" s="1040"/>
      <c r="B13" s="206" t="s">
        <v>545</v>
      </c>
      <c r="C13" s="78">
        <v>20372</v>
      </c>
      <c r="D13" s="78">
        <v>17163</v>
      </c>
      <c r="E13" s="78">
        <v>17295</v>
      </c>
      <c r="F13" s="243">
        <v>17011</v>
      </c>
      <c r="G13" s="244"/>
    </row>
    <row r="14" spans="1:7">
      <c r="A14" s="1040"/>
      <c r="B14" s="206" t="s">
        <v>546</v>
      </c>
      <c r="C14" s="78">
        <v>15876</v>
      </c>
      <c r="D14" s="78">
        <v>16012</v>
      </c>
      <c r="E14" s="78">
        <v>17017</v>
      </c>
      <c r="F14" s="243">
        <v>16830</v>
      </c>
      <c r="G14" s="244"/>
    </row>
    <row r="15" spans="1:7">
      <c r="A15" s="1040"/>
      <c r="B15" s="206" t="s">
        <v>547</v>
      </c>
      <c r="C15" s="78">
        <v>19381</v>
      </c>
      <c r="D15" s="78">
        <v>20263</v>
      </c>
      <c r="E15" s="78">
        <v>19773</v>
      </c>
      <c r="F15" s="243">
        <v>19885</v>
      </c>
      <c r="G15" s="244"/>
    </row>
    <row r="16" spans="1:7">
      <c r="A16" s="1040"/>
      <c r="B16" s="206" t="s">
        <v>548</v>
      </c>
      <c r="C16" s="78">
        <v>17496</v>
      </c>
      <c r="D16" s="78">
        <v>16162</v>
      </c>
      <c r="E16" s="78">
        <v>17187</v>
      </c>
      <c r="F16" s="243">
        <v>15763</v>
      </c>
      <c r="G16" s="244"/>
    </row>
    <row r="17" spans="1:7">
      <c r="A17" s="1040"/>
      <c r="B17" s="206" t="s">
        <v>549</v>
      </c>
      <c r="C17" s="78">
        <v>23964</v>
      </c>
      <c r="D17" s="78">
        <v>26635</v>
      </c>
      <c r="E17" s="78">
        <v>27581</v>
      </c>
      <c r="F17" s="243">
        <v>26007</v>
      </c>
      <c r="G17" s="244"/>
    </row>
    <row r="18" spans="1:7">
      <c r="A18" s="1040"/>
      <c r="B18" s="206" t="s">
        <v>550</v>
      </c>
      <c r="C18" s="78">
        <v>24257</v>
      </c>
      <c r="D18" s="78">
        <v>24573</v>
      </c>
      <c r="E18" s="78">
        <v>25323</v>
      </c>
      <c r="F18" s="243">
        <v>25684</v>
      </c>
      <c r="G18" s="244"/>
    </row>
    <row r="19" spans="1:7">
      <c r="A19" s="1040"/>
      <c r="B19" s="206" t="s">
        <v>551</v>
      </c>
      <c r="C19" s="78">
        <v>21025</v>
      </c>
      <c r="D19" s="78">
        <v>22699</v>
      </c>
      <c r="E19" s="78">
        <v>19410</v>
      </c>
      <c r="F19" s="243">
        <v>20807</v>
      </c>
      <c r="G19" s="244"/>
    </row>
    <row r="20" spans="1:7">
      <c r="A20" s="1040"/>
      <c r="B20" s="206" t="s">
        <v>552</v>
      </c>
      <c r="C20" s="78">
        <v>22790</v>
      </c>
      <c r="D20" s="78">
        <v>20620</v>
      </c>
      <c r="E20" s="78">
        <v>20922</v>
      </c>
      <c r="F20" s="243">
        <v>19813</v>
      </c>
      <c r="G20" s="244"/>
    </row>
    <row r="21" spans="1:7">
      <c r="A21" s="1040"/>
      <c r="B21" s="206" t="s">
        <v>553</v>
      </c>
      <c r="C21" s="78">
        <v>18914</v>
      </c>
      <c r="D21" s="78">
        <v>20405</v>
      </c>
      <c r="E21" s="78">
        <v>20199</v>
      </c>
      <c r="F21" s="243">
        <v>18884</v>
      </c>
      <c r="G21" s="244"/>
    </row>
    <row r="22" spans="1:7">
      <c r="A22" s="1040"/>
      <c r="B22" s="206" t="s">
        <v>554</v>
      </c>
      <c r="C22" s="78">
        <v>21674</v>
      </c>
      <c r="D22" s="78">
        <v>21437</v>
      </c>
      <c r="E22" s="78">
        <v>19071</v>
      </c>
      <c r="F22" s="243">
        <v>17036</v>
      </c>
      <c r="G22" s="244"/>
    </row>
    <row r="23" spans="1:7">
      <c r="A23" s="1040"/>
      <c r="B23" s="206" t="s">
        <v>555</v>
      </c>
      <c r="C23" s="78">
        <v>18157</v>
      </c>
      <c r="D23" s="78">
        <v>19268</v>
      </c>
      <c r="E23" s="78">
        <v>20783</v>
      </c>
      <c r="F23" s="243">
        <v>21678</v>
      </c>
      <c r="G23" s="244"/>
    </row>
    <row r="24" spans="1:7">
      <c r="A24" s="1040"/>
      <c r="B24" s="206" t="s">
        <v>556</v>
      </c>
      <c r="C24" s="78">
        <v>17878</v>
      </c>
      <c r="D24" s="78">
        <v>18601</v>
      </c>
      <c r="E24" s="78">
        <v>19153</v>
      </c>
      <c r="F24" s="243">
        <v>19717</v>
      </c>
      <c r="G24" s="244"/>
    </row>
    <row r="25" spans="1:7">
      <c r="A25" s="1040"/>
      <c r="B25" s="206" t="s">
        <v>557</v>
      </c>
      <c r="C25" s="78">
        <v>18413</v>
      </c>
      <c r="D25" s="78">
        <v>17610</v>
      </c>
      <c r="E25" s="78">
        <v>17544</v>
      </c>
      <c r="F25" s="243">
        <v>15828</v>
      </c>
      <c r="G25" s="244"/>
    </row>
    <row r="26" spans="1:7">
      <c r="A26" s="1040"/>
      <c r="B26" s="206" t="s">
        <v>558</v>
      </c>
      <c r="C26" s="78">
        <v>19341</v>
      </c>
      <c r="D26" s="78">
        <v>25367</v>
      </c>
      <c r="E26" s="78">
        <v>22834</v>
      </c>
      <c r="F26" s="243">
        <v>20123</v>
      </c>
      <c r="G26" s="244"/>
    </row>
    <row r="27" spans="1:7">
      <c r="A27" s="1040"/>
      <c r="B27" s="206" t="s">
        <v>559</v>
      </c>
      <c r="C27" s="78">
        <v>18221</v>
      </c>
      <c r="D27" s="78">
        <v>18001</v>
      </c>
      <c r="E27" s="78">
        <v>20739</v>
      </c>
      <c r="F27" s="243">
        <v>18717</v>
      </c>
      <c r="G27" s="244"/>
    </row>
    <row r="28" spans="1:7">
      <c r="A28" s="1040"/>
      <c r="B28" s="206" t="s">
        <v>560</v>
      </c>
      <c r="C28" s="78">
        <v>13893</v>
      </c>
      <c r="D28" s="78">
        <v>15919</v>
      </c>
      <c r="E28" s="78">
        <v>14245</v>
      </c>
      <c r="F28" s="243">
        <v>14558</v>
      </c>
      <c r="G28" s="244"/>
    </row>
    <row r="29" spans="1:7">
      <c r="A29" s="1040"/>
      <c r="B29" s="206" t="s">
        <v>561</v>
      </c>
      <c r="C29" s="78">
        <v>22499</v>
      </c>
      <c r="D29" s="78">
        <v>20712</v>
      </c>
      <c r="E29" s="78">
        <v>24962</v>
      </c>
      <c r="F29" s="243">
        <v>24255</v>
      </c>
      <c r="G29" s="244"/>
    </row>
    <row r="30" spans="1:7">
      <c r="A30" s="1040"/>
      <c r="B30" s="206" t="s">
        <v>562</v>
      </c>
      <c r="C30" s="78">
        <v>21645</v>
      </c>
      <c r="D30" s="78">
        <v>20807</v>
      </c>
      <c r="E30" s="78">
        <v>20573</v>
      </c>
      <c r="F30" s="243">
        <v>19664</v>
      </c>
      <c r="G30" s="244"/>
    </row>
    <row r="31" spans="1:7">
      <c r="A31" s="1040"/>
      <c r="B31" s="206" t="s">
        <v>563</v>
      </c>
      <c r="C31" s="78">
        <v>16909</v>
      </c>
      <c r="D31" s="78">
        <v>20864</v>
      </c>
      <c r="E31" s="78">
        <v>18755</v>
      </c>
      <c r="F31" s="243">
        <v>19028</v>
      </c>
      <c r="G31" s="244"/>
    </row>
    <row r="32" spans="1:7">
      <c r="A32" s="1040"/>
      <c r="B32" s="206" t="s">
        <v>564</v>
      </c>
      <c r="C32" s="78">
        <v>20756</v>
      </c>
      <c r="D32" s="78">
        <v>23062</v>
      </c>
      <c r="E32" s="78">
        <v>20207</v>
      </c>
      <c r="F32" s="243">
        <v>20789</v>
      </c>
      <c r="G32" s="244"/>
    </row>
    <row r="33" spans="1:7">
      <c r="A33" s="1040"/>
      <c r="B33" s="206" t="s">
        <v>565</v>
      </c>
      <c r="C33" s="78">
        <v>20184</v>
      </c>
      <c r="D33" s="78">
        <v>21318</v>
      </c>
      <c r="E33" s="78">
        <v>23513</v>
      </c>
      <c r="F33" s="243">
        <v>19350</v>
      </c>
      <c r="G33" s="244"/>
    </row>
    <row r="34" spans="1:7">
      <c r="A34" s="1044" t="s">
        <v>566</v>
      </c>
      <c r="B34" s="76" t="s">
        <v>566</v>
      </c>
      <c r="C34" s="77"/>
      <c r="D34" s="77"/>
      <c r="E34" s="77"/>
      <c r="F34" s="77"/>
      <c r="G34" s="77"/>
    </row>
    <row r="35" spans="1:7">
      <c r="A35" s="1045"/>
      <c r="B35" s="206" t="s">
        <v>567</v>
      </c>
      <c r="C35" s="78">
        <v>14455</v>
      </c>
      <c r="D35" s="78">
        <v>15207</v>
      </c>
      <c r="E35" s="78">
        <v>15469</v>
      </c>
      <c r="F35" s="243">
        <v>15660</v>
      </c>
      <c r="G35" s="244"/>
    </row>
    <row r="36" spans="1:7">
      <c r="A36" s="1045"/>
      <c r="B36" s="206" t="s">
        <v>568</v>
      </c>
      <c r="C36" s="78">
        <v>20979</v>
      </c>
      <c r="D36" s="78">
        <v>20056</v>
      </c>
      <c r="E36" s="78">
        <v>18604</v>
      </c>
      <c r="F36" s="243">
        <v>19115</v>
      </c>
      <c r="G36" s="244"/>
    </row>
    <row r="37" spans="1:7">
      <c r="A37" s="1045"/>
      <c r="B37" s="206" t="s">
        <v>569</v>
      </c>
      <c r="C37" s="78">
        <v>16884</v>
      </c>
      <c r="D37" s="78">
        <v>16642</v>
      </c>
      <c r="E37" s="78">
        <v>16646</v>
      </c>
      <c r="F37" s="243">
        <v>17613</v>
      </c>
      <c r="G37" s="244"/>
    </row>
    <row r="38" spans="1:7">
      <c r="A38" s="1045"/>
      <c r="B38" s="206" t="s">
        <v>570</v>
      </c>
      <c r="C38" s="78">
        <v>16370</v>
      </c>
      <c r="D38" s="78">
        <v>14799</v>
      </c>
      <c r="E38" s="78">
        <v>14666</v>
      </c>
      <c r="F38" s="243">
        <v>16355</v>
      </c>
      <c r="G38" s="244"/>
    </row>
    <row r="39" spans="1:7">
      <c r="A39" s="1045"/>
      <c r="B39" s="206" t="s">
        <v>571</v>
      </c>
      <c r="C39" s="78">
        <v>15618</v>
      </c>
      <c r="D39" s="78">
        <v>14474</v>
      </c>
      <c r="E39" s="78">
        <v>14844</v>
      </c>
      <c r="F39" s="243">
        <v>15803</v>
      </c>
      <c r="G39" s="244"/>
    </row>
    <row r="40" spans="1:7">
      <c r="A40" s="1045"/>
      <c r="B40" s="206" t="s">
        <v>572</v>
      </c>
      <c r="C40" s="78">
        <v>14359</v>
      </c>
      <c r="D40" s="78">
        <v>14299</v>
      </c>
      <c r="E40" s="78">
        <v>15176</v>
      </c>
      <c r="F40" s="243">
        <v>15270</v>
      </c>
      <c r="G40" s="244"/>
    </row>
    <row r="41" spans="1:7">
      <c r="A41" s="1045"/>
      <c r="B41" s="206" t="s">
        <v>573</v>
      </c>
      <c r="C41" s="78">
        <v>13101</v>
      </c>
      <c r="D41" s="78">
        <v>12293</v>
      </c>
      <c r="E41" s="78">
        <v>12752</v>
      </c>
      <c r="F41" s="243">
        <v>12916</v>
      </c>
      <c r="G41" s="244"/>
    </row>
    <row r="42" spans="1:7">
      <c r="A42" s="1045"/>
      <c r="B42" s="206" t="s">
        <v>574</v>
      </c>
      <c r="C42" s="78">
        <v>12878</v>
      </c>
      <c r="D42" s="78">
        <v>10441</v>
      </c>
      <c r="E42" s="78">
        <v>11214</v>
      </c>
      <c r="F42" s="243">
        <v>12635</v>
      </c>
      <c r="G42" s="244"/>
    </row>
    <row r="43" spans="1:7">
      <c r="A43" s="1045"/>
      <c r="B43" s="206" t="s">
        <v>575</v>
      </c>
      <c r="C43" s="78">
        <v>11859</v>
      </c>
      <c r="D43" s="78">
        <v>12243</v>
      </c>
      <c r="E43" s="78">
        <v>11536</v>
      </c>
      <c r="F43" s="243">
        <v>11243</v>
      </c>
      <c r="G43" s="244"/>
    </row>
    <row r="44" spans="1:7">
      <c r="A44" s="1045"/>
      <c r="B44" s="206" t="s">
        <v>576</v>
      </c>
      <c r="C44" s="78">
        <v>16076</v>
      </c>
      <c r="D44" s="78">
        <v>16045</v>
      </c>
      <c r="E44" s="78">
        <v>14794</v>
      </c>
      <c r="F44" s="243">
        <v>16002</v>
      </c>
      <c r="G44" s="244"/>
    </row>
    <row r="45" spans="1:7">
      <c r="A45" s="1045"/>
      <c r="B45" s="206" t="s">
        <v>577</v>
      </c>
      <c r="C45" s="78">
        <v>17806</v>
      </c>
      <c r="D45" s="78">
        <v>16862</v>
      </c>
      <c r="E45" s="78">
        <v>15747</v>
      </c>
      <c r="F45" s="243">
        <v>15763</v>
      </c>
      <c r="G45" s="244"/>
    </row>
    <row r="46" spans="1:7">
      <c r="A46" s="1046"/>
      <c r="B46" s="207" t="s">
        <v>578</v>
      </c>
      <c r="C46" s="79">
        <v>17272</v>
      </c>
      <c r="D46" s="79">
        <v>16384</v>
      </c>
      <c r="E46" s="79">
        <v>16147</v>
      </c>
      <c r="F46" s="245">
        <v>15752</v>
      </c>
      <c r="G46" s="244"/>
    </row>
    <row r="47" spans="1:7">
      <c r="A47" s="1045" t="s">
        <v>566</v>
      </c>
      <c r="B47" s="80" t="s">
        <v>579</v>
      </c>
      <c r="C47" s="81">
        <v>14141</v>
      </c>
      <c r="D47" s="81">
        <v>13113</v>
      </c>
      <c r="E47" s="81">
        <v>12528</v>
      </c>
      <c r="F47" s="243">
        <v>13910</v>
      </c>
      <c r="G47" s="244"/>
    </row>
    <row r="48" spans="1:7">
      <c r="A48" s="1045"/>
      <c r="B48" s="206" t="s">
        <v>580</v>
      </c>
      <c r="C48" s="78">
        <v>16102</v>
      </c>
      <c r="D48" s="78">
        <v>14968</v>
      </c>
      <c r="E48" s="78">
        <v>14548</v>
      </c>
      <c r="F48" s="243">
        <v>15166</v>
      </c>
      <c r="G48" s="244"/>
    </row>
    <row r="49" spans="1:7">
      <c r="A49" s="1045"/>
      <c r="B49" s="206" t="s">
        <v>581</v>
      </c>
      <c r="C49" s="78">
        <v>17732</v>
      </c>
      <c r="D49" s="78">
        <v>19338</v>
      </c>
      <c r="E49" s="78">
        <v>18049</v>
      </c>
      <c r="F49" s="243">
        <v>18125</v>
      </c>
      <c r="G49" s="244"/>
    </row>
    <row r="50" spans="1:7">
      <c r="A50" s="1045"/>
      <c r="B50" s="206" t="s">
        <v>582</v>
      </c>
      <c r="C50" s="78">
        <v>17734</v>
      </c>
      <c r="D50" s="78">
        <v>15869</v>
      </c>
      <c r="E50" s="78">
        <v>16602</v>
      </c>
      <c r="F50" s="243">
        <v>15752</v>
      </c>
      <c r="G50" s="244"/>
    </row>
    <row r="51" spans="1:7">
      <c r="A51" s="1047"/>
      <c r="B51" s="206" t="s">
        <v>583</v>
      </c>
      <c r="C51" s="78">
        <v>16445</v>
      </c>
      <c r="D51" s="78">
        <v>16696</v>
      </c>
      <c r="E51" s="78">
        <v>17529</v>
      </c>
      <c r="F51" s="243">
        <v>16223</v>
      </c>
      <c r="G51" s="244"/>
    </row>
    <row r="52" spans="1:7">
      <c r="A52" s="1040" t="s">
        <v>395</v>
      </c>
      <c r="B52" s="76" t="s">
        <v>395</v>
      </c>
      <c r="C52" s="77"/>
      <c r="D52" s="77"/>
      <c r="E52" s="77"/>
      <c r="F52" s="77"/>
      <c r="G52" s="77"/>
    </row>
    <row r="53" spans="1:7">
      <c r="A53" s="1040"/>
      <c r="B53" s="206" t="s">
        <v>397</v>
      </c>
      <c r="C53" s="78">
        <v>18489</v>
      </c>
      <c r="D53" s="78">
        <v>17841</v>
      </c>
      <c r="E53" s="78">
        <v>18196</v>
      </c>
      <c r="F53" s="243">
        <v>16889</v>
      </c>
      <c r="G53" s="244"/>
    </row>
    <row r="54" spans="1:7">
      <c r="A54" s="1040"/>
      <c r="B54" s="206" t="s">
        <v>399</v>
      </c>
      <c r="C54" s="78">
        <v>13054</v>
      </c>
      <c r="D54" s="78">
        <v>12687</v>
      </c>
      <c r="E54" s="78">
        <v>14580</v>
      </c>
      <c r="F54" s="243">
        <v>13503</v>
      </c>
      <c r="G54" s="244"/>
    </row>
    <row r="55" spans="1:7">
      <c r="A55" s="1040"/>
      <c r="B55" s="206" t="s">
        <v>401</v>
      </c>
      <c r="C55" s="78">
        <v>16289</v>
      </c>
      <c r="D55" s="78">
        <v>16307</v>
      </c>
      <c r="E55" s="78">
        <v>18209</v>
      </c>
      <c r="F55" s="243">
        <v>18004</v>
      </c>
      <c r="G55" s="244"/>
    </row>
    <row r="56" spans="1:7">
      <c r="A56" s="1040"/>
      <c r="B56" s="206" t="s">
        <v>403</v>
      </c>
      <c r="C56" s="78">
        <v>14129</v>
      </c>
      <c r="D56" s="78">
        <v>15838</v>
      </c>
      <c r="E56" s="78">
        <v>13798</v>
      </c>
      <c r="F56" s="243">
        <v>14677</v>
      </c>
      <c r="G56" s="244"/>
    </row>
    <row r="57" spans="1:7">
      <c r="A57" s="1040"/>
      <c r="B57" s="206" t="s">
        <v>405</v>
      </c>
      <c r="C57" s="78">
        <v>13997</v>
      </c>
      <c r="D57" s="78">
        <v>16046</v>
      </c>
      <c r="E57" s="78">
        <v>14770</v>
      </c>
      <c r="F57" s="243">
        <v>13496</v>
      </c>
      <c r="G57" s="244"/>
    </row>
    <row r="58" spans="1:7">
      <c r="A58" s="1040"/>
      <c r="B58" s="206" t="s">
        <v>407</v>
      </c>
      <c r="C58" s="78">
        <v>15980</v>
      </c>
      <c r="D58" s="78">
        <v>13555</v>
      </c>
      <c r="E58" s="78">
        <v>12748</v>
      </c>
      <c r="F58" s="243">
        <v>13591</v>
      </c>
      <c r="G58" s="244"/>
    </row>
    <row r="59" spans="1:7">
      <c r="A59" s="1040"/>
      <c r="B59" s="206" t="s">
        <v>409</v>
      </c>
      <c r="C59" s="78">
        <v>17705</v>
      </c>
      <c r="D59" s="78">
        <v>17238</v>
      </c>
      <c r="E59" s="78">
        <v>15592</v>
      </c>
      <c r="F59" s="243">
        <v>15402</v>
      </c>
      <c r="G59" s="244"/>
    </row>
    <row r="60" spans="1:7">
      <c r="A60" s="1040"/>
      <c r="B60" s="206" t="s">
        <v>411</v>
      </c>
      <c r="C60" s="78">
        <v>15550</v>
      </c>
      <c r="D60" s="78">
        <v>16575</v>
      </c>
      <c r="E60" s="78">
        <v>14613</v>
      </c>
      <c r="F60" s="243">
        <v>16693</v>
      </c>
      <c r="G60" s="244"/>
    </row>
    <row r="61" spans="1:7">
      <c r="A61" s="1040"/>
      <c r="B61" s="206" t="s">
        <v>412</v>
      </c>
      <c r="C61" s="78">
        <v>22239</v>
      </c>
      <c r="D61" s="78">
        <v>19662</v>
      </c>
      <c r="E61" s="78">
        <v>18347</v>
      </c>
      <c r="F61" s="243">
        <v>22225</v>
      </c>
      <c r="G61" s="244"/>
    </row>
    <row r="62" spans="1:7">
      <c r="A62" s="1040"/>
      <c r="B62" s="206" t="s">
        <v>413</v>
      </c>
      <c r="C62" s="78">
        <v>21457</v>
      </c>
      <c r="D62" s="78">
        <v>19043</v>
      </c>
      <c r="E62" s="78">
        <v>17296</v>
      </c>
      <c r="F62" s="243">
        <v>16008</v>
      </c>
      <c r="G62" s="244"/>
    </row>
    <row r="63" spans="1:7">
      <c r="A63" s="1040"/>
      <c r="B63" s="206" t="s">
        <v>415</v>
      </c>
      <c r="C63" s="78">
        <v>15092</v>
      </c>
      <c r="D63" s="78">
        <v>16544</v>
      </c>
      <c r="E63" s="78">
        <v>17589</v>
      </c>
      <c r="F63" s="243">
        <v>17663</v>
      </c>
      <c r="G63" s="244"/>
    </row>
    <row r="64" spans="1:7">
      <c r="A64" s="1040"/>
      <c r="B64" s="206" t="s">
        <v>417</v>
      </c>
      <c r="C64" s="78">
        <v>19103</v>
      </c>
      <c r="D64" s="78">
        <v>20015</v>
      </c>
      <c r="E64" s="78">
        <v>18696</v>
      </c>
      <c r="F64" s="243">
        <v>22577</v>
      </c>
      <c r="G64" s="244"/>
    </row>
    <row r="65" spans="1:7">
      <c r="A65" s="1040"/>
      <c r="B65" s="206" t="s">
        <v>419</v>
      </c>
      <c r="C65" s="78">
        <v>18625</v>
      </c>
      <c r="D65" s="78">
        <v>19103</v>
      </c>
      <c r="E65" s="78">
        <v>21055</v>
      </c>
      <c r="F65" s="243">
        <v>19220</v>
      </c>
      <c r="G65" s="244"/>
    </row>
    <row r="66" spans="1:7">
      <c r="A66" s="1040"/>
      <c r="B66" s="206" t="s">
        <v>421</v>
      </c>
      <c r="C66" s="78">
        <v>16532</v>
      </c>
      <c r="D66" s="78">
        <v>18815</v>
      </c>
      <c r="E66" s="78">
        <v>18129</v>
      </c>
      <c r="F66" s="243">
        <v>19104</v>
      </c>
      <c r="G66" s="244"/>
    </row>
    <row r="67" spans="1:7">
      <c r="A67" s="1040"/>
      <c r="B67" s="82" t="s">
        <v>289</v>
      </c>
      <c r="C67" s="83">
        <v>18431</v>
      </c>
      <c r="D67" s="83">
        <v>17665</v>
      </c>
      <c r="E67" s="83">
        <v>17287</v>
      </c>
      <c r="F67" s="247">
        <v>18309</v>
      </c>
      <c r="G67" s="248"/>
    </row>
    <row r="68" spans="1:7">
      <c r="A68" s="1040"/>
      <c r="B68" s="206" t="s">
        <v>424</v>
      </c>
      <c r="C68" s="78">
        <v>16380</v>
      </c>
      <c r="D68" s="78">
        <v>16770</v>
      </c>
      <c r="E68" s="78">
        <v>15686</v>
      </c>
      <c r="F68" s="243">
        <v>17320</v>
      </c>
      <c r="G68" s="244"/>
    </row>
    <row r="69" spans="1:7">
      <c r="A69" s="1040"/>
      <c r="B69" s="206" t="s">
        <v>426</v>
      </c>
      <c r="C69" s="78">
        <v>11970</v>
      </c>
      <c r="D69" s="78">
        <v>11541</v>
      </c>
      <c r="E69" s="78">
        <v>11858</v>
      </c>
      <c r="F69" s="243">
        <v>13076</v>
      </c>
      <c r="G69" s="244"/>
    </row>
    <row r="70" spans="1:7">
      <c r="A70" s="1040"/>
      <c r="B70" s="206" t="s">
        <v>428</v>
      </c>
      <c r="C70" s="78">
        <v>15269</v>
      </c>
      <c r="D70" s="78">
        <v>15159</v>
      </c>
      <c r="E70" s="78">
        <v>15130</v>
      </c>
      <c r="F70" s="243">
        <v>14841</v>
      </c>
      <c r="G70" s="244"/>
    </row>
    <row r="71" spans="1:7">
      <c r="A71" s="1040"/>
      <c r="B71" s="206" t="s">
        <v>430</v>
      </c>
      <c r="C71" s="78">
        <v>13501</v>
      </c>
      <c r="D71" s="78">
        <v>13325</v>
      </c>
      <c r="E71" s="78">
        <v>14417</v>
      </c>
      <c r="F71" s="243">
        <v>16234</v>
      </c>
      <c r="G71" s="244"/>
    </row>
    <row r="72" spans="1:7">
      <c r="A72" s="1040"/>
      <c r="B72" s="206" t="s">
        <v>432</v>
      </c>
      <c r="C72" s="78">
        <v>17022</v>
      </c>
      <c r="D72" s="78">
        <v>18369</v>
      </c>
      <c r="E72" s="78">
        <v>15762</v>
      </c>
      <c r="F72" s="243">
        <v>14902</v>
      </c>
      <c r="G72" s="244"/>
    </row>
    <row r="73" spans="1:7">
      <c r="A73" s="1040" t="s">
        <v>584</v>
      </c>
      <c r="B73" s="76" t="s">
        <v>584</v>
      </c>
      <c r="C73" s="77"/>
      <c r="D73" s="77"/>
      <c r="E73" s="77"/>
      <c r="F73" s="77"/>
      <c r="G73" s="77"/>
    </row>
    <row r="74" spans="1:7">
      <c r="A74" s="1040"/>
      <c r="B74" s="206" t="s">
        <v>585</v>
      </c>
      <c r="C74" s="78">
        <v>21012</v>
      </c>
      <c r="D74" s="78">
        <v>20051</v>
      </c>
      <c r="E74" s="78">
        <v>21135</v>
      </c>
      <c r="F74" s="243">
        <v>19171</v>
      </c>
      <c r="G74" s="244"/>
    </row>
    <row r="75" spans="1:7">
      <c r="A75" s="1040"/>
      <c r="B75" s="206" t="s">
        <v>586</v>
      </c>
      <c r="C75" s="78">
        <v>24824</v>
      </c>
      <c r="D75" s="78">
        <v>24925</v>
      </c>
      <c r="E75" s="78">
        <v>24326</v>
      </c>
      <c r="F75" s="243">
        <v>23276</v>
      </c>
      <c r="G75" s="244"/>
    </row>
    <row r="76" spans="1:7">
      <c r="A76" s="1040"/>
      <c r="B76" s="206" t="s">
        <v>587</v>
      </c>
      <c r="C76" s="78">
        <v>20256</v>
      </c>
      <c r="D76" s="78">
        <v>19958</v>
      </c>
      <c r="E76" s="78">
        <v>20703</v>
      </c>
      <c r="F76" s="243">
        <v>17999</v>
      </c>
      <c r="G76" s="244"/>
    </row>
    <row r="77" spans="1:7">
      <c r="A77" s="1040"/>
      <c r="B77" s="206" t="s">
        <v>588</v>
      </c>
      <c r="C77" s="78">
        <v>30239</v>
      </c>
      <c r="D77" s="78">
        <v>32853</v>
      </c>
      <c r="E77" s="78">
        <v>30993</v>
      </c>
      <c r="F77" s="243">
        <v>32763</v>
      </c>
      <c r="G77" s="244"/>
    </row>
    <row r="78" spans="1:7">
      <c r="A78" s="1040"/>
      <c r="B78" s="206" t="s">
        <v>589</v>
      </c>
      <c r="C78" s="78">
        <v>24743</v>
      </c>
      <c r="D78" s="78">
        <v>24186</v>
      </c>
      <c r="E78" s="78">
        <v>25212</v>
      </c>
      <c r="F78" s="243">
        <v>23490</v>
      </c>
      <c r="G78" s="244"/>
    </row>
    <row r="79" spans="1:7">
      <c r="A79" s="1040"/>
      <c r="B79" s="206" t="s">
        <v>590</v>
      </c>
      <c r="C79" s="78">
        <v>18511</v>
      </c>
      <c r="D79" s="78">
        <v>18497</v>
      </c>
      <c r="E79" s="78">
        <v>17131</v>
      </c>
      <c r="F79" s="243">
        <v>17187</v>
      </c>
      <c r="G79" s="244"/>
    </row>
    <row r="80" spans="1:7">
      <c r="A80" s="1040"/>
      <c r="B80" s="206" t="s">
        <v>591</v>
      </c>
      <c r="C80" s="78">
        <v>22933</v>
      </c>
      <c r="D80" s="78">
        <v>24144</v>
      </c>
      <c r="E80" s="78">
        <v>20693</v>
      </c>
      <c r="F80" s="243">
        <v>20194</v>
      </c>
      <c r="G80" s="244"/>
    </row>
    <row r="81" spans="1:7">
      <c r="A81" s="1040"/>
      <c r="B81" s="206" t="s">
        <v>592</v>
      </c>
      <c r="C81" s="78">
        <v>23466</v>
      </c>
      <c r="D81" s="78">
        <v>23693</v>
      </c>
      <c r="E81" s="78">
        <v>21128</v>
      </c>
      <c r="F81" s="243">
        <v>18017</v>
      </c>
      <c r="G81" s="244"/>
    </row>
    <row r="82" spans="1:7">
      <c r="A82" s="1040"/>
      <c r="B82" s="206" t="s">
        <v>593</v>
      </c>
      <c r="C82" s="78">
        <v>20733</v>
      </c>
      <c r="D82" s="78">
        <v>18811</v>
      </c>
      <c r="E82" s="78">
        <v>19336</v>
      </c>
      <c r="F82" s="243">
        <v>18590</v>
      </c>
      <c r="G82" s="244"/>
    </row>
    <row r="83" spans="1:7">
      <c r="A83" s="1040"/>
      <c r="B83" s="206" t="s">
        <v>594</v>
      </c>
      <c r="C83" s="78">
        <v>18599</v>
      </c>
      <c r="D83" s="78">
        <v>18768</v>
      </c>
      <c r="E83" s="78">
        <v>18649</v>
      </c>
      <c r="F83" s="243">
        <v>20143</v>
      </c>
      <c r="G83" s="244"/>
    </row>
    <row r="84" spans="1:7">
      <c r="A84" s="1040"/>
      <c r="B84" s="206" t="s">
        <v>595</v>
      </c>
      <c r="C84" s="78">
        <v>18421</v>
      </c>
      <c r="D84" s="78">
        <v>16808</v>
      </c>
      <c r="E84" s="78">
        <v>15947</v>
      </c>
      <c r="F84" s="243">
        <v>15849</v>
      </c>
      <c r="G84" s="244"/>
    </row>
    <row r="85" spans="1:7">
      <c r="A85" s="1040"/>
      <c r="B85" s="206" t="s">
        <v>596</v>
      </c>
      <c r="C85" s="78">
        <v>17962</v>
      </c>
      <c r="D85" s="78">
        <v>16949</v>
      </c>
      <c r="E85" s="78">
        <v>15706</v>
      </c>
      <c r="F85" s="243">
        <v>15949</v>
      </c>
      <c r="G85" s="244"/>
    </row>
    <row r="86" spans="1:7">
      <c r="A86" s="1040"/>
      <c r="B86" s="206" t="s">
        <v>597</v>
      </c>
      <c r="C86" s="78">
        <v>14122</v>
      </c>
      <c r="D86" s="78">
        <v>15484</v>
      </c>
      <c r="E86" s="78">
        <v>13301</v>
      </c>
      <c r="F86" s="243">
        <v>13596</v>
      </c>
      <c r="G86" s="244"/>
    </row>
    <row r="87" spans="1:7">
      <c r="A87" s="1041"/>
      <c r="B87" s="207" t="s">
        <v>598</v>
      </c>
      <c r="C87" s="79">
        <v>13066</v>
      </c>
      <c r="D87" s="79">
        <v>14980</v>
      </c>
      <c r="E87" s="79">
        <v>15631</v>
      </c>
      <c r="F87" s="245">
        <v>14573</v>
      </c>
      <c r="G87" s="246"/>
    </row>
    <row r="88" spans="1:7">
      <c r="C88" s="84"/>
      <c r="D88" s="84"/>
      <c r="E88" s="84"/>
    </row>
    <row r="89" spans="1:7">
      <c r="A89" s="85" t="s">
        <v>600</v>
      </c>
    </row>
  </sheetData>
  <mergeCells count="8">
    <mergeCell ref="C4:G4"/>
    <mergeCell ref="A52:A72"/>
    <mergeCell ref="A73:A87"/>
    <mergeCell ref="A4:A5"/>
    <mergeCell ref="B4:B5"/>
    <mergeCell ref="A8:A33"/>
    <mergeCell ref="A34:A46"/>
    <mergeCell ref="A47:A51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CE8F0-6F3D-473C-A501-2E4962535613}">
  <sheetPr>
    <tabColor rgb="FF92D050"/>
  </sheetPr>
  <dimension ref="A1:O163"/>
  <sheetViews>
    <sheetView topLeftCell="A28" workbookViewId="0">
      <selection activeCell="J44" sqref="J44"/>
    </sheetView>
  </sheetViews>
  <sheetFormatPr defaultRowHeight="21.75"/>
  <cols>
    <col min="1" max="1" width="5.42578125" style="173" customWidth="1"/>
    <col min="2" max="2" width="29" style="173" customWidth="1"/>
    <col min="3" max="3" width="2.42578125" style="173" customWidth="1"/>
    <col min="4" max="4" width="20.7109375" style="201" customWidth="1"/>
    <col min="5" max="6" width="18.7109375" style="173" customWidth="1"/>
    <col min="7" max="10" width="15.7109375" style="173" customWidth="1"/>
    <col min="11" max="11" width="3.5703125" style="173" customWidth="1"/>
    <col min="12" max="12" width="18.42578125" style="173" customWidth="1"/>
    <col min="13" max="13" width="23.42578125" style="173" customWidth="1"/>
    <col min="14" max="14" width="3" style="173" customWidth="1"/>
    <col min="15" max="255" width="9.140625" style="173"/>
    <col min="256" max="256" width="5.42578125" style="173" customWidth="1"/>
    <col min="257" max="257" width="29" style="173" customWidth="1"/>
    <col min="258" max="258" width="2.42578125" style="173" customWidth="1"/>
    <col min="259" max="259" width="20.7109375" style="173" customWidth="1"/>
    <col min="260" max="261" width="18.7109375" style="173" customWidth="1"/>
    <col min="262" max="265" width="15.7109375" style="173" customWidth="1"/>
    <col min="266" max="266" width="3.5703125" style="173" customWidth="1"/>
    <col min="267" max="267" width="18.42578125" style="173" customWidth="1"/>
    <col min="268" max="268" width="23.42578125" style="173" customWidth="1"/>
    <col min="269" max="269" width="3" style="173" customWidth="1"/>
    <col min="270" max="270" width="9.140625" style="173"/>
    <col min="271" max="271" width="10.42578125" style="173" bestFit="1" customWidth="1"/>
    <col min="272" max="511" width="9.140625" style="173"/>
    <col min="512" max="512" width="5.42578125" style="173" customWidth="1"/>
    <col min="513" max="513" width="29" style="173" customWidth="1"/>
    <col min="514" max="514" width="2.42578125" style="173" customWidth="1"/>
    <col min="515" max="515" width="20.7109375" style="173" customWidth="1"/>
    <col min="516" max="517" width="18.7109375" style="173" customWidth="1"/>
    <col min="518" max="521" width="15.7109375" style="173" customWidth="1"/>
    <col min="522" max="522" width="3.5703125" style="173" customWidth="1"/>
    <col min="523" max="523" width="18.42578125" style="173" customWidth="1"/>
    <col min="524" max="524" width="23.42578125" style="173" customWidth="1"/>
    <col min="525" max="525" width="3" style="173" customWidth="1"/>
    <col min="526" max="526" width="9.140625" style="173"/>
    <col min="527" max="527" width="10.42578125" style="173" bestFit="1" customWidth="1"/>
    <col min="528" max="767" width="9.140625" style="173"/>
    <col min="768" max="768" width="5.42578125" style="173" customWidth="1"/>
    <col min="769" max="769" width="29" style="173" customWidth="1"/>
    <col min="770" max="770" width="2.42578125" style="173" customWidth="1"/>
    <col min="771" max="771" width="20.7109375" style="173" customWidth="1"/>
    <col min="772" max="773" width="18.7109375" style="173" customWidth="1"/>
    <col min="774" max="777" width="15.7109375" style="173" customWidth="1"/>
    <col min="778" max="778" width="3.5703125" style="173" customWidth="1"/>
    <col min="779" max="779" width="18.42578125" style="173" customWidth="1"/>
    <col min="780" max="780" width="23.42578125" style="173" customWidth="1"/>
    <col min="781" max="781" width="3" style="173" customWidth="1"/>
    <col min="782" max="782" width="9.140625" style="173"/>
    <col min="783" max="783" width="10.42578125" style="173" bestFit="1" customWidth="1"/>
    <col min="784" max="1023" width="9.140625" style="173"/>
    <col min="1024" max="1024" width="5.42578125" style="173" customWidth="1"/>
    <col min="1025" max="1025" width="29" style="173" customWidth="1"/>
    <col min="1026" max="1026" width="2.42578125" style="173" customWidth="1"/>
    <col min="1027" max="1027" width="20.7109375" style="173" customWidth="1"/>
    <col min="1028" max="1029" width="18.7109375" style="173" customWidth="1"/>
    <col min="1030" max="1033" width="15.7109375" style="173" customWidth="1"/>
    <col min="1034" max="1034" width="3.5703125" style="173" customWidth="1"/>
    <col min="1035" max="1035" width="18.42578125" style="173" customWidth="1"/>
    <col min="1036" max="1036" width="23.42578125" style="173" customWidth="1"/>
    <col min="1037" max="1037" width="3" style="173" customWidth="1"/>
    <col min="1038" max="1038" width="9.140625" style="173"/>
    <col min="1039" max="1039" width="10.42578125" style="173" bestFit="1" customWidth="1"/>
    <col min="1040" max="1279" width="9.140625" style="173"/>
    <col min="1280" max="1280" width="5.42578125" style="173" customWidth="1"/>
    <col min="1281" max="1281" width="29" style="173" customWidth="1"/>
    <col min="1282" max="1282" width="2.42578125" style="173" customWidth="1"/>
    <col min="1283" max="1283" width="20.7109375" style="173" customWidth="1"/>
    <col min="1284" max="1285" width="18.7109375" style="173" customWidth="1"/>
    <col min="1286" max="1289" width="15.7109375" style="173" customWidth="1"/>
    <col min="1290" max="1290" width="3.5703125" style="173" customWidth="1"/>
    <col min="1291" max="1291" width="18.42578125" style="173" customWidth="1"/>
    <col min="1292" max="1292" width="23.42578125" style="173" customWidth="1"/>
    <col min="1293" max="1293" width="3" style="173" customWidth="1"/>
    <col min="1294" max="1294" width="9.140625" style="173"/>
    <col min="1295" max="1295" width="10.42578125" style="173" bestFit="1" customWidth="1"/>
    <col min="1296" max="1535" width="9.140625" style="173"/>
    <col min="1536" max="1536" width="5.42578125" style="173" customWidth="1"/>
    <col min="1537" max="1537" width="29" style="173" customWidth="1"/>
    <col min="1538" max="1538" width="2.42578125" style="173" customWidth="1"/>
    <col min="1539" max="1539" width="20.7109375" style="173" customWidth="1"/>
    <col min="1540" max="1541" width="18.7109375" style="173" customWidth="1"/>
    <col min="1542" max="1545" width="15.7109375" style="173" customWidth="1"/>
    <col min="1546" max="1546" width="3.5703125" style="173" customWidth="1"/>
    <col min="1547" max="1547" width="18.42578125" style="173" customWidth="1"/>
    <col min="1548" max="1548" width="23.42578125" style="173" customWidth="1"/>
    <col min="1549" max="1549" width="3" style="173" customWidth="1"/>
    <col min="1550" max="1550" width="9.140625" style="173"/>
    <col min="1551" max="1551" width="10.42578125" style="173" bestFit="1" customWidth="1"/>
    <col min="1552" max="1791" width="9.140625" style="173"/>
    <col min="1792" max="1792" width="5.42578125" style="173" customWidth="1"/>
    <col min="1793" max="1793" width="29" style="173" customWidth="1"/>
    <col min="1794" max="1794" width="2.42578125" style="173" customWidth="1"/>
    <col min="1795" max="1795" width="20.7109375" style="173" customWidth="1"/>
    <col min="1796" max="1797" width="18.7109375" style="173" customWidth="1"/>
    <col min="1798" max="1801" width="15.7109375" style="173" customWidth="1"/>
    <col min="1802" max="1802" width="3.5703125" style="173" customWidth="1"/>
    <col min="1803" max="1803" width="18.42578125" style="173" customWidth="1"/>
    <col min="1804" max="1804" width="23.42578125" style="173" customWidth="1"/>
    <col min="1805" max="1805" width="3" style="173" customWidth="1"/>
    <col min="1806" max="1806" width="9.140625" style="173"/>
    <col min="1807" max="1807" width="10.42578125" style="173" bestFit="1" customWidth="1"/>
    <col min="1808" max="2047" width="9.140625" style="173"/>
    <col min="2048" max="2048" width="5.42578125" style="173" customWidth="1"/>
    <col min="2049" max="2049" width="29" style="173" customWidth="1"/>
    <col min="2050" max="2050" width="2.42578125" style="173" customWidth="1"/>
    <col min="2051" max="2051" width="20.7109375" style="173" customWidth="1"/>
    <col min="2052" max="2053" width="18.7109375" style="173" customWidth="1"/>
    <col min="2054" max="2057" width="15.7109375" style="173" customWidth="1"/>
    <col min="2058" max="2058" width="3.5703125" style="173" customWidth="1"/>
    <col min="2059" max="2059" width="18.42578125" style="173" customWidth="1"/>
    <col min="2060" max="2060" width="23.42578125" style="173" customWidth="1"/>
    <col min="2061" max="2061" width="3" style="173" customWidth="1"/>
    <col min="2062" max="2062" width="9.140625" style="173"/>
    <col min="2063" max="2063" width="10.42578125" style="173" bestFit="1" customWidth="1"/>
    <col min="2064" max="2303" width="9.140625" style="173"/>
    <col min="2304" max="2304" width="5.42578125" style="173" customWidth="1"/>
    <col min="2305" max="2305" width="29" style="173" customWidth="1"/>
    <col min="2306" max="2306" width="2.42578125" style="173" customWidth="1"/>
    <col min="2307" max="2307" width="20.7109375" style="173" customWidth="1"/>
    <col min="2308" max="2309" width="18.7109375" style="173" customWidth="1"/>
    <col min="2310" max="2313" width="15.7109375" style="173" customWidth="1"/>
    <col min="2314" max="2314" width="3.5703125" style="173" customWidth="1"/>
    <col min="2315" max="2315" width="18.42578125" style="173" customWidth="1"/>
    <col min="2316" max="2316" width="23.42578125" style="173" customWidth="1"/>
    <col min="2317" max="2317" width="3" style="173" customWidth="1"/>
    <col min="2318" max="2318" width="9.140625" style="173"/>
    <col min="2319" max="2319" width="10.42578125" style="173" bestFit="1" customWidth="1"/>
    <col min="2320" max="2559" width="9.140625" style="173"/>
    <col min="2560" max="2560" width="5.42578125" style="173" customWidth="1"/>
    <col min="2561" max="2561" width="29" style="173" customWidth="1"/>
    <col min="2562" max="2562" width="2.42578125" style="173" customWidth="1"/>
    <col min="2563" max="2563" width="20.7109375" style="173" customWidth="1"/>
    <col min="2564" max="2565" width="18.7109375" style="173" customWidth="1"/>
    <col min="2566" max="2569" width="15.7109375" style="173" customWidth="1"/>
    <col min="2570" max="2570" width="3.5703125" style="173" customWidth="1"/>
    <col min="2571" max="2571" width="18.42578125" style="173" customWidth="1"/>
    <col min="2572" max="2572" width="23.42578125" style="173" customWidth="1"/>
    <col min="2573" max="2573" width="3" style="173" customWidth="1"/>
    <col min="2574" max="2574" width="9.140625" style="173"/>
    <col min="2575" max="2575" width="10.42578125" style="173" bestFit="1" customWidth="1"/>
    <col min="2576" max="2815" width="9.140625" style="173"/>
    <col min="2816" max="2816" width="5.42578125" style="173" customWidth="1"/>
    <col min="2817" max="2817" width="29" style="173" customWidth="1"/>
    <col min="2818" max="2818" width="2.42578125" style="173" customWidth="1"/>
    <col min="2819" max="2819" width="20.7109375" style="173" customWidth="1"/>
    <col min="2820" max="2821" width="18.7109375" style="173" customWidth="1"/>
    <col min="2822" max="2825" width="15.7109375" style="173" customWidth="1"/>
    <col min="2826" max="2826" width="3.5703125" style="173" customWidth="1"/>
    <col min="2827" max="2827" width="18.42578125" style="173" customWidth="1"/>
    <col min="2828" max="2828" width="23.42578125" style="173" customWidth="1"/>
    <col min="2829" max="2829" width="3" style="173" customWidth="1"/>
    <col min="2830" max="2830" width="9.140625" style="173"/>
    <col min="2831" max="2831" width="10.42578125" style="173" bestFit="1" customWidth="1"/>
    <col min="2832" max="3071" width="9.140625" style="173"/>
    <col min="3072" max="3072" width="5.42578125" style="173" customWidth="1"/>
    <col min="3073" max="3073" width="29" style="173" customWidth="1"/>
    <col min="3074" max="3074" width="2.42578125" style="173" customWidth="1"/>
    <col min="3075" max="3075" width="20.7109375" style="173" customWidth="1"/>
    <col min="3076" max="3077" width="18.7109375" style="173" customWidth="1"/>
    <col min="3078" max="3081" width="15.7109375" style="173" customWidth="1"/>
    <col min="3082" max="3082" width="3.5703125" style="173" customWidth="1"/>
    <col min="3083" max="3083" width="18.42578125" style="173" customWidth="1"/>
    <col min="3084" max="3084" width="23.42578125" style="173" customWidth="1"/>
    <col min="3085" max="3085" width="3" style="173" customWidth="1"/>
    <col min="3086" max="3086" width="9.140625" style="173"/>
    <col min="3087" max="3087" width="10.42578125" style="173" bestFit="1" customWidth="1"/>
    <col min="3088" max="3327" width="9.140625" style="173"/>
    <col min="3328" max="3328" width="5.42578125" style="173" customWidth="1"/>
    <col min="3329" max="3329" width="29" style="173" customWidth="1"/>
    <col min="3330" max="3330" width="2.42578125" style="173" customWidth="1"/>
    <col min="3331" max="3331" width="20.7109375" style="173" customWidth="1"/>
    <col min="3332" max="3333" width="18.7109375" style="173" customWidth="1"/>
    <col min="3334" max="3337" width="15.7109375" style="173" customWidth="1"/>
    <col min="3338" max="3338" width="3.5703125" style="173" customWidth="1"/>
    <col min="3339" max="3339" width="18.42578125" style="173" customWidth="1"/>
    <col min="3340" max="3340" width="23.42578125" style="173" customWidth="1"/>
    <col min="3341" max="3341" width="3" style="173" customWidth="1"/>
    <col min="3342" max="3342" width="9.140625" style="173"/>
    <col min="3343" max="3343" width="10.42578125" style="173" bestFit="1" customWidth="1"/>
    <col min="3344" max="3583" width="9.140625" style="173"/>
    <col min="3584" max="3584" width="5.42578125" style="173" customWidth="1"/>
    <col min="3585" max="3585" width="29" style="173" customWidth="1"/>
    <col min="3586" max="3586" width="2.42578125" style="173" customWidth="1"/>
    <col min="3587" max="3587" width="20.7109375" style="173" customWidth="1"/>
    <col min="3588" max="3589" width="18.7109375" style="173" customWidth="1"/>
    <col min="3590" max="3593" width="15.7109375" style="173" customWidth="1"/>
    <col min="3594" max="3594" width="3.5703125" style="173" customWidth="1"/>
    <col min="3595" max="3595" width="18.42578125" style="173" customWidth="1"/>
    <col min="3596" max="3596" width="23.42578125" style="173" customWidth="1"/>
    <col min="3597" max="3597" width="3" style="173" customWidth="1"/>
    <col min="3598" max="3598" width="9.140625" style="173"/>
    <col min="3599" max="3599" width="10.42578125" style="173" bestFit="1" customWidth="1"/>
    <col min="3600" max="3839" width="9.140625" style="173"/>
    <col min="3840" max="3840" width="5.42578125" style="173" customWidth="1"/>
    <col min="3841" max="3841" width="29" style="173" customWidth="1"/>
    <col min="3842" max="3842" width="2.42578125" style="173" customWidth="1"/>
    <col min="3843" max="3843" width="20.7109375" style="173" customWidth="1"/>
    <col min="3844" max="3845" width="18.7109375" style="173" customWidth="1"/>
    <col min="3846" max="3849" width="15.7109375" style="173" customWidth="1"/>
    <col min="3850" max="3850" width="3.5703125" style="173" customWidth="1"/>
    <col min="3851" max="3851" width="18.42578125" style="173" customWidth="1"/>
    <col min="3852" max="3852" width="23.42578125" style="173" customWidth="1"/>
    <col min="3853" max="3853" width="3" style="173" customWidth="1"/>
    <col min="3854" max="3854" width="9.140625" style="173"/>
    <col min="3855" max="3855" width="10.42578125" style="173" bestFit="1" customWidth="1"/>
    <col min="3856" max="4095" width="9.140625" style="173"/>
    <col min="4096" max="4096" width="5.42578125" style="173" customWidth="1"/>
    <col min="4097" max="4097" width="29" style="173" customWidth="1"/>
    <col min="4098" max="4098" width="2.42578125" style="173" customWidth="1"/>
    <col min="4099" max="4099" width="20.7109375" style="173" customWidth="1"/>
    <col min="4100" max="4101" width="18.7109375" style="173" customWidth="1"/>
    <col min="4102" max="4105" width="15.7109375" style="173" customWidth="1"/>
    <col min="4106" max="4106" width="3.5703125" style="173" customWidth="1"/>
    <col min="4107" max="4107" width="18.42578125" style="173" customWidth="1"/>
    <col min="4108" max="4108" width="23.42578125" style="173" customWidth="1"/>
    <col min="4109" max="4109" width="3" style="173" customWidth="1"/>
    <col min="4110" max="4110" width="9.140625" style="173"/>
    <col min="4111" max="4111" width="10.42578125" style="173" bestFit="1" customWidth="1"/>
    <col min="4112" max="4351" width="9.140625" style="173"/>
    <col min="4352" max="4352" width="5.42578125" style="173" customWidth="1"/>
    <col min="4353" max="4353" width="29" style="173" customWidth="1"/>
    <col min="4354" max="4354" width="2.42578125" style="173" customWidth="1"/>
    <col min="4355" max="4355" width="20.7109375" style="173" customWidth="1"/>
    <col min="4356" max="4357" width="18.7109375" style="173" customWidth="1"/>
    <col min="4358" max="4361" width="15.7109375" style="173" customWidth="1"/>
    <col min="4362" max="4362" width="3.5703125" style="173" customWidth="1"/>
    <col min="4363" max="4363" width="18.42578125" style="173" customWidth="1"/>
    <col min="4364" max="4364" width="23.42578125" style="173" customWidth="1"/>
    <col min="4365" max="4365" width="3" style="173" customWidth="1"/>
    <col min="4366" max="4366" width="9.140625" style="173"/>
    <col min="4367" max="4367" width="10.42578125" style="173" bestFit="1" customWidth="1"/>
    <col min="4368" max="4607" width="9.140625" style="173"/>
    <col min="4608" max="4608" width="5.42578125" style="173" customWidth="1"/>
    <col min="4609" max="4609" width="29" style="173" customWidth="1"/>
    <col min="4610" max="4610" width="2.42578125" style="173" customWidth="1"/>
    <col min="4611" max="4611" width="20.7109375" style="173" customWidth="1"/>
    <col min="4612" max="4613" width="18.7109375" style="173" customWidth="1"/>
    <col min="4614" max="4617" width="15.7109375" style="173" customWidth="1"/>
    <col min="4618" max="4618" width="3.5703125" style="173" customWidth="1"/>
    <col min="4619" max="4619" width="18.42578125" style="173" customWidth="1"/>
    <col min="4620" max="4620" width="23.42578125" style="173" customWidth="1"/>
    <col min="4621" max="4621" width="3" style="173" customWidth="1"/>
    <col min="4622" max="4622" width="9.140625" style="173"/>
    <col min="4623" max="4623" width="10.42578125" style="173" bestFit="1" customWidth="1"/>
    <col min="4624" max="4863" width="9.140625" style="173"/>
    <col min="4864" max="4864" width="5.42578125" style="173" customWidth="1"/>
    <col min="4865" max="4865" width="29" style="173" customWidth="1"/>
    <col min="4866" max="4866" width="2.42578125" style="173" customWidth="1"/>
    <col min="4867" max="4867" width="20.7109375" style="173" customWidth="1"/>
    <col min="4868" max="4869" width="18.7109375" style="173" customWidth="1"/>
    <col min="4870" max="4873" width="15.7109375" style="173" customWidth="1"/>
    <col min="4874" max="4874" width="3.5703125" style="173" customWidth="1"/>
    <col min="4875" max="4875" width="18.42578125" style="173" customWidth="1"/>
    <col min="4876" max="4876" width="23.42578125" style="173" customWidth="1"/>
    <col min="4877" max="4877" width="3" style="173" customWidth="1"/>
    <col min="4878" max="4878" width="9.140625" style="173"/>
    <col min="4879" max="4879" width="10.42578125" style="173" bestFit="1" customWidth="1"/>
    <col min="4880" max="5119" width="9.140625" style="173"/>
    <col min="5120" max="5120" width="5.42578125" style="173" customWidth="1"/>
    <col min="5121" max="5121" width="29" style="173" customWidth="1"/>
    <col min="5122" max="5122" width="2.42578125" style="173" customWidth="1"/>
    <col min="5123" max="5123" width="20.7109375" style="173" customWidth="1"/>
    <col min="5124" max="5125" width="18.7109375" style="173" customWidth="1"/>
    <col min="5126" max="5129" width="15.7109375" style="173" customWidth="1"/>
    <col min="5130" max="5130" width="3.5703125" style="173" customWidth="1"/>
    <col min="5131" max="5131" width="18.42578125" style="173" customWidth="1"/>
    <col min="5132" max="5132" width="23.42578125" style="173" customWidth="1"/>
    <col min="5133" max="5133" width="3" style="173" customWidth="1"/>
    <col min="5134" max="5134" width="9.140625" style="173"/>
    <col min="5135" max="5135" width="10.42578125" style="173" bestFit="1" customWidth="1"/>
    <col min="5136" max="5375" width="9.140625" style="173"/>
    <col min="5376" max="5376" width="5.42578125" style="173" customWidth="1"/>
    <col min="5377" max="5377" width="29" style="173" customWidth="1"/>
    <col min="5378" max="5378" width="2.42578125" style="173" customWidth="1"/>
    <col min="5379" max="5379" width="20.7109375" style="173" customWidth="1"/>
    <col min="5380" max="5381" width="18.7109375" style="173" customWidth="1"/>
    <col min="5382" max="5385" width="15.7109375" style="173" customWidth="1"/>
    <col min="5386" max="5386" width="3.5703125" style="173" customWidth="1"/>
    <col min="5387" max="5387" width="18.42578125" style="173" customWidth="1"/>
    <col min="5388" max="5388" width="23.42578125" style="173" customWidth="1"/>
    <col min="5389" max="5389" width="3" style="173" customWidth="1"/>
    <col min="5390" max="5390" width="9.140625" style="173"/>
    <col min="5391" max="5391" width="10.42578125" style="173" bestFit="1" customWidth="1"/>
    <col min="5392" max="5631" width="9.140625" style="173"/>
    <col min="5632" max="5632" width="5.42578125" style="173" customWidth="1"/>
    <col min="5633" max="5633" width="29" style="173" customWidth="1"/>
    <col min="5634" max="5634" width="2.42578125" style="173" customWidth="1"/>
    <col min="5635" max="5635" width="20.7109375" style="173" customWidth="1"/>
    <col min="5636" max="5637" width="18.7109375" style="173" customWidth="1"/>
    <col min="5638" max="5641" width="15.7109375" style="173" customWidth="1"/>
    <col min="5642" max="5642" width="3.5703125" style="173" customWidth="1"/>
    <col min="5643" max="5643" width="18.42578125" style="173" customWidth="1"/>
    <col min="5644" max="5644" width="23.42578125" style="173" customWidth="1"/>
    <col min="5645" max="5645" width="3" style="173" customWidth="1"/>
    <col min="5646" max="5646" width="9.140625" style="173"/>
    <col min="5647" max="5647" width="10.42578125" style="173" bestFit="1" customWidth="1"/>
    <col min="5648" max="5887" width="9.140625" style="173"/>
    <col min="5888" max="5888" width="5.42578125" style="173" customWidth="1"/>
    <col min="5889" max="5889" width="29" style="173" customWidth="1"/>
    <col min="5890" max="5890" width="2.42578125" style="173" customWidth="1"/>
    <col min="5891" max="5891" width="20.7109375" style="173" customWidth="1"/>
    <col min="5892" max="5893" width="18.7109375" style="173" customWidth="1"/>
    <col min="5894" max="5897" width="15.7109375" style="173" customWidth="1"/>
    <col min="5898" max="5898" width="3.5703125" style="173" customWidth="1"/>
    <col min="5899" max="5899" width="18.42578125" style="173" customWidth="1"/>
    <col min="5900" max="5900" width="23.42578125" style="173" customWidth="1"/>
    <col min="5901" max="5901" width="3" style="173" customWidth="1"/>
    <col min="5902" max="5902" width="9.140625" style="173"/>
    <col min="5903" max="5903" width="10.42578125" style="173" bestFit="1" customWidth="1"/>
    <col min="5904" max="6143" width="9.140625" style="173"/>
    <col min="6144" max="6144" width="5.42578125" style="173" customWidth="1"/>
    <col min="6145" max="6145" width="29" style="173" customWidth="1"/>
    <col min="6146" max="6146" width="2.42578125" style="173" customWidth="1"/>
    <col min="6147" max="6147" width="20.7109375" style="173" customWidth="1"/>
    <col min="6148" max="6149" width="18.7109375" style="173" customWidth="1"/>
    <col min="6150" max="6153" width="15.7109375" style="173" customWidth="1"/>
    <col min="6154" max="6154" width="3.5703125" style="173" customWidth="1"/>
    <col min="6155" max="6155" width="18.42578125" style="173" customWidth="1"/>
    <col min="6156" max="6156" width="23.42578125" style="173" customWidth="1"/>
    <col min="6157" max="6157" width="3" style="173" customWidth="1"/>
    <col min="6158" max="6158" width="9.140625" style="173"/>
    <col min="6159" max="6159" width="10.42578125" style="173" bestFit="1" customWidth="1"/>
    <col min="6160" max="6399" width="9.140625" style="173"/>
    <col min="6400" max="6400" width="5.42578125" style="173" customWidth="1"/>
    <col min="6401" max="6401" width="29" style="173" customWidth="1"/>
    <col min="6402" max="6402" width="2.42578125" style="173" customWidth="1"/>
    <col min="6403" max="6403" width="20.7109375" style="173" customWidth="1"/>
    <col min="6404" max="6405" width="18.7109375" style="173" customWidth="1"/>
    <col min="6406" max="6409" width="15.7109375" style="173" customWidth="1"/>
    <col min="6410" max="6410" width="3.5703125" style="173" customWidth="1"/>
    <col min="6411" max="6411" width="18.42578125" style="173" customWidth="1"/>
    <col min="6412" max="6412" width="23.42578125" style="173" customWidth="1"/>
    <col min="6413" max="6413" width="3" style="173" customWidth="1"/>
    <col min="6414" max="6414" width="9.140625" style="173"/>
    <col min="6415" max="6415" width="10.42578125" style="173" bestFit="1" customWidth="1"/>
    <col min="6416" max="6655" width="9.140625" style="173"/>
    <col min="6656" max="6656" width="5.42578125" style="173" customWidth="1"/>
    <col min="6657" max="6657" width="29" style="173" customWidth="1"/>
    <col min="6658" max="6658" width="2.42578125" style="173" customWidth="1"/>
    <col min="6659" max="6659" width="20.7109375" style="173" customWidth="1"/>
    <col min="6660" max="6661" width="18.7109375" style="173" customWidth="1"/>
    <col min="6662" max="6665" width="15.7109375" style="173" customWidth="1"/>
    <col min="6666" max="6666" width="3.5703125" style="173" customWidth="1"/>
    <col min="6667" max="6667" width="18.42578125" style="173" customWidth="1"/>
    <col min="6668" max="6668" width="23.42578125" style="173" customWidth="1"/>
    <col min="6669" max="6669" width="3" style="173" customWidth="1"/>
    <col min="6670" max="6670" width="9.140625" style="173"/>
    <col min="6671" max="6671" width="10.42578125" style="173" bestFit="1" customWidth="1"/>
    <col min="6672" max="6911" width="9.140625" style="173"/>
    <col min="6912" max="6912" width="5.42578125" style="173" customWidth="1"/>
    <col min="6913" max="6913" width="29" style="173" customWidth="1"/>
    <col min="6914" max="6914" width="2.42578125" style="173" customWidth="1"/>
    <col min="6915" max="6915" width="20.7109375" style="173" customWidth="1"/>
    <col min="6916" max="6917" width="18.7109375" style="173" customWidth="1"/>
    <col min="6918" max="6921" width="15.7109375" style="173" customWidth="1"/>
    <col min="6922" max="6922" width="3.5703125" style="173" customWidth="1"/>
    <col min="6923" max="6923" width="18.42578125" style="173" customWidth="1"/>
    <col min="6924" max="6924" width="23.42578125" style="173" customWidth="1"/>
    <col min="6925" max="6925" width="3" style="173" customWidth="1"/>
    <col min="6926" max="6926" width="9.140625" style="173"/>
    <col min="6927" max="6927" width="10.42578125" style="173" bestFit="1" customWidth="1"/>
    <col min="6928" max="7167" width="9.140625" style="173"/>
    <col min="7168" max="7168" width="5.42578125" style="173" customWidth="1"/>
    <col min="7169" max="7169" width="29" style="173" customWidth="1"/>
    <col min="7170" max="7170" width="2.42578125" style="173" customWidth="1"/>
    <col min="7171" max="7171" width="20.7109375" style="173" customWidth="1"/>
    <col min="7172" max="7173" width="18.7109375" style="173" customWidth="1"/>
    <col min="7174" max="7177" width="15.7109375" style="173" customWidth="1"/>
    <col min="7178" max="7178" width="3.5703125" style="173" customWidth="1"/>
    <col min="7179" max="7179" width="18.42578125" style="173" customWidth="1"/>
    <col min="7180" max="7180" width="23.42578125" style="173" customWidth="1"/>
    <col min="7181" max="7181" width="3" style="173" customWidth="1"/>
    <col min="7182" max="7182" width="9.140625" style="173"/>
    <col min="7183" max="7183" width="10.42578125" style="173" bestFit="1" customWidth="1"/>
    <col min="7184" max="7423" width="9.140625" style="173"/>
    <col min="7424" max="7424" width="5.42578125" style="173" customWidth="1"/>
    <col min="7425" max="7425" width="29" style="173" customWidth="1"/>
    <col min="7426" max="7426" width="2.42578125" style="173" customWidth="1"/>
    <col min="7427" max="7427" width="20.7109375" style="173" customWidth="1"/>
    <col min="7428" max="7429" width="18.7109375" style="173" customWidth="1"/>
    <col min="7430" max="7433" width="15.7109375" style="173" customWidth="1"/>
    <col min="7434" max="7434" width="3.5703125" style="173" customWidth="1"/>
    <col min="7435" max="7435" width="18.42578125" style="173" customWidth="1"/>
    <col min="7436" max="7436" width="23.42578125" style="173" customWidth="1"/>
    <col min="7437" max="7437" width="3" style="173" customWidth="1"/>
    <col min="7438" max="7438" width="9.140625" style="173"/>
    <col min="7439" max="7439" width="10.42578125" style="173" bestFit="1" customWidth="1"/>
    <col min="7440" max="7679" width="9.140625" style="173"/>
    <col min="7680" max="7680" width="5.42578125" style="173" customWidth="1"/>
    <col min="7681" max="7681" width="29" style="173" customWidth="1"/>
    <col min="7682" max="7682" width="2.42578125" style="173" customWidth="1"/>
    <col min="7683" max="7683" width="20.7109375" style="173" customWidth="1"/>
    <col min="7684" max="7685" width="18.7109375" style="173" customWidth="1"/>
    <col min="7686" max="7689" width="15.7109375" style="173" customWidth="1"/>
    <col min="7690" max="7690" width="3.5703125" style="173" customWidth="1"/>
    <col min="7691" max="7691" width="18.42578125" style="173" customWidth="1"/>
    <col min="7692" max="7692" width="23.42578125" style="173" customWidth="1"/>
    <col min="7693" max="7693" width="3" style="173" customWidth="1"/>
    <col min="7694" max="7694" width="9.140625" style="173"/>
    <col min="7695" max="7695" width="10.42578125" style="173" bestFit="1" customWidth="1"/>
    <col min="7696" max="7935" width="9.140625" style="173"/>
    <col min="7936" max="7936" width="5.42578125" style="173" customWidth="1"/>
    <col min="7937" max="7937" width="29" style="173" customWidth="1"/>
    <col min="7938" max="7938" width="2.42578125" style="173" customWidth="1"/>
    <col min="7939" max="7939" width="20.7109375" style="173" customWidth="1"/>
    <col min="7940" max="7941" width="18.7109375" style="173" customWidth="1"/>
    <col min="7942" max="7945" width="15.7109375" style="173" customWidth="1"/>
    <col min="7946" max="7946" width="3.5703125" style="173" customWidth="1"/>
    <col min="7947" max="7947" width="18.42578125" style="173" customWidth="1"/>
    <col min="7948" max="7948" width="23.42578125" style="173" customWidth="1"/>
    <col min="7949" max="7949" width="3" style="173" customWidth="1"/>
    <col min="7950" max="7950" width="9.140625" style="173"/>
    <col min="7951" max="7951" width="10.42578125" style="173" bestFit="1" customWidth="1"/>
    <col min="7952" max="8191" width="9.140625" style="173"/>
    <col min="8192" max="8192" width="5.42578125" style="173" customWidth="1"/>
    <col min="8193" max="8193" width="29" style="173" customWidth="1"/>
    <col min="8194" max="8194" width="2.42578125" style="173" customWidth="1"/>
    <col min="8195" max="8195" width="20.7109375" style="173" customWidth="1"/>
    <col min="8196" max="8197" width="18.7109375" style="173" customWidth="1"/>
    <col min="8198" max="8201" width="15.7109375" style="173" customWidth="1"/>
    <col min="8202" max="8202" width="3.5703125" style="173" customWidth="1"/>
    <col min="8203" max="8203" width="18.42578125" style="173" customWidth="1"/>
    <col min="8204" max="8204" width="23.42578125" style="173" customWidth="1"/>
    <col min="8205" max="8205" width="3" style="173" customWidth="1"/>
    <col min="8206" max="8206" width="9.140625" style="173"/>
    <col min="8207" max="8207" width="10.42578125" style="173" bestFit="1" customWidth="1"/>
    <col min="8208" max="8447" width="9.140625" style="173"/>
    <col min="8448" max="8448" width="5.42578125" style="173" customWidth="1"/>
    <col min="8449" max="8449" width="29" style="173" customWidth="1"/>
    <col min="8450" max="8450" width="2.42578125" style="173" customWidth="1"/>
    <col min="8451" max="8451" width="20.7109375" style="173" customWidth="1"/>
    <col min="8452" max="8453" width="18.7109375" style="173" customWidth="1"/>
    <col min="8454" max="8457" width="15.7109375" style="173" customWidth="1"/>
    <col min="8458" max="8458" width="3.5703125" style="173" customWidth="1"/>
    <col min="8459" max="8459" width="18.42578125" style="173" customWidth="1"/>
    <col min="8460" max="8460" width="23.42578125" style="173" customWidth="1"/>
    <col min="8461" max="8461" width="3" style="173" customWidth="1"/>
    <col min="8462" max="8462" width="9.140625" style="173"/>
    <col min="8463" max="8463" width="10.42578125" style="173" bestFit="1" customWidth="1"/>
    <col min="8464" max="8703" width="9.140625" style="173"/>
    <col min="8704" max="8704" width="5.42578125" style="173" customWidth="1"/>
    <col min="8705" max="8705" width="29" style="173" customWidth="1"/>
    <col min="8706" max="8706" width="2.42578125" style="173" customWidth="1"/>
    <col min="8707" max="8707" width="20.7109375" style="173" customWidth="1"/>
    <col min="8708" max="8709" width="18.7109375" style="173" customWidth="1"/>
    <col min="8710" max="8713" width="15.7109375" style="173" customWidth="1"/>
    <col min="8714" max="8714" width="3.5703125" style="173" customWidth="1"/>
    <col min="8715" max="8715" width="18.42578125" style="173" customWidth="1"/>
    <col min="8716" max="8716" width="23.42578125" style="173" customWidth="1"/>
    <col min="8717" max="8717" width="3" style="173" customWidth="1"/>
    <col min="8718" max="8718" width="9.140625" style="173"/>
    <col min="8719" max="8719" width="10.42578125" style="173" bestFit="1" customWidth="1"/>
    <col min="8720" max="8959" width="9.140625" style="173"/>
    <col min="8960" max="8960" width="5.42578125" style="173" customWidth="1"/>
    <col min="8961" max="8961" width="29" style="173" customWidth="1"/>
    <col min="8962" max="8962" width="2.42578125" style="173" customWidth="1"/>
    <col min="8963" max="8963" width="20.7109375" style="173" customWidth="1"/>
    <col min="8964" max="8965" width="18.7109375" style="173" customWidth="1"/>
    <col min="8966" max="8969" width="15.7109375" style="173" customWidth="1"/>
    <col min="8970" max="8970" width="3.5703125" style="173" customWidth="1"/>
    <col min="8971" max="8971" width="18.42578125" style="173" customWidth="1"/>
    <col min="8972" max="8972" width="23.42578125" style="173" customWidth="1"/>
    <col min="8973" max="8973" width="3" style="173" customWidth="1"/>
    <col min="8974" max="8974" width="9.140625" style="173"/>
    <col min="8975" max="8975" width="10.42578125" style="173" bestFit="1" customWidth="1"/>
    <col min="8976" max="9215" width="9.140625" style="173"/>
    <col min="9216" max="9216" width="5.42578125" style="173" customWidth="1"/>
    <col min="9217" max="9217" width="29" style="173" customWidth="1"/>
    <col min="9218" max="9218" width="2.42578125" style="173" customWidth="1"/>
    <col min="9219" max="9219" width="20.7109375" style="173" customWidth="1"/>
    <col min="9220" max="9221" width="18.7109375" style="173" customWidth="1"/>
    <col min="9222" max="9225" width="15.7109375" style="173" customWidth="1"/>
    <col min="9226" max="9226" width="3.5703125" style="173" customWidth="1"/>
    <col min="9227" max="9227" width="18.42578125" style="173" customWidth="1"/>
    <col min="9228" max="9228" width="23.42578125" style="173" customWidth="1"/>
    <col min="9229" max="9229" width="3" style="173" customWidth="1"/>
    <col min="9230" max="9230" width="9.140625" style="173"/>
    <col min="9231" max="9231" width="10.42578125" style="173" bestFit="1" customWidth="1"/>
    <col min="9232" max="9471" width="9.140625" style="173"/>
    <col min="9472" max="9472" width="5.42578125" style="173" customWidth="1"/>
    <col min="9473" max="9473" width="29" style="173" customWidth="1"/>
    <col min="9474" max="9474" width="2.42578125" style="173" customWidth="1"/>
    <col min="9475" max="9475" width="20.7109375" style="173" customWidth="1"/>
    <col min="9476" max="9477" width="18.7109375" style="173" customWidth="1"/>
    <col min="9478" max="9481" width="15.7109375" style="173" customWidth="1"/>
    <col min="9482" max="9482" width="3.5703125" style="173" customWidth="1"/>
    <col min="9483" max="9483" width="18.42578125" style="173" customWidth="1"/>
    <col min="9484" max="9484" width="23.42578125" style="173" customWidth="1"/>
    <col min="9485" max="9485" width="3" style="173" customWidth="1"/>
    <col min="9486" max="9486" width="9.140625" style="173"/>
    <col min="9487" max="9487" width="10.42578125" style="173" bestFit="1" customWidth="1"/>
    <col min="9488" max="9727" width="9.140625" style="173"/>
    <col min="9728" max="9728" width="5.42578125" style="173" customWidth="1"/>
    <col min="9729" max="9729" width="29" style="173" customWidth="1"/>
    <col min="9730" max="9730" width="2.42578125" style="173" customWidth="1"/>
    <col min="9731" max="9731" width="20.7109375" style="173" customWidth="1"/>
    <col min="9732" max="9733" width="18.7109375" style="173" customWidth="1"/>
    <col min="9734" max="9737" width="15.7109375" style="173" customWidth="1"/>
    <col min="9738" max="9738" width="3.5703125" style="173" customWidth="1"/>
    <col min="9739" max="9739" width="18.42578125" style="173" customWidth="1"/>
    <col min="9740" max="9740" width="23.42578125" style="173" customWidth="1"/>
    <col min="9741" max="9741" width="3" style="173" customWidth="1"/>
    <col min="9742" max="9742" width="9.140625" style="173"/>
    <col min="9743" max="9743" width="10.42578125" style="173" bestFit="1" customWidth="1"/>
    <col min="9744" max="9983" width="9.140625" style="173"/>
    <col min="9984" max="9984" width="5.42578125" style="173" customWidth="1"/>
    <col min="9985" max="9985" width="29" style="173" customWidth="1"/>
    <col min="9986" max="9986" width="2.42578125" style="173" customWidth="1"/>
    <col min="9987" max="9987" width="20.7109375" style="173" customWidth="1"/>
    <col min="9988" max="9989" width="18.7109375" style="173" customWidth="1"/>
    <col min="9990" max="9993" width="15.7109375" style="173" customWidth="1"/>
    <col min="9994" max="9994" width="3.5703125" style="173" customWidth="1"/>
    <col min="9995" max="9995" width="18.42578125" style="173" customWidth="1"/>
    <col min="9996" max="9996" width="23.42578125" style="173" customWidth="1"/>
    <col min="9997" max="9997" width="3" style="173" customWidth="1"/>
    <col min="9998" max="9998" width="9.140625" style="173"/>
    <col min="9999" max="9999" width="10.42578125" style="173" bestFit="1" customWidth="1"/>
    <col min="10000" max="10239" width="9.140625" style="173"/>
    <col min="10240" max="10240" width="5.42578125" style="173" customWidth="1"/>
    <col min="10241" max="10241" width="29" style="173" customWidth="1"/>
    <col min="10242" max="10242" width="2.42578125" style="173" customWidth="1"/>
    <col min="10243" max="10243" width="20.7109375" style="173" customWidth="1"/>
    <col min="10244" max="10245" width="18.7109375" style="173" customWidth="1"/>
    <col min="10246" max="10249" width="15.7109375" style="173" customWidth="1"/>
    <col min="10250" max="10250" width="3.5703125" style="173" customWidth="1"/>
    <col min="10251" max="10251" width="18.42578125" style="173" customWidth="1"/>
    <col min="10252" max="10252" width="23.42578125" style="173" customWidth="1"/>
    <col min="10253" max="10253" width="3" style="173" customWidth="1"/>
    <col min="10254" max="10254" width="9.140625" style="173"/>
    <col min="10255" max="10255" width="10.42578125" style="173" bestFit="1" customWidth="1"/>
    <col min="10256" max="10495" width="9.140625" style="173"/>
    <col min="10496" max="10496" width="5.42578125" style="173" customWidth="1"/>
    <col min="10497" max="10497" width="29" style="173" customWidth="1"/>
    <col min="10498" max="10498" width="2.42578125" style="173" customWidth="1"/>
    <col min="10499" max="10499" width="20.7109375" style="173" customWidth="1"/>
    <col min="10500" max="10501" width="18.7109375" style="173" customWidth="1"/>
    <col min="10502" max="10505" width="15.7109375" style="173" customWidth="1"/>
    <col min="10506" max="10506" width="3.5703125" style="173" customWidth="1"/>
    <col min="10507" max="10507" width="18.42578125" style="173" customWidth="1"/>
    <col min="10508" max="10508" width="23.42578125" style="173" customWidth="1"/>
    <col min="10509" max="10509" width="3" style="173" customWidth="1"/>
    <col min="10510" max="10510" width="9.140625" style="173"/>
    <col min="10511" max="10511" width="10.42578125" style="173" bestFit="1" customWidth="1"/>
    <col min="10512" max="10751" width="9.140625" style="173"/>
    <col min="10752" max="10752" width="5.42578125" style="173" customWidth="1"/>
    <col min="10753" max="10753" width="29" style="173" customWidth="1"/>
    <col min="10754" max="10754" width="2.42578125" style="173" customWidth="1"/>
    <col min="10755" max="10755" width="20.7109375" style="173" customWidth="1"/>
    <col min="10756" max="10757" width="18.7109375" style="173" customWidth="1"/>
    <col min="10758" max="10761" width="15.7109375" style="173" customWidth="1"/>
    <col min="10762" max="10762" width="3.5703125" style="173" customWidth="1"/>
    <col min="10763" max="10763" width="18.42578125" style="173" customWidth="1"/>
    <col min="10764" max="10764" width="23.42578125" style="173" customWidth="1"/>
    <col min="10765" max="10765" width="3" style="173" customWidth="1"/>
    <col min="10766" max="10766" width="9.140625" style="173"/>
    <col min="10767" max="10767" width="10.42578125" style="173" bestFit="1" customWidth="1"/>
    <col min="10768" max="11007" width="9.140625" style="173"/>
    <col min="11008" max="11008" width="5.42578125" style="173" customWidth="1"/>
    <col min="11009" max="11009" width="29" style="173" customWidth="1"/>
    <col min="11010" max="11010" width="2.42578125" style="173" customWidth="1"/>
    <col min="11011" max="11011" width="20.7109375" style="173" customWidth="1"/>
    <col min="11012" max="11013" width="18.7109375" style="173" customWidth="1"/>
    <col min="11014" max="11017" width="15.7109375" style="173" customWidth="1"/>
    <col min="11018" max="11018" width="3.5703125" style="173" customWidth="1"/>
    <col min="11019" max="11019" width="18.42578125" style="173" customWidth="1"/>
    <col min="11020" max="11020" width="23.42578125" style="173" customWidth="1"/>
    <col min="11021" max="11021" width="3" style="173" customWidth="1"/>
    <col min="11022" max="11022" width="9.140625" style="173"/>
    <col min="11023" max="11023" width="10.42578125" style="173" bestFit="1" customWidth="1"/>
    <col min="11024" max="11263" width="9.140625" style="173"/>
    <col min="11264" max="11264" width="5.42578125" style="173" customWidth="1"/>
    <col min="11265" max="11265" width="29" style="173" customWidth="1"/>
    <col min="11266" max="11266" width="2.42578125" style="173" customWidth="1"/>
    <col min="11267" max="11267" width="20.7109375" style="173" customWidth="1"/>
    <col min="11268" max="11269" width="18.7109375" style="173" customWidth="1"/>
    <col min="11270" max="11273" width="15.7109375" style="173" customWidth="1"/>
    <col min="11274" max="11274" width="3.5703125" style="173" customWidth="1"/>
    <col min="11275" max="11275" width="18.42578125" style="173" customWidth="1"/>
    <col min="11276" max="11276" width="23.42578125" style="173" customWidth="1"/>
    <col min="11277" max="11277" width="3" style="173" customWidth="1"/>
    <col min="11278" max="11278" width="9.140625" style="173"/>
    <col min="11279" max="11279" width="10.42578125" style="173" bestFit="1" customWidth="1"/>
    <col min="11280" max="11519" width="9.140625" style="173"/>
    <col min="11520" max="11520" width="5.42578125" style="173" customWidth="1"/>
    <col min="11521" max="11521" width="29" style="173" customWidth="1"/>
    <col min="11522" max="11522" width="2.42578125" style="173" customWidth="1"/>
    <col min="11523" max="11523" width="20.7109375" style="173" customWidth="1"/>
    <col min="11524" max="11525" width="18.7109375" style="173" customWidth="1"/>
    <col min="11526" max="11529" width="15.7109375" style="173" customWidth="1"/>
    <col min="11530" max="11530" width="3.5703125" style="173" customWidth="1"/>
    <col min="11531" max="11531" width="18.42578125" style="173" customWidth="1"/>
    <col min="11532" max="11532" width="23.42578125" style="173" customWidth="1"/>
    <col min="11533" max="11533" width="3" style="173" customWidth="1"/>
    <col min="11534" max="11534" width="9.140625" style="173"/>
    <col min="11535" max="11535" width="10.42578125" style="173" bestFit="1" customWidth="1"/>
    <col min="11536" max="11775" width="9.140625" style="173"/>
    <col min="11776" max="11776" width="5.42578125" style="173" customWidth="1"/>
    <col min="11777" max="11777" width="29" style="173" customWidth="1"/>
    <col min="11778" max="11778" width="2.42578125" style="173" customWidth="1"/>
    <col min="11779" max="11779" width="20.7109375" style="173" customWidth="1"/>
    <col min="11780" max="11781" width="18.7109375" style="173" customWidth="1"/>
    <col min="11782" max="11785" width="15.7109375" style="173" customWidth="1"/>
    <col min="11786" max="11786" width="3.5703125" style="173" customWidth="1"/>
    <col min="11787" max="11787" width="18.42578125" style="173" customWidth="1"/>
    <col min="11788" max="11788" width="23.42578125" style="173" customWidth="1"/>
    <col min="11789" max="11789" width="3" style="173" customWidth="1"/>
    <col min="11790" max="11790" width="9.140625" style="173"/>
    <col min="11791" max="11791" width="10.42578125" style="173" bestFit="1" customWidth="1"/>
    <col min="11792" max="12031" width="9.140625" style="173"/>
    <col min="12032" max="12032" width="5.42578125" style="173" customWidth="1"/>
    <col min="12033" max="12033" width="29" style="173" customWidth="1"/>
    <col min="12034" max="12034" width="2.42578125" style="173" customWidth="1"/>
    <col min="12035" max="12035" width="20.7109375" style="173" customWidth="1"/>
    <col min="12036" max="12037" width="18.7109375" style="173" customWidth="1"/>
    <col min="12038" max="12041" width="15.7109375" style="173" customWidth="1"/>
    <col min="12042" max="12042" width="3.5703125" style="173" customWidth="1"/>
    <col min="12043" max="12043" width="18.42578125" style="173" customWidth="1"/>
    <col min="12044" max="12044" width="23.42578125" style="173" customWidth="1"/>
    <col min="12045" max="12045" width="3" style="173" customWidth="1"/>
    <col min="12046" max="12046" width="9.140625" style="173"/>
    <col min="12047" max="12047" width="10.42578125" style="173" bestFit="1" customWidth="1"/>
    <col min="12048" max="12287" width="9.140625" style="173"/>
    <col min="12288" max="12288" width="5.42578125" style="173" customWidth="1"/>
    <col min="12289" max="12289" width="29" style="173" customWidth="1"/>
    <col min="12290" max="12290" width="2.42578125" style="173" customWidth="1"/>
    <col min="12291" max="12291" width="20.7109375" style="173" customWidth="1"/>
    <col min="12292" max="12293" width="18.7109375" style="173" customWidth="1"/>
    <col min="12294" max="12297" width="15.7109375" style="173" customWidth="1"/>
    <col min="12298" max="12298" width="3.5703125" style="173" customWidth="1"/>
    <col min="12299" max="12299" width="18.42578125" style="173" customWidth="1"/>
    <col min="12300" max="12300" width="23.42578125" style="173" customWidth="1"/>
    <col min="12301" max="12301" width="3" style="173" customWidth="1"/>
    <col min="12302" max="12302" width="9.140625" style="173"/>
    <col min="12303" max="12303" width="10.42578125" style="173" bestFit="1" customWidth="1"/>
    <col min="12304" max="12543" width="9.140625" style="173"/>
    <col min="12544" max="12544" width="5.42578125" style="173" customWidth="1"/>
    <col min="12545" max="12545" width="29" style="173" customWidth="1"/>
    <col min="12546" max="12546" width="2.42578125" style="173" customWidth="1"/>
    <col min="12547" max="12547" width="20.7109375" style="173" customWidth="1"/>
    <col min="12548" max="12549" width="18.7109375" style="173" customWidth="1"/>
    <col min="12550" max="12553" width="15.7109375" style="173" customWidth="1"/>
    <col min="12554" max="12554" width="3.5703125" style="173" customWidth="1"/>
    <col min="12555" max="12555" width="18.42578125" style="173" customWidth="1"/>
    <col min="12556" max="12556" width="23.42578125" style="173" customWidth="1"/>
    <col min="12557" max="12557" width="3" style="173" customWidth="1"/>
    <col min="12558" max="12558" width="9.140625" style="173"/>
    <col min="12559" max="12559" width="10.42578125" style="173" bestFit="1" customWidth="1"/>
    <col min="12560" max="12799" width="9.140625" style="173"/>
    <col min="12800" max="12800" width="5.42578125" style="173" customWidth="1"/>
    <col min="12801" max="12801" width="29" style="173" customWidth="1"/>
    <col min="12802" max="12802" width="2.42578125" style="173" customWidth="1"/>
    <col min="12803" max="12803" width="20.7109375" style="173" customWidth="1"/>
    <col min="12804" max="12805" width="18.7109375" style="173" customWidth="1"/>
    <col min="12806" max="12809" width="15.7109375" style="173" customWidth="1"/>
    <col min="12810" max="12810" width="3.5703125" style="173" customWidth="1"/>
    <col min="12811" max="12811" width="18.42578125" style="173" customWidth="1"/>
    <col min="12812" max="12812" width="23.42578125" style="173" customWidth="1"/>
    <col min="12813" max="12813" width="3" style="173" customWidth="1"/>
    <col min="12814" max="12814" width="9.140625" style="173"/>
    <col min="12815" max="12815" width="10.42578125" style="173" bestFit="1" customWidth="1"/>
    <col min="12816" max="13055" width="9.140625" style="173"/>
    <col min="13056" max="13056" width="5.42578125" style="173" customWidth="1"/>
    <col min="13057" max="13057" width="29" style="173" customWidth="1"/>
    <col min="13058" max="13058" width="2.42578125" style="173" customWidth="1"/>
    <col min="13059" max="13059" width="20.7109375" style="173" customWidth="1"/>
    <col min="13060" max="13061" width="18.7109375" style="173" customWidth="1"/>
    <col min="13062" max="13065" width="15.7109375" style="173" customWidth="1"/>
    <col min="13066" max="13066" width="3.5703125" style="173" customWidth="1"/>
    <col min="13067" max="13067" width="18.42578125" style="173" customWidth="1"/>
    <col min="13068" max="13068" width="23.42578125" style="173" customWidth="1"/>
    <col min="13069" max="13069" width="3" style="173" customWidth="1"/>
    <col min="13070" max="13070" width="9.140625" style="173"/>
    <col min="13071" max="13071" width="10.42578125" style="173" bestFit="1" customWidth="1"/>
    <col min="13072" max="13311" width="9.140625" style="173"/>
    <col min="13312" max="13312" width="5.42578125" style="173" customWidth="1"/>
    <col min="13313" max="13313" width="29" style="173" customWidth="1"/>
    <col min="13314" max="13314" width="2.42578125" style="173" customWidth="1"/>
    <col min="13315" max="13315" width="20.7109375" style="173" customWidth="1"/>
    <col min="13316" max="13317" width="18.7109375" style="173" customWidth="1"/>
    <col min="13318" max="13321" width="15.7109375" style="173" customWidth="1"/>
    <col min="13322" max="13322" width="3.5703125" style="173" customWidth="1"/>
    <col min="13323" max="13323" width="18.42578125" style="173" customWidth="1"/>
    <col min="13324" max="13324" width="23.42578125" style="173" customWidth="1"/>
    <col min="13325" max="13325" width="3" style="173" customWidth="1"/>
    <col min="13326" max="13326" width="9.140625" style="173"/>
    <col min="13327" max="13327" width="10.42578125" style="173" bestFit="1" customWidth="1"/>
    <col min="13328" max="13567" width="9.140625" style="173"/>
    <col min="13568" max="13568" width="5.42578125" style="173" customWidth="1"/>
    <col min="13569" max="13569" width="29" style="173" customWidth="1"/>
    <col min="13570" max="13570" width="2.42578125" style="173" customWidth="1"/>
    <col min="13571" max="13571" width="20.7109375" style="173" customWidth="1"/>
    <col min="13572" max="13573" width="18.7109375" style="173" customWidth="1"/>
    <col min="13574" max="13577" width="15.7109375" style="173" customWidth="1"/>
    <col min="13578" max="13578" width="3.5703125" style="173" customWidth="1"/>
    <col min="13579" max="13579" width="18.42578125" style="173" customWidth="1"/>
    <col min="13580" max="13580" width="23.42578125" style="173" customWidth="1"/>
    <col min="13581" max="13581" width="3" style="173" customWidth="1"/>
    <col min="13582" max="13582" width="9.140625" style="173"/>
    <col min="13583" max="13583" width="10.42578125" style="173" bestFit="1" customWidth="1"/>
    <col min="13584" max="13823" width="9.140625" style="173"/>
    <col min="13824" max="13824" width="5.42578125" style="173" customWidth="1"/>
    <col min="13825" max="13825" width="29" style="173" customWidth="1"/>
    <col min="13826" max="13826" width="2.42578125" style="173" customWidth="1"/>
    <col min="13827" max="13827" width="20.7109375" style="173" customWidth="1"/>
    <col min="13828" max="13829" width="18.7109375" style="173" customWidth="1"/>
    <col min="13830" max="13833" width="15.7109375" style="173" customWidth="1"/>
    <col min="13834" max="13834" width="3.5703125" style="173" customWidth="1"/>
    <col min="13835" max="13835" width="18.42578125" style="173" customWidth="1"/>
    <col min="13836" max="13836" width="23.42578125" style="173" customWidth="1"/>
    <col min="13837" max="13837" width="3" style="173" customWidth="1"/>
    <col min="13838" max="13838" width="9.140625" style="173"/>
    <col min="13839" max="13839" width="10.42578125" style="173" bestFit="1" customWidth="1"/>
    <col min="13840" max="14079" width="9.140625" style="173"/>
    <col min="14080" max="14080" width="5.42578125" style="173" customWidth="1"/>
    <col min="14081" max="14081" width="29" style="173" customWidth="1"/>
    <col min="14082" max="14082" width="2.42578125" style="173" customWidth="1"/>
    <col min="14083" max="14083" width="20.7109375" style="173" customWidth="1"/>
    <col min="14084" max="14085" width="18.7109375" style="173" customWidth="1"/>
    <col min="14086" max="14089" width="15.7109375" style="173" customWidth="1"/>
    <col min="14090" max="14090" width="3.5703125" style="173" customWidth="1"/>
    <col min="14091" max="14091" width="18.42578125" style="173" customWidth="1"/>
    <col min="14092" max="14092" width="23.42578125" style="173" customWidth="1"/>
    <col min="14093" max="14093" width="3" style="173" customWidth="1"/>
    <col min="14094" max="14094" width="9.140625" style="173"/>
    <col min="14095" max="14095" width="10.42578125" style="173" bestFit="1" customWidth="1"/>
    <col min="14096" max="14335" width="9.140625" style="173"/>
    <col min="14336" max="14336" width="5.42578125" style="173" customWidth="1"/>
    <col min="14337" max="14337" width="29" style="173" customWidth="1"/>
    <col min="14338" max="14338" width="2.42578125" style="173" customWidth="1"/>
    <col min="14339" max="14339" width="20.7109375" style="173" customWidth="1"/>
    <col min="14340" max="14341" width="18.7109375" style="173" customWidth="1"/>
    <col min="14342" max="14345" width="15.7109375" style="173" customWidth="1"/>
    <col min="14346" max="14346" width="3.5703125" style="173" customWidth="1"/>
    <col min="14347" max="14347" width="18.42578125" style="173" customWidth="1"/>
    <col min="14348" max="14348" width="23.42578125" style="173" customWidth="1"/>
    <col min="14349" max="14349" width="3" style="173" customWidth="1"/>
    <col min="14350" max="14350" width="9.140625" style="173"/>
    <col min="14351" max="14351" width="10.42578125" style="173" bestFit="1" customWidth="1"/>
    <col min="14352" max="14591" width="9.140625" style="173"/>
    <col min="14592" max="14592" width="5.42578125" style="173" customWidth="1"/>
    <col min="14593" max="14593" width="29" style="173" customWidth="1"/>
    <col min="14594" max="14594" width="2.42578125" style="173" customWidth="1"/>
    <col min="14595" max="14595" width="20.7109375" style="173" customWidth="1"/>
    <col min="14596" max="14597" width="18.7109375" style="173" customWidth="1"/>
    <col min="14598" max="14601" width="15.7109375" style="173" customWidth="1"/>
    <col min="14602" max="14602" width="3.5703125" style="173" customWidth="1"/>
    <col min="14603" max="14603" width="18.42578125" style="173" customWidth="1"/>
    <col min="14604" max="14604" width="23.42578125" style="173" customWidth="1"/>
    <col min="14605" max="14605" width="3" style="173" customWidth="1"/>
    <col min="14606" max="14606" width="9.140625" style="173"/>
    <col min="14607" max="14607" width="10.42578125" style="173" bestFit="1" customWidth="1"/>
    <col min="14608" max="14847" width="9.140625" style="173"/>
    <col min="14848" max="14848" width="5.42578125" style="173" customWidth="1"/>
    <col min="14849" max="14849" width="29" style="173" customWidth="1"/>
    <col min="14850" max="14850" width="2.42578125" style="173" customWidth="1"/>
    <col min="14851" max="14851" width="20.7109375" style="173" customWidth="1"/>
    <col min="14852" max="14853" width="18.7109375" style="173" customWidth="1"/>
    <col min="14854" max="14857" width="15.7109375" style="173" customWidth="1"/>
    <col min="14858" max="14858" width="3.5703125" style="173" customWidth="1"/>
    <col min="14859" max="14859" width="18.42578125" style="173" customWidth="1"/>
    <col min="14860" max="14860" width="23.42578125" style="173" customWidth="1"/>
    <col min="14861" max="14861" width="3" style="173" customWidth="1"/>
    <col min="14862" max="14862" width="9.140625" style="173"/>
    <col min="14863" max="14863" width="10.42578125" style="173" bestFit="1" customWidth="1"/>
    <col min="14864" max="15103" width="9.140625" style="173"/>
    <col min="15104" max="15104" width="5.42578125" style="173" customWidth="1"/>
    <col min="15105" max="15105" width="29" style="173" customWidth="1"/>
    <col min="15106" max="15106" width="2.42578125" style="173" customWidth="1"/>
    <col min="15107" max="15107" width="20.7109375" style="173" customWidth="1"/>
    <col min="15108" max="15109" width="18.7109375" style="173" customWidth="1"/>
    <col min="15110" max="15113" width="15.7109375" style="173" customWidth="1"/>
    <col min="15114" max="15114" width="3.5703125" style="173" customWidth="1"/>
    <col min="15115" max="15115" width="18.42578125" style="173" customWidth="1"/>
    <col min="15116" max="15116" width="23.42578125" style="173" customWidth="1"/>
    <col min="15117" max="15117" width="3" style="173" customWidth="1"/>
    <col min="15118" max="15118" width="9.140625" style="173"/>
    <col min="15119" max="15119" width="10.42578125" style="173" bestFit="1" customWidth="1"/>
    <col min="15120" max="15359" width="9.140625" style="173"/>
    <col min="15360" max="15360" width="5.42578125" style="173" customWidth="1"/>
    <col min="15361" max="15361" width="29" style="173" customWidth="1"/>
    <col min="15362" max="15362" width="2.42578125" style="173" customWidth="1"/>
    <col min="15363" max="15363" width="20.7109375" style="173" customWidth="1"/>
    <col min="15364" max="15365" width="18.7109375" style="173" customWidth="1"/>
    <col min="15366" max="15369" width="15.7109375" style="173" customWidth="1"/>
    <col min="15370" max="15370" width="3.5703125" style="173" customWidth="1"/>
    <col min="15371" max="15371" width="18.42578125" style="173" customWidth="1"/>
    <col min="15372" max="15372" width="23.42578125" style="173" customWidth="1"/>
    <col min="15373" max="15373" width="3" style="173" customWidth="1"/>
    <col min="15374" max="15374" width="9.140625" style="173"/>
    <col min="15375" max="15375" width="10.42578125" style="173" bestFit="1" customWidth="1"/>
    <col min="15376" max="15615" width="9.140625" style="173"/>
    <col min="15616" max="15616" width="5.42578125" style="173" customWidth="1"/>
    <col min="15617" max="15617" width="29" style="173" customWidth="1"/>
    <col min="15618" max="15618" width="2.42578125" style="173" customWidth="1"/>
    <col min="15619" max="15619" width="20.7109375" style="173" customWidth="1"/>
    <col min="15620" max="15621" width="18.7109375" style="173" customWidth="1"/>
    <col min="15622" max="15625" width="15.7109375" style="173" customWidth="1"/>
    <col min="15626" max="15626" width="3.5703125" style="173" customWidth="1"/>
    <col min="15627" max="15627" width="18.42578125" style="173" customWidth="1"/>
    <col min="15628" max="15628" width="23.42578125" style="173" customWidth="1"/>
    <col min="15629" max="15629" width="3" style="173" customWidth="1"/>
    <col min="15630" max="15630" width="9.140625" style="173"/>
    <col min="15631" max="15631" width="10.42578125" style="173" bestFit="1" customWidth="1"/>
    <col min="15632" max="15871" width="9.140625" style="173"/>
    <col min="15872" max="15872" width="5.42578125" style="173" customWidth="1"/>
    <col min="15873" max="15873" width="29" style="173" customWidth="1"/>
    <col min="15874" max="15874" width="2.42578125" style="173" customWidth="1"/>
    <col min="15875" max="15875" width="20.7109375" style="173" customWidth="1"/>
    <col min="15876" max="15877" width="18.7109375" style="173" customWidth="1"/>
    <col min="15878" max="15881" width="15.7109375" style="173" customWidth="1"/>
    <col min="15882" max="15882" width="3.5703125" style="173" customWidth="1"/>
    <col min="15883" max="15883" width="18.42578125" style="173" customWidth="1"/>
    <col min="15884" max="15884" width="23.42578125" style="173" customWidth="1"/>
    <col min="15885" max="15885" width="3" style="173" customWidth="1"/>
    <col min="15886" max="15886" width="9.140625" style="173"/>
    <col min="15887" max="15887" width="10.42578125" style="173" bestFit="1" customWidth="1"/>
    <col min="15888" max="16127" width="9.140625" style="173"/>
    <col min="16128" max="16128" width="5.42578125" style="173" customWidth="1"/>
    <col min="16129" max="16129" width="29" style="173" customWidth="1"/>
    <col min="16130" max="16130" width="2.42578125" style="173" customWidth="1"/>
    <col min="16131" max="16131" width="20.7109375" style="173" customWidth="1"/>
    <col min="16132" max="16133" width="18.7109375" style="173" customWidth="1"/>
    <col min="16134" max="16137" width="15.7109375" style="173" customWidth="1"/>
    <col min="16138" max="16138" width="3.5703125" style="173" customWidth="1"/>
    <col min="16139" max="16139" width="18.42578125" style="173" customWidth="1"/>
    <col min="16140" max="16140" width="23.42578125" style="173" customWidth="1"/>
    <col min="16141" max="16141" width="3" style="173" customWidth="1"/>
    <col min="16142" max="16142" width="9.140625" style="173"/>
    <col min="16143" max="16143" width="10.42578125" style="173" bestFit="1" customWidth="1"/>
    <col min="16144" max="16384" width="9.140625" style="173"/>
  </cols>
  <sheetData>
    <row r="1" spans="1:15" ht="19.5" customHeight="1">
      <c r="M1" s="419"/>
    </row>
    <row r="2" spans="1:15" ht="23.25">
      <c r="A2" s="483" t="s">
        <v>1603</v>
      </c>
      <c r="B2" s="484"/>
      <c r="C2" s="484"/>
      <c r="D2" s="485"/>
      <c r="E2" s="485"/>
      <c r="J2" s="195"/>
      <c r="K2" s="195"/>
      <c r="L2" s="172" t="s">
        <v>289</v>
      </c>
    </row>
    <row r="3" spans="1:15" s="422" customFormat="1" ht="23.25">
      <c r="A3" s="421" t="s">
        <v>1604</v>
      </c>
      <c r="D3" s="420"/>
      <c r="E3" s="420"/>
      <c r="J3" s="195"/>
      <c r="K3" s="195"/>
      <c r="N3" s="172"/>
      <c r="O3" s="172"/>
    </row>
    <row r="4" spans="1:15" ht="23.25">
      <c r="A4" s="421"/>
      <c r="G4" s="422"/>
      <c r="H4" s="422"/>
      <c r="I4" s="422"/>
      <c r="J4" s="195"/>
      <c r="K4" s="195"/>
      <c r="M4" s="423" t="s">
        <v>1605</v>
      </c>
      <c r="N4" s="423"/>
    </row>
    <row r="5" spans="1:15" ht="5.0999999999999996" customHeight="1">
      <c r="A5" s="200"/>
      <c r="B5" s="200"/>
      <c r="C5" s="200"/>
      <c r="D5" s="424"/>
      <c r="E5" s="200"/>
      <c r="F5" s="200"/>
      <c r="K5" s="200"/>
      <c r="L5" s="200"/>
      <c r="M5" s="200"/>
    </row>
    <row r="6" spans="1:15" ht="26.25" customHeight="1">
      <c r="D6" s="420"/>
      <c r="E6" s="1037" t="s">
        <v>1606</v>
      </c>
      <c r="F6" s="1037"/>
      <c r="G6" s="1037" t="s">
        <v>1607</v>
      </c>
      <c r="H6" s="1037"/>
      <c r="I6" s="1037"/>
      <c r="J6" s="1037"/>
      <c r="K6" s="362"/>
    </row>
    <row r="7" spans="1:15" ht="20.100000000000001" customHeight="1">
      <c r="D7" s="420"/>
      <c r="E7" s="1033" t="s">
        <v>1608</v>
      </c>
      <c r="F7" s="1033"/>
      <c r="G7" s="1015" t="s">
        <v>1609</v>
      </c>
      <c r="H7" s="1015"/>
      <c r="I7" s="1015"/>
      <c r="J7" s="1015"/>
      <c r="K7" s="362"/>
    </row>
    <row r="8" spans="1:15" ht="20.100000000000001" customHeight="1">
      <c r="A8" s="1015" t="s">
        <v>1610</v>
      </c>
      <c r="B8" s="1015"/>
      <c r="C8" s="1015"/>
      <c r="D8" s="1015"/>
      <c r="E8" s="425" t="s">
        <v>99</v>
      </c>
      <c r="F8" s="480" t="s">
        <v>966</v>
      </c>
      <c r="G8" s="1032"/>
      <c r="H8" s="1033"/>
      <c r="I8" s="1033"/>
      <c r="J8" s="1033"/>
      <c r="K8" s="362"/>
      <c r="L8" s="1015" t="s">
        <v>1611</v>
      </c>
      <c r="M8" s="1015"/>
    </row>
    <row r="9" spans="1:15" ht="20.100000000000001" customHeight="1">
      <c r="D9" s="420"/>
      <c r="E9" s="425" t="s">
        <v>978</v>
      </c>
      <c r="F9" s="480" t="s">
        <v>965</v>
      </c>
      <c r="G9" s="1034" t="s">
        <v>1612</v>
      </c>
      <c r="H9" s="1035" t="s">
        <v>1613</v>
      </c>
      <c r="I9" s="1035" t="s">
        <v>1614</v>
      </c>
      <c r="J9" s="1036" t="s">
        <v>1615</v>
      </c>
      <c r="K9" s="426"/>
    </row>
    <row r="10" spans="1:15" ht="20.100000000000001" customHeight="1">
      <c r="D10" s="420"/>
      <c r="F10" s="481" t="s">
        <v>1616</v>
      </c>
      <c r="G10" s="1015"/>
      <c r="H10" s="1015"/>
      <c r="I10" s="1015"/>
      <c r="J10" s="1015"/>
      <c r="K10" s="362"/>
    </row>
    <row r="11" spans="1:15" s="429" customFormat="1" ht="13.5" customHeight="1">
      <c r="A11" s="1031">
        <v>1</v>
      </c>
      <c r="B11" s="1031"/>
      <c r="C11" s="1031"/>
      <c r="D11" s="427"/>
      <c r="E11" s="428">
        <v>2</v>
      </c>
      <c r="F11" s="428">
        <v>3</v>
      </c>
      <c r="G11" s="428">
        <v>4</v>
      </c>
      <c r="H11" s="428">
        <v>5</v>
      </c>
      <c r="I11" s="428">
        <v>6</v>
      </c>
      <c r="J11" s="428">
        <v>7</v>
      </c>
      <c r="K11" s="428"/>
      <c r="L11" s="1031">
        <v>8</v>
      </c>
      <c r="M11" s="1031"/>
    </row>
    <row r="12" spans="1:15" s="172" customFormat="1" ht="26.1" customHeight="1">
      <c r="A12" s="430" t="s">
        <v>1617</v>
      </c>
      <c r="B12" s="431"/>
      <c r="C12" s="431"/>
      <c r="D12" s="432"/>
      <c r="E12" s="433">
        <v>258277</v>
      </c>
      <c r="F12" s="433" t="s">
        <v>96</v>
      </c>
      <c r="G12" s="433">
        <v>123215.3</v>
      </c>
      <c r="H12" s="433">
        <v>93255.01</v>
      </c>
      <c r="I12" s="433">
        <v>41626.51</v>
      </c>
      <c r="J12" s="433">
        <v>180.19</v>
      </c>
      <c r="K12" s="434"/>
      <c r="L12" s="435" t="s">
        <v>1618</v>
      </c>
      <c r="M12" s="432"/>
      <c r="N12" s="436"/>
    </row>
    <row r="13" spans="1:15" s="172" customFormat="1" ht="26.1" customHeight="1">
      <c r="A13" s="430" t="s">
        <v>1619</v>
      </c>
      <c r="B13" s="431"/>
      <c r="D13" s="437"/>
      <c r="E13" s="433">
        <v>752866.86</v>
      </c>
      <c r="F13" s="433" t="s">
        <v>96</v>
      </c>
      <c r="G13" s="433">
        <v>198460.48</v>
      </c>
      <c r="H13" s="433">
        <v>318308.90000000002</v>
      </c>
      <c r="I13" s="433">
        <v>234655.97</v>
      </c>
      <c r="J13" s="433">
        <v>1441.52</v>
      </c>
      <c r="K13" s="434"/>
      <c r="L13" s="435" t="s">
        <v>1620</v>
      </c>
      <c r="M13" s="437"/>
      <c r="N13" s="436"/>
    </row>
    <row r="14" spans="1:15" ht="23.1" customHeight="1">
      <c r="A14" s="172" t="s">
        <v>1621</v>
      </c>
      <c r="B14" s="172"/>
      <c r="C14" s="172"/>
      <c r="D14" s="438"/>
      <c r="E14" s="439">
        <v>100</v>
      </c>
      <c r="F14" s="440" t="s">
        <v>96</v>
      </c>
      <c r="G14" s="439">
        <v>47.71</v>
      </c>
      <c r="H14" s="439">
        <v>36.11</v>
      </c>
      <c r="I14" s="439">
        <v>16.12</v>
      </c>
      <c r="J14" s="439">
        <v>7.0000000000000007E-2</v>
      </c>
      <c r="K14" s="441"/>
      <c r="L14" s="172" t="s">
        <v>1622</v>
      </c>
    </row>
    <row r="15" spans="1:15" ht="22.5" customHeight="1">
      <c r="A15" s="172" t="s">
        <v>1623</v>
      </c>
      <c r="B15" s="172"/>
      <c r="C15" s="172"/>
      <c r="D15" s="438"/>
      <c r="E15" s="439" t="s">
        <v>1011</v>
      </c>
      <c r="F15" s="439">
        <v>2.91</v>
      </c>
      <c r="G15" s="439">
        <v>1.61</v>
      </c>
      <c r="H15" s="439">
        <v>3.41</v>
      </c>
      <c r="I15" s="439">
        <v>5.64</v>
      </c>
      <c r="J15" s="439">
        <v>8</v>
      </c>
      <c r="K15" s="441"/>
      <c r="L15" s="172" t="s">
        <v>1624</v>
      </c>
    </row>
    <row r="16" spans="1:15" ht="17.25" customHeight="1">
      <c r="A16" s="176"/>
      <c r="B16" s="176"/>
      <c r="C16" s="176"/>
      <c r="D16" s="442"/>
      <c r="E16" s="443" t="s">
        <v>1011</v>
      </c>
      <c r="F16" s="443" t="s">
        <v>1011</v>
      </c>
      <c r="G16" s="444" t="s">
        <v>1011</v>
      </c>
      <c r="H16" s="444" t="s">
        <v>1011</v>
      </c>
      <c r="I16" s="444" t="s">
        <v>1011</v>
      </c>
      <c r="J16" s="444" t="s">
        <v>1011</v>
      </c>
      <c r="K16" s="445"/>
      <c r="L16" s="176"/>
      <c r="M16" s="200"/>
    </row>
    <row r="17" spans="1:12" ht="28.5" customHeight="1">
      <c r="A17" s="483" t="s">
        <v>1625</v>
      </c>
      <c r="B17" s="483"/>
      <c r="C17" s="172"/>
      <c r="D17" s="438"/>
      <c r="E17" s="433">
        <v>4914492939.8900003</v>
      </c>
      <c r="F17" s="482">
        <v>19027.990000000002</v>
      </c>
      <c r="G17" s="433">
        <v>14933.52</v>
      </c>
      <c r="H17" s="433">
        <v>20226.03</v>
      </c>
      <c r="I17" s="433">
        <v>28391.94</v>
      </c>
      <c r="J17" s="433">
        <v>35626.5</v>
      </c>
      <c r="K17" s="434"/>
      <c r="L17" s="172" t="s">
        <v>1626</v>
      </c>
    </row>
    <row r="18" spans="1:12" ht="23.1" customHeight="1">
      <c r="A18" s="172" t="s">
        <v>1627</v>
      </c>
      <c r="B18" s="172"/>
      <c r="C18" s="172"/>
      <c r="D18" s="438"/>
      <c r="E18" s="433">
        <v>4262738077.1399999</v>
      </c>
      <c r="F18" s="433">
        <v>16504.52</v>
      </c>
      <c r="G18" s="433">
        <v>12481.59</v>
      </c>
      <c r="H18" s="433">
        <v>17702.38</v>
      </c>
      <c r="I18" s="433">
        <v>25651.84</v>
      </c>
      <c r="J18" s="433">
        <v>34315.5</v>
      </c>
      <c r="K18" s="172"/>
      <c r="L18" s="172" t="s">
        <v>1628</v>
      </c>
    </row>
    <row r="19" spans="1:12" ht="15" customHeight="1">
      <c r="A19" s="172"/>
      <c r="B19" s="172"/>
      <c r="C19" s="172"/>
      <c r="D19" s="438"/>
      <c r="E19" s="433" t="s">
        <v>1011</v>
      </c>
      <c r="F19" s="433" t="s">
        <v>1011</v>
      </c>
      <c r="G19" s="446" t="s">
        <v>1011</v>
      </c>
      <c r="H19" s="446" t="s">
        <v>1011</v>
      </c>
      <c r="I19" s="446" t="s">
        <v>1011</v>
      </c>
      <c r="J19" s="446" t="s">
        <v>1011</v>
      </c>
      <c r="K19" s="172"/>
      <c r="L19" s="172"/>
    </row>
    <row r="20" spans="1:12" ht="26.1" customHeight="1">
      <c r="A20" s="447" t="s">
        <v>1629</v>
      </c>
      <c r="B20" s="172" t="s">
        <v>1630</v>
      </c>
      <c r="C20" s="172"/>
      <c r="D20" s="438"/>
      <c r="E20" s="433">
        <v>1716755641.27</v>
      </c>
      <c r="F20" s="433">
        <v>6646.96</v>
      </c>
      <c r="G20" s="446">
        <v>5081.8999999999996</v>
      </c>
      <c r="H20" s="446">
        <v>7387.61</v>
      </c>
      <c r="I20" s="446">
        <v>9587.91</v>
      </c>
      <c r="J20" s="446">
        <v>14125.5</v>
      </c>
      <c r="K20" s="172"/>
      <c r="L20" s="172" t="s">
        <v>1631</v>
      </c>
    </row>
    <row r="21" spans="1:12" ht="26.1" customHeight="1">
      <c r="A21" s="362" t="s">
        <v>1632</v>
      </c>
      <c r="B21" s="172" t="s">
        <v>1633</v>
      </c>
      <c r="C21" s="172"/>
      <c r="D21" s="438"/>
      <c r="E21" s="433">
        <v>1213294102</v>
      </c>
      <c r="F21" s="433">
        <v>4697.6499999999996</v>
      </c>
      <c r="G21" s="446">
        <v>3407.78</v>
      </c>
      <c r="H21" s="446">
        <v>5368.59</v>
      </c>
      <c r="I21" s="446">
        <v>6979.95</v>
      </c>
      <c r="J21" s="446">
        <v>12233.5</v>
      </c>
      <c r="K21" s="172"/>
      <c r="L21" s="172" t="s">
        <v>1634</v>
      </c>
    </row>
    <row r="22" spans="1:12" ht="26.1" customHeight="1">
      <c r="B22" s="173" t="s">
        <v>1635</v>
      </c>
      <c r="D22" s="448"/>
      <c r="E22" s="433">
        <v>303209555.58999997</v>
      </c>
      <c r="F22" s="433">
        <v>1173.97</v>
      </c>
      <c r="G22" s="446">
        <v>801.03</v>
      </c>
      <c r="H22" s="446">
        <v>1414.24</v>
      </c>
      <c r="I22" s="446">
        <v>1734.6</v>
      </c>
      <c r="J22" s="446">
        <v>2330.6</v>
      </c>
      <c r="K22" s="172"/>
      <c r="L22" s="173" t="s">
        <v>1636</v>
      </c>
    </row>
    <row r="23" spans="1:12" ht="26.1" customHeight="1">
      <c r="B23" s="173" t="s">
        <v>1637</v>
      </c>
      <c r="D23" s="448"/>
      <c r="E23" s="433">
        <v>195282962.80000001</v>
      </c>
      <c r="F23" s="433">
        <v>756.1</v>
      </c>
      <c r="G23" s="446">
        <v>529.66</v>
      </c>
      <c r="H23" s="446">
        <v>888.95</v>
      </c>
      <c r="I23" s="446">
        <v>1123.07</v>
      </c>
      <c r="J23" s="446">
        <v>2064</v>
      </c>
      <c r="K23" s="172"/>
      <c r="L23" s="173" t="s">
        <v>1638</v>
      </c>
    </row>
    <row r="24" spans="1:12" ht="26.1" customHeight="1">
      <c r="B24" s="173" t="s">
        <v>1639</v>
      </c>
      <c r="D24" s="448"/>
      <c r="E24" s="433">
        <v>154128383.80000001</v>
      </c>
      <c r="F24" s="433">
        <v>596.76</v>
      </c>
      <c r="G24" s="446">
        <v>462.85</v>
      </c>
      <c r="H24" s="446">
        <v>663.47</v>
      </c>
      <c r="I24" s="446">
        <v>840.54</v>
      </c>
      <c r="J24" s="446">
        <v>1320.1</v>
      </c>
      <c r="K24" s="172"/>
      <c r="L24" s="173" t="s">
        <v>1640</v>
      </c>
    </row>
    <row r="25" spans="1:12" ht="26.1" customHeight="1">
      <c r="B25" s="173" t="s">
        <v>1641</v>
      </c>
      <c r="D25" s="448"/>
      <c r="E25" s="433">
        <v>118644292.81</v>
      </c>
      <c r="F25" s="433">
        <v>459.37</v>
      </c>
      <c r="G25" s="446">
        <v>266.60000000000002</v>
      </c>
      <c r="H25" s="446">
        <v>546.36</v>
      </c>
      <c r="I25" s="446">
        <v>821.32</v>
      </c>
      <c r="J25" s="446">
        <v>3637.8</v>
      </c>
      <c r="K25" s="172"/>
      <c r="L25" s="173" t="s">
        <v>1642</v>
      </c>
    </row>
    <row r="26" spans="1:12" ht="26.1" customHeight="1">
      <c r="B26" s="173" t="s">
        <v>1643</v>
      </c>
      <c r="D26" s="448"/>
      <c r="E26" s="433">
        <v>14264346.43</v>
      </c>
      <c r="F26" s="433">
        <v>55.23</v>
      </c>
      <c r="G26" s="446">
        <v>38.4</v>
      </c>
      <c r="H26" s="446">
        <v>63.36</v>
      </c>
      <c r="I26" s="446">
        <v>86.88</v>
      </c>
      <c r="J26" s="446">
        <v>43</v>
      </c>
      <c r="K26" s="172"/>
      <c r="L26" s="173" t="s">
        <v>1644</v>
      </c>
    </row>
    <row r="27" spans="1:12" ht="26.1" customHeight="1">
      <c r="B27" s="173" t="s">
        <v>1645</v>
      </c>
      <c r="D27" s="448"/>
      <c r="E27" s="433">
        <v>111307843.22</v>
      </c>
      <c r="F27" s="433">
        <v>430.96</v>
      </c>
      <c r="G27" s="446">
        <v>358.96</v>
      </c>
      <c r="H27" s="446">
        <v>481</v>
      </c>
      <c r="I27" s="446">
        <v>532.01</v>
      </c>
      <c r="J27" s="446">
        <v>430</v>
      </c>
      <c r="K27" s="172"/>
      <c r="L27" s="173" t="s">
        <v>1646</v>
      </c>
    </row>
    <row r="28" spans="1:12" ht="26.1" customHeight="1">
      <c r="B28" s="173" t="s">
        <v>1647</v>
      </c>
      <c r="D28" s="448"/>
      <c r="E28" s="433">
        <v>95212198.900000006</v>
      </c>
      <c r="F28" s="433">
        <v>368.64</v>
      </c>
      <c r="G28" s="446">
        <v>294.67</v>
      </c>
      <c r="H28" s="446">
        <v>421.37</v>
      </c>
      <c r="I28" s="446">
        <v>468.83</v>
      </c>
      <c r="J28" s="446">
        <v>520.29999999999995</v>
      </c>
      <c r="K28" s="172"/>
      <c r="L28" s="173" t="s">
        <v>1648</v>
      </c>
    </row>
    <row r="29" spans="1:12" ht="26.1" customHeight="1">
      <c r="B29" s="173" t="s">
        <v>1649</v>
      </c>
      <c r="D29" s="448"/>
      <c r="E29" s="433">
        <v>84661462.930000007</v>
      </c>
      <c r="F29" s="433">
        <v>327.79</v>
      </c>
      <c r="G29" s="446">
        <v>206.3</v>
      </c>
      <c r="H29" s="446">
        <v>339.98</v>
      </c>
      <c r="I29" s="446">
        <v>659.58</v>
      </c>
      <c r="J29" s="446">
        <v>455.8</v>
      </c>
      <c r="L29" s="173" t="s">
        <v>1650</v>
      </c>
    </row>
    <row r="30" spans="1:12" ht="26.1" customHeight="1">
      <c r="B30" s="173" t="s">
        <v>1651</v>
      </c>
      <c r="D30" s="448"/>
      <c r="E30" s="433">
        <v>25568747.77</v>
      </c>
      <c r="F30" s="433">
        <v>99</v>
      </c>
      <c r="G30" s="446">
        <v>72.62</v>
      </c>
      <c r="H30" s="446">
        <v>112.34</v>
      </c>
      <c r="I30" s="446">
        <v>146.88</v>
      </c>
      <c r="J30" s="446">
        <v>167.7</v>
      </c>
      <c r="K30" s="426"/>
      <c r="L30" s="173" t="s">
        <v>1652</v>
      </c>
    </row>
    <row r="31" spans="1:12" s="422" customFormat="1" ht="26.1" customHeight="1">
      <c r="B31" s="449" t="s">
        <v>1653</v>
      </c>
      <c r="C31" s="449"/>
      <c r="D31" s="448"/>
      <c r="E31" s="433">
        <v>111014307.75</v>
      </c>
      <c r="F31" s="433">
        <v>429.83</v>
      </c>
      <c r="G31" s="446">
        <v>376.69</v>
      </c>
      <c r="H31" s="446">
        <v>437.53</v>
      </c>
      <c r="I31" s="446">
        <v>566.26</v>
      </c>
      <c r="J31" s="446">
        <v>1264.2</v>
      </c>
      <c r="K31" s="426"/>
      <c r="L31" s="422" t="s">
        <v>1654</v>
      </c>
    </row>
    <row r="32" spans="1:12" s="422" customFormat="1" ht="26.1" customHeight="1">
      <c r="B32" s="449" t="s">
        <v>1655</v>
      </c>
      <c r="C32" s="449"/>
      <c r="D32" s="448"/>
      <c r="E32" s="433" t="s">
        <v>1011</v>
      </c>
      <c r="F32" s="433" t="s">
        <v>1011</v>
      </c>
      <c r="G32" s="446" t="s">
        <v>1011</v>
      </c>
      <c r="H32" s="446" t="s">
        <v>1011</v>
      </c>
      <c r="I32" s="446" t="s">
        <v>1011</v>
      </c>
      <c r="J32" s="446" t="s">
        <v>1011</v>
      </c>
      <c r="K32" s="426"/>
      <c r="L32" s="422" t="s">
        <v>1656</v>
      </c>
    </row>
    <row r="33" spans="1:15" s="422" customFormat="1" ht="13.5" customHeight="1">
      <c r="B33" s="449"/>
      <c r="C33" s="449"/>
      <c r="D33" s="448"/>
      <c r="E33" s="433" t="s">
        <v>1011</v>
      </c>
      <c r="F33" s="433" t="s">
        <v>1011</v>
      </c>
      <c r="G33" s="446" t="s">
        <v>1011</v>
      </c>
      <c r="H33" s="446" t="s">
        <v>1011</v>
      </c>
      <c r="I33" s="446" t="s">
        <v>1011</v>
      </c>
      <c r="J33" s="446" t="s">
        <v>1011</v>
      </c>
      <c r="K33" s="426"/>
      <c r="M33" s="419"/>
    </row>
    <row r="34" spans="1:15" ht="23.25">
      <c r="A34" s="172" t="s">
        <v>1657</v>
      </c>
      <c r="D34" s="420"/>
      <c r="E34" s="420"/>
      <c r="J34" s="195"/>
      <c r="K34" s="195"/>
      <c r="L34" s="172"/>
    </row>
    <row r="35" spans="1:15" s="422" customFormat="1" ht="23.25">
      <c r="A35" s="421" t="s">
        <v>1658</v>
      </c>
      <c r="D35" s="420"/>
      <c r="E35" s="420"/>
      <c r="J35" s="195"/>
      <c r="K35" s="195"/>
      <c r="N35" s="172"/>
      <c r="O35" s="172"/>
    </row>
    <row r="36" spans="1:15" ht="23.25">
      <c r="A36" s="421"/>
      <c r="G36" s="422"/>
      <c r="H36" s="422"/>
      <c r="I36" s="422"/>
      <c r="J36" s="195"/>
      <c r="K36" s="195"/>
      <c r="M36" s="423" t="s">
        <v>1605</v>
      </c>
      <c r="N36" s="423"/>
    </row>
    <row r="37" spans="1:15" ht="5.0999999999999996" customHeight="1">
      <c r="A37" s="200"/>
      <c r="B37" s="200"/>
      <c r="C37" s="200"/>
      <c r="D37" s="424"/>
      <c r="E37" s="200"/>
      <c r="F37" s="200"/>
      <c r="K37" s="200"/>
      <c r="L37" s="200"/>
      <c r="M37" s="200"/>
    </row>
    <row r="38" spans="1:15" ht="26.25" customHeight="1">
      <c r="D38" s="420"/>
      <c r="E38" s="1037" t="s">
        <v>1606</v>
      </c>
      <c r="F38" s="1037"/>
      <c r="G38" s="1037" t="s">
        <v>1607</v>
      </c>
      <c r="H38" s="1037"/>
      <c r="I38" s="1037"/>
      <c r="J38" s="1037"/>
      <c r="K38" s="362"/>
    </row>
    <row r="39" spans="1:15" ht="20.100000000000001" customHeight="1">
      <c r="D39" s="420"/>
      <c r="E39" s="1033" t="s">
        <v>1608</v>
      </c>
      <c r="F39" s="1033"/>
      <c r="G39" s="1015" t="s">
        <v>1609</v>
      </c>
      <c r="H39" s="1015"/>
      <c r="I39" s="1015"/>
      <c r="J39" s="1015"/>
      <c r="K39" s="362"/>
    </row>
    <row r="40" spans="1:15" ht="20.100000000000001" customHeight="1">
      <c r="A40" s="1015" t="s">
        <v>1610</v>
      </c>
      <c r="B40" s="1015"/>
      <c r="C40" s="1015"/>
      <c r="D40" s="1015"/>
      <c r="E40" s="425" t="s">
        <v>99</v>
      </c>
      <c r="F40" s="425" t="s">
        <v>966</v>
      </c>
      <c r="G40" s="1032"/>
      <c r="H40" s="1033"/>
      <c r="I40" s="1033"/>
      <c r="J40" s="1033"/>
      <c r="K40" s="362"/>
      <c r="L40" s="1015" t="s">
        <v>1611</v>
      </c>
      <c r="M40" s="1015"/>
    </row>
    <row r="41" spans="1:15" ht="20.100000000000001" customHeight="1">
      <c r="D41" s="420"/>
      <c r="E41" s="425" t="s">
        <v>978</v>
      </c>
      <c r="F41" s="425" t="s">
        <v>965</v>
      </c>
      <c r="G41" s="1034" t="s">
        <v>1612</v>
      </c>
      <c r="H41" s="1035" t="s">
        <v>1613</v>
      </c>
      <c r="I41" s="1035" t="s">
        <v>1614</v>
      </c>
      <c r="J41" s="1036" t="s">
        <v>1615</v>
      </c>
      <c r="K41" s="426"/>
    </row>
    <row r="42" spans="1:15" ht="20.100000000000001" customHeight="1">
      <c r="D42" s="420"/>
      <c r="F42" s="362" t="s">
        <v>1659</v>
      </c>
      <c r="G42" s="1015"/>
      <c r="H42" s="1015"/>
      <c r="I42" s="1015"/>
      <c r="J42" s="1015"/>
      <c r="K42" s="362"/>
    </row>
    <row r="43" spans="1:15" s="429" customFormat="1" ht="13.5" customHeight="1">
      <c r="A43" s="1031">
        <v>1</v>
      </c>
      <c r="B43" s="1031"/>
      <c r="C43" s="1031"/>
      <c r="D43" s="427"/>
      <c r="E43" s="428">
        <v>2</v>
      </c>
      <c r="F43" s="428">
        <v>3</v>
      </c>
      <c r="G43" s="428">
        <v>4</v>
      </c>
      <c r="H43" s="428">
        <v>5</v>
      </c>
      <c r="I43" s="428">
        <v>6</v>
      </c>
      <c r="J43" s="428">
        <v>7</v>
      </c>
      <c r="K43" s="428"/>
      <c r="L43" s="1031">
        <v>8</v>
      </c>
      <c r="M43" s="1031"/>
    </row>
    <row r="44" spans="1:15" ht="26.1" customHeight="1">
      <c r="A44" s="197" t="s">
        <v>1660</v>
      </c>
      <c r="B44" s="172" t="s">
        <v>1661</v>
      </c>
      <c r="D44" s="448"/>
      <c r="E44" s="433">
        <v>503461539.26999998</v>
      </c>
      <c r="F44" s="433">
        <v>1949.31</v>
      </c>
      <c r="G44" s="446">
        <v>1674.12</v>
      </c>
      <c r="H44" s="446">
        <v>2019.01</v>
      </c>
      <c r="I44" s="446">
        <v>2607.96</v>
      </c>
      <c r="J44" s="446">
        <v>1892</v>
      </c>
      <c r="K44" s="426"/>
      <c r="L44" s="172" t="s">
        <v>1662</v>
      </c>
    </row>
    <row r="45" spans="1:15" ht="26.1" customHeight="1">
      <c r="B45" s="449" t="s">
        <v>1663</v>
      </c>
      <c r="D45" s="448"/>
      <c r="E45" s="433">
        <v>213678731.61000001</v>
      </c>
      <c r="F45" s="433">
        <v>827.32</v>
      </c>
      <c r="G45" s="450">
        <v>743.8</v>
      </c>
      <c r="H45" s="450">
        <v>857.85</v>
      </c>
      <c r="I45" s="450">
        <v>1003.79</v>
      </c>
      <c r="J45" s="450">
        <v>1376</v>
      </c>
      <c r="K45" s="441"/>
      <c r="L45" s="173" t="s">
        <v>1664</v>
      </c>
    </row>
    <row r="46" spans="1:15" ht="26.1" customHeight="1">
      <c r="B46" s="449" t="s">
        <v>1665</v>
      </c>
      <c r="D46" s="448"/>
      <c r="E46" s="433">
        <v>289782807.66000003</v>
      </c>
      <c r="F46" s="433">
        <v>1121.98</v>
      </c>
      <c r="G46" s="446">
        <v>930.32</v>
      </c>
      <c r="H46" s="446">
        <v>1161.1600000000001</v>
      </c>
      <c r="I46" s="446">
        <v>1604.17</v>
      </c>
      <c r="J46" s="446">
        <v>516</v>
      </c>
      <c r="L46" s="173" t="s">
        <v>1666</v>
      </c>
    </row>
    <row r="47" spans="1:15" ht="26.1" customHeight="1">
      <c r="B47" s="173" t="s">
        <v>1667</v>
      </c>
      <c r="D47" s="451"/>
      <c r="E47" s="433" t="s">
        <v>1011</v>
      </c>
      <c r="F47" s="433" t="s">
        <v>1011</v>
      </c>
      <c r="G47" s="446" t="s">
        <v>1011</v>
      </c>
      <c r="H47" s="446" t="s">
        <v>1011</v>
      </c>
      <c r="I47" s="446" t="s">
        <v>1011</v>
      </c>
      <c r="J47" s="446" t="s">
        <v>1011</v>
      </c>
      <c r="K47" s="172"/>
      <c r="L47" s="173" t="s">
        <v>1668</v>
      </c>
    </row>
    <row r="48" spans="1:15" ht="15" customHeight="1">
      <c r="D48" s="451"/>
      <c r="E48" s="433" t="s">
        <v>1011</v>
      </c>
      <c r="F48" s="433" t="s">
        <v>1011</v>
      </c>
      <c r="G48" s="446" t="s">
        <v>1011</v>
      </c>
      <c r="H48" s="446" t="s">
        <v>1011</v>
      </c>
      <c r="I48" s="446" t="s">
        <v>1011</v>
      </c>
      <c r="J48" s="446" t="s">
        <v>1011</v>
      </c>
    </row>
    <row r="49" spans="1:12" ht="26.1" customHeight="1">
      <c r="A49" s="452">
        <v>2</v>
      </c>
      <c r="B49" s="172" t="s">
        <v>1669</v>
      </c>
      <c r="D49" s="451"/>
      <c r="E49" s="433">
        <v>31093189.030000001</v>
      </c>
      <c r="F49" s="433">
        <v>120.39</v>
      </c>
      <c r="G49" s="446">
        <v>80.63</v>
      </c>
      <c r="H49" s="446">
        <v>137.18</v>
      </c>
      <c r="I49" s="446">
        <v>200.98</v>
      </c>
      <c r="J49" s="446" t="s">
        <v>96</v>
      </c>
      <c r="L49" s="172" t="s">
        <v>1670</v>
      </c>
    </row>
    <row r="50" spans="1:12" ht="26.1" customHeight="1">
      <c r="B50" s="173" t="s">
        <v>1671</v>
      </c>
      <c r="D50" s="448"/>
      <c r="E50" s="433">
        <v>14601345.279999999</v>
      </c>
      <c r="F50" s="433">
        <v>56.53</v>
      </c>
      <c r="G50" s="446">
        <v>33.67</v>
      </c>
      <c r="H50" s="446">
        <v>57.6</v>
      </c>
      <c r="I50" s="446">
        <v>122.06</v>
      </c>
      <c r="J50" s="446" t="s">
        <v>96</v>
      </c>
      <c r="L50" s="173" t="s">
        <v>1672</v>
      </c>
    </row>
    <row r="51" spans="1:12" ht="26.1" customHeight="1">
      <c r="B51" s="173" t="s">
        <v>1673</v>
      </c>
      <c r="D51" s="448"/>
      <c r="E51" s="433">
        <v>16491843.76</v>
      </c>
      <c r="F51" s="433">
        <v>63.85</v>
      </c>
      <c r="G51" s="446">
        <v>46.96</v>
      </c>
      <c r="H51" s="446">
        <v>79.569999999999993</v>
      </c>
      <c r="I51" s="446">
        <v>78.92</v>
      </c>
      <c r="J51" s="446" t="s">
        <v>96</v>
      </c>
      <c r="L51" s="173" t="s">
        <v>1674</v>
      </c>
    </row>
    <row r="52" spans="1:12" ht="15" customHeight="1">
      <c r="D52" s="451"/>
      <c r="E52" s="433" t="s">
        <v>1011</v>
      </c>
      <c r="F52" s="433" t="s">
        <v>1011</v>
      </c>
      <c r="G52" s="446" t="s">
        <v>1011</v>
      </c>
      <c r="H52" s="446" t="s">
        <v>1011</v>
      </c>
      <c r="I52" s="446" t="s">
        <v>1011</v>
      </c>
      <c r="J52" s="446" t="s">
        <v>1011</v>
      </c>
    </row>
    <row r="53" spans="1:12" ht="26.1" customHeight="1">
      <c r="A53" s="452">
        <v>3</v>
      </c>
      <c r="B53" s="172" t="s">
        <v>1675</v>
      </c>
      <c r="C53" s="172"/>
      <c r="D53" s="453"/>
      <c r="E53" s="433">
        <v>14024359.85</v>
      </c>
      <c r="F53" s="433">
        <v>54.3</v>
      </c>
      <c r="G53" s="446">
        <v>42.79</v>
      </c>
      <c r="H53" s="446">
        <v>58.5</v>
      </c>
      <c r="I53" s="446">
        <v>74.16</v>
      </c>
      <c r="J53" s="446">
        <v>1161</v>
      </c>
      <c r="L53" s="172" t="s">
        <v>1676</v>
      </c>
    </row>
    <row r="54" spans="1:12" ht="26.1" customHeight="1">
      <c r="B54" s="199" t="s">
        <v>1677</v>
      </c>
      <c r="C54" s="199"/>
      <c r="D54" s="448"/>
      <c r="E54" s="433">
        <v>13842106.640000001</v>
      </c>
      <c r="F54" s="433">
        <v>53.59</v>
      </c>
      <c r="G54" s="446">
        <v>41.51</v>
      </c>
      <c r="H54" s="446">
        <v>58.24</v>
      </c>
      <c r="I54" s="446">
        <v>74.16</v>
      </c>
      <c r="J54" s="446">
        <v>1161</v>
      </c>
      <c r="K54" s="172"/>
      <c r="L54" s="422" t="s">
        <v>1678</v>
      </c>
    </row>
    <row r="55" spans="1:12" ht="26.1" customHeight="1">
      <c r="B55" s="199" t="s">
        <v>1679</v>
      </c>
      <c r="C55" s="199"/>
      <c r="D55" s="448"/>
      <c r="E55" s="433">
        <v>182253.21</v>
      </c>
      <c r="F55" s="433">
        <v>0.71</v>
      </c>
      <c r="G55" s="446">
        <v>1.28</v>
      </c>
      <c r="H55" s="446">
        <v>0.26</v>
      </c>
      <c r="I55" s="446" t="s">
        <v>96</v>
      </c>
      <c r="J55" s="446" t="s">
        <v>96</v>
      </c>
      <c r="K55" s="172"/>
      <c r="L55" s="422" t="s">
        <v>1680</v>
      </c>
    </row>
    <row r="56" spans="1:12" ht="15" customHeight="1">
      <c r="A56" s="173" t="s">
        <v>1681</v>
      </c>
      <c r="D56" s="451"/>
      <c r="E56" s="433" t="s">
        <v>1011</v>
      </c>
      <c r="F56" s="433" t="s">
        <v>1011</v>
      </c>
      <c r="G56" s="446" t="s">
        <v>1011</v>
      </c>
      <c r="H56" s="446" t="s">
        <v>1011</v>
      </c>
      <c r="I56" s="446" t="s">
        <v>1011</v>
      </c>
      <c r="J56" s="446" t="s">
        <v>1011</v>
      </c>
      <c r="K56" s="172"/>
    </row>
    <row r="57" spans="1:12" ht="24.95" customHeight="1">
      <c r="A57" s="452">
        <v>4</v>
      </c>
      <c r="B57" s="172" t="s">
        <v>1682</v>
      </c>
      <c r="C57" s="172"/>
      <c r="D57" s="438"/>
      <c r="E57" s="433" t="s">
        <v>1011</v>
      </c>
      <c r="F57" s="433" t="s">
        <v>1011</v>
      </c>
      <c r="G57" s="446" t="s">
        <v>1011</v>
      </c>
      <c r="H57" s="446" t="s">
        <v>1011</v>
      </c>
      <c r="I57" s="446" t="s">
        <v>1011</v>
      </c>
      <c r="J57" s="446" t="s">
        <v>1011</v>
      </c>
      <c r="L57" s="172" t="s">
        <v>1683</v>
      </c>
    </row>
    <row r="58" spans="1:12" ht="24.95" customHeight="1">
      <c r="B58" s="172" t="s">
        <v>1684</v>
      </c>
      <c r="C58" s="172"/>
      <c r="D58" s="453"/>
      <c r="E58" s="433">
        <v>849182673.77999997</v>
      </c>
      <c r="F58" s="433">
        <v>3287.88</v>
      </c>
      <c r="G58" s="446">
        <v>2829</v>
      </c>
      <c r="H58" s="446">
        <v>3659.6</v>
      </c>
      <c r="I58" s="446">
        <v>3799.21</v>
      </c>
      <c r="J58" s="446">
        <v>6565</v>
      </c>
      <c r="K58" s="172"/>
      <c r="L58" s="172" t="s">
        <v>1685</v>
      </c>
    </row>
    <row r="59" spans="1:12" ht="24.95" customHeight="1">
      <c r="B59" s="173" t="s">
        <v>1686</v>
      </c>
      <c r="D59" s="448"/>
      <c r="E59" s="433">
        <v>20646861.98</v>
      </c>
      <c r="F59" s="433">
        <v>79.94</v>
      </c>
      <c r="G59" s="446">
        <v>139.07</v>
      </c>
      <c r="H59" s="446">
        <v>31.73</v>
      </c>
      <c r="I59" s="446">
        <v>0.27</v>
      </c>
      <c r="J59" s="446">
        <v>3000</v>
      </c>
      <c r="K59" s="172"/>
      <c r="L59" s="422" t="s">
        <v>1687</v>
      </c>
    </row>
    <row r="60" spans="1:12" ht="24.95" customHeight="1">
      <c r="B60" s="173" t="s">
        <v>1688</v>
      </c>
      <c r="E60" s="433" t="s">
        <v>1011</v>
      </c>
      <c r="F60" s="433" t="s">
        <v>1011</v>
      </c>
      <c r="G60" s="446" t="s">
        <v>1011</v>
      </c>
      <c r="H60" s="446" t="s">
        <v>1011</v>
      </c>
      <c r="I60" s="446" t="s">
        <v>1011</v>
      </c>
      <c r="J60" s="446" t="s">
        <v>1011</v>
      </c>
      <c r="K60" s="172"/>
      <c r="L60" s="173" t="s">
        <v>1689</v>
      </c>
    </row>
    <row r="61" spans="1:12" ht="24.95" customHeight="1">
      <c r="B61" s="173" t="s">
        <v>1690</v>
      </c>
      <c r="D61" s="448"/>
      <c r="E61" s="433">
        <v>448999714.41000003</v>
      </c>
      <c r="F61" s="433">
        <v>1738.44</v>
      </c>
      <c r="G61" s="446">
        <v>1631.19</v>
      </c>
      <c r="H61" s="446">
        <v>1817.11</v>
      </c>
      <c r="I61" s="446">
        <v>1887.19</v>
      </c>
      <c r="J61" s="446" t="s">
        <v>96</v>
      </c>
      <c r="K61" s="172"/>
      <c r="L61" s="422" t="s">
        <v>1691</v>
      </c>
    </row>
    <row r="62" spans="1:12" ht="24.95" customHeight="1">
      <c r="B62" s="173" t="s">
        <v>1692</v>
      </c>
      <c r="D62" s="448"/>
      <c r="E62" s="433">
        <v>44459260.530000001</v>
      </c>
      <c r="F62" s="433">
        <v>172.14</v>
      </c>
      <c r="G62" s="446">
        <v>93.3</v>
      </c>
      <c r="H62" s="446">
        <v>253.94</v>
      </c>
      <c r="I62" s="446">
        <v>222.98</v>
      </c>
      <c r="J62" s="446" t="s">
        <v>96</v>
      </c>
      <c r="K62" s="172"/>
      <c r="L62" s="173" t="s">
        <v>1693</v>
      </c>
    </row>
    <row r="63" spans="1:12" ht="24.95" customHeight="1">
      <c r="B63" s="173" t="s">
        <v>1694</v>
      </c>
      <c r="D63" s="448"/>
      <c r="E63" s="433">
        <v>15575737.41</v>
      </c>
      <c r="F63" s="433">
        <v>60.31</v>
      </c>
      <c r="G63" s="446">
        <v>37.19</v>
      </c>
      <c r="H63" s="446">
        <v>84.15</v>
      </c>
      <c r="I63" s="446">
        <v>75.58</v>
      </c>
      <c r="J63" s="446" t="s">
        <v>96</v>
      </c>
      <c r="L63" s="173" t="s">
        <v>1695</v>
      </c>
    </row>
    <row r="64" spans="1:12" ht="24.95" customHeight="1">
      <c r="B64" s="173" t="s">
        <v>1696</v>
      </c>
      <c r="D64" s="448"/>
      <c r="E64" s="433">
        <v>31863555.41</v>
      </c>
      <c r="F64" s="433">
        <v>123.37</v>
      </c>
      <c r="G64" s="446">
        <v>5.18</v>
      </c>
      <c r="H64" s="446">
        <v>270.42</v>
      </c>
      <c r="I64" s="446">
        <v>144.33000000000001</v>
      </c>
      <c r="J64" s="446" t="s">
        <v>96</v>
      </c>
      <c r="K64" s="172"/>
      <c r="L64" s="173" t="s">
        <v>1697</v>
      </c>
    </row>
    <row r="65" spans="1:15" ht="24.95" customHeight="1">
      <c r="B65" s="173" t="s">
        <v>1698</v>
      </c>
      <c r="D65" s="448"/>
      <c r="E65" s="433">
        <v>4762517.37</v>
      </c>
      <c r="F65" s="433">
        <v>18.440000000000001</v>
      </c>
      <c r="G65" s="446">
        <v>13.24</v>
      </c>
      <c r="H65" s="446">
        <v>17.84</v>
      </c>
      <c r="I65" s="446">
        <v>35.24</v>
      </c>
      <c r="J65" s="446" t="s">
        <v>96</v>
      </c>
      <c r="K65" s="172"/>
      <c r="L65" s="173" t="s">
        <v>1699</v>
      </c>
    </row>
    <row r="66" spans="1:15" ht="24.95" customHeight="1">
      <c r="B66" s="173" t="s">
        <v>1700</v>
      </c>
      <c r="D66" s="448"/>
      <c r="E66" s="433">
        <v>213391484.94999999</v>
      </c>
      <c r="F66" s="433">
        <v>826.21</v>
      </c>
      <c r="G66" s="446">
        <v>672.23</v>
      </c>
      <c r="H66" s="446">
        <v>905.2</v>
      </c>
      <c r="I66" s="446">
        <v>1096.6300000000001</v>
      </c>
      <c r="J66" s="446">
        <v>2770</v>
      </c>
      <c r="K66" s="172"/>
      <c r="L66" s="199" t="s">
        <v>1701</v>
      </c>
    </row>
    <row r="67" spans="1:15" ht="24.95" customHeight="1">
      <c r="B67" s="173" t="s">
        <v>1702</v>
      </c>
      <c r="D67" s="448"/>
      <c r="E67" s="433">
        <v>65476624.659999996</v>
      </c>
      <c r="F67" s="433">
        <v>253.51</v>
      </c>
      <c r="G67" s="446">
        <v>205.79</v>
      </c>
      <c r="H67" s="446">
        <v>278.26</v>
      </c>
      <c r="I67" s="446">
        <v>336.98</v>
      </c>
      <c r="J67" s="446">
        <v>795</v>
      </c>
      <c r="K67" s="172"/>
      <c r="L67" s="173" t="s">
        <v>1703</v>
      </c>
    </row>
    <row r="68" spans="1:15" ht="24.95" customHeight="1">
      <c r="B68" s="422" t="s">
        <v>1704</v>
      </c>
      <c r="D68" s="448"/>
      <c r="E68" s="433">
        <v>4006917.06</v>
      </c>
      <c r="F68" s="433">
        <v>15.51</v>
      </c>
      <c r="G68" s="446">
        <v>31.8</v>
      </c>
      <c r="H68" s="446">
        <v>0.96</v>
      </c>
      <c r="I68" s="446" t="s">
        <v>96</v>
      </c>
      <c r="J68" s="446" t="s">
        <v>96</v>
      </c>
      <c r="K68" s="172"/>
      <c r="L68" s="422" t="s">
        <v>1705</v>
      </c>
    </row>
    <row r="69" spans="1:15" ht="15" customHeight="1">
      <c r="B69" s="422"/>
      <c r="D69" s="448"/>
      <c r="E69" s="433" t="s">
        <v>1011</v>
      </c>
      <c r="F69" s="433" t="s">
        <v>1011</v>
      </c>
      <c r="G69" s="446" t="s">
        <v>1011</v>
      </c>
      <c r="H69" s="446" t="s">
        <v>1011</v>
      </c>
      <c r="I69" s="446" t="s">
        <v>1011</v>
      </c>
      <c r="J69" s="446" t="s">
        <v>1011</v>
      </c>
      <c r="K69" s="172"/>
      <c r="L69" s="195"/>
    </row>
    <row r="70" spans="1:15" ht="23.25">
      <c r="A70" s="172" t="s">
        <v>1657</v>
      </c>
      <c r="D70" s="420"/>
      <c r="E70" s="420"/>
      <c r="J70" s="195"/>
      <c r="K70" s="195"/>
      <c r="L70" s="172"/>
    </row>
    <row r="71" spans="1:15" s="422" customFormat="1" ht="23.25">
      <c r="A71" s="421" t="s">
        <v>1658</v>
      </c>
      <c r="D71" s="420"/>
      <c r="E71" s="420"/>
      <c r="J71" s="195"/>
      <c r="K71" s="195"/>
      <c r="N71" s="172"/>
      <c r="O71" s="172"/>
    </row>
    <row r="72" spans="1:15" ht="23.25">
      <c r="A72" s="421"/>
      <c r="G72" s="422"/>
      <c r="H72" s="422"/>
      <c r="I72" s="422"/>
      <c r="J72" s="195"/>
      <c r="K72" s="195"/>
      <c r="M72" s="423" t="s">
        <v>1605</v>
      </c>
      <c r="N72" s="423"/>
    </row>
    <row r="73" spans="1:15" ht="5.0999999999999996" customHeight="1">
      <c r="A73" s="200"/>
      <c r="B73" s="200"/>
      <c r="C73" s="200"/>
      <c r="D73" s="424"/>
      <c r="E73" s="200"/>
      <c r="F73" s="200"/>
      <c r="K73" s="200"/>
      <c r="L73" s="200"/>
      <c r="M73" s="200"/>
    </row>
    <row r="74" spans="1:15" ht="26.25" customHeight="1">
      <c r="D74" s="420"/>
      <c r="E74" s="1037" t="s">
        <v>1606</v>
      </c>
      <c r="F74" s="1037"/>
      <c r="G74" s="1037" t="s">
        <v>1607</v>
      </c>
      <c r="H74" s="1037"/>
      <c r="I74" s="1037"/>
      <c r="J74" s="1037"/>
      <c r="K74" s="362"/>
    </row>
    <row r="75" spans="1:15" ht="20.100000000000001" customHeight="1">
      <c r="D75" s="420"/>
      <c r="E75" s="1033" t="s">
        <v>1608</v>
      </c>
      <c r="F75" s="1033"/>
      <c r="G75" s="1015" t="s">
        <v>1609</v>
      </c>
      <c r="H75" s="1015"/>
      <c r="I75" s="1015"/>
      <c r="J75" s="1015"/>
      <c r="K75" s="362"/>
    </row>
    <row r="76" spans="1:15" ht="20.100000000000001" customHeight="1">
      <c r="A76" s="1015" t="s">
        <v>1610</v>
      </c>
      <c r="B76" s="1015"/>
      <c r="C76" s="1015"/>
      <c r="D76" s="1015"/>
      <c r="E76" s="425" t="s">
        <v>99</v>
      </c>
      <c r="F76" s="425" t="s">
        <v>966</v>
      </c>
      <c r="G76" s="1032"/>
      <c r="H76" s="1033"/>
      <c r="I76" s="1033"/>
      <c r="J76" s="1033"/>
      <c r="K76" s="362"/>
      <c r="L76" s="1015" t="s">
        <v>1611</v>
      </c>
      <c r="M76" s="1015"/>
    </row>
    <row r="77" spans="1:15" ht="20.100000000000001" customHeight="1">
      <c r="D77" s="420"/>
      <c r="E77" s="425" t="s">
        <v>978</v>
      </c>
      <c r="F77" s="425" t="s">
        <v>965</v>
      </c>
      <c r="G77" s="1034" t="s">
        <v>1612</v>
      </c>
      <c r="H77" s="1035" t="s">
        <v>1613</v>
      </c>
      <c r="I77" s="1035" t="s">
        <v>1614</v>
      </c>
      <c r="J77" s="1036" t="s">
        <v>1615</v>
      </c>
      <c r="K77" s="426"/>
    </row>
    <row r="78" spans="1:15" ht="20.100000000000001" customHeight="1">
      <c r="D78" s="420"/>
      <c r="F78" s="362" t="s">
        <v>1659</v>
      </c>
      <c r="G78" s="1015"/>
      <c r="H78" s="1015"/>
      <c r="I78" s="1015"/>
      <c r="J78" s="1015"/>
      <c r="K78" s="362"/>
    </row>
    <row r="79" spans="1:15" s="429" customFormat="1" ht="13.5" customHeight="1">
      <c r="A79" s="1031">
        <v>1</v>
      </c>
      <c r="B79" s="1031"/>
      <c r="C79" s="1031"/>
      <c r="D79" s="427"/>
      <c r="E79" s="428">
        <v>2</v>
      </c>
      <c r="F79" s="428">
        <v>3</v>
      </c>
      <c r="G79" s="428">
        <v>4</v>
      </c>
      <c r="H79" s="428">
        <v>5</v>
      </c>
      <c r="I79" s="428">
        <v>6</v>
      </c>
      <c r="J79" s="428">
        <v>7</v>
      </c>
      <c r="K79" s="428"/>
      <c r="L79" s="1031">
        <v>8</v>
      </c>
      <c r="M79" s="1031"/>
    </row>
    <row r="80" spans="1:15" ht="26.1" customHeight="1">
      <c r="A80" s="452">
        <v>5</v>
      </c>
      <c r="B80" s="172" t="s">
        <v>1706</v>
      </c>
      <c r="D80" s="451"/>
      <c r="E80" s="433">
        <v>88787837.480000004</v>
      </c>
      <c r="F80" s="433">
        <v>343.77</v>
      </c>
      <c r="G80" s="446">
        <v>311.8</v>
      </c>
      <c r="H80" s="446">
        <v>318.37</v>
      </c>
      <c r="I80" s="446">
        <v>494.63</v>
      </c>
      <c r="J80" s="446">
        <v>500</v>
      </c>
      <c r="K80" s="172"/>
      <c r="L80" s="195" t="s">
        <v>1707</v>
      </c>
    </row>
    <row r="81" spans="1:12" ht="26.1" customHeight="1">
      <c r="B81" s="173" t="s">
        <v>1708</v>
      </c>
      <c r="D81" s="448"/>
      <c r="E81" s="433">
        <v>72058031.109999999</v>
      </c>
      <c r="F81" s="433">
        <v>279</v>
      </c>
      <c r="G81" s="446">
        <v>264.41000000000003</v>
      </c>
      <c r="H81" s="446">
        <v>253.63</v>
      </c>
      <c r="I81" s="446">
        <v>378.04</v>
      </c>
      <c r="J81" s="446">
        <v>500</v>
      </c>
      <c r="K81" s="172"/>
      <c r="L81" s="173" t="s">
        <v>1709</v>
      </c>
    </row>
    <row r="82" spans="1:12" ht="26.1" customHeight="1">
      <c r="B82" s="173" t="s">
        <v>1710</v>
      </c>
      <c r="D82" s="448"/>
      <c r="E82" s="433">
        <v>16729806.369999999</v>
      </c>
      <c r="F82" s="433">
        <v>64.77</v>
      </c>
      <c r="G82" s="446">
        <v>47.39</v>
      </c>
      <c r="H82" s="446">
        <v>64.739999999999995</v>
      </c>
      <c r="I82" s="446">
        <v>116.59</v>
      </c>
      <c r="J82" s="446" t="s">
        <v>96</v>
      </c>
      <c r="K82" s="172"/>
      <c r="L82" s="173" t="s">
        <v>1711</v>
      </c>
    </row>
    <row r="83" spans="1:12" ht="15" customHeight="1">
      <c r="B83" s="422"/>
      <c r="D83" s="448"/>
      <c r="E83" s="433" t="s">
        <v>1011</v>
      </c>
      <c r="F83" s="433" t="s">
        <v>1011</v>
      </c>
      <c r="G83" s="446" t="s">
        <v>1011</v>
      </c>
      <c r="H83" s="446" t="s">
        <v>1011</v>
      </c>
      <c r="I83" s="446" t="s">
        <v>1011</v>
      </c>
      <c r="J83" s="446" t="s">
        <v>1011</v>
      </c>
      <c r="K83" s="172"/>
      <c r="L83" s="195"/>
    </row>
    <row r="84" spans="1:12" ht="26.1" customHeight="1">
      <c r="A84" s="452">
        <v>6</v>
      </c>
      <c r="B84" s="172" t="s">
        <v>1712</v>
      </c>
      <c r="C84" s="172"/>
      <c r="D84" s="448"/>
      <c r="E84" s="433">
        <v>159638521.25999999</v>
      </c>
      <c r="F84" s="433">
        <v>618.09</v>
      </c>
      <c r="G84" s="446">
        <v>490.48</v>
      </c>
      <c r="H84" s="446">
        <v>675.22</v>
      </c>
      <c r="I84" s="446">
        <v>859.68</v>
      </c>
      <c r="J84" s="446">
        <v>2500</v>
      </c>
      <c r="K84" s="172"/>
      <c r="L84" s="195" t="s">
        <v>1713</v>
      </c>
    </row>
    <row r="85" spans="1:12" ht="26.1" customHeight="1">
      <c r="B85" s="173" t="s">
        <v>1714</v>
      </c>
      <c r="D85" s="448"/>
      <c r="E85" s="433">
        <v>138330828.86000001</v>
      </c>
      <c r="F85" s="433">
        <v>535.59</v>
      </c>
      <c r="G85" s="446">
        <v>423.31</v>
      </c>
      <c r="H85" s="446">
        <v>593.87</v>
      </c>
      <c r="I85" s="446">
        <v>728.88</v>
      </c>
      <c r="J85" s="446">
        <v>2500</v>
      </c>
      <c r="K85" s="172"/>
      <c r="L85" s="173" t="s">
        <v>1715</v>
      </c>
    </row>
    <row r="86" spans="1:12" ht="26.1" customHeight="1">
      <c r="B86" s="173" t="s">
        <v>1716</v>
      </c>
      <c r="D86" s="448"/>
      <c r="E86" s="433">
        <v>21307692.399999999</v>
      </c>
      <c r="F86" s="433">
        <v>82.5</v>
      </c>
      <c r="G86" s="446">
        <v>67.17</v>
      </c>
      <c r="H86" s="446">
        <v>81.349999999999994</v>
      </c>
      <c r="I86" s="446">
        <v>130.80000000000001</v>
      </c>
      <c r="J86" s="446" t="s">
        <v>96</v>
      </c>
      <c r="K86" s="172"/>
      <c r="L86" s="173" t="s">
        <v>1717</v>
      </c>
    </row>
    <row r="87" spans="1:12" customFormat="1" ht="15" customHeight="1">
      <c r="A87" s="173"/>
      <c r="B87" s="173"/>
      <c r="C87" s="173"/>
      <c r="D87" s="201"/>
      <c r="E87" s="433" t="s">
        <v>1011</v>
      </c>
      <c r="F87" s="433" t="s">
        <v>1011</v>
      </c>
      <c r="G87" s="446" t="s">
        <v>1011</v>
      </c>
      <c r="H87" s="446" t="s">
        <v>1011</v>
      </c>
      <c r="I87" s="446" t="s">
        <v>1011</v>
      </c>
      <c r="J87" s="446" t="s">
        <v>1011</v>
      </c>
      <c r="K87" s="172"/>
      <c r="L87" s="173"/>
    </row>
    <row r="88" spans="1:12" ht="24.95" customHeight="1">
      <c r="A88" s="452">
        <v>7</v>
      </c>
      <c r="B88" s="454" t="s">
        <v>1718</v>
      </c>
      <c r="C88" s="172"/>
      <c r="D88" s="455"/>
      <c r="E88" s="433">
        <v>73796505.689999998</v>
      </c>
      <c r="F88" s="433">
        <v>285.73</v>
      </c>
      <c r="G88" s="446">
        <v>201.49</v>
      </c>
      <c r="H88" s="446">
        <v>221.57</v>
      </c>
      <c r="I88" s="446">
        <v>672.26</v>
      </c>
      <c r="J88" s="446">
        <v>1792</v>
      </c>
      <c r="K88" s="172"/>
      <c r="L88" s="172" t="s">
        <v>1719</v>
      </c>
    </row>
    <row r="89" spans="1:12" ht="24.95" customHeight="1">
      <c r="B89" s="173" t="s">
        <v>1720</v>
      </c>
      <c r="D89" s="455"/>
      <c r="E89" s="433">
        <v>19460591.379999999</v>
      </c>
      <c r="F89" s="433">
        <v>75.349999999999994</v>
      </c>
      <c r="G89" s="446">
        <v>79.760000000000005</v>
      </c>
      <c r="H89" s="446">
        <v>68.5</v>
      </c>
      <c r="I89" s="446">
        <v>75.78</v>
      </c>
      <c r="J89" s="446">
        <v>500</v>
      </c>
      <c r="K89" s="172"/>
      <c r="L89" s="173" t="s">
        <v>1721</v>
      </c>
    </row>
    <row r="90" spans="1:12" ht="24.95" customHeight="1">
      <c r="B90" s="173" t="s">
        <v>1722</v>
      </c>
      <c r="D90" s="455"/>
      <c r="E90" s="433">
        <v>43484104.759999998</v>
      </c>
      <c r="F90" s="433">
        <v>168.36</v>
      </c>
      <c r="G90" s="446">
        <v>111.8</v>
      </c>
      <c r="H90" s="446">
        <v>115.62</v>
      </c>
      <c r="I90" s="446">
        <v>454.66</v>
      </c>
      <c r="J90" s="446" t="s">
        <v>96</v>
      </c>
      <c r="K90" s="172"/>
      <c r="L90" s="173" t="s">
        <v>1723</v>
      </c>
    </row>
    <row r="91" spans="1:12" ht="24.95" customHeight="1">
      <c r="B91" s="173" t="s">
        <v>1724</v>
      </c>
      <c r="D91" s="455"/>
      <c r="E91" s="433">
        <v>10851809.550000001</v>
      </c>
      <c r="F91" s="433">
        <v>42.02</v>
      </c>
      <c r="G91" s="446">
        <v>9.93</v>
      </c>
      <c r="H91" s="446">
        <v>37.44</v>
      </c>
      <c r="I91" s="446">
        <v>141.82</v>
      </c>
      <c r="J91" s="446">
        <v>1292</v>
      </c>
      <c r="K91" s="362"/>
      <c r="L91" s="173" t="s">
        <v>1725</v>
      </c>
    </row>
    <row r="92" spans="1:12" customFormat="1" ht="12.75" customHeight="1">
      <c r="A92" s="173"/>
      <c r="B92" s="173"/>
      <c r="C92" s="173"/>
      <c r="D92" s="456"/>
      <c r="E92" s="433" t="s">
        <v>1011</v>
      </c>
      <c r="F92" s="457" t="s">
        <v>1011</v>
      </c>
      <c r="G92" s="450" t="s">
        <v>1011</v>
      </c>
      <c r="H92" s="450" t="s">
        <v>1011</v>
      </c>
      <c r="I92" s="450" t="s">
        <v>1011</v>
      </c>
      <c r="J92" s="450" t="s">
        <v>1011</v>
      </c>
      <c r="K92" s="441"/>
    </row>
    <row r="93" spans="1:12" ht="26.1" customHeight="1">
      <c r="A93" s="452">
        <v>8</v>
      </c>
      <c r="B93" s="458" t="s">
        <v>1726</v>
      </c>
      <c r="C93" s="172"/>
      <c r="E93" s="433">
        <v>1159371257.52</v>
      </c>
      <c r="F93" s="433">
        <v>4488.87</v>
      </c>
      <c r="G93" s="450">
        <v>2871.78</v>
      </c>
      <c r="H93" s="450">
        <v>4584.38</v>
      </c>
      <c r="I93" s="450">
        <v>9048.9500000000007</v>
      </c>
      <c r="J93" s="450">
        <v>7389</v>
      </c>
      <c r="K93" s="441"/>
      <c r="L93" s="172" t="s">
        <v>1727</v>
      </c>
    </row>
    <row r="94" spans="1:12" ht="26.1" customHeight="1">
      <c r="B94" s="173" t="s">
        <v>1728</v>
      </c>
      <c r="C94" s="172"/>
      <c r="D94" s="455"/>
      <c r="E94" s="433">
        <v>537300859.34000003</v>
      </c>
      <c r="F94" s="433">
        <v>2080.33</v>
      </c>
      <c r="G94" s="446">
        <v>1117.55</v>
      </c>
      <c r="H94" s="446">
        <v>1873.42</v>
      </c>
      <c r="I94" s="446">
        <v>5402.71</v>
      </c>
      <c r="J94" s="446" t="s">
        <v>96</v>
      </c>
      <c r="K94" s="172"/>
      <c r="L94" s="422" t="s">
        <v>1729</v>
      </c>
    </row>
    <row r="95" spans="1:12" ht="26.1" customHeight="1">
      <c r="B95" s="173" t="s">
        <v>1730</v>
      </c>
      <c r="D95" s="448"/>
      <c r="E95" s="433">
        <v>69512664.980000004</v>
      </c>
      <c r="F95" s="433">
        <v>269.14</v>
      </c>
      <c r="G95" s="446">
        <v>209.79</v>
      </c>
      <c r="H95" s="446">
        <v>280.48</v>
      </c>
      <c r="I95" s="446">
        <v>418.6</v>
      </c>
      <c r="J95" s="446">
        <v>456</v>
      </c>
      <c r="K95" s="172"/>
      <c r="L95" s="199" t="s">
        <v>1731</v>
      </c>
    </row>
    <row r="96" spans="1:12" ht="26.1" customHeight="1">
      <c r="B96" s="173" t="s">
        <v>1732</v>
      </c>
      <c r="D96" s="455"/>
      <c r="E96" s="433">
        <v>328802264.44999999</v>
      </c>
      <c r="F96" s="433">
        <v>1273.06</v>
      </c>
      <c r="G96" s="446">
        <v>943.14</v>
      </c>
      <c r="H96" s="446">
        <v>1350.17</v>
      </c>
      <c r="I96" s="446">
        <v>2073.7399999999998</v>
      </c>
      <c r="J96" s="446">
        <v>2000</v>
      </c>
      <c r="K96" s="362"/>
      <c r="L96" s="173" t="s">
        <v>1733</v>
      </c>
    </row>
    <row r="97" spans="1:15" customFormat="1" ht="26.1" customHeight="1">
      <c r="B97" t="s">
        <v>1734</v>
      </c>
      <c r="C97" s="173"/>
      <c r="D97" s="455"/>
      <c r="E97" s="433" t="s">
        <v>1011</v>
      </c>
      <c r="F97" s="457" t="s">
        <v>1011</v>
      </c>
      <c r="G97" s="446" t="s">
        <v>1011</v>
      </c>
      <c r="H97" s="446" t="s">
        <v>1011</v>
      </c>
      <c r="I97" s="446" t="s">
        <v>1011</v>
      </c>
      <c r="J97" s="446" t="s">
        <v>1011</v>
      </c>
      <c r="K97" s="172"/>
      <c r="L97" t="s">
        <v>1735</v>
      </c>
    </row>
    <row r="98" spans="1:15" customFormat="1" ht="26.1" customHeight="1">
      <c r="B98" t="s">
        <v>1736</v>
      </c>
      <c r="C98" s="173"/>
      <c r="D98" s="455"/>
      <c r="E98" s="457">
        <v>55661387.119999997</v>
      </c>
      <c r="F98" s="457">
        <v>215.51</v>
      </c>
      <c r="G98" s="446">
        <v>160.52000000000001</v>
      </c>
      <c r="H98" s="446">
        <v>310.01</v>
      </c>
      <c r="I98" s="446">
        <v>153.07</v>
      </c>
      <c r="J98" s="446">
        <v>3333</v>
      </c>
      <c r="K98" s="172"/>
      <c r="L98" t="s">
        <v>1737</v>
      </c>
    </row>
    <row r="99" spans="1:15" customFormat="1" ht="26.1" customHeight="1">
      <c r="B99" t="s">
        <v>1738</v>
      </c>
      <c r="C99" s="173"/>
      <c r="D99" s="455"/>
      <c r="E99" s="457">
        <v>168094081.63</v>
      </c>
      <c r="F99" s="457">
        <v>650.83000000000004</v>
      </c>
      <c r="G99" s="446">
        <v>440.78</v>
      </c>
      <c r="H99" s="446">
        <v>770.3</v>
      </c>
      <c r="I99" s="446">
        <v>1000.82</v>
      </c>
      <c r="J99" s="446">
        <v>1600</v>
      </c>
      <c r="K99" s="172"/>
      <c r="L99" t="s">
        <v>1739</v>
      </c>
    </row>
    <row r="100" spans="1:15" customFormat="1" ht="20.100000000000001" customHeight="1">
      <c r="B100" s="173"/>
      <c r="C100" s="173"/>
      <c r="D100" s="456"/>
      <c r="E100" s="457" t="s">
        <v>1011</v>
      </c>
      <c r="F100" s="457" t="s">
        <v>1011</v>
      </c>
      <c r="G100" s="446" t="s">
        <v>1011</v>
      </c>
      <c r="H100" s="446" t="s">
        <v>1011</v>
      </c>
      <c r="I100" s="446" t="s">
        <v>1011</v>
      </c>
      <c r="J100" s="446" t="s">
        <v>1011</v>
      </c>
      <c r="K100" s="172"/>
    </row>
    <row r="101" spans="1:15" customFormat="1" ht="26.1" customHeight="1">
      <c r="A101" s="452">
        <v>9</v>
      </c>
      <c r="B101" s="174" t="s">
        <v>1740</v>
      </c>
      <c r="C101" s="174"/>
      <c r="D101" s="459"/>
      <c r="E101" s="457">
        <v>53474878.939999998</v>
      </c>
      <c r="F101" s="457">
        <v>207.04</v>
      </c>
      <c r="G101" s="446">
        <v>112.61</v>
      </c>
      <c r="H101" s="446">
        <v>249.61</v>
      </c>
      <c r="I101" s="446">
        <v>391.74</v>
      </c>
      <c r="J101" s="446">
        <v>83</v>
      </c>
      <c r="K101" s="362"/>
      <c r="L101" s="174" t="s">
        <v>1741</v>
      </c>
    </row>
    <row r="102" spans="1:15" customFormat="1" ht="20.100000000000001" customHeight="1">
      <c r="B102" s="174"/>
      <c r="C102" s="174"/>
      <c r="D102" s="460"/>
      <c r="E102" s="457" t="s">
        <v>1011</v>
      </c>
      <c r="F102" s="457" t="s">
        <v>1011</v>
      </c>
      <c r="G102" s="202" t="s">
        <v>1011</v>
      </c>
      <c r="H102" s="202" t="s">
        <v>1011</v>
      </c>
      <c r="I102" s="202" t="s">
        <v>1011</v>
      </c>
      <c r="J102" s="202" t="s">
        <v>1011</v>
      </c>
      <c r="L102" s="174"/>
    </row>
    <row r="103" spans="1:15" ht="23.25">
      <c r="A103" s="172" t="s">
        <v>1657</v>
      </c>
      <c r="D103" s="420"/>
      <c r="E103" s="420"/>
      <c r="J103" s="195"/>
      <c r="K103" s="195"/>
      <c r="L103" s="172"/>
    </row>
    <row r="104" spans="1:15" s="422" customFormat="1" ht="23.25">
      <c r="A104" s="421" t="s">
        <v>1658</v>
      </c>
      <c r="D104" s="420"/>
      <c r="E104" s="420"/>
      <c r="J104" s="195"/>
      <c r="K104" s="195"/>
      <c r="N104" s="172"/>
      <c r="O104" s="172"/>
    </row>
    <row r="105" spans="1:15" ht="23.25">
      <c r="A105" s="421"/>
      <c r="G105" s="422"/>
      <c r="H105" s="422"/>
      <c r="I105" s="422"/>
      <c r="J105" s="195"/>
      <c r="K105" s="195"/>
      <c r="M105" s="423" t="s">
        <v>1605</v>
      </c>
      <c r="N105" s="423"/>
    </row>
    <row r="106" spans="1:15" ht="5.0999999999999996" customHeight="1">
      <c r="A106" s="200"/>
      <c r="B106" s="200"/>
      <c r="C106" s="200"/>
      <c r="D106" s="424"/>
      <c r="E106" s="200"/>
      <c r="F106" s="200"/>
      <c r="K106" s="200"/>
      <c r="L106" s="200"/>
      <c r="M106" s="200"/>
    </row>
    <row r="107" spans="1:15" ht="26.25" customHeight="1">
      <c r="D107" s="420"/>
      <c r="E107" s="1037" t="s">
        <v>1606</v>
      </c>
      <c r="F107" s="1037"/>
      <c r="G107" s="1037" t="s">
        <v>1607</v>
      </c>
      <c r="H107" s="1037"/>
      <c r="I107" s="1037"/>
      <c r="J107" s="1037"/>
      <c r="K107" s="362"/>
    </row>
    <row r="108" spans="1:15" ht="20.100000000000001" customHeight="1">
      <c r="D108" s="420"/>
      <c r="E108" s="1033" t="s">
        <v>1608</v>
      </c>
      <c r="F108" s="1033"/>
      <c r="G108" s="1015" t="s">
        <v>1609</v>
      </c>
      <c r="H108" s="1015"/>
      <c r="I108" s="1015"/>
      <c r="J108" s="1015"/>
      <c r="K108" s="362"/>
    </row>
    <row r="109" spans="1:15" ht="20.100000000000001" customHeight="1">
      <c r="A109" s="1015" t="s">
        <v>1610</v>
      </c>
      <c r="B109" s="1015"/>
      <c r="C109" s="1015"/>
      <c r="D109" s="1015"/>
      <c r="E109" s="425" t="s">
        <v>99</v>
      </c>
      <c r="F109" s="425" t="s">
        <v>966</v>
      </c>
      <c r="G109" s="1032"/>
      <c r="H109" s="1033"/>
      <c r="I109" s="1033"/>
      <c r="J109" s="1033"/>
      <c r="K109" s="362"/>
      <c r="L109" s="1015" t="s">
        <v>1611</v>
      </c>
      <c r="M109" s="1015"/>
    </row>
    <row r="110" spans="1:15" ht="20.100000000000001" customHeight="1">
      <c r="D110" s="420"/>
      <c r="E110" s="425" t="s">
        <v>978</v>
      </c>
      <c r="F110" s="425" t="s">
        <v>965</v>
      </c>
      <c r="G110" s="1034" t="s">
        <v>1612</v>
      </c>
      <c r="H110" s="1035" t="s">
        <v>1613</v>
      </c>
      <c r="I110" s="1035" t="s">
        <v>1614</v>
      </c>
      <c r="J110" s="1036" t="s">
        <v>1615</v>
      </c>
      <c r="K110" s="426"/>
    </row>
    <row r="111" spans="1:15" ht="20.100000000000001" customHeight="1">
      <c r="D111" s="420"/>
      <c r="F111" s="362" t="s">
        <v>1659</v>
      </c>
      <c r="G111" s="1015"/>
      <c r="H111" s="1015"/>
      <c r="I111" s="1015"/>
      <c r="J111" s="1015"/>
      <c r="K111" s="362"/>
    </row>
    <row r="112" spans="1:15" s="429" customFormat="1" ht="13.5" customHeight="1">
      <c r="A112" s="1031">
        <v>1</v>
      </c>
      <c r="B112" s="1031"/>
      <c r="C112" s="1031"/>
      <c r="D112" s="427"/>
      <c r="E112" s="428">
        <v>2</v>
      </c>
      <c r="F112" s="428">
        <v>3</v>
      </c>
      <c r="G112" s="428">
        <v>4</v>
      </c>
      <c r="H112" s="428">
        <v>5</v>
      </c>
      <c r="I112" s="428">
        <v>6</v>
      </c>
      <c r="J112" s="428">
        <v>7</v>
      </c>
      <c r="K112" s="428"/>
      <c r="L112" s="1031">
        <v>8</v>
      </c>
      <c r="M112" s="1031"/>
    </row>
    <row r="113" spans="1:13" customFormat="1" ht="26.1" customHeight="1">
      <c r="A113" s="452">
        <v>10</v>
      </c>
      <c r="B113" s="174" t="s">
        <v>1742</v>
      </c>
      <c r="C113" s="174"/>
      <c r="D113" s="461"/>
      <c r="E113" s="457">
        <v>77845676.700000003</v>
      </c>
      <c r="F113" s="457">
        <v>301.39999999999998</v>
      </c>
      <c r="G113" s="202">
        <v>238.86</v>
      </c>
      <c r="H113" s="202">
        <v>326.2</v>
      </c>
      <c r="I113" s="202">
        <v>431.41</v>
      </c>
      <c r="J113" s="202">
        <v>200</v>
      </c>
      <c r="L113" s="174" t="s">
        <v>1743</v>
      </c>
    </row>
    <row r="114" spans="1:13" customFormat="1" ht="26.1" customHeight="1">
      <c r="B114" s="462"/>
      <c r="C114" s="174"/>
      <c r="D114" s="461"/>
      <c r="E114" s="457" t="s">
        <v>1011</v>
      </c>
      <c r="F114" s="457" t="s">
        <v>1011</v>
      </c>
      <c r="G114" s="457" t="s">
        <v>1011</v>
      </c>
      <c r="H114" s="457" t="s">
        <v>1011</v>
      </c>
      <c r="I114" s="457" t="s">
        <v>1011</v>
      </c>
      <c r="J114" s="457" t="s">
        <v>1011</v>
      </c>
      <c r="K114" s="463"/>
      <c r="L114" s="174" t="s">
        <v>1744</v>
      </c>
    </row>
    <row r="115" spans="1:13" customFormat="1" ht="26.1" customHeight="1">
      <c r="B115" s="464" t="s">
        <v>1745</v>
      </c>
      <c r="D115" s="465"/>
      <c r="E115" s="457">
        <v>3711726.9</v>
      </c>
      <c r="F115" s="457">
        <v>14.37</v>
      </c>
      <c r="G115" s="202">
        <v>14.96</v>
      </c>
      <c r="H115" s="202">
        <v>5.17</v>
      </c>
      <c r="I115" s="202">
        <v>33.299999999999997</v>
      </c>
      <c r="J115" s="202" t="s">
        <v>96</v>
      </c>
      <c r="K115" s="174"/>
      <c r="L115" t="s">
        <v>1746</v>
      </c>
    </row>
    <row r="116" spans="1:13" customFormat="1" ht="26.1" customHeight="1">
      <c r="B116" t="s">
        <v>1747</v>
      </c>
      <c r="D116" s="466"/>
      <c r="E116" s="457" t="s">
        <v>1011</v>
      </c>
      <c r="F116" s="457" t="s">
        <v>1011</v>
      </c>
      <c r="G116" s="202" t="s">
        <v>1011</v>
      </c>
      <c r="H116" s="202" t="s">
        <v>1011</v>
      </c>
      <c r="I116" s="202" t="s">
        <v>1011</v>
      </c>
      <c r="J116" s="202" t="s">
        <v>1011</v>
      </c>
      <c r="K116" s="174"/>
      <c r="L116" t="s">
        <v>1748</v>
      </c>
    </row>
    <row r="117" spans="1:13" customFormat="1" ht="26.1" customHeight="1">
      <c r="B117" s="467" t="s">
        <v>1749</v>
      </c>
      <c r="D117" s="465"/>
      <c r="E117" s="457">
        <v>4782306.5199999996</v>
      </c>
      <c r="F117" s="457">
        <v>18.52</v>
      </c>
      <c r="G117" s="457">
        <v>15.09</v>
      </c>
      <c r="H117" s="457">
        <v>19.53</v>
      </c>
      <c r="I117" s="457">
        <v>26.46</v>
      </c>
      <c r="J117" s="457" t="s">
        <v>96</v>
      </c>
      <c r="K117" s="468"/>
    </row>
    <row r="118" spans="1:13" customFormat="1" ht="26.1" customHeight="1">
      <c r="B118" t="s">
        <v>1750</v>
      </c>
      <c r="D118" s="465"/>
      <c r="E118" s="457">
        <v>972526.41</v>
      </c>
      <c r="F118" s="457">
        <v>3.77</v>
      </c>
      <c r="G118" s="457">
        <v>2.85</v>
      </c>
      <c r="H118" s="457">
        <v>6.66</v>
      </c>
      <c r="I118" s="457" t="s">
        <v>96</v>
      </c>
      <c r="J118" s="457" t="s">
        <v>96</v>
      </c>
      <c r="K118" s="468"/>
      <c r="L118" t="s">
        <v>1751</v>
      </c>
    </row>
    <row r="119" spans="1:13" customFormat="1" ht="26.1" customHeight="1">
      <c r="B119" t="s">
        <v>1752</v>
      </c>
      <c r="D119" s="465"/>
      <c r="E119" s="457" t="s">
        <v>1011</v>
      </c>
      <c r="F119" s="457" t="s">
        <v>1011</v>
      </c>
      <c r="G119" s="457" t="s">
        <v>1011</v>
      </c>
      <c r="H119" s="457" t="s">
        <v>1011</v>
      </c>
      <c r="I119" s="457" t="s">
        <v>1011</v>
      </c>
      <c r="J119" s="457" t="s">
        <v>1011</v>
      </c>
      <c r="K119" s="463"/>
      <c r="L119" t="s">
        <v>1753</v>
      </c>
    </row>
    <row r="120" spans="1:13" customFormat="1" ht="26.1" customHeight="1">
      <c r="B120" s="467" t="s">
        <v>1754</v>
      </c>
      <c r="D120" s="465"/>
      <c r="E120" s="457">
        <v>68379116.859999999</v>
      </c>
      <c r="F120" s="457">
        <v>264.75</v>
      </c>
      <c r="G120" s="202">
        <v>205.95</v>
      </c>
      <c r="H120" s="202">
        <v>294.85000000000002</v>
      </c>
      <c r="I120" s="202">
        <v>371.65</v>
      </c>
      <c r="J120" s="202">
        <v>200</v>
      </c>
    </row>
    <row r="121" spans="1:13" customFormat="1" ht="24" customHeight="1">
      <c r="A121" s="467"/>
      <c r="D121" s="465"/>
      <c r="E121" s="469" t="s">
        <v>1011</v>
      </c>
      <c r="F121" s="457" t="s">
        <v>1011</v>
      </c>
      <c r="G121" s="202" t="s">
        <v>1011</v>
      </c>
      <c r="H121" s="202" t="s">
        <v>1011</v>
      </c>
      <c r="I121" s="202" t="s">
        <v>1011</v>
      </c>
      <c r="J121" s="202" t="s">
        <v>1011</v>
      </c>
      <c r="K121" s="174"/>
      <c r="L121" s="173"/>
      <c r="M121" s="173"/>
    </row>
    <row r="122" spans="1:13" customFormat="1" ht="26.1" customHeight="1">
      <c r="A122" s="452">
        <v>11</v>
      </c>
      <c r="B122" s="193" t="s">
        <v>1755</v>
      </c>
      <c r="D122" s="465"/>
      <c r="E122" s="457" t="s">
        <v>1011</v>
      </c>
      <c r="F122" s="457" t="s">
        <v>1011</v>
      </c>
      <c r="G122" s="202" t="s">
        <v>1011</v>
      </c>
      <c r="H122" s="202" t="s">
        <v>1011</v>
      </c>
      <c r="I122" s="202" t="s">
        <v>1011</v>
      </c>
      <c r="J122" s="202" t="s">
        <v>1011</v>
      </c>
      <c r="K122" s="174"/>
    </row>
    <row r="123" spans="1:13" ht="26.1" customHeight="1">
      <c r="B123" s="172" t="s">
        <v>1756</v>
      </c>
      <c r="C123" s="172"/>
      <c r="D123" s="470"/>
      <c r="E123" s="433">
        <v>38767535.609999999</v>
      </c>
      <c r="F123" s="433">
        <v>150.1</v>
      </c>
      <c r="G123" s="202">
        <v>220.25</v>
      </c>
      <c r="H123" s="202">
        <v>84.13</v>
      </c>
      <c r="I123" s="202">
        <v>90.91</v>
      </c>
      <c r="J123" s="202" t="s">
        <v>96</v>
      </c>
      <c r="K123" s="174"/>
      <c r="L123" s="174" t="s">
        <v>1757</v>
      </c>
    </row>
    <row r="124" spans="1:13" ht="24" customHeight="1">
      <c r="B124" s="172"/>
      <c r="C124" s="172"/>
      <c r="D124" s="470"/>
      <c r="E124" s="433" t="s">
        <v>1011</v>
      </c>
      <c r="F124" s="433" t="s">
        <v>1011</v>
      </c>
      <c r="G124" s="202" t="s">
        <v>1011</v>
      </c>
      <c r="H124" s="202" t="s">
        <v>1011</v>
      </c>
      <c r="I124" s="202" t="s">
        <v>1011</v>
      </c>
      <c r="J124" s="202" t="s">
        <v>1011</v>
      </c>
      <c r="K124" s="174"/>
      <c r="L124" s="172"/>
    </row>
    <row r="125" spans="1:13" customFormat="1" ht="26.1" customHeight="1">
      <c r="A125" s="452">
        <v>12</v>
      </c>
      <c r="B125" s="174" t="s">
        <v>1758</v>
      </c>
      <c r="C125" s="174"/>
      <c r="D125" s="471"/>
      <c r="E125" s="457">
        <v>651754862.75</v>
      </c>
      <c r="F125" s="457">
        <v>2523.4699999999998</v>
      </c>
      <c r="G125" s="202">
        <v>2451.9299999999998</v>
      </c>
      <c r="H125" s="202">
        <v>2523.65</v>
      </c>
      <c r="I125" s="202">
        <v>2740.09</v>
      </c>
      <c r="J125" s="202">
        <v>1311</v>
      </c>
      <c r="K125" s="174"/>
      <c r="L125" s="174" t="s">
        <v>1759</v>
      </c>
    </row>
    <row r="126" spans="1:13" customFormat="1" ht="26.1" customHeight="1">
      <c r="B126" t="s">
        <v>1760</v>
      </c>
      <c r="D126" s="472"/>
      <c r="E126" s="457">
        <v>14448440.91</v>
      </c>
      <c r="F126" s="457">
        <v>55.94</v>
      </c>
      <c r="G126" s="202">
        <v>50.12</v>
      </c>
      <c r="H126" s="202">
        <v>54.58</v>
      </c>
      <c r="I126" s="202">
        <v>76.099999999999994</v>
      </c>
      <c r="J126" s="202">
        <v>88</v>
      </c>
      <c r="K126" s="174"/>
      <c r="L126" t="s">
        <v>1761</v>
      </c>
    </row>
    <row r="127" spans="1:13" customFormat="1" ht="26.1" customHeight="1">
      <c r="B127" t="s">
        <v>1762</v>
      </c>
      <c r="D127" s="472"/>
      <c r="E127" s="457">
        <v>15371.74</v>
      </c>
      <c r="F127" s="457">
        <v>0.06</v>
      </c>
      <c r="G127" s="450" t="s">
        <v>96</v>
      </c>
      <c r="H127" s="450">
        <v>0.16</v>
      </c>
      <c r="I127" s="450" t="s">
        <v>96</v>
      </c>
      <c r="J127" s="450" t="s">
        <v>96</v>
      </c>
      <c r="K127" s="434"/>
      <c r="L127" t="s">
        <v>1763</v>
      </c>
    </row>
    <row r="128" spans="1:13" customFormat="1" ht="26.1" customHeight="1">
      <c r="B128" t="s">
        <v>1764</v>
      </c>
      <c r="D128" s="472"/>
      <c r="E128" s="457">
        <v>166324461.12</v>
      </c>
      <c r="F128" s="457">
        <v>643.98</v>
      </c>
      <c r="G128" s="433">
        <v>901.26</v>
      </c>
      <c r="H128" s="433">
        <v>547.99</v>
      </c>
      <c r="I128" s="433">
        <v>100.23</v>
      </c>
      <c r="J128" s="433" t="s">
        <v>96</v>
      </c>
      <c r="K128" s="473"/>
      <c r="L128" t="s">
        <v>1765</v>
      </c>
    </row>
    <row r="129" spans="1:15" customFormat="1" ht="26.1" customHeight="1">
      <c r="D129" s="472"/>
      <c r="E129" s="457" t="s">
        <v>1011</v>
      </c>
      <c r="F129" s="457" t="s">
        <v>1011</v>
      </c>
      <c r="G129" s="433" t="s">
        <v>1011</v>
      </c>
      <c r="H129" s="433" t="s">
        <v>1011</v>
      </c>
      <c r="I129" s="433" t="s">
        <v>1011</v>
      </c>
      <c r="J129" s="433" t="s">
        <v>1011</v>
      </c>
      <c r="K129" s="473"/>
      <c r="L129" t="s">
        <v>1766</v>
      </c>
    </row>
    <row r="130" spans="1:15" customFormat="1" ht="26.1" customHeight="1">
      <c r="B130" t="s">
        <v>1767</v>
      </c>
      <c r="D130" s="474"/>
      <c r="E130" s="457" t="s">
        <v>1011</v>
      </c>
      <c r="F130" s="457" t="s">
        <v>1011</v>
      </c>
      <c r="G130" s="202" t="s">
        <v>1011</v>
      </c>
      <c r="H130" s="202" t="s">
        <v>1011</v>
      </c>
      <c r="I130" s="202" t="s">
        <v>1011</v>
      </c>
      <c r="J130" s="202" t="s">
        <v>1011</v>
      </c>
      <c r="K130" s="174"/>
      <c r="L130" t="s">
        <v>1768</v>
      </c>
    </row>
    <row r="131" spans="1:15" customFormat="1" ht="26.1" customHeight="1">
      <c r="B131" t="s">
        <v>1769</v>
      </c>
      <c r="D131" s="474"/>
      <c r="E131" s="457">
        <v>3345792.58</v>
      </c>
      <c r="F131" s="457">
        <v>12.95</v>
      </c>
      <c r="G131" s="202">
        <v>12.75</v>
      </c>
      <c r="H131" s="202">
        <v>13.75</v>
      </c>
      <c r="I131" s="202">
        <v>11.47</v>
      </c>
      <c r="J131" s="202">
        <v>83</v>
      </c>
      <c r="K131" s="174"/>
      <c r="L131" t="s">
        <v>1770</v>
      </c>
    </row>
    <row r="132" spans="1:15" customFormat="1" ht="26.1" customHeight="1">
      <c r="B132" t="s">
        <v>1771</v>
      </c>
      <c r="D132" s="472"/>
      <c r="E132" s="457">
        <v>89457993.329999998</v>
      </c>
      <c r="F132" s="457">
        <v>346.36</v>
      </c>
      <c r="G132" s="202">
        <v>302.07</v>
      </c>
      <c r="H132" s="202">
        <v>362.06</v>
      </c>
      <c r="I132" s="202">
        <v>443.8</v>
      </c>
      <c r="J132" s="202" t="s">
        <v>96</v>
      </c>
      <c r="L132" t="s">
        <v>1772</v>
      </c>
    </row>
    <row r="133" spans="1:15" customFormat="1" ht="26.1" customHeight="1">
      <c r="B133" t="s">
        <v>1773</v>
      </c>
      <c r="D133" s="474"/>
      <c r="E133" s="457" t="s">
        <v>1011</v>
      </c>
      <c r="F133" s="457" t="s">
        <v>1011</v>
      </c>
      <c r="G133" s="202" t="s">
        <v>1011</v>
      </c>
      <c r="H133" s="202" t="s">
        <v>1011</v>
      </c>
      <c r="I133" s="202" t="s">
        <v>1011</v>
      </c>
      <c r="J133" s="202" t="s">
        <v>1011</v>
      </c>
      <c r="K133" s="174"/>
    </row>
    <row r="134" spans="1:15" customFormat="1" ht="26.1" customHeight="1">
      <c r="B134" t="s">
        <v>1774</v>
      </c>
      <c r="D134" s="472"/>
      <c r="E134" s="457">
        <v>175059861.28999999</v>
      </c>
      <c r="F134" s="457">
        <v>677.8</v>
      </c>
      <c r="G134" s="202">
        <v>464.23</v>
      </c>
      <c r="H134" s="202">
        <v>830.89</v>
      </c>
      <c r="I134" s="202">
        <v>969.35</v>
      </c>
      <c r="J134" s="202">
        <v>140</v>
      </c>
      <c r="K134" s="174"/>
      <c r="L134" t="s">
        <v>1775</v>
      </c>
    </row>
    <row r="135" spans="1:15" customFormat="1" ht="26.1" customHeight="1">
      <c r="B135" t="s">
        <v>1776</v>
      </c>
      <c r="D135" s="472"/>
      <c r="E135" s="457">
        <v>115326801.22</v>
      </c>
      <c r="F135" s="457">
        <v>446.52</v>
      </c>
      <c r="G135" s="202">
        <v>391.35</v>
      </c>
      <c r="H135" s="202">
        <v>424.81</v>
      </c>
      <c r="I135" s="202">
        <v>656.06</v>
      </c>
      <c r="J135" s="202">
        <v>1000</v>
      </c>
      <c r="L135" t="s">
        <v>1777</v>
      </c>
    </row>
    <row r="136" spans="1:15" customFormat="1" ht="26.1" customHeight="1">
      <c r="B136" t="s">
        <v>1778</v>
      </c>
      <c r="D136" s="472"/>
      <c r="E136" s="457">
        <v>87776140.560000002</v>
      </c>
      <c r="F136" s="457">
        <v>339.85</v>
      </c>
      <c r="G136" s="202">
        <v>330.16</v>
      </c>
      <c r="H136" s="202">
        <v>289.39</v>
      </c>
      <c r="I136" s="202">
        <v>483.08</v>
      </c>
      <c r="J136" s="202" t="s">
        <v>96</v>
      </c>
      <c r="K136" s="174"/>
      <c r="L136" t="s">
        <v>1779</v>
      </c>
    </row>
    <row r="137" spans="1:15" customFormat="1" ht="26.1" customHeight="1">
      <c r="B137" t="s">
        <v>1780</v>
      </c>
      <c r="D137" s="475"/>
      <c r="E137" s="457" t="s">
        <v>96</v>
      </c>
      <c r="F137" s="457" t="s">
        <v>96</v>
      </c>
      <c r="G137" s="202" t="s">
        <v>96</v>
      </c>
      <c r="H137" s="202" t="s">
        <v>96</v>
      </c>
      <c r="I137" s="202" t="s">
        <v>96</v>
      </c>
      <c r="J137" s="202" t="s">
        <v>96</v>
      </c>
      <c r="K137" s="174"/>
      <c r="L137" t="s">
        <v>1781</v>
      </c>
    </row>
    <row r="138" spans="1:15" customFormat="1" ht="11.25" customHeight="1">
      <c r="D138" s="475"/>
      <c r="E138" s="469" t="s">
        <v>1011</v>
      </c>
      <c r="F138" s="457" t="s">
        <v>1011</v>
      </c>
      <c r="G138" s="202" t="s">
        <v>1011</v>
      </c>
      <c r="H138" s="202" t="s">
        <v>1011</v>
      </c>
      <c r="I138" s="202" t="s">
        <v>1011</v>
      </c>
      <c r="J138" s="202" t="s">
        <v>1011</v>
      </c>
      <c r="K138" s="174"/>
    </row>
    <row r="139" spans="1:15" ht="23.25">
      <c r="A139" s="172" t="s">
        <v>1657</v>
      </c>
      <c r="D139" s="420"/>
      <c r="E139" s="420"/>
      <c r="J139" s="195"/>
      <c r="K139" s="195"/>
      <c r="L139" s="172"/>
    </row>
    <row r="140" spans="1:15" s="422" customFormat="1" ht="23.25">
      <c r="A140" s="421" t="s">
        <v>1658</v>
      </c>
      <c r="D140" s="420"/>
      <c r="E140" s="420"/>
      <c r="J140" s="195"/>
      <c r="K140" s="195"/>
      <c r="N140" s="172"/>
      <c r="O140" s="172"/>
    </row>
    <row r="141" spans="1:15" ht="23.25">
      <c r="A141" s="421"/>
      <c r="G141" s="422"/>
      <c r="H141" s="422"/>
      <c r="I141" s="422"/>
      <c r="J141" s="195"/>
      <c r="K141" s="195"/>
      <c r="M141" s="423" t="s">
        <v>1605</v>
      </c>
      <c r="N141" s="423"/>
    </row>
    <row r="142" spans="1:15" ht="5.0999999999999996" customHeight="1">
      <c r="A142" s="200"/>
      <c r="B142" s="200"/>
      <c r="C142" s="200"/>
      <c r="D142" s="424"/>
      <c r="E142" s="200"/>
      <c r="F142" s="200"/>
      <c r="K142" s="200"/>
      <c r="L142" s="200"/>
      <c r="M142" s="200"/>
    </row>
    <row r="143" spans="1:15" ht="26.25" customHeight="1">
      <c r="D143" s="420"/>
      <c r="E143" s="1037" t="s">
        <v>1606</v>
      </c>
      <c r="F143" s="1037"/>
      <c r="G143" s="1037" t="s">
        <v>1607</v>
      </c>
      <c r="H143" s="1037"/>
      <c r="I143" s="1037"/>
      <c r="J143" s="1037"/>
      <c r="K143" s="362"/>
    </row>
    <row r="144" spans="1:15" ht="20.100000000000001" customHeight="1">
      <c r="D144" s="420"/>
      <c r="E144" s="1033" t="s">
        <v>1608</v>
      </c>
      <c r="F144" s="1033"/>
      <c r="G144" s="1015" t="s">
        <v>1609</v>
      </c>
      <c r="H144" s="1015"/>
      <c r="I144" s="1015"/>
      <c r="J144" s="1015"/>
      <c r="K144" s="362"/>
    </row>
    <row r="145" spans="1:13" ht="20.100000000000001" customHeight="1">
      <c r="A145" s="1015" t="s">
        <v>1610</v>
      </c>
      <c r="B145" s="1015"/>
      <c r="C145" s="1015"/>
      <c r="D145" s="1015"/>
      <c r="E145" s="425" t="s">
        <v>99</v>
      </c>
      <c r="F145" s="425" t="s">
        <v>966</v>
      </c>
      <c r="G145" s="1032"/>
      <c r="H145" s="1033"/>
      <c r="I145" s="1033"/>
      <c r="J145" s="1033"/>
      <c r="K145" s="362"/>
      <c r="L145" s="1015" t="s">
        <v>1611</v>
      </c>
      <c r="M145" s="1015"/>
    </row>
    <row r="146" spans="1:13" ht="20.100000000000001" customHeight="1">
      <c r="D146" s="420"/>
      <c r="E146" s="425" t="s">
        <v>978</v>
      </c>
      <c r="F146" s="425" t="s">
        <v>965</v>
      </c>
      <c r="G146" s="1034" t="s">
        <v>1612</v>
      </c>
      <c r="H146" s="1035" t="s">
        <v>1613</v>
      </c>
      <c r="I146" s="1035" t="s">
        <v>1614</v>
      </c>
      <c r="J146" s="1036" t="s">
        <v>1615</v>
      </c>
      <c r="K146" s="426"/>
    </row>
    <row r="147" spans="1:13" ht="20.100000000000001" customHeight="1">
      <c r="D147" s="420"/>
      <c r="F147" s="362" t="s">
        <v>1659</v>
      </c>
      <c r="G147" s="1015"/>
      <c r="H147" s="1015"/>
      <c r="I147" s="1015"/>
      <c r="J147" s="1015"/>
      <c r="K147" s="362"/>
    </row>
    <row r="148" spans="1:13" s="429" customFormat="1" ht="13.5" customHeight="1">
      <c r="A148" s="1031">
        <v>1</v>
      </c>
      <c r="B148" s="1031"/>
      <c r="C148" s="1031"/>
      <c r="D148" s="427"/>
      <c r="E148" s="428">
        <v>2</v>
      </c>
      <c r="F148" s="428">
        <v>3</v>
      </c>
      <c r="G148" s="428">
        <v>4</v>
      </c>
      <c r="H148" s="428">
        <v>5</v>
      </c>
      <c r="I148" s="428">
        <v>6</v>
      </c>
      <c r="J148" s="428">
        <v>7</v>
      </c>
      <c r="K148" s="428"/>
      <c r="L148" s="1031">
        <v>8</v>
      </c>
      <c r="M148" s="1031"/>
    </row>
    <row r="149" spans="1:13" customFormat="1" ht="26.1" customHeight="1">
      <c r="B149" s="174" t="s">
        <v>1782</v>
      </c>
      <c r="C149" s="174"/>
      <c r="D149" s="460"/>
      <c r="E149" s="457">
        <v>4262738077.1399999</v>
      </c>
      <c r="F149" s="457">
        <v>16504.52</v>
      </c>
      <c r="G149" s="202">
        <v>12481.59</v>
      </c>
      <c r="H149" s="202">
        <v>17702.38</v>
      </c>
      <c r="I149" s="202">
        <v>25651.84</v>
      </c>
      <c r="J149" s="202">
        <v>34315.5</v>
      </c>
      <c r="K149" s="174"/>
      <c r="L149" s="174" t="s">
        <v>1783</v>
      </c>
    </row>
    <row r="150" spans="1:13" customFormat="1" ht="26.1" customHeight="1">
      <c r="B150" s="174" t="s">
        <v>1784</v>
      </c>
      <c r="C150" s="174"/>
      <c r="D150" s="460"/>
      <c r="E150" s="457" t="s">
        <v>1011</v>
      </c>
      <c r="F150" s="457" t="s">
        <v>1011</v>
      </c>
      <c r="G150" s="202" t="s">
        <v>1011</v>
      </c>
      <c r="H150" s="202" t="s">
        <v>1011</v>
      </c>
      <c r="I150" s="202" t="s">
        <v>1011</v>
      </c>
      <c r="J150" s="202" t="s">
        <v>1011</v>
      </c>
      <c r="K150" s="174"/>
      <c r="L150" s="174" t="s">
        <v>1785</v>
      </c>
    </row>
    <row r="151" spans="1:13" customFormat="1" ht="26.1" customHeight="1">
      <c r="B151" t="s">
        <v>1786</v>
      </c>
      <c r="D151" s="179"/>
      <c r="E151" s="457">
        <v>20646861.98</v>
      </c>
      <c r="F151" s="457">
        <v>79.94</v>
      </c>
      <c r="G151" s="202">
        <v>139.07</v>
      </c>
      <c r="H151" s="202">
        <v>31.73</v>
      </c>
      <c r="I151" s="202">
        <v>0.27</v>
      </c>
      <c r="J151" s="202">
        <v>3000</v>
      </c>
      <c r="K151" s="174"/>
      <c r="L151" t="s">
        <v>1787</v>
      </c>
    </row>
    <row r="152" spans="1:13" customFormat="1" ht="26.1" customHeight="1">
      <c r="B152" t="s">
        <v>1788</v>
      </c>
      <c r="D152" s="474"/>
      <c r="E152" s="457">
        <v>1251937768.3099999</v>
      </c>
      <c r="F152" s="457">
        <v>4847.2700000000004</v>
      </c>
      <c r="G152" s="202">
        <v>3780.56</v>
      </c>
      <c r="H152" s="202">
        <v>5275.92</v>
      </c>
      <c r="I152" s="202">
        <v>7019.37</v>
      </c>
      <c r="J152" s="202">
        <v>10638.2</v>
      </c>
      <c r="K152" s="174"/>
      <c r="L152" t="s">
        <v>1789</v>
      </c>
    </row>
    <row r="153" spans="1:13" customFormat="1" ht="26.1" customHeight="1">
      <c r="B153" t="s">
        <v>1790</v>
      </c>
      <c r="D153" s="474"/>
      <c r="E153" s="457">
        <v>1889062483.03</v>
      </c>
      <c r="F153" s="457">
        <v>7314.09</v>
      </c>
      <c r="G153" s="202">
        <v>5105.7299999999996</v>
      </c>
      <c r="H153" s="202">
        <v>7667.53</v>
      </c>
      <c r="I153" s="202">
        <v>13027.51</v>
      </c>
      <c r="J153" s="202">
        <v>14615</v>
      </c>
      <c r="K153" s="174"/>
      <c r="L153" t="s">
        <v>1791</v>
      </c>
    </row>
    <row r="154" spans="1:13" customFormat="1" ht="26.1" customHeight="1">
      <c r="B154" s="476" t="s">
        <v>1792</v>
      </c>
      <c r="D154" s="474"/>
      <c r="E154" s="457" t="s">
        <v>1011</v>
      </c>
      <c r="F154" s="457" t="s">
        <v>1011</v>
      </c>
      <c r="G154" s="202" t="s">
        <v>1011</v>
      </c>
      <c r="H154" s="202" t="s">
        <v>1011</v>
      </c>
      <c r="I154" s="202" t="s">
        <v>1011</v>
      </c>
      <c r="J154" s="202" t="s">
        <v>1011</v>
      </c>
      <c r="K154" s="174"/>
      <c r="L154" t="s">
        <v>1793</v>
      </c>
    </row>
    <row r="155" spans="1:13" customFormat="1" ht="26.1" customHeight="1">
      <c r="B155" s="174" t="s">
        <v>1794</v>
      </c>
      <c r="D155" s="474"/>
      <c r="E155" s="457" t="s">
        <v>1011</v>
      </c>
      <c r="F155" s="457" t="s">
        <v>1011</v>
      </c>
      <c r="G155" s="202" t="s">
        <v>1011</v>
      </c>
      <c r="H155" s="202" t="s">
        <v>1011</v>
      </c>
      <c r="I155" s="202" t="s">
        <v>1011</v>
      </c>
      <c r="J155" s="202" t="s">
        <v>1011</v>
      </c>
      <c r="K155" s="477"/>
      <c r="L155" s="174" t="s">
        <v>1795</v>
      </c>
    </row>
    <row r="156" spans="1:13" customFormat="1" ht="26.1" customHeight="1">
      <c r="B156" t="s">
        <v>1796</v>
      </c>
      <c r="D156" s="474"/>
      <c r="E156" s="457">
        <v>448999714.41000003</v>
      </c>
      <c r="F156" s="457">
        <v>1738.44</v>
      </c>
      <c r="G156" s="202">
        <v>1631.19</v>
      </c>
      <c r="H156" s="202">
        <v>1817.11</v>
      </c>
      <c r="I156" s="202">
        <v>1887.19</v>
      </c>
      <c r="J156" s="202" t="s">
        <v>96</v>
      </c>
      <c r="K156" s="174"/>
      <c r="L156" t="s">
        <v>1797</v>
      </c>
    </row>
    <row r="157" spans="1:13" customFormat="1" ht="26.1" customHeight="1">
      <c r="B157" t="s">
        <v>1798</v>
      </c>
      <c r="D157" s="474"/>
      <c r="E157" s="457" t="s">
        <v>1011</v>
      </c>
      <c r="F157" s="457" t="s">
        <v>1011</v>
      </c>
      <c r="G157" s="202" t="s">
        <v>1011</v>
      </c>
      <c r="H157" s="202" t="s">
        <v>1011</v>
      </c>
      <c r="I157" s="202" t="s">
        <v>1011</v>
      </c>
      <c r="J157" s="202" t="s">
        <v>1011</v>
      </c>
      <c r="K157" s="174"/>
      <c r="L157" t="s">
        <v>1799</v>
      </c>
    </row>
    <row r="158" spans="1:13" customFormat="1" ht="26.1" customHeight="1">
      <c r="B158" t="s">
        <v>1788</v>
      </c>
      <c r="C158" s="174"/>
      <c r="D158" s="478"/>
      <c r="E158" s="457">
        <v>495911062</v>
      </c>
      <c r="F158" s="457">
        <v>1920.07</v>
      </c>
      <c r="G158" s="202">
        <v>1381.97</v>
      </c>
      <c r="H158" s="202">
        <v>2248.86</v>
      </c>
      <c r="I158" s="202">
        <v>2769.52</v>
      </c>
      <c r="J158" s="202">
        <v>3487.3</v>
      </c>
      <c r="K158" s="174"/>
      <c r="L158" t="s">
        <v>1789</v>
      </c>
    </row>
    <row r="159" spans="1:13" customFormat="1" ht="26.1" customHeight="1">
      <c r="B159" t="s">
        <v>1790</v>
      </c>
      <c r="D159" s="474"/>
      <c r="E159" s="457">
        <v>156180187.41999999</v>
      </c>
      <c r="F159" s="457">
        <v>604.70000000000005</v>
      </c>
      <c r="G159" s="202">
        <v>443.07</v>
      </c>
      <c r="H159" s="202">
        <v>661.23</v>
      </c>
      <c r="I159" s="202">
        <v>947.98</v>
      </c>
      <c r="J159" s="202">
        <v>2575</v>
      </c>
      <c r="K159" s="174"/>
      <c r="L159" t="s">
        <v>1791</v>
      </c>
    </row>
    <row r="160" spans="1:13" customFormat="1" ht="26.1" customHeight="1">
      <c r="B160" s="476" t="s">
        <v>1800</v>
      </c>
      <c r="D160" s="474"/>
      <c r="E160" s="457"/>
      <c r="F160" s="457"/>
      <c r="G160" s="202"/>
      <c r="H160" s="202"/>
      <c r="I160" s="202"/>
      <c r="J160" s="202"/>
      <c r="K160" s="174"/>
      <c r="L160" t="s">
        <v>1793</v>
      </c>
    </row>
    <row r="161" spans="1:13" customFormat="1" ht="12.75" customHeight="1">
      <c r="A161" s="177"/>
      <c r="B161" s="177"/>
      <c r="C161" s="177"/>
      <c r="D161" s="479"/>
      <c r="E161" s="177"/>
      <c r="F161" s="177"/>
      <c r="G161" s="177"/>
      <c r="H161" s="177"/>
      <c r="I161" s="177"/>
      <c r="J161" s="177"/>
      <c r="K161" s="177"/>
      <c r="L161" s="177"/>
      <c r="M161" s="177"/>
    </row>
    <row r="162" spans="1:13" customFormat="1" ht="9.9499999999999993" customHeight="1">
      <c r="D162" s="307"/>
    </row>
    <row r="163" spans="1:13" customFormat="1">
      <c r="D163" s="307"/>
    </row>
  </sheetData>
  <mergeCells count="65">
    <mergeCell ref="A11:C11"/>
    <mergeCell ref="L11:M11"/>
    <mergeCell ref="E6:F6"/>
    <mergeCell ref="G6:J6"/>
    <mergeCell ref="E7:F7"/>
    <mergeCell ref="G7:J7"/>
    <mergeCell ref="A8:D8"/>
    <mergeCell ref="G8:J8"/>
    <mergeCell ref="L8:M8"/>
    <mergeCell ref="G9:G10"/>
    <mergeCell ref="H9:H10"/>
    <mergeCell ref="I9:I10"/>
    <mergeCell ref="J9:J10"/>
    <mergeCell ref="A43:C43"/>
    <mergeCell ref="L43:M43"/>
    <mergeCell ref="E38:F38"/>
    <mergeCell ref="G38:J38"/>
    <mergeCell ref="E39:F39"/>
    <mergeCell ref="G39:J39"/>
    <mergeCell ref="A40:D40"/>
    <mergeCell ref="G40:J40"/>
    <mergeCell ref="L40:M40"/>
    <mergeCell ref="G41:G42"/>
    <mergeCell ref="H41:H42"/>
    <mergeCell ref="I41:I42"/>
    <mergeCell ref="J41:J42"/>
    <mergeCell ref="A79:C79"/>
    <mergeCell ref="L79:M79"/>
    <mergeCell ref="E74:F74"/>
    <mergeCell ref="G74:J74"/>
    <mergeCell ref="E75:F75"/>
    <mergeCell ref="G75:J75"/>
    <mergeCell ref="A76:D76"/>
    <mergeCell ref="G76:J76"/>
    <mergeCell ref="L76:M76"/>
    <mergeCell ref="G77:G78"/>
    <mergeCell ref="H77:H78"/>
    <mergeCell ref="I77:I78"/>
    <mergeCell ref="J77:J78"/>
    <mergeCell ref="A112:C112"/>
    <mergeCell ref="L112:M112"/>
    <mergeCell ref="E107:F107"/>
    <mergeCell ref="G107:J107"/>
    <mergeCell ref="E108:F108"/>
    <mergeCell ref="G108:J108"/>
    <mergeCell ref="A109:D109"/>
    <mergeCell ref="G109:J109"/>
    <mergeCell ref="L109:M109"/>
    <mergeCell ref="G110:G111"/>
    <mergeCell ref="H110:H111"/>
    <mergeCell ref="I110:I111"/>
    <mergeCell ref="J110:J111"/>
    <mergeCell ref="A148:C148"/>
    <mergeCell ref="L148:M148"/>
    <mergeCell ref="E143:F143"/>
    <mergeCell ref="G143:J143"/>
    <mergeCell ref="E144:F144"/>
    <mergeCell ref="G144:J144"/>
    <mergeCell ref="A145:D145"/>
    <mergeCell ref="G145:J145"/>
    <mergeCell ref="L145:M145"/>
    <mergeCell ref="G146:G147"/>
    <mergeCell ref="H146:H147"/>
    <mergeCell ref="I146:I147"/>
    <mergeCell ref="J146:J147"/>
  </mergeCell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FF00"/>
  </sheetPr>
  <dimension ref="A2:AA44"/>
  <sheetViews>
    <sheetView workbookViewId="0">
      <selection activeCell="J6" sqref="J6"/>
    </sheetView>
  </sheetViews>
  <sheetFormatPr defaultRowHeight="21.75"/>
  <cols>
    <col min="1" max="1" width="30.140625" customWidth="1"/>
    <col min="2" max="9" width="9.5703125" customWidth="1"/>
    <col min="10" max="10" width="10.28515625" customWidth="1"/>
    <col min="11" max="27" width="6.140625" customWidth="1"/>
  </cols>
  <sheetData>
    <row r="2" spans="1:27">
      <c r="B2" s="86">
        <v>2556</v>
      </c>
      <c r="C2" s="86">
        <v>2557</v>
      </c>
      <c r="D2" s="86">
        <v>2558</v>
      </c>
      <c r="E2" s="86">
        <v>2559</v>
      </c>
      <c r="F2" s="86">
        <v>2560</v>
      </c>
      <c r="G2" s="486">
        <v>2561</v>
      </c>
      <c r="H2" s="588">
        <v>2562</v>
      </c>
      <c r="I2" s="591">
        <v>2563</v>
      </c>
      <c r="J2" s="591">
        <v>2564</v>
      </c>
    </row>
    <row r="3" spans="1:27">
      <c r="A3" s="87" t="s">
        <v>601</v>
      </c>
      <c r="B3" s="88">
        <v>51462.742072000001</v>
      </c>
      <c r="C3" s="88">
        <v>48212.606834999999</v>
      </c>
      <c r="D3" s="88">
        <v>50464.751387999997</v>
      </c>
      <c r="E3" s="88">
        <v>54263.355723000001</v>
      </c>
      <c r="F3" s="88">
        <v>56853.786867000003</v>
      </c>
      <c r="G3" s="487">
        <v>59119.543344999998</v>
      </c>
      <c r="H3" s="589">
        <v>60516.535780999999</v>
      </c>
      <c r="I3" s="592">
        <v>62755.311764999999</v>
      </c>
      <c r="J3" s="592">
        <v>66024</v>
      </c>
    </row>
    <row r="4" spans="1:27">
      <c r="A4" s="87" t="s">
        <v>602</v>
      </c>
      <c r="B4" s="89">
        <v>63055.957999999999</v>
      </c>
      <c r="C4" s="89">
        <v>59339.760999999999</v>
      </c>
      <c r="D4" s="89">
        <v>62393.595000000001</v>
      </c>
      <c r="E4" s="89">
        <v>67627.241999999998</v>
      </c>
      <c r="F4" s="89">
        <v>71331.157999999996</v>
      </c>
      <c r="G4" s="487">
        <v>74691.815000000002</v>
      </c>
      <c r="H4" s="589">
        <v>76999.023000000001</v>
      </c>
      <c r="I4" s="592">
        <v>80421.709000000003</v>
      </c>
      <c r="J4" s="592">
        <v>85228</v>
      </c>
    </row>
    <row r="5" spans="1:27">
      <c r="H5" s="161"/>
      <c r="I5" s="179"/>
      <c r="J5" s="179"/>
    </row>
    <row r="6" spans="1:27">
      <c r="C6" s="90">
        <f t="shared" ref="C6:F6" si="0">(C3-B3)*100/B3</f>
        <v>-6.3155111953669989</v>
      </c>
      <c r="D6" s="90">
        <f t="shared" si="0"/>
        <v>4.6712772879251396</v>
      </c>
      <c r="E6" s="90">
        <f t="shared" si="0"/>
        <v>7.5272427397775177</v>
      </c>
      <c r="F6" s="90">
        <f t="shared" si="0"/>
        <v>4.7738130262777405</v>
      </c>
      <c r="G6" s="90">
        <f>(G3-F3)*100/F3</f>
        <v>3.9852340589033357</v>
      </c>
      <c r="H6" s="590">
        <f>(H3-G3)*100/G3</f>
        <v>2.3629959856889697</v>
      </c>
      <c r="I6" s="590">
        <f>(I3-H3)*100/H3</f>
        <v>3.6994450444119678</v>
      </c>
      <c r="J6" s="590">
        <f>(J3-I3)*100/I3</f>
        <v>5.2086240081800055</v>
      </c>
    </row>
    <row r="9" spans="1:27">
      <c r="A9" s="209" t="s">
        <v>143</v>
      </c>
      <c r="B9" s="210" t="s">
        <v>688</v>
      </c>
      <c r="C9" s="211"/>
      <c r="D9" s="211"/>
      <c r="E9" s="211"/>
    </row>
    <row r="11" spans="1:27" ht="23.25">
      <c r="A11" s="135" t="s">
        <v>1197</v>
      </c>
      <c r="D11" s="285" t="s">
        <v>1196</v>
      </c>
    </row>
    <row r="12" spans="1:27">
      <c r="E12" s="286" t="s">
        <v>1198</v>
      </c>
    </row>
    <row r="15" spans="1:27">
      <c r="A15" s="836" t="s">
        <v>2122</v>
      </c>
      <c r="B15" s="837"/>
      <c r="C15" s="837"/>
      <c r="D15" s="837"/>
      <c r="E15" s="837"/>
      <c r="F15" s="837"/>
      <c r="G15" s="837"/>
      <c r="H15" s="837"/>
      <c r="I15" s="837"/>
      <c r="J15" s="837"/>
      <c r="K15" s="837"/>
      <c r="L15" s="837"/>
      <c r="M15" s="837"/>
      <c r="N15" s="837"/>
      <c r="O15" s="837"/>
      <c r="P15" s="837"/>
      <c r="Q15" s="837"/>
      <c r="R15" s="837"/>
      <c r="S15" s="837"/>
      <c r="T15" s="837"/>
      <c r="U15" s="837"/>
      <c r="V15" s="837"/>
      <c r="W15" s="837"/>
      <c r="X15" s="837"/>
      <c r="Y15" s="837"/>
      <c r="Z15" s="837"/>
      <c r="AA15" s="837"/>
    </row>
    <row r="16" spans="1:27">
      <c r="A16" s="838"/>
      <c r="B16" s="839"/>
      <c r="C16" s="839"/>
      <c r="D16" s="839"/>
      <c r="E16" s="839"/>
      <c r="F16" s="839"/>
      <c r="G16" s="839"/>
      <c r="H16" s="839"/>
      <c r="I16" s="839"/>
      <c r="J16" s="839"/>
      <c r="K16" s="839"/>
      <c r="L16" s="839"/>
      <c r="M16" s="839"/>
      <c r="N16" s="839"/>
      <c r="O16" s="839"/>
      <c r="P16" s="839"/>
      <c r="Q16" s="839"/>
      <c r="R16" s="839"/>
      <c r="S16" s="839"/>
      <c r="T16" s="839"/>
      <c r="U16" s="839"/>
      <c r="V16" s="839"/>
      <c r="W16" s="839"/>
      <c r="X16" s="839"/>
      <c r="Y16" s="839"/>
      <c r="Z16" s="839"/>
      <c r="AA16" s="840" t="s">
        <v>612</v>
      </c>
    </row>
    <row r="17" spans="1:27">
      <c r="A17" s="841" t="s">
        <v>2123</v>
      </c>
      <c r="B17" s="842" t="s">
        <v>2124</v>
      </c>
      <c r="C17" s="842" t="s">
        <v>2125</v>
      </c>
      <c r="D17" s="842" t="s">
        <v>2126</v>
      </c>
      <c r="E17" s="842" t="s">
        <v>2127</v>
      </c>
      <c r="F17" s="842" t="s">
        <v>2128</v>
      </c>
      <c r="G17" s="842" t="s">
        <v>2129</v>
      </c>
      <c r="H17" s="842" t="s">
        <v>2130</v>
      </c>
      <c r="I17" s="843" t="s">
        <v>2131</v>
      </c>
      <c r="J17" s="842" t="s">
        <v>2132</v>
      </c>
      <c r="K17" s="842" t="s">
        <v>2133</v>
      </c>
      <c r="L17" s="842" t="s">
        <v>2134</v>
      </c>
      <c r="M17" s="842" t="s">
        <v>2135</v>
      </c>
      <c r="N17" s="842" t="s">
        <v>2136</v>
      </c>
      <c r="O17" s="842" t="s">
        <v>2137</v>
      </c>
      <c r="P17" s="842" t="s">
        <v>2138</v>
      </c>
      <c r="Q17" s="842" t="s">
        <v>2139</v>
      </c>
      <c r="R17" s="842" t="s">
        <v>2140</v>
      </c>
      <c r="S17" s="842" t="s">
        <v>2141</v>
      </c>
      <c r="T17" s="842" t="s">
        <v>2142</v>
      </c>
      <c r="U17" s="842" t="s">
        <v>2143</v>
      </c>
      <c r="V17" s="842" t="s">
        <v>2144</v>
      </c>
      <c r="W17" s="842" t="s">
        <v>2145</v>
      </c>
      <c r="X17" s="842" t="s">
        <v>2146</v>
      </c>
      <c r="Y17" s="842" t="s">
        <v>2147</v>
      </c>
      <c r="Z17" s="842" t="s">
        <v>2148</v>
      </c>
      <c r="AA17" s="842" t="s">
        <v>2149</v>
      </c>
    </row>
    <row r="18" spans="1:27">
      <c r="A18" s="844" t="s">
        <v>2150</v>
      </c>
      <c r="B18" s="845">
        <v>2759.2970639999999</v>
      </c>
      <c r="C18" s="845">
        <v>3084.3109140000001</v>
      </c>
      <c r="D18" s="845">
        <v>3552.1071539999998</v>
      </c>
      <c r="E18" s="845">
        <v>3615.3248309999999</v>
      </c>
      <c r="F18" s="845">
        <v>3210.7871150000001</v>
      </c>
      <c r="G18" s="845">
        <v>3160.6659049999998</v>
      </c>
      <c r="H18" s="845">
        <v>3718.8144950000001</v>
      </c>
      <c r="I18" s="846">
        <v>3581.6161940000002</v>
      </c>
      <c r="J18" s="845">
        <v>4593.2730160000001</v>
      </c>
      <c r="K18" s="845">
        <v>4566.9434520000004</v>
      </c>
      <c r="L18" s="845">
        <v>4862.4729969999999</v>
      </c>
      <c r="M18" s="845">
        <v>5149.0601779999997</v>
      </c>
      <c r="N18" s="845">
        <v>6071.167743</v>
      </c>
      <c r="O18" s="845">
        <v>5965.9025060000004</v>
      </c>
      <c r="P18" s="845">
        <v>7828.473446</v>
      </c>
      <c r="Q18" s="845">
        <v>8954.8971619999993</v>
      </c>
      <c r="R18" s="845">
        <v>9694.1053690000008</v>
      </c>
      <c r="S18" s="845">
        <v>12307.487526999999</v>
      </c>
      <c r="T18" s="845">
        <v>15173.437689</v>
      </c>
      <c r="U18" s="845">
        <v>13630.909283999999</v>
      </c>
      <c r="V18" s="845">
        <v>12046.372547999999</v>
      </c>
      <c r="W18" s="845">
        <v>12067.356173</v>
      </c>
      <c r="X18" s="845">
        <v>12106.732271999999</v>
      </c>
      <c r="Y18" s="845">
        <v>12640.108569</v>
      </c>
      <c r="Z18" s="845">
        <v>13035.543404</v>
      </c>
      <c r="AA18" s="845">
        <v>13386.844064000001</v>
      </c>
    </row>
    <row r="19" spans="1:27">
      <c r="A19" s="847" t="s">
        <v>2150</v>
      </c>
      <c r="B19" s="848">
        <v>2759.2970639999999</v>
      </c>
      <c r="C19" s="848">
        <v>3084.3109140000001</v>
      </c>
      <c r="D19" s="848">
        <v>3552.1071539999998</v>
      </c>
      <c r="E19" s="848">
        <v>3615.3248309999999</v>
      </c>
      <c r="F19" s="848">
        <v>3210.7871150000001</v>
      </c>
      <c r="G19" s="848">
        <v>3160.6659049999998</v>
      </c>
      <c r="H19" s="848">
        <v>3718.8144950000001</v>
      </c>
      <c r="I19" s="849">
        <v>3581.6161940000002</v>
      </c>
      <c r="J19" s="848">
        <v>4593.2730160000001</v>
      </c>
      <c r="K19" s="848">
        <v>4566.9434520000004</v>
      </c>
      <c r="L19" s="848">
        <v>4862.4729969999999</v>
      </c>
      <c r="M19" s="848">
        <v>5149.0601779999997</v>
      </c>
      <c r="N19" s="848">
        <v>6071.167743</v>
      </c>
      <c r="O19" s="848">
        <v>5965.9025060000004</v>
      </c>
      <c r="P19" s="848">
        <v>7828.473446</v>
      </c>
      <c r="Q19" s="848">
        <v>8954.8971619999993</v>
      </c>
      <c r="R19" s="848">
        <v>9694.1053690000008</v>
      </c>
      <c r="S19" s="848">
        <v>12307.487526999999</v>
      </c>
      <c r="T19" s="848">
        <v>15173.437689</v>
      </c>
      <c r="U19" s="848">
        <v>13630.909283999999</v>
      </c>
      <c r="V19" s="848">
        <v>12046.372547999999</v>
      </c>
      <c r="W19" s="848">
        <v>12067.356173</v>
      </c>
      <c r="X19" s="848">
        <v>12106.732271999999</v>
      </c>
      <c r="Y19" s="848">
        <v>12640.108569</v>
      </c>
      <c r="Z19" s="848">
        <v>13035.543404</v>
      </c>
      <c r="AA19" s="848">
        <v>13386.844064000001</v>
      </c>
    </row>
    <row r="20" spans="1:27">
      <c r="A20" s="850" t="s">
        <v>2151</v>
      </c>
      <c r="B20" s="851">
        <v>2759.2970639999999</v>
      </c>
      <c r="C20" s="851">
        <v>3084.3109140000001</v>
      </c>
      <c r="D20" s="851">
        <v>3552.1071539999998</v>
      </c>
      <c r="E20" s="851">
        <v>3615.3248309999999</v>
      </c>
      <c r="F20" s="851">
        <v>3210.7871150000001</v>
      </c>
      <c r="G20" s="851">
        <v>3160.6659049999998</v>
      </c>
      <c r="H20" s="851">
        <v>3718.8144950000001</v>
      </c>
      <c r="I20" s="852">
        <v>3581.6161940000002</v>
      </c>
      <c r="J20" s="851">
        <v>4593.2730160000001</v>
      </c>
      <c r="K20" s="851">
        <v>4566.9434520000004</v>
      </c>
      <c r="L20" s="851">
        <v>4862.4729969999999</v>
      </c>
      <c r="M20" s="851">
        <v>5149.0601779999997</v>
      </c>
      <c r="N20" s="851">
        <v>6071.167743</v>
      </c>
      <c r="O20" s="851">
        <v>5965.9025060000004</v>
      </c>
      <c r="P20" s="851">
        <v>7828.473446</v>
      </c>
      <c r="Q20" s="851">
        <v>8954.8971619999993</v>
      </c>
      <c r="R20" s="851">
        <v>9694.1053690000008</v>
      </c>
      <c r="S20" s="851">
        <v>12307.487526999999</v>
      </c>
      <c r="T20" s="851">
        <v>15173.437689</v>
      </c>
      <c r="U20" s="851">
        <v>13630.909283999999</v>
      </c>
      <c r="V20" s="851">
        <v>12046.372547999999</v>
      </c>
      <c r="W20" s="851">
        <v>12067.356173</v>
      </c>
      <c r="X20" s="851">
        <v>12106.732271999999</v>
      </c>
      <c r="Y20" s="851">
        <v>12640.108569</v>
      </c>
      <c r="Z20" s="851">
        <v>13035.543404</v>
      </c>
      <c r="AA20" s="851">
        <v>13386.844064000001</v>
      </c>
    </row>
    <row r="21" spans="1:27">
      <c r="A21" s="853" t="s">
        <v>2152</v>
      </c>
      <c r="B21" s="854">
        <v>9989.4320810000008</v>
      </c>
      <c r="C21" s="854">
        <v>11445.883524000001</v>
      </c>
      <c r="D21" s="854">
        <v>12146.749447</v>
      </c>
      <c r="E21" s="854">
        <v>13225.185771</v>
      </c>
      <c r="F21" s="854">
        <v>13522.157644999999</v>
      </c>
      <c r="G21" s="854">
        <v>13567.401097</v>
      </c>
      <c r="H21" s="854">
        <v>13999.741494</v>
      </c>
      <c r="I21" s="855">
        <v>14294.456393</v>
      </c>
      <c r="J21" s="854">
        <v>15635.911303999999</v>
      </c>
      <c r="K21" s="854">
        <v>17383.988585999999</v>
      </c>
      <c r="L21" s="854">
        <v>18446.732409</v>
      </c>
      <c r="M21" s="854">
        <v>20771.627099000001</v>
      </c>
      <c r="N21" s="854">
        <v>22857.676203999999</v>
      </c>
      <c r="O21" s="854">
        <v>24698.609179999999</v>
      </c>
      <c r="P21" s="854">
        <v>27554.647452000001</v>
      </c>
      <c r="Q21" s="854">
        <v>31577.475952000001</v>
      </c>
      <c r="R21" s="854">
        <v>33138.069965000002</v>
      </c>
      <c r="S21" s="854">
        <v>34005.101532000001</v>
      </c>
      <c r="T21" s="854">
        <v>36289.304383000002</v>
      </c>
      <c r="U21" s="854">
        <v>34581.697550999997</v>
      </c>
      <c r="V21" s="854">
        <v>38418.378840999998</v>
      </c>
      <c r="W21" s="854">
        <v>42195.99955</v>
      </c>
      <c r="X21" s="854">
        <v>44747.054595000001</v>
      </c>
      <c r="Y21" s="854">
        <v>46479.434776000002</v>
      </c>
      <c r="Z21" s="854">
        <v>47480.992377000002</v>
      </c>
      <c r="AA21" s="854">
        <v>49368.467700000001</v>
      </c>
    </row>
    <row r="22" spans="1:27">
      <c r="A22" s="856" t="s">
        <v>2153</v>
      </c>
      <c r="B22" s="851">
        <v>1103.196983</v>
      </c>
      <c r="C22" s="851">
        <v>1116.4458480000001</v>
      </c>
      <c r="D22" s="851">
        <v>1345.138821</v>
      </c>
      <c r="E22" s="851">
        <v>1911.6963940000001</v>
      </c>
      <c r="F22" s="851">
        <v>1512.3647169999999</v>
      </c>
      <c r="G22" s="851">
        <v>1716.202278</v>
      </c>
      <c r="H22" s="851">
        <v>1963.046546</v>
      </c>
      <c r="I22" s="852">
        <v>1808.5262379999999</v>
      </c>
      <c r="J22" s="851">
        <v>2366.372527</v>
      </c>
      <c r="K22" s="851">
        <v>2719.1160930000001</v>
      </c>
      <c r="L22" s="851">
        <v>2321.8479379999999</v>
      </c>
      <c r="M22" s="851">
        <v>2939.7711119999999</v>
      </c>
      <c r="N22" s="851">
        <v>3978.9229869999999</v>
      </c>
      <c r="O22" s="851">
        <v>4974.9574759999996</v>
      </c>
      <c r="P22" s="851">
        <v>5411.0870590000004</v>
      </c>
      <c r="Q22" s="851">
        <v>7759.5445849999996</v>
      </c>
      <c r="R22" s="851">
        <v>7637.7563339999997</v>
      </c>
      <c r="S22" s="851">
        <v>5886.7882669999999</v>
      </c>
      <c r="T22" s="851">
        <v>6825.8676649999998</v>
      </c>
      <c r="U22" s="851">
        <v>5869.9613660000005</v>
      </c>
      <c r="V22" s="851">
        <v>6603.1503560000001</v>
      </c>
      <c r="W22" s="851">
        <v>7721.9114380000001</v>
      </c>
      <c r="X22" s="851">
        <v>7902.3043630000002</v>
      </c>
      <c r="Y22" s="851">
        <v>8941.8277689999995</v>
      </c>
      <c r="Z22" s="851">
        <v>8998.2956159999994</v>
      </c>
      <c r="AA22" s="851">
        <v>9364.0916679999991</v>
      </c>
    </row>
    <row r="23" spans="1:27">
      <c r="A23" s="857" t="s">
        <v>2154</v>
      </c>
      <c r="B23" s="848">
        <v>18.925924999999999</v>
      </c>
      <c r="C23" s="848">
        <v>24.631178999999999</v>
      </c>
      <c r="D23" s="848">
        <v>20.066655000000001</v>
      </c>
      <c r="E23" s="848">
        <v>13.826801</v>
      </c>
      <c r="F23" s="848">
        <v>14.802325</v>
      </c>
      <c r="G23" s="848">
        <v>14.427968999999999</v>
      </c>
      <c r="H23" s="848">
        <v>13.060871000000001</v>
      </c>
      <c r="I23" s="849">
        <v>13.585006</v>
      </c>
      <c r="J23" s="848">
        <v>20.033273999999999</v>
      </c>
      <c r="K23" s="848">
        <v>23.289238000000001</v>
      </c>
      <c r="L23" s="848">
        <v>22.882964999999999</v>
      </c>
      <c r="M23" s="848">
        <v>22.092656000000002</v>
      </c>
      <c r="N23" s="848">
        <v>25.488254999999999</v>
      </c>
      <c r="O23" s="848">
        <v>28.041457000000001</v>
      </c>
      <c r="P23" s="848">
        <v>50.515155</v>
      </c>
      <c r="Q23" s="848">
        <v>44.142693000000001</v>
      </c>
      <c r="R23" s="848">
        <v>54.840870000000002</v>
      </c>
      <c r="S23" s="848">
        <v>51.247176000000003</v>
      </c>
      <c r="T23" s="848">
        <v>57.110270999999997</v>
      </c>
      <c r="U23" s="848">
        <v>56.960524999999997</v>
      </c>
      <c r="V23" s="848">
        <v>54.546989000000004</v>
      </c>
      <c r="W23" s="848">
        <v>55.909649000000002</v>
      </c>
      <c r="X23" s="848">
        <v>47.905025000000002</v>
      </c>
      <c r="Y23" s="848">
        <v>65.897997000000004</v>
      </c>
      <c r="Z23" s="848">
        <v>60.962656000000003</v>
      </c>
      <c r="AA23" s="848">
        <v>57.276223000000002</v>
      </c>
    </row>
    <row r="24" spans="1:27">
      <c r="A24" s="850" t="s">
        <v>2155</v>
      </c>
      <c r="B24" s="851">
        <v>865.63098600000001</v>
      </c>
      <c r="C24" s="851">
        <v>860.75437199999999</v>
      </c>
      <c r="D24" s="851">
        <v>1059.1133809999999</v>
      </c>
      <c r="E24" s="851">
        <v>1547.2810340000001</v>
      </c>
      <c r="F24" s="851">
        <v>1190.4719190000001</v>
      </c>
      <c r="G24" s="851">
        <v>1383.437381</v>
      </c>
      <c r="H24" s="851">
        <v>1622.392049</v>
      </c>
      <c r="I24" s="852">
        <v>1468.190969</v>
      </c>
      <c r="J24" s="851">
        <v>1993.610101</v>
      </c>
      <c r="K24" s="851">
        <v>2308.6614100000002</v>
      </c>
      <c r="L24" s="851">
        <v>1898.310894</v>
      </c>
      <c r="M24" s="851">
        <v>2468.5293190000002</v>
      </c>
      <c r="N24" s="851">
        <v>3494.0276669999998</v>
      </c>
      <c r="O24" s="851">
        <v>4499.3198689999999</v>
      </c>
      <c r="P24" s="851">
        <v>4778.843605</v>
      </c>
      <c r="Q24" s="851">
        <v>7091.4291750000002</v>
      </c>
      <c r="R24" s="851">
        <v>6939.9434929999998</v>
      </c>
      <c r="S24" s="851">
        <v>5090.5969889999997</v>
      </c>
      <c r="T24" s="851">
        <v>5885.7529720000002</v>
      </c>
      <c r="U24" s="851">
        <v>4855.4342299999998</v>
      </c>
      <c r="V24" s="851">
        <v>5633.3516790000003</v>
      </c>
      <c r="W24" s="851">
        <v>6689.3006370000003</v>
      </c>
      <c r="X24" s="851">
        <v>6859.9171710000001</v>
      </c>
      <c r="Y24" s="851">
        <v>7933.819047</v>
      </c>
      <c r="Z24" s="851">
        <v>7899.2513120000003</v>
      </c>
      <c r="AA24" s="851">
        <v>8178.4695519999996</v>
      </c>
    </row>
    <row r="25" spans="1:27" ht="25.5">
      <c r="A25" s="857" t="s">
        <v>2156</v>
      </c>
      <c r="B25" s="848">
        <v>186.723928</v>
      </c>
      <c r="C25" s="848">
        <v>198.37223299999999</v>
      </c>
      <c r="D25" s="848">
        <v>229.547112</v>
      </c>
      <c r="E25" s="848">
        <v>314.01727899999997</v>
      </c>
      <c r="F25" s="848">
        <v>265.59391299999999</v>
      </c>
      <c r="G25" s="848">
        <v>268.56490300000002</v>
      </c>
      <c r="H25" s="848">
        <v>277.87880000000001</v>
      </c>
      <c r="I25" s="849">
        <v>281.10422699999998</v>
      </c>
      <c r="J25" s="848">
        <v>299.51304099999999</v>
      </c>
      <c r="K25" s="848">
        <v>332.52533699999998</v>
      </c>
      <c r="L25" s="848">
        <v>347.84200099999998</v>
      </c>
      <c r="M25" s="848">
        <v>392.96932700000002</v>
      </c>
      <c r="N25" s="848">
        <v>395.86436400000002</v>
      </c>
      <c r="O25" s="848">
        <v>377.44462299999998</v>
      </c>
      <c r="P25" s="848">
        <v>491.152152</v>
      </c>
      <c r="Q25" s="848">
        <v>526.36139900000001</v>
      </c>
      <c r="R25" s="848">
        <v>527.07082100000002</v>
      </c>
      <c r="S25" s="848">
        <v>610.06923900000004</v>
      </c>
      <c r="T25" s="848">
        <v>685.56203900000003</v>
      </c>
      <c r="U25" s="848">
        <v>738.00153799999998</v>
      </c>
      <c r="V25" s="848">
        <v>720.46368600000005</v>
      </c>
      <c r="W25" s="848">
        <v>753.64051500000005</v>
      </c>
      <c r="X25" s="848">
        <v>779.73797999999999</v>
      </c>
      <c r="Y25" s="848">
        <v>703.67098599999997</v>
      </c>
      <c r="Z25" s="848">
        <v>794.70221700000002</v>
      </c>
      <c r="AA25" s="848">
        <v>848.72601799999995</v>
      </c>
    </row>
    <row r="26" spans="1:27" ht="25.5">
      <c r="A26" s="850" t="s">
        <v>2157</v>
      </c>
      <c r="B26" s="851">
        <v>31.916145</v>
      </c>
      <c r="C26" s="851">
        <v>32.688065000000002</v>
      </c>
      <c r="D26" s="851">
        <v>36.411675000000002</v>
      </c>
      <c r="E26" s="851">
        <v>36.571280000000002</v>
      </c>
      <c r="F26" s="851">
        <v>41.496560000000002</v>
      </c>
      <c r="G26" s="851">
        <v>49.772024999999999</v>
      </c>
      <c r="H26" s="851">
        <v>49.714827</v>
      </c>
      <c r="I26" s="852">
        <v>45.646037</v>
      </c>
      <c r="J26" s="851">
        <v>53.21611</v>
      </c>
      <c r="K26" s="851">
        <v>54.640107999999998</v>
      </c>
      <c r="L26" s="851">
        <v>52.812078</v>
      </c>
      <c r="M26" s="851">
        <v>56.179810000000003</v>
      </c>
      <c r="N26" s="851">
        <v>63.542701000000001</v>
      </c>
      <c r="O26" s="851">
        <v>70.151527000000002</v>
      </c>
      <c r="P26" s="851">
        <v>90.576147000000006</v>
      </c>
      <c r="Q26" s="851">
        <v>97.611317</v>
      </c>
      <c r="R26" s="851">
        <v>115.90115</v>
      </c>
      <c r="S26" s="851">
        <v>134.874863</v>
      </c>
      <c r="T26" s="851">
        <v>197.44238200000001</v>
      </c>
      <c r="U26" s="851">
        <v>219.56507199999999</v>
      </c>
      <c r="V26" s="851">
        <v>194.78800200000001</v>
      </c>
      <c r="W26" s="851">
        <v>223.06063700000001</v>
      </c>
      <c r="X26" s="851">
        <v>214.74418600000001</v>
      </c>
      <c r="Y26" s="851">
        <v>238.43974</v>
      </c>
      <c r="Z26" s="851">
        <v>243.37943100000001</v>
      </c>
      <c r="AA26" s="851">
        <v>279.61987599999998</v>
      </c>
    </row>
    <row r="27" spans="1:27">
      <c r="A27" s="847" t="s">
        <v>2158</v>
      </c>
      <c r="B27" s="848">
        <v>8886.2350989999995</v>
      </c>
      <c r="C27" s="848">
        <v>10329.437676</v>
      </c>
      <c r="D27" s="848">
        <v>10801.610626</v>
      </c>
      <c r="E27" s="848">
        <v>11313.489377</v>
      </c>
      <c r="F27" s="848">
        <v>12009.792928999999</v>
      </c>
      <c r="G27" s="848">
        <v>11851.198818999999</v>
      </c>
      <c r="H27" s="848">
        <v>12036.694948</v>
      </c>
      <c r="I27" s="849">
        <v>12485.930155</v>
      </c>
      <c r="J27" s="848">
        <v>13269.538777</v>
      </c>
      <c r="K27" s="848">
        <v>14664.872493000001</v>
      </c>
      <c r="L27" s="848">
        <v>16124.884470999999</v>
      </c>
      <c r="M27" s="848">
        <v>17831.855987999999</v>
      </c>
      <c r="N27" s="848">
        <v>18878.753217000001</v>
      </c>
      <c r="O27" s="848">
        <v>19723.651704</v>
      </c>
      <c r="P27" s="848">
        <v>22143.560393</v>
      </c>
      <c r="Q27" s="848">
        <v>23817.931366000001</v>
      </c>
      <c r="R27" s="848">
        <v>25500.313631000001</v>
      </c>
      <c r="S27" s="848">
        <v>28118.313265000001</v>
      </c>
      <c r="T27" s="848">
        <v>29463.436719000001</v>
      </c>
      <c r="U27" s="848">
        <v>28711.736185000002</v>
      </c>
      <c r="V27" s="848">
        <v>31815.228485</v>
      </c>
      <c r="W27" s="848">
        <v>34474.088112999998</v>
      </c>
      <c r="X27" s="848">
        <v>36844.750231999999</v>
      </c>
      <c r="Y27" s="848">
        <v>37537.607005999998</v>
      </c>
      <c r="Z27" s="848">
        <v>38482.696759999999</v>
      </c>
      <c r="AA27" s="848">
        <v>40004.376032</v>
      </c>
    </row>
    <row r="28" spans="1:27">
      <c r="A28" s="850" t="s">
        <v>2159</v>
      </c>
      <c r="B28" s="851">
        <v>1458.8088720000001</v>
      </c>
      <c r="C28" s="851">
        <v>1954.688543</v>
      </c>
      <c r="D28" s="851">
        <v>1633.8362689999999</v>
      </c>
      <c r="E28" s="851">
        <v>1444.4317169999999</v>
      </c>
      <c r="F28" s="851">
        <v>1649.254113</v>
      </c>
      <c r="G28" s="851">
        <v>1079.8451600000001</v>
      </c>
      <c r="H28" s="851">
        <v>825.51190599999995</v>
      </c>
      <c r="I28" s="852">
        <v>997.51409200000001</v>
      </c>
      <c r="J28" s="851">
        <v>848.51411800000005</v>
      </c>
      <c r="K28" s="851">
        <v>976.21863900000005</v>
      </c>
      <c r="L28" s="851">
        <v>1287.217351</v>
      </c>
      <c r="M28" s="851">
        <v>1910.686733</v>
      </c>
      <c r="N28" s="851">
        <v>1457.4337439999999</v>
      </c>
      <c r="O28" s="851">
        <v>1787.8097600000001</v>
      </c>
      <c r="P28" s="851">
        <v>2217.8953809999998</v>
      </c>
      <c r="Q28" s="851">
        <v>2188.1329019999998</v>
      </c>
      <c r="R28" s="851">
        <v>2108.608573</v>
      </c>
      <c r="S28" s="851">
        <v>2474.9261820000002</v>
      </c>
      <c r="T28" s="851">
        <v>2186.3634849999999</v>
      </c>
      <c r="U28" s="851">
        <v>2020.608211</v>
      </c>
      <c r="V28" s="851">
        <v>2529.541037</v>
      </c>
      <c r="W28" s="851">
        <v>2899.3254980000002</v>
      </c>
      <c r="X28" s="851">
        <v>2979.020919</v>
      </c>
      <c r="Y28" s="851">
        <v>3338.1644240000001</v>
      </c>
      <c r="Z28" s="851">
        <v>3062.9505680000002</v>
      </c>
      <c r="AA28" s="851">
        <v>3403.659572</v>
      </c>
    </row>
    <row r="29" spans="1:27" ht="25.5">
      <c r="A29" s="857" t="s">
        <v>2160</v>
      </c>
      <c r="B29" s="848">
        <v>1363.339052</v>
      </c>
      <c r="C29" s="848">
        <v>1577.5517600000001</v>
      </c>
      <c r="D29" s="848">
        <v>1792.7282499999999</v>
      </c>
      <c r="E29" s="848">
        <v>1618.3825489999999</v>
      </c>
      <c r="F29" s="848">
        <v>1579.3220220000001</v>
      </c>
      <c r="G29" s="848">
        <v>1534.058726</v>
      </c>
      <c r="H29" s="848">
        <v>1592.8271099999999</v>
      </c>
      <c r="I29" s="849">
        <v>1525.8407219999999</v>
      </c>
      <c r="J29" s="848">
        <v>1746.3139550000001</v>
      </c>
      <c r="K29" s="848">
        <v>1802.769916</v>
      </c>
      <c r="L29" s="848">
        <v>1945.748452</v>
      </c>
      <c r="M29" s="848">
        <v>2175.7599359999999</v>
      </c>
      <c r="N29" s="848">
        <v>2543.7754479999999</v>
      </c>
      <c r="O29" s="848">
        <v>2610.4181939999999</v>
      </c>
      <c r="P29" s="848">
        <v>3340.3211099999999</v>
      </c>
      <c r="Q29" s="848">
        <v>3594.7697669999998</v>
      </c>
      <c r="R29" s="848">
        <v>3710.1548379999999</v>
      </c>
      <c r="S29" s="848">
        <v>4179.5279399999999</v>
      </c>
      <c r="T29" s="848">
        <v>4637.3747979999998</v>
      </c>
      <c r="U29" s="848">
        <v>4793.2013870000001</v>
      </c>
      <c r="V29" s="848">
        <v>5041.2193719999996</v>
      </c>
      <c r="W29" s="848">
        <v>5711.6909390000001</v>
      </c>
      <c r="X29" s="848">
        <v>6075.7945099999997</v>
      </c>
      <c r="Y29" s="848">
        <v>6408.1372659999997</v>
      </c>
      <c r="Z29" s="848">
        <v>6796.6807879999997</v>
      </c>
      <c r="AA29" s="848">
        <v>7012.4596789999996</v>
      </c>
    </row>
    <row r="30" spans="1:27">
      <c r="A30" s="850" t="s">
        <v>2161</v>
      </c>
      <c r="B30" s="851">
        <v>415.397468</v>
      </c>
      <c r="C30" s="851">
        <v>426.99841099999998</v>
      </c>
      <c r="D30" s="851">
        <v>404.63219700000002</v>
      </c>
      <c r="E30" s="851">
        <v>417.30393199999997</v>
      </c>
      <c r="F30" s="851">
        <v>536.82387200000005</v>
      </c>
      <c r="G30" s="851">
        <v>537.37209499999994</v>
      </c>
      <c r="H30" s="851">
        <v>587.53387199999997</v>
      </c>
      <c r="I30" s="852">
        <v>536.57009400000004</v>
      </c>
      <c r="J30" s="851">
        <v>554.11727299999995</v>
      </c>
      <c r="K30" s="851">
        <v>445.00730099999998</v>
      </c>
      <c r="L30" s="851">
        <v>464.46148599999998</v>
      </c>
      <c r="M30" s="851">
        <v>599.40129999999999</v>
      </c>
      <c r="N30" s="851">
        <v>651.72822299999996</v>
      </c>
      <c r="O30" s="851">
        <v>665.00514199999998</v>
      </c>
      <c r="P30" s="851">
        <v>684.73459400000002</v>
      </c>
      <c r="Q30" s="851">
        <v>654.48661200000004</v>
      </c>
      <c r="R30" s="851">
        <v>770.75442699999996</v>
      </c>
      <c r="S30" s="851">
        <v>873.49522300000001</v>
      </c>
      <c r="T30" s="851">
        <v>991.96240399999999</v>
      </c>
      <c r="U30" s="851">
        <v>1094.536349</v>
      </c>
      <c r="V30" s="851">
        <v>1189.7220030000001</v>
      </c>
      <c r="W30" s="851">
        <v>1354.4783809999999</v>
      </c>
      <c r="X30" s="851">
        <v>1648.4677160000001</v>
      </c>
      <c r="Y30" s="851">
        <v>1760.490317</v>
      </c>
      <c r="Z30" s="851">
        <v>1958.2916540000001</v>
      </c>
      <c r="AA30" s="851">
        <v>1724.883689</v>
      </c>
    </row>
    <row r="31" spans="1:27">
      <c r="A31" s="857" t="s">
        <v>2162</v>
      </c>
      <c r="B31" s="848">
        <v>39.629542000000001</v>
      </c>
      <c r="C31" s="848">
        <v>63.956657</v>
      </c>
      <c r="D31" s="848">
        <v>122.20411799999999</v>
      </c>
      <c r="E31" s="848">
        <v>58.654276000000003</v>
      </c>
      <c r="F31" s="848">
        <v>87.273874000000006</v>
      </c>
      <c r="G31" s="848">
        <v>109.869506</v>
      </c>
      <c r="H31" s="848">
        <v>97.976471000000004</v>
      </c>
      <c r="I31" s="849">
        <v>88.832414</v>
      </c>
      <c r="J31" s="848">
        <v>110.486501</v>
      </c>
      <c r="K31" s="848">
        <v>120.802227</v>
      </c>
      <c r="L31" s="848">
        <v>143.285192</v>
      </c>
      <c r="M31" s="848">
        <v>164.19531699999999</v>
      </c>
      <c r="N31" s="848">
        <v>163.06777500000001</v>
      </c>
      <c r="O31" s="848">
        <v>204.08488600000001</v>
      </c>
      <c r="P31" s="848">
        <v>248.77856</v>
      </c>
      <c r="Q31" s="848">
        <v>268.17357700000002</v>
      </c>
      <c r="R31" s="848">
        <v>282.53959200000003</v>
      </c>
      <c r="S31" s="848">
        <v>145.95792299999999</v>
      </c>
      <c r="T31" s="848">
        <v>156.625249</v>
      </c>
      <c r="U31" s="848">
        <v>189.57101</v>
      </c>
      <c r="V31" s="848">
        <v>199.90543299999999</v>
      </c>
      <c r="W31" s="848">
        <v>321.42202099999997</v>
      </c>
      <c r="X31" s="848">
        <v>332.20957499999997</v>
      </c>
      <c r="Y31" s="848">
        <v>375.14942200000002</v>
      </c>
      <c r="Z31" s="848">
        <v>400.84751899999998</v>
      </c>
      <c r="AA31" s="848">
        <v>433.71954899999997</v>
      </c>
    </row>
    <row r="32" spans="1:27">
      <c r="A32" s="850" t="s">
        <v>2163</v>
      </c>
      <c r="B32" s="851">
        <v>127.442756</v>
      </c>
      <c r="C32" s="851">
        <v>178.22059100000001</v>
      </c>
      <c r="D32" s="851">
        <v>170.12172799999999</v>
      </c>
      <c r="E32" s="851">
        <v>179.02481800000001</v>
      </c>
      <c r="F32" s="851">
        <v>200.99976599999999</v>
      </c>
      <c r="G32" s="851">
        <v>225.61841200000001</v>
      </c>
      <c r="H32" s="851">
        <v>311.660595</v>
      </c>
      <c r="I32" s="852">
        <v>335.697045</v>
      </c>
      <c r="J32" s="851">
        <v>356.49942299999998</v>
      </c>
      <c r="K32" s="851">
        <v>399.05011999999999</v>
      </c>
      <c r="L32" s="851">
        <v>408.92828200000002</v>
      </c>
      <c r="M32" s="851">
        <v>394.18751700000001</v>
      </c>
      <c r="N32" s="851">
        <v>403.03378800000002</v>
      </c>
      <c r="O32" s="851">
        <v>435.55273399999999</v>
      </c>
      <c r="P32" s="851">
        <v>401.94660599999997</v>
      </c>
      <c r="Q32" s="851">
        <v>613.95120599999996</v>
      </c>
      <c r="R32" s="851">
        <v>467.20186200000001</v>
      </c>
      <c r="S32" s="851">
        <v>444.428338</v>
      </c>
      <c r="T32" s="851">
        <v>376.75344000000001</v>
      </c>
      <c r="U32" s="851">
        <v>362.72306200000003</v>
      </c>
      <c r="V32" s="851">
        <v>392.717533</v>
      </c>
      <c r="W32" s="851">
        <v>308.58503400000001</v>
      </c>
      <c r="X32" s="851">
        <v>358.177234</v>
      </c>
      <c r="Y32" s="851">
        <v>430.77679799999999</v>
      </c>
      <c r="Z32" s="851">
        <v>576.47252700000001</v>
      </c>
      <c r="AA32" s="851">
        <v>550.12009999999998</v>
      </c>
    </row>
    <row r="33" spans="1:27">
      <c r="A33" s="857" t="s">
        <v>2164</v>
      </c>
      <c r="B33" s="848">
        <v>769.60719300000005</v>
      </c>
      <c r="C33" s="848">
        <v>935.27928599999996</v>
      </c>
      <c r="D33" s="848">
        <v>916.59804599999995</v>
      </c>
      <c r="E33" s="848">
        <v>941.88034700000003</v>
      </c>
      <c r="F33" s="848">
        <v>805.86299199999996</v>
      </c>
      <c r="G33" s="848">
        <v>812.93574699999999</v>
      </c>
      <c r="H33" s="848">
        <v>817.91731600000003</v>
      </c>
      <c r="I33" s="849">
        <v>905.87717899999996</v>
      </c>
      <c r="J33" s="848">
        <v>954.78690300000005</v>
      </c>
      <c r="K33" s="848">
        <v>1109.0855220000001</v>
      </c>
      <c r="L33" s="848">
        <v>1320.107178</v>
      </c>
      <c r="M33" s="848">
        <v>1897.2595690000001</v>
      </c>
      <c r="N33" s="848">
        <v>2070.1164279999998</v>
      </c>
      <c r="O33" s="848">
        <v>2053.5061690000002</v>
      </c>
      <c r="P33" s="848">
        <v>1809.2669209999999</v>
      </c>
      <c r="Q33" s="848">
        <v>2566.7332329999999</v>
      </c>
      <c r="R33" s="848">
        <v>2592.0136299999999</v>
      </c>
      <c r="S33" s="848">
        <v>2919.9793730000001</v>
      </c>
      <c r="T33" s="848">
        <v>3491.3663780000002</v>
      </c>
      <c r="U33" s="848">
        <v>3955.1361999999999</v>
      </c>
      <c r="V33" s="848">
        <v>4394.7201290000003</v>
      </c>
      <c r="W33" s="848">
        <v>5104.2926390000002</v>
      </c>
      <c r="X33" s="848">
        <v>5461.4915959999998</v>
      </c>
      <c r="Y33" s="848">
        <v>5924.6485080000002</v>
      </c>
      <c r="Z33" s="848">
        <v>6250.4054749999996</v>
      </c>
      <c r="AA33" s="848">
        <v>6407.5952939999997</v>
      </c>
    </row>
    <row r="34" spans="1:27">
      <c r="A34" s="850" t="s">
        <v>2165</v>
      </c>
      <c r="B34" s="851">
        <v>883.933717</v>
      </c>
      <c r="C34" s="851">
        <v>1069.6109080000001</v>
      </c>
      <c r="D34" s="851">
        <v>1287.9268139999999</v>
      </c>
      <c r="E34" s="851">
        <v>1563.428081</v>
      </c>
      <c r="F34" s="851">
        <v>1825.933217</v>
      </c>
      <c r="G34" s="851">
        <v>1872.9874600000001</v>
      </c>
      <c r="H34" s="851">
        <v>1787.8275610000001</v>
      </c>
      <c r="I34" s="852">
        <v>1997.505576</v>
      </c>
      <c r="J34" s="851">
        <v>2045.953107</v>
      </c>
      <c r="K34" s="851">
        <v>2078.9193749999999</v>
      </c>
      <c r="L34" s="851">
        <v>1980.5440169999999</v>
      </c>
      <c r="M34" s="851">
        <v>1969.9682720000001</v>
      </c>
      <c r="N34" s="851">
        <v>2245.8040740000001</v>
      </c>
      <c r="O34" s="851">
        <v>2343.404403</v>
      </c>
      <c r="P34" s="851">
        <v>3043.1418440000002</v>
      </c>
      <c r="Q34" s="851">
        <v>2634.392116</v>
      </c>
      <c r="R34" s="851">
        <v>2628.7908259999999</v>
      </c>
      <c r="S34" s="851">
        <v>2344.6851729999998</v>
      </c>
      <c r="T34" s="851">
        <v>2859.5815600000001</v>
      </c>
      <c r="U34" s="851">
        <v>2148.886872</v>
      </c>
      <c r="V34" s="851">
        <v>2187.2187260000001</v>
      </c>
      <c r="W34" s="851">
        <v>2739.2952289999998</v>
      </c>
      <c r="X34" s="851">
        <v>3225.7111930000001</v>
      </c>
      <c r="Y34" s="851">
        <v>2713.0929580000002</v>
      </c>
      <c r="Z34" s="851">
        <v>2676.6693770000002</v>
      </c>
      <c r="AA34" s="851">
        <v>2954.6234979999999</v>
      </c>
    </row>
    <row r="35" spans="1:27">
      <c r="A35" s="857" t="s">
        <v>2166</v>
      </c>
      <c r="B35" s="848">
        <v>0.10921699999999999</v>
      </c>
      <c r="C35" s="848">
        <v>0.705538</v>
      </c>
      <c r="D35" s="848">
        <v>1.327248</v>
      </c>
      <c r="E35" s="848">
        <v>9.6931000000000003E-2</v>
      </c>
      <c r="F35" s="848">
        <v>1.059412</v>
      </c>
      <c r="G35" s="848">
        <v>1.532087</v>
      </c>
      <c r="H35" s="848">
        <v>1.5826819999999999</v>
      </c>
      <c r="I35" s="849">
        <v>2.5239769999999999</v>
      </c>
      <c r="J35" s="848">
        <v>5.8322859999999999</v>
      </c>
      <c r="K35" s="848">
        <v>3.8126350000000002</v>
      </c>
      <c r="L35" s="848">
        <v>4.5296399999999997</v>
      </c>
      <c r="M35" s="848">
        <v>5.2466619999999997</v>
      </c>
      <c r="N35" s="848">
        <v>6.4468550000000002</v>
      </c>
      <c r="O35" s="848">
        <v>7.117381</v>
      </c>
      <c r="P35" s="848">
        <v>9.2199120000000008</v>
      </c>
      <c r="Q35" s="848">
        <v>10.721213000000001</v>
      </c>
      <c r="R35" s="848">
        <v>11.443568000000001</v>
      </c>
      <c r="S35" s="848">
        <v>12.149914000000001</v>
      </c>
      <c r="T35" s="848">
        <v>13.485191</v>
      </c>
      <c r="U35" s="848">
        <v>12.575998999999999</v>
      </c>
      <c r="V35" s="848">
        <v>17.248491999999999</v>
      </c>
      <c r="W35" s="848">
        <v>21.96058</v>
      </c>
      <c r="X35" s="848">
        <v>26.510577999999999</v>
      </c>
      <c r="Y35" s="848">
        <v>19.886313999999999</v>
      </c>
      <c r="Z35" s="848">
        <v>26.81962</v>
      </c>
      <c r="AA35" s="848">
        <v>22.621738000000001</v>
      </c>
    </row>
    <row r="36" spans="1:27">
      <c r="A36" s="850" t="s">
        <v>2167</v>
      </c>
      <c r="B36" s="851">
        <v>3.6986430000000001</v>
      </c>
      <c r="C36" s="851">
        <v>3.1461890000000001</v>
      </c>
      <c r="D36" s="851">
        <v>3.1486459999999998</v>
      </c>
      <c r="E36" s="851">
        <v>3.297161</v>
      </c>
      <c r="F36" s="851">
        <v>3.578576</v>
      </c>
      <c r="G36" s="851">
        <v>3.5751040000000001</v>
      </c>
      <c r="H36" s="851">
        <v>30.127002999999998</v>
      </c>
      <c r="I36" s="852">
        <v>32.802782000000001</v>
      </c>
      <c r="J36" s="851">
        <v>41.171174999999998</v>
      </c>
      <c r="K36" s="851">
        <v>35.800249999999998</v>
      </c>
      <c r="L36" s="851">
        <v>51.928879000000002</v>
      </c>
      <c r="M36" s="851">
        <v>46.039557000000002</v>
      </c>
      <c r="N36" s="851">
        <v>47.378053000000001</v>
      </c>
      <c r="O36" s="851">
        <v>68.502664999999993</v>
      </c>
      <c r="P36" s="851">
        <v>62.203249999999997</v>
      </c>
      <c r="Q36" s="851">
        <v>35.579393000000003</v>
      </c>
      <c r="R36" s="851">
        <v>49.592179000000002</v>
      </c>
      <c r="S36" s="851">
        <v>28.035556</v>
      </c>
      <c r="T36" s="851">
        <v>31.36195</v>
      </c>
      <c r="U36" s="851">
        <v>34.821581999999999</v>
      </c>
      <c r="V36" s="851">
        <v>39.68591</v>
      </c>
      <c r="W36" s="851">
        <v>42.720362999999999</v>
      </c>
      <c r="X36" s="851">
        <v>47.394939999999998</v>
      </c>
      <c r="Y36" s="851">
        <v>55.695008999999999</v>
      </c>
      <c r="Z36" s="851">
        <v>65.628693999999996</v>
      </c>
      <c r="AA36" s="851">
        <v>45.683869000000001</v>
      </c>
    </row>
    <row r="37" spans="1:27" ht="25.5">
      <c r="A37" s="857" t="s">
        <v>2168</v>
      </c>
      <c r="B37" s="848">
        <v>1029.398158</v>
      </c>
      <c r="C37" s="848">
        <v>1129.29232</v>
      </c>
      <c r="D37" s="848">
        <v>1303.991246</v>
      </c>
      <c r="E37" s="848">
        <v>1494.5601509999999</v>
      </c>
      <c r="F37" s="848">
        <v>1683.966099</v>
      </c>
      <c r="G37" s="848">
        <v>1881.7689069999999</v>
      </c>
      <c r="H37" s="848">
        <v>2001.8968299999999</v>
      </c>
      <c r="I37" s="849">
        <v>2050.5221379999998</v>
      </c>
      <c r="J37" s="848">
        <v>2145.4428699999999</v>
      </c>
      <c r="K37" s="848">
        <v>2570.5986069999999</v>
      </c>
      <c r="L37" s="848">
        <v>2803.3876249999998</v>
      </c>
      <c r="M37" s="848">
        <v>2469.5187190000001</v>
      </c>
      <c r="N37" s="848">
        <v>2490.3417469999999</v>
      </c>
      <c r="O37" s="848">
        <v>2083.077405</v>
      </c>
      <c r="P37" s="848">
        <v>2178.3653599999998</v>
      </c>
      <c r="Q37" s="848">
        <v>2563.8845700000002</v>
      </c>
      <c r="R37" s="848">
        <v>2922.1431240000002</v>
      </c>
      <c r="S37" s="848">
        <v>3202.217725</v>
      </c>
      <c r="T37" s="848">
        <v>2587.4852550000001</v>
      </c>
      <c r="U37" s="848">
        <v>1764.8773309999999</v>
      </c>
      <c r="V37" s="848">
        <v>2228.1303429999998</v>
      </c>
      <c r="W37" s="848">
        <v>2234.3547589999998</v>
      </c>
      <c r="X37" s="848">
        <v>2331.0118360000001</v>
      </c>
      <c r="Y37" s="848">
        <v>2467.5060720000001</v>
      </c>
      <c r="Z37" s="848">
        <v>2534.0458119999998</v>
      </c>
      <c r="AA37" s="848">
        <v>2639.7829080000001</v>
      </c>
    </row>
    <row r="38" spans="1:27">
      <c r="A38" s="850" t="s">
        <v>2169</v>
      </c>
      <c r="B38" s="851">
        <v>2177.8190639999998</v>
      </c>
      <c r="C38" s="851">
        <v>2293.683845</v>
      </c>
      <c r="D38" s="851">
        <v>2432.9592849999999</v>
      </c>
      <c r="E38" s="851">
        <v>2802.723563</v>
      </c>
      <c r="F38" s="851">
        <v>2783.211953</v>
      </c>
      <c r="G38" s="851">
        <v>2889.181321</v>
      </c>
      <c r="H38" s="851">
        <v>3007.9698920000001</v>
      </c>
      <c r="I38" s="852">
        <v>3023.4879249999999</v>
      </c>
      <c r="J38" s="851">
        <v>3368.5399149999998</v>
      </c>
      <c r="K38" s="851">
        <v>3860.9641740000002</v>
      </c>
      <c r="L38" s="851">
        <v>4263.7173679999996</v>
      </c>
      <c r="M38" s="851">
        <v>4803.8865290000003</v>
      </c>
      <c r="N38" s="851">
        <v>5362.7228100000002</v>
      </c>
      <c r="O38" s="851">
        <v>5782.4663399999999</v>
      </c>
      <c r="P38" s="851">
        <v>6266.8998579999998</v>
      </c>
      <c r="Q38" s="851">
        <v>6716.5518490000004</v>
      </c>
      <c r="R38" s="851">
        <v>7872.9599280000002</v>
      </c>
      <c r="S38" s="851">
        <v>9022.504046</v>
      </c>
      <c r="T38" s="851">
        <v>9498.1527920000008</v>
      </c>
      <c r="U38" s="851">
        <v>9578.6021400000009</v>
      </c>
      <c r="V38" s="851">
        <v>10729.326278</v>
      </c>
      <c r="W38" s="851">
        <v>10718.324084</v>
      </c>
      <c r="X38" s="851">
        <v>11207.321919</v>
      </c>
      <c r="Y38" s="851">
        <v>10703.401716</v>
      </c>
      <c r="Z38" s="851">
        <v>10682.903883000001</v>
      </c>
      <c r="AA38" s="851">
        <v>11210.395143</v>
      </c>
    </row>
    <row r="39" spans="1:27">
      <c r="A39" s="857" t="s">
        <v>2170</v>
      </c>
      <c r="B39" s="848">
        <v>456.65163999999999</v>
      </c>
      <c r="C39" s="848">
        <v>504.94750499999998</v>
      </c>
      <c r="D39" s="848">
        <v>536.78513999999996</v>
      </c>
      <c r="E39" s="848">
        <v>586.83159999999998</v>
      </c>
      <c r="F39" s="848">
        <v>639.34912899999995</v>
      </c>
      <c r="G39" s="848">
        <v>671.67146600000001</v>
      </c>
      <c r="H39" s="848">
        <v>696.72474799999998</v>
      </c>
      <c r="I39" s="849">
        <v>737.902017</v>
      </c>
      <c r="J39" s="848">
        <v>743.45845899999995</v>
      </c>
      <c r="K39" s="848">
        <v>809.30726500000003</v>
      </c>
      <c r="L39" s="848">
        <v>915.103791</v>
      </c>
      <c r="M39" s="848">
        <v>905.28748399999995</v>
      </c>
      <c r="N39" s="848">
        <v>944.40958999999998</v>
      </c>
      <c r="O39" s="848">
        <v>1141.2149219999999</v>
      </c>
      <c r="P39" s="848">
        <v>1274.2816889999999</v>
      </c>
      <c r="Q39" s="848">
        <v>1297.496091</v>
      </c>
      <c r="R39" s="848">
        <v>1405.203775</v>
      </c>
      <c r="S39" s="848">
        <v>1536.1697489999999</v>
      </c>
      <c r="T39" s="848">
        <v>1658.782837</v>
      </c>
      <c r="U39" s="848">
        <v>1772.0755369999999</v>
      </c>
      <c r="V39" s="848">
        <v>1848.1592740000001</v>
      </c>
      <c r="W39" s="848">
        <v>1968.5618689999999</v>
      </c>
      <c r="X39" s="848">
        <v>2063.246893</v>
      </c>
      <c r="Y39" s="848">
        <v>2261.0202610000001</v>
      </c>
      <c r="Z39" s="848">
        <v>2389.6986149999998</v>
      </c>
      <c r="AA39" s="848">
        <v>2559.5519559999998</v>
      </c>
    </row>
    <row r="40" spans="1:27">
      <c r="A40" s="850" t="s">
        <v>2171</v>
      </c>
      <c r="B40" s="851">
        <v>15.187754</v>
      </c>
      <c r="C40" s="851">
        <v>24.563925999999999</v>
      </c>
      <c r="D40" s="851">
        <v>24.098085999999999</v>
      </c>
      <c r="E40" s="851">
        <v>24.223680000000002</v>
      </c>
      <c r="F40" s="851">
        <v>26.881708</v>
      </c>
      <c r="G40" s="851">
        <v>27.838507</v>
      </c>
      <c r="H40" s="851">
        <v>28.450493000000002</v>
      </c>
      <c r="I40" s="852">
        <v>28.710815</v>
      </c>
      <c r="J40" s="851">
        <v>72.688782000000003</v>
      </c>
      <c r="K40" s="851">
        <v>166.17543800000001</v>
      </c>
      <c r="L40" s="851">
        <v>186.799397</v>
      </c>
      <c r="M40" s="851">
        <v>147.31124800000001</v>
      </c>
      <c r="N40" s="851">
        <v>50.968375999999999</v>
      </c>
      <c r="O40" s="851">
        <v>47.702928999999997</v>
      </c>
      <c r="P40" s="851">
        <v>45.213881999999998</v>
      </c>
      <c r="Q40" s="851">
        <v>60.739598999999998</v>
      </c>
      <c r="R40" s="851">
        <v>72.536311999999995</v>
      </c>
      <c r="S40" s="851">
        <v>87.194287000000003</v>
      </c>
      <c r="T40" s="851">
        <v>88.753938000000005</v>
      </c>
      <c r="U40" s="851">
        <v>88.402274000000006</v>
      </c>
      <c r="V40" s="851">
        <v>88.075728999999995</v>
      </c>
      <c r="W40" s="851">
        <v>110.047849</v>
      </c>
      <c r="X40" s="851">
        <v>130.74347599999999</v>
      </c>
      <c r="Y40" s="851">
        <v>152.79323600000001</v>
      </c>
      <c r="Z40" s="851">
        <v>181.70500200000001</v>
      </c>
      <c r="AA40" s="851">
        <v>162.11232000000001</v>
      </c>
    </row>
    <row r="41" spans="1:27">
      <c r="A41" s="857" t="s">
        <v>2172</v>
      </c>
      <c r="B41" s="848">
        <v>145.21202400000001</v>
      </c>
      <c r="C41" s="848">
        <v>166.79219599999999</v>
      </c>
      <c r="D41" s="848">
        <v>171.25355400000001</v>
      </c>
      <c r="E41" s="848">
        <v>178.65057300000001</v>
      </c>
      <c r="F41" s="848">
        <v>186.276195</v>
      </c>
      <c r="G41" s="848">
        <v>202.944323</v>
      </c>
      <c r="H41" s="848">
        <v>248.68847</v>
      </c>
      <c r="I41" s="858">
        <v>222.14338000000001</v>
      </c>
      <c r="J41" s="848">
        <v>275.73401000000001</v>
      </c>
      <c r="K41" s="848">
        <v>286.36102399999999</v>
      </c>
      <c r="L41" s="848">
        <v>349.12581299999999</v>
      </c>
      <c r="M41" s="848">
        <v>343.107145</v>
      </c>
      <c r="N41" s="848">
        <v>441.52630499999998</v>
      </c>
      <c r="O41" s="848">
        <v>493.78877199999999</v>
      </c>
      <c r="P41" s="848">
        <v>561.291426</v>
      </c>
      <c r="Q41" s="848">
        <v>612.31924100000003</v>
      </c>
      <c r="R41" s="848">
        <v>606.37099899999998</v>
      </c>
      <c r="S41" s="848">
        <v>847.04183599999999</v>
      </c>
      <c r="T41" s="848">
        <v>885.38743999999997</v>
      </c>
      <c r="U41" s="848">
        <v>895.71823099999995</v>
      </c>
      <c r="V41" s="848">
        <v>929.55822599999999</v>
      </c>
      <c r="W41" s="848">
        <v>939.02886699999999</v>
      </c>
      <c r="X41" s="848">
        <v>957.64784699999996</v>
      </c>
      <c r="Y41" s="848">
        <v>926.84470499999998</v>
      </c>
      <c r="Z41" s="848">
        <v>879.577225</v>
      </c>
      <c r="AA41" s="848">
        <v>877.16671699999995</v>
      </c>
    </row>
    <row r="42" spans="1:27">
      <c r="A42" s="859" t="s">
        <v>2173</v>
      </c>
      <c r="B42" s="860">
        <v>12748.729144999999</v>
      </c>
      <c r="C42" s="860">
        <v>14530.194439000001</v>
      </c>
      <c r="D42" s="860">
        <v>15698.856601</v>
      </c>
      <c r="E42" s="860">
        <v>16840.510601999998</v>
      </c>
      <c r="F42" s="860">
        <v>16732.944760999999</v>
      </c>
      <c r="G42" s="860">
        <v>16728.067002</v>
      </c>
      <c r="H42" s="860">
        <v>17718.555989</v>
      </c>
      <c r="I42" s="861">
        <v>17876.072587999999</v>
      </c>
      <c r="J42" s="860">
        <v>20229.18432</v>
      </c>
      <c r="K42" s="860">
        <v>21950.932037999999</v>
      </c>
      <c r="L42" s="860">
        <v>23309.205406000001</v>
      </c>
      <c r="M42" s="860">
        <v>25920.687277000001</v>
      </c>
      <c r="N42" s="860">
        <v>28928.843947000001</v>
      </c>
      <c r="O42" s="860">
        <v>30664.511686000002</v>
      </c>
      <c r="P42" s="860">
        <v>35383.120898000001</v>
      </c>
      <c r="Q42" s="860">
        <v>40532.373113000001</v>
      </c>
      <c r="R42" s="860">
        <v>42832.175334</v>
      </c>
      <c r="S42" s="860">
        <v>46312.589058999998</v>
      </c>
      <c r="T42" s="860">
        <v>51462.742072000001</v>
      </c>
      <c r="U42" s="860">
        <v>48212.606834999999</v>
      </c>
      <c r="V42" s="860">
        <v>50464.751387999997</v>
      </c>
      <c r="W42" s="860">
        <v>54263.355723000001</v>
      </c>
      <c r="X42" s="860">
        <v>56853.786867000003</v>
      </c>
      <c r="Y42" s="860">
        <v>59119.543344999998</v>
      </c>
      <c r="Z42" s="860">
        <v>60516.535780999999</v>
      </c>
      <c r="AA42" s="860">
        <v>62755.311764999999</v>
      </c>
    </row>
    <row r="43" spans="1:27">
      <c r="A43" s="862" t="s">
        <v>2174</v>
      </c>
      <c r="B43" s="863">
        <v>13770.096</v>
      </c>
      <c r="C43" s="863">
        <v>15561.029</v>
      </c>
      <c r="D43" s="863">
        <v>16670.82</v>
      </c>
      <c r="E43" s="863">
        <v>17733.397000000001</v>
      </c>
      <c r="F43" s="863">
        <v>17473.62</v>
      </c>
      <c r="G43" s="863">
        <v>17324.334999999999</v>
      </c>
      <c r="H43" s="863">
        <v>18599.812999999998</v>
      </c>
      <c r="I43" s="864">
        <v>19028.326000000001</v>
      </c>
      <c r="J43" s="863">
        <v>21844.267</v>
      </c>
      <c r="K43" s="863">
        <v>24056.294999999998</v>
      </c>
      <c r="L43" s="863">
        <v>25936.398000000001</v>
      </c>
      <c r="M43" s="863">
        <v>29297.375</v>
      </c>
      <c r="N43" s="863">
        <v>33228.495000000003</v>
      </c>
      <c r="O43" s="863">
        <v>35810.828999999998</v>
      </c>
      <c r="P43" s="863">
        <v>42031.847999999998</v>
      </c>
      <c r="Q43" s="863">
        <v>49003.512000000002</v>
      </c>
      <c r="R43" s="863">
        <v>52013.998</v>
      </c>
      <c r="S43" s="863">
        <v>56492.063000000002</v>
      </c>
      <c r="T43" s="863">
        <v>63055.957999999999</v>
      </c>
      <c r="U43" s="863">
        <v>59339.760999999999</v>
      </c>
      <c r="V43" s="863">
        <v>62393.595000000001</v>
      </c>
      <c r="W43" s="863">
        <v>67627.241999999998</v>
      </c>
      <c r="X43" s="863">
        <v>71331.157999999996</v>
      </c>
      <c r="Y43" s="863">
        <v>74691.815000000002</v>
      </c>
      <c r="Z43" s="863">
        <v>76999.023000000001</v>
      </c>
      <c r="AA43" s="863">
        <v>80421.709000000003</v>
      </c>
    </row>
    <row r="44" spans="1:27">
      <c r="A44" s="865" t="s">
        <v>2175</v>
      </c>
      <c r="B44" s="866">
        <v>925.82714499999997</v>
      </c>
      <c r="C44" s="866">
        <v>933.75535000000002</v>
      </c>
      <c r="D44" s="866">
        <v>941.69667900000002</v>
      </c>
      <c r="E44" s="866">
        <v>949.64941899999997</v>
      </c>
      <c r="F44" s="866">
        <v>957.61180200000001</v>
      </c>
      <c r="G44" s="866">
        <v>965.58199999999999</v>
      </c>
      <c r="H44" s="866">
        <v>952.62009</v>
      </c>
      <c r="I44" s="867">
        <v>939.44531700000005</v>
      </c>
      <c r="J44" s="866">
        <v>926.06375500000001</v>
      </c>
      <c r="K44" s="866">
        <v>912.48182499999996</v>
      </c>
      <c r="L44" s="866">
        <v>898.70630900000003</v>
      </c>
      <c r="M44" s="866">
        <v>884.74435400000004</v>
      </c>
      <c r="N44" s="866">
        <v>870.603476</v>
      </c>
      <c r="O44" s="866">
        <v>856.29157199999997</v>
      </c>
      <c r="P44" s="866">
        <v>841.81691899999998</v>
      </c>
      <c r="Q44" s="866">
        <v>827.13199999999995</v>
      </c>
      <c r="R44" s="866">
        <v>823.47400000000005</v>
      </c>
      <c r="S44" s="866">
        <v>819.80700000000002</v>
      </c>
      <c r="T44" s="866">
        <v>816.14400000000001</v>
      </c>
      <c r="U44" s="866">
        <v>812.48400000000004</v>
      </c>
      <c r="V44" s="866">
        <v>808.81299999999999</v>
      </c>
      <c r="W44" s="866">
        <v>802.38900000000001</v>
      </c>
      <c r="X44" s="866">
        <v>797.04</v>
      </c>
      <c r="Y44" s="866">
        <v>791.51300000000003</v>
      </c>
      <c r="Z44" s="866">
        <v>785.93899999999996</v>
      </c>
      <c r="AA44" s="866">
        <v>780.32799999999997</v>
      </c>
    </row>
  </sheetData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92D050"/>
  </sheetPr>
  <dimension ref="A1:G97"/>
  <sheetViews>
    <sheetView topLeftCell="A73" workbookViewId="0">
      <selection activeCell="D74" sqref="D74"/>
    </sheetView>
  </sheetViews>
  <sheetFormatPr defaultRowHeight="21.75"/>
  <cols>
    <col min="1" max="1" width="22" style="9" bestFit="1" customWidth="1"/>
    <col min="2" max="2" width="30.42578125" style="9" customWidth="1"/>
    <col min="3" max="3" width="13.42578125" style="9" bestFit="1" customWidth="1"/>
    <col min="4" max="4" width="32.42578125" style="9" customWidth="1"/>
    <col min="5" max="5" width="12.85546875" style="9" customWidth="1"/>
    <col min="6" max="6" width="15.42578125" style="9" customWidth="1"/>
    <col min="7" max="7" width="22.28515625" style="9" bestFit="1" customWidth="1"/>
    <col min="8" max="16384" width="9.140625" style="9"/>
  </cols>
  <sheetData>
    <row r="1" spans="1:7">
      <c r="A1" s="489" t="s">
        <v>1801</v>
      </c>
      <c r="B1" s="303"/>
      <c r="C1" s="303"/>
      <c r="D1" s="303"/>
      <c r="E1" s="303"/>
      <c r="F1" s="303"/>
      <c r="G1" s="303"/>
    </row>
    <row r="2" spans="1:7">
      <c r="A2" s="489" t="s">
        <v>1802</v>
      </c>
      <c r="B2" s="303"/>
      <c r="C2" s="303"/>
      <c r="D2" s="303"/>
      <c r="E2" s="303"/>
      <c r="F2" s="303"/>
      <c r="G2" s="303"/>
    </row>
    <row r="3" spans="1:7" ht="22.5" thickBot="1">
      <c r="A3" s="303"/>
      <c r="B3" s="303"/>
      <c r="C3" s="303"/>
      <c r="D3" s="303"/>
      <c r="E3" s="303"/>
      <c r="F3" s="303"/>
      <c r="G3" s="303"/>
    </row>
    <row r="4" spans="1:7" ht="18.75" customHeight="1">
      <c r="A4" s="490" t="s">
        <v>603</v>
      </c>
      <c r="B4" s="491" t="s">
        <v>1220</v>
      </c>
      <c r="C4" s="491" t="s">
        <v>105</v>
      </c>
      <c r="D4" s="491" t="s">
        <v>1221</v>
      </c>
      <c r="E4" s="492" t="s">
        <v>1222</v>
      </c>
      <c r="F4" s="490"/>
      <c r="G4" s="492" t="s">
        <v>604</v>
      </c>
    </row>
    <row r="5" spans="1:7" ht="18.75" customHeight="1">
      <c r="A5" s="493"/>
      <c r="B5" s="494" t="s">
        <v>605</v>
      </c>
      <c r="C5" s="494" t="s">
        <v>606</v>
      </c>
      <c r="D5" s="494" t="s">
        <v>1223</v>
      </c>
      <c r="E5" s="495" t="s">
        <v>607</v>
      </c>
      <c r="F5" s="493"/>
      <c r="G5" s="495"/>
    </row>
    <row r="6" spans="1:7">
      <c r="A6" s="493"/>
      <c r="B6" s="494" t="s">
        <v>608</v>
      </c>
      <c r="C6" s="494" t="s">
        <v>109</v>
      </c>
      <c r="D6" s="494" t="s">
        <v>609</v>
      </c>
      <c r="E6" s="495"/>
      <c r="F6" s="493"/>
      <c r="G6" s="495"/>
    </row>
    <row r="7" spans="1:7" ht="22.5" thickBot="1">
      <c r="A7" s="493"/>
      <c r="B7" s="494" t="s">
        <v>610</v>
      </c>
      <c r="C7" s="494" t="s">
        <v>611</v>
      </c>
      <c r="D7" s="494"/>
      <c r="E7" s="496"/>
      <c r="F7" s="497"/>
      <c r="G7" s="495"/>
    </row>
    <row r="8" spans="1:7">
      <c r="A8" s="493"/>
      <c r="B8" s="494" t="s">
        <v>612</v>
      </c>
      <c r="C8" s="494"/>
      <c r="D8" s="494"/>
      <c r="E8" s="491" t="s">
        <v>537</v>
      </c>
      <c r="F8" s="491" t="s">
        <v>613</v>
      </c>
      <c r="G8" s="495"/>
    </row>
    <row r="9" spans="1:7" ht="22.5" thickBot="1">
      <c r="A9" s="497"/>
      <c r="B9" s="498"/>
      <c r="C9" s="498"/>
      <c r="D9" s="498"/>
      <c r="E9" s="498" t="s">
        <v>614</v>
      </c>
      <c r="F9" s="498" t="s">
        <v>615</v>
      </c>
      <c r="G9" s="496"/>
    </row>
    <row r="10" spans="1:7">
      <c r="A10" s="334" t="s">
        <v>538</v>
      </c>
      <c r="B10" s="335">
        <v>16898086</v>
      </c>
      <c r="C10" s="335">
        <v>69315</v>
      </c>
      <c r="D10" s="335">
        <v>243787</v>
      </c>
      <c r="E10" s="499"/>
      <c r="F10" s="499"/>
      <c r="G10" s="336" t="s">
        <v>616</v>
      </c>
    </row>
    <row r="11" spans="1:7">
      <c r="A11" s="500" t="s">
        <v>617</v>
      </c>
      <c r="B11" s="335">
        <v>8025935</v>
      </c>
      <c r="C11" s="335">
        <v>16932</v>
      </c>
      <c r="D11" s="335">
        <v>474004</v>
      </c>
      <c r="E11" s="499"/>
      <c r="F11" s="499"/>
      <c r="G11" s="501" t="s">
        <v>618</v>
      </c>
    </row>
    <row r="12" spans="1:7">
      <c r="A12" s="337" t="s">
        <v>539</v>
      </c>
      <c r="B12" s="502">
        <v>5709940</v>
      </c>
      <c r="C12" s="502">
        <v>8958</v>
      </c>
      <c r="D12" s="502">
        <v>637397</v>
      </c>
      <c r="E12" s="338">
        <v>1</v>
      </c>
      <c r="F12" s="338">
        <v>2</v>
      </c>
      <c r="G12" s="339" t="s">
        <v>619</v>
      </c>
    </row>
    <row r="13" spans="1:7">
      <c r="A13" s="337" t="s">
        <v>541</v>
      </c>
      <c r="B13" s="502">
        <v>772498</v>
      </c>
      <c r="C13" s="502">
        <v>2211</v>
      </c>
      <c r="D13" s="502">
        <v>349406</v>
      </c>
      <c r="E13" s="338">
        <v>3</v>
      </c>
      <c r="F13" s="338">
        <v>9</v>
      </c>
      <c r="G13" s="339" t="s">
        <v>620</v>
      </c>
    </row>
    <row r="14" spans="1:7">
      <c r="A14" s="337" t="s">
        <v>542</v>
      </c>
      <c r="B14" s="502">
        <v>345411</v>
      </c>
      <c r="C14" s="502">
        <v>1752</v>
      </c>
      <c r="D14" s="502">
        <v>197159</v>
      </c>
      <c r="E14" s="338">
        <v>6</v>
      </c>
      <c r="F14" s="338">
        <v>19</v>
      </c>
      <c r="G14" s="339" t="s">
        <v>621</v>
      </c>
    </row>
    <row r="15" spans="1:7">
      <c r="A15" s="337" t="s">
        <v>543</v>
      </c>
      <c r="B15" s="502">
        <v>434004</v>
      </c>
      <c r="C15" s="502">
        <v>1758</v>
      </c>
      <c r="D15" s="502">
        <v>246897</v>
      </c>
      <c r="E15" s="338">
        <v>5</v>
      </c>
      <c r="F15" s="338">
        <v>14</v>
      </c>
      <c r="G15" s="339" t="s">
        <v>622</v>
      </c>
    </row>
    <row r="16" spans="1:7">
      <c r="A16" s="337" t="s">
        <v>561</v>
      </c>
      <c r="B16" s="502">
        <v>354913</v>
      </c>
      <c r="C16" s="502">
        <v>1200</v>
      </c>
      <c r="D16" s="502">
        <v>295818</v>
      </c>
      <c r="E16" s="338">
        <v>4</v>
      </c>
      <c r="F16" s="338">
        <v>12</v>
      </c>
      <c r="G16" s="339" t="s">
        <v>623</v>
      </c>
    </row>
    <row r="17" spans="1:7">
      <c r="A17" s="337" t="s">
        <v>562</v>
      </c>
      <c r="B17" s="502">
        <v>409169</v>
      </c>
      <c r="C17" s="502">
        <v>1054</v>
      </c>
      <c r="D17" s="502">
        <v>388372</v>
      </c>
      <c r="E17" s="338">
        <v>2</v>
      </c>
      <c r="F17" s="338">
        <v>8</v>
      </c>
      <c r="G17" s="339" t="s">
        <v>624</v>
      </c>
    </row>
    <row r="18" spans="1:7">
      <c r="A18" s="500" t="s">
        <v>540</v>
      </c>
      <c r="B18" s="335">
        <v>861896</v>
      </c>
      <c r="C18" s="335">
        <v>3176</v>
      </c>
      <c r="D18" s="335">
        <v>271360</v>
      </c>
      <c r="E18" s="499"/>
      <c r="F18" s="499"/>
      <c r="G18" s="501" t="s">
        <v>625</v>
      </c>
    </row>
    <row r="19" spans="1:7">
      <c r="A19" s="337" t="s">
        <v>544</v>
      </c>
      <c r="B19" s="502">
        <v>399621</v>
      </c>
      <c r="C19" s="338">
        <v>910</v>
      </c>
      <c r="D19" s="502">
        <v>439159</v>
      </c>
      <c r="E19" s="338">
        <v>1</v>
      </c>
      <c r="F19" s="338">
        <v>6</v>
      </c>
      <c r="G19" s="339" t="s">
        <v>626</v>
      </c>
    </row>
    <row r="20" spans="1:7">
      <c r="A20" s="337" t="s">
        <v>545</v>
      </c>
      <c r="B20" s="502">
        <v>31430</v>
      </c>
      <c r="C20" s="338">
        <v>249</v>
      </c>
      <c r="D20" s="502">
        <v>126370</v>
      </c>
      <c r="E20" s="338">
        <v>5</v>
      </c>
      <c r="F20" s="338">
        <v>33</v>
      </c>
      <c r="G20" s="339" t="s">
        <v>627</v>
      </c>
    </row>
    <row r="21" spans="1:7">
      <c r="A21" s="337" t="s">
        <v>546</v>
      </c>
      <c r="B21" s="502">
        <v>110824</v>
      </c>
      <c r="C21" s="338">
        <v>776</v>
      </c>
      <c r="D21" s="502">
        <v>142776</v>
      </c>
      <c r="E21" s="338">
        <v>4</v>
      </c>
      <c r="F21" s="338">
        <v>29</v>
      </c>
      <c r="G21" s="339" t="s">
        <v>628</v>
      </c>
    </row>
    <row r="22" spans="1:7">
      <c r="A22" s="337" t="s">
        <v>547</v>
      </c>
      <c r="B22" s="502">
        <v>28069</v>
      </c>
      <c r="C22" s="338">
        <v>189</v>
      </c>
      <c r="D22" s="502">
        <v>148651</v>
      </c>
      <c r="E22" s="338">
        <v>3</v>
      </c>
      <c r="F22" s="338">
        <v>26</v>
      </c>
      <c r="G22" s="339" t="s">
        <v>629</v>
      </c>
    </row>
    <row r="23" spans="1:7">
      <c r="A23" s="337" t="s">
        <v>548</v>
      </c>
      <c r="B23" s="502">
        <v>36325</v>
      </c>
      <c r="C23" s="338">
        <v>293</v>
      </c>
      <c r="D23" s="502">
        <v>124150</v>
      </c>
      <c r="E23" s="338">
        <v>6</v>
      </c>
      <c r="F23" s="338">
        <v>35</v>
      </c>
      <c r="G23" s="339" t="s">
        <v>630</v>
      </c>
    </row>
    <row r="24" spans="1:7">
      <c r="A24" s="337" t="s">
        <v>549</v>
      </c>
      <c r="B24" s="502">
        <v>255627</v>
      </c>
      <c r="C24" s="338">
        <v>760</v>
      </c>
      <c r="D24" s="502">
        <v>336393</v>
      </c>
      <c r="E24" s="338">
        <v>2</v>
      </c>
      <c r="F24" s="338">
        <v>10</v>
      </c>
      <c r="G24" s="339" t="s">
        <v>631</v>
      </c>
    </row>
    <row r="25" spans="1:7">
      <c r="A25" s="500" t="s">
        <v>632</v>
      </c>
      <c r="B25" s="335">
        <v>3042916</v>
      </c>
      <c r="C25" s="335">
        <v>6056</v>
      </c>
      <c r="D25" s="335">
        <v>502471</v>
      </c>
      <c r="E25" s="499"/>
      <c r="F25" s="499"/>
      <c r="G25" s="501" t="s">
        <v>633</v>
      </c>
    </row>
    <row r="26" spans="1:7">
      <c r="A26" s="337" t="s">
        <v>550</v>
      </c>
      <c r="B26" s="502">
        <v>1059797</v>
      </c>
      <c r="C26" s="502">
        <v>1855</v>
      </c>
      <c r="D26" s="502">
        <v>571234</v>
      </c>
      <c r="E26" s="338">
        <v>2</v>
      </c>
      <c r="F26" s="338">
        <v>3</v>
      </c>
      <c r="G26" s="339" t="s">
        <v>634</v>
      </c>
    </row>
    <row r="27" spans="1:7">
      <c r="A27" s="337" t="s">
        <v>551</v>
      </c>
      <c r="B27" s="502">
        <v>993978</v>
      </c>
      <c r="C27" s="502">
        <v>1005</v>
      </c>
      <c r="D27" s="502">
        <v>988748</v>
      </c>
      <c r="E27" s="338">
        <v>1</v>
      </c>
      <c r="F27" s="338">
        <v>1</v>
      </c>
      <c r="G27" s="339" t="s">
        <v>635</v>
      </c>
    </row>
    <row r="28" spans="1:7">
      <c r="A28" s="337" t="s">
        <v>552</v>
      </c>
      <c r="B28" s="502">
        <v>133363</v>
      </c>
      <c r="C28" s="338">
        <v>557</v>
      </c>
      <c r="D28" s="502">
        <v>239453</v>
      </c>
      <c r="E28" s="338">
        <v>5</v>
      </c>
      <c r="F28" s="338">
        <v>15</v>
      </c>
      <c r="G28" s="339" t="s">
        <v>636</v>
      </c>
    </row>
    <row r="29" spans="1:7">
      <c r="A29" s="337" t="s">
        <v>553</v>
      </c>
      <c r="B29" s="502">
        <v>43891</v>
      </c>
      <c r="C29" s="338">
        <v>270</v>
      </c>
      <c r="D29" s="502">
        <v>162741</v>
      </c>
      <c r="E29" s="338">
        <v>6</v>
      </c>
      <c r="F29" s="338">
        <v>22</v>
      </c>
      <c r="G29" s="339" t="s">
        <v>637</v>
      </c>
    </row>
    <row r="30" spans="1:7">
      <c r="A30" s="337" t="s">
        <v>554</v>
      </c>
      <c r="B30" s="502">
        <v>385783</v>
      </c>
      <c r="C30" s="338">
        <v>840</v>
      </c>
      <c r="D30" s="502">
        <v>459005</v>
      </c>
      <c r="E30" s="338">
        <v>4</v>
      </c>
      <c r="F30" s="338">
        <v>5</v>
      </c>
      <c r="G30" s="339" t="s">
        <v>638</v>
      </c>
    </row>
    <row r="31" spans="1:7">
      <c r="A31" s="337" t="s">
        <v>555</v>
      </c>
      <c r="B31" s="502">
        <v>347015</v>
      </c>
      <c r="C31" s="338">
        <v>630</v>
      </c>
      <c r="D31" s="502">
        <v>551150</v>
      </c>
      <c r="E31" s="338">
        <v>3</v>
      </c>
      <c r="F31" s="338">
        <v>4</v>
      </c>
      <c r="G31" s="339" t="s">
        <v>639</v>
      </c>
    </row>
    <row r="32" spans="1:7">
      <c r="A32" s="337" t="s">
        <v>556</v>
      </c>
      <c r="B32" s="502">
        <v>30435</v>
      </c>
      <c r="C32" s="338">
        <v>260</v>
      </c>
      <c r="D32" s="502">
        <v>117028</v>
      </c>
      <c r="E32" s="338">
        <v>7</v>
      </c>
      <c r="F32" s="338">
        <v>38</v>
      </c>
      <c r="G32" s="339" t="s">
        <v>640</v>
      </c>
    </row>
    <row r="33" spans="1:7">
      <c r="A33" s="337" t="s">
        <v>557</v>
      </c>
      <c r="B33" s="502">
        <v>48655</v>
      </c>
      <c r="C33" s="338">
        <v>639</v>
      </c>
      <c r="D33" s="502">
        <v>76199</v>
      </c>
      <c r="E33" s="338">
        <v>8</v>
      </c>
      <c r="F33" s="338">
        <v>60</v>
      </c>
      <c r="G33" s="339" t="s">
        <v>641</v>
      </c>
    </row>
    <row r="34" spans="1:7">
      <c r="A34" s="500" t="s">
        <v>642</v>
      </c>
      <c r="B34" s="335">
        <v>597788</v>
      </c>
      <c r="C34" s="335">
        <v>3665</v>
      </c>
      <c r="D34" s="335">
        <v>163129</v>
      </c>
      <c r="E34" s="499"/>
      <c r="F34" s="499"/>
      <c r="G34" s="501" t="s">
        <v>643</v>
      </c>
    </row>
    <row r="35" spans="1:7">
      <c r="A35" s="337" t="s">
        <v>558</v>
      </c>
      <c r="B35" s="502">
        <v>201571</v>
      </c>
      <c r="C35" s="338">
        <v>813</v>
      </c>
      <c r="D35" s="502">
        <v>248028</v>
      </c>
      <c r="E35" s="338">
        <v>1</v>
      </c>
      <c r="F35" s="338">
        <v>13</v>
      </c>
      <c r="G35" s="339" t="s">
        <v>644</v>
      </c>
    </row>
    <row r="36" spans="1:7">
      <c r="A36" s="337" t="s">
        <v>559</v>
      </c>
      <c r="B36" s="502">
        <v>108306</v>
      </c>
      <c r="C36" s="338">
        <v>830</v>
      </c>
      <c r="D36" s="502">
        <v>130445</v>
      </c>
      <c r="E36" s="338">
        <v>5</v>
      </c>
      <c r="F36" s="338">
        <v>30</v>
      </c>
      <c r="G36" s="339" t="s">
        <v>645</v>
      </c>
    </row>
    <row r="37" spans="1:7">
      <c r="A37" s="337" t="s">
        <v>560</v>
      </c>
      <c r="B37" s="502">
        <v>91294</v>
      </c>
      <c r="C37" s="338">
        <v>853</v>
      </c>
      <c r="D37" s="502">
        <v>107023</v>
      </c>
      <c r="E37" s="338">
        <v>6</v>
      </c>
      <c r="F37" s="338">
        <v>40</v>
      </c>
      <c r="G37" s="339" t="s">
        <v>646</v>
      </c>
    </row>
    <row r="38" spans="1:7">
      <c r="A38" s="337" t="s">
        <v>563</v>
      </c>
      <c r="B38" s="502">
        <v>26130</v>
      </c>
      <c r="C38" s="338">
        <v>181</v>
      </c>
      <c r="D38" s="502">
        <v>144711</v>
      </c>
      <c r="E38" s="338">
        <v>4</v>
      </c>
      <c r="F38" s="338">
        <v>27</v>
      </c>
      <c r="G38" s="339" t="s">
        <v>647</v>
      </c>
    </row>
    <row r="39" spans="1:7">
      <c r="A39" s="337" t="s">
        <v>564</v>
      </c>
      <c r="B39" s="502">
        <v>74884</v>
      </c>
      <c r="C39" s="338">
        <v>500</v>
      </c>
      <c r="D39" s="502">
        <v>149773</v>
      </c>
      <c r="E39" s="338">
        <v>3</v>
      </c>
      <c r="F39" s="338">
        <v>24</v>
      </c>
      <c r="G39" s="339" t="s">
        <v>648</v>
      </c>
    </row>
    <row r="40" spans="1:7">
      <c r="A40" s="337" t="s">
        <v>565</v>
      </c>
      <c r="B40" s="502">
        <v>95604</v>
      </c>
      <c r="C40" s="338">
        <v>488</v>
      </c>
      <c r="D40" s="502">
        <v>195923</v>
      </c>
      <c r="E40" s="338">
        <v>2</v>
      </c>
      <c r="F40" s="338">
        <v>20</v>
      </c>
      <c r="G40" s="339" t="s">
        <v>649</v>
      </c>
    </row>
    <row r="41" spans="1:7">
      <c r="A41" s="500" t="s">
        <v>566</v>
      </c>
      <c r="B41" s="335">
        <v>1299834</v>
      </c>
      <c r="C41" s="335">
        <v>11373</v>
      </c>
      <c r="D41" s="335">
        <v>114287</v>
      </c>
      <c r="E41" s="499"/>
      <c r="F41" s="499"/>
      <c r="G41" s="501" t="s">
        <v>650</v>
      </c>
    </row>
    <row r="42" spans="1:7">
      <c r="A42" s="337" t="s">
        <v>567</v>
      </c>
      <c r="B42" s="502">
        <v>259026</v>
      </c>
      <c r="C42" s="502">
        <v>1803</v>
      </c>
      <c r="D42" s="502">
        <v>143638</v>
      </c>
      <c r="E42" s="338">
        <v>3</v>
      </c>
      <c r="F42" s="338">
        <v>28</v>
      </c>
      <c r="G42" s="339" t="s">
        <v>651</v>
      </c>
    </row>
    <row r="43" spans="1:7">
      <c r="A43" s="337" t="s">
        <v>568</v>
      </c>
      <c r="B43" s="502">
        <v>80885</v>
      </c>
      <c r="C43" s="338">
        <v>396</v>
      </c>
      <c r="D43" s="502">
        <v>204009</v>
      </c>
      <c r="E43" s="338">
        <v>1</v>
      </c>
      <c r="F43" s="338">
        <v>17</v>
      </c>
      <c r="G43" s="339" t="s">
        <v>652</v>
      </c>
    </row>
    <row r="44" spans="1:7">
      <c r="A44" s="337" t="s">
        <v>569</v>
      </c>
      <c r="B44" s="502">
        <v>71417</v>
      </c>
      <c r="C44" s="338">
        <v>709</v>
      </c>
      <c r="D44" s="502">
        <v>100711</v>
      </c>
      <c r="E44" s="338">
        <v>9</v>
      </c>
      <c r="F44" s="338">
        <v>47</v>
      </c>
      <c r="G44" s="339" t="s">
        <v>653</v>
      </c>
    </row>
    <row r="45" spans="1:7">
      <c r="A45" s="337" t="s">
        <v>570</v>
      </c>
      <c r="B45" s="502">
        <v>41576</v>
      </c>
      <c r="C45" s="338">
        <v>412</v>
      </c>
      <c r="D45" s="502">
        <v>100872</v>
      </c>
      <c r="E45" s="338">
        <v>8</v>
      </c>
      <c r="F45" s="338">
        <v>46</v>
      </c>
      <c r="G45" s="339" t="s">
        <v>654</v>
      </c>
    </row>
    <row r="46" spans="1:7">
      <c r="A46" s="337" t="s">
        <v>571</v>
      </c>
      <c r="B46" s="502">
        <v>31665</v>
      </c>
      <c r="C46" s="338">
        <v>383</v>
      </c>
      <c r="D46" s="502">
        <v>82678</v>
      </c>
      <c r="E46" s="338">
        <v>15</v>
      </c>
      <c r="F46" s="338">
        <v>56</v>
      </c>
      <c r="G46" s="339" t="s">
        <v>655</v>
      </c>
    </row>
    <row r="47" spans="1:7">
      <c r="A47" s="337" t="s">
        <v>572</v>
      </c>
      <c r="B47" s="502">
        <v>34630</v>
      </c>
      <c r="C47" s="338">
        <v>443</v>
      </c>
      <c r="D47" s="502">
        <v>78156</v>
      </c>
      <c r="E47" s="338">
        <v>16</v>
      </c>
      <c r="F47" s="338">
        <v>58</v>
      </c>
      <c r="G47" s="339" t="s">
        <v>656</v>
      </c>
    </row>
    <row r="48" spans="1:7">
      <c r="A48" s="337" t="s">
        <v>573</v>
      </c>
      <c r="B48" s="502">
        <v>36747</v>
      </c>
      <c r="C48" s="338">
        <v>378</v>
      </c>
      <c r="D48" s="502">
        <v>97282</v>
      </c>
      <c r="E48" s="338">
        <v>11</v>
      </c>
      <c r="F48" s="338">
        <v>50</v>
      </c>
      <c r="G48" s="339" t="s">
        <v>657</v>
      </c>
    </row>
    <row r="49" spans="1:7">
      <c r="A49" s="337" t="s">
        <v>574</v>
      </c>
      <c r="B49" s="502">
        <v>107265</v>
      </c>
      <c r="C49" s="502">
        <v>1151</v>
      </c>
      <c r="D49" s="502">
        <v>93182</v>
      </c>
      <c r="E49" s="338">
        <v>12</v>
      </c>
      <c r="F49" s="338">
        <v>51</v>
      </c>
      <c r="G49" s="339" t="s">
        <v>658</v>
      </c>
    </row>
    <row r="50" spans="1:7">
      <c r="A50" s="337" t="s">
        <v>575</v>
      </c>
      <c r="B50" s="502">
        <v>15021</v>
      </c>
      <c r="C50" s="338">
        <v>237</v>
      </c>
      <c r="D50" s="502">
        <v>63370</v>
      </c>
      <c r="E50" s="338">
        <v>17</v>
      </c>
      <c r="F50" s="338">
        <v>74</v>
      </c>
      <c r="G50" s="339" t="s">
        <v>659</v>
      </c>
    </row>
    <row r="51" spans="1:7">
      <c r="A51" s="337" t="s">
        <v>576</v>
      </c>
      <c r="B51" s="502">
        <v>117685</v>
      </c>
      <c r="C51" s="338">
        <v>929</v>
      </c>
      <c r="D51" s="502">
        <v>126679</v>
      </c>
      <c r="E51" s="338">
        <v>5</v>
      </c>
      <c r="F51" s="338">
        <v>32</v>
      </c>
      <c r="G51" s="339" t="s">
        <v>660</v>
      </c>
    </row>
    <row r="52" spans="1:7">
      <c r="A52" s="337" t="s">
        <v>577</v>
      </c>
      <c r="B52" s="502">
        <v>28617</v>
      </c>
      <c r="C52" s="338">
        <v>279</v>
      </c>
      <c r="D52" s="502">
        <v>102710</v>
      </c>
      <c r="E52" s="338">
        <v>7</v>
      </c>
      <c r="F52" s="338">
        <v>42</v>
      </c>
      <c r="G52" s="339" t="s">
        <v>661</v>
      </c>
    </row>
    <row r="53" spans="1:7">
      <c r="A53" s="337" t="s">
        <v>578</v>
      </c>
      <c r="B53" s="502">
        <v>119599</v>
      </c>
      <c r="C53" s="338">
        <v>781</v>
      </c>
      <c r="D53" s="502">
        <v>153170</v>
      </c>
      <c r="E53" s="338">
        <v>2</v>
      </c>
      <c r="F53" s="338">
        <v>23</v>
      </c>
      <c r="G53" s="339" t="s">
        <v>662</v>
      </c>
    </row>
    <row r="54" spans="1:7">
      <c r="A54" s="337" t="s">
        <v>579</v>
      </c>
      <c r="B54" s="502">
        <v>68372</v>
      </c>
      <c r="C54" s="338">
        <v>534</v>
      </c>
      <c r="D54" s="502">
        <v>128124</v>
      </c>
      <c r="E54" s="338">
        <v>4</v>
      </c>
      <c r="F54" s="338">
        <v>31</v>
      </c>
      <c r="G54" s="339" t="s">
        <v>663</v>
      </c>
    </row>
    <row r="55" spans="1:7">
      <c r="A55" s="337" t="s">
        <v>580</v>
      </c>
      <c r="B55" s="502">
        <v>51293</v>
      </c>
      <c r="C55" s="338">
        <v>612</v>
      </c>
      <c r="D55" s="502">
        <v>83865</v>
      </c>
      <c r="E55" s="338">
        <v>14</v>
      </c>
      <c r="F55" s="338">
        <v>55</v>
      </c>
      <c r="G55" s="339" t="s">
        <v>664</v>
      </c>
    </row>
    <row r="56" spans="1:7">
      <c r="A56" s="337" t="s">
        <v>581</v>
      </c>
      <c r="B56" s="502">
        <v>101788</v>
      </c>
      <c r="C56" s="338">
        <v>896</v>
      </c>
      <c r="D56" s="502">
        <v>113593</v>
      </c>
      <c r="E56" s="338">
        <v>6</v>
      </c>
      <c r="F56" s="338">
        <v>39</v>
      </c>
      <c r="G56" s="339" t="s">
        <v>665</v>
      </c>
    </row>
    <row r="57" spans="1:7">
      <c r="A57" s="337" t="s">
        <v>582</v>
      </c>
      <c r="B57" s="502">
        <v>50440</v>
      </c>
      <c r="C57" s="338">
        <v>515</v>
      </c>
      <c r="D57" s="502">
        <v>98011</v>
      </c>
      <c r="E57" s="338">
        <v>10</v>
      </c>
      <c r="F57" s="338">
        <v>49</v>
      </c>
      <c r="G57" s="339" t="s">
        <v>666</v>
      </c>
    </row>
    <row r="58" spans="1:7">
      <c r="A58" s="337" t="s">
        <v>583</v>
      </c>
      <c r="B58" s="502">
        <v>83808</v>
      </c>
      <c r="C58" s="338">
        <v>916</v>
      </c>
      <c r="D58" s="502">
        <v>91498</v>
      </c>
      <c r="E58" s="338">
        <v>13</v>
      </c>
      <c r="F58" s="338">
        <v>52</v>
      </c>
      <c r="G58" s="339" t="s">
        <v>667</v>
      </c>
    </row>
    <row r="59" spans="1:7">
      <c r="A59" s="500" t="s">
        <v>395</v>
      </c>
      <c r="B59" s="335">
        <v>1596094</v>
      </c>
      <c r="C59" s="335">
        <v>18523</v>
      </c>
      <c r="D59" s="335">
        <v>86171</v>
      </c>
      <c r="E59" s="499"/>
      <c r="F59" s="499"/>
      <c r="G59" s="501" t="s">
        <v>396</v>
      </c>
    </row>
    <row r="60" spans="1:7">
      <c r="A60" s="337" t="s">
        <v>397</v>
      </c>
      <c r="B60" s="502">
        <v>303996</v>
      </c>
      <c r="C60" s="502">
        <v>2511</v>
      </c>
      <c r="D60" s="502">
        <v>121068</v>
      </c>
      <c r="E60" s="338">
        <v>2</v>
      </c>
      <c r="F60" s="338">
        <v>36</v>
      </c>
      <c r="G60" s="339" t="s">
        <v>398</v>
      </c>
    </row>
    <row r="61" spans="1:7">
      <c r="A61" s="337" t="s">
        <v>399</v>
      </c>
      <c r="B61" s="502">
        <v>89356</v>
      </c>
      <c r="C61" s="502">
        <v>1219</v>
      </c>
      <c r="D61" s="502">
        <v>73305</v>
      </c>
      <c r="E61" s="338">
        <v>12</v>
      </c>
      <c r="F61" s="338">
        <v>67</v>
      </c>
      <c r="G61" s="339" t="s">
        <v>400</v>
      </c>
    </row>
    <row r="62" spans="1:7">
      <c r="A62" s="337" t="s">
        <v>401</v>
      </c>
      <c r="B62" s="502">
        <v>81007</v>
      </c>
      <c r="C62" s="502">
        <v>1067</v>
      </c>
      <c r="D62" s="502">
        <v>75919</v>
      </c>
      <c r="E62" s="338">
        <v>7</v>
      </c>
      <c r="F62" s="338">
        <v>61</v>
      </c>
      <c r="G62" s="339" t="s">
        <v>402</v>
      </c>
    </row>
    <row r="63" spans="1:7">
      <c r="A63" s="337" t="s">
        <v>403</v>
      </c>
      <c r="B63" s="502">
        <v>72752</v>
      </c>
      <c r="C63" s="338">
        <v>968</v>
      </c>
      <c r="D63" s="502">
        <v>75182</v>
      </c>
      <c r="E63" s="338">
        <v>9</v>
      </c>
      <c r="F63" s="338">
        <v>64</v>
      </c>
      <c r="G63" s="339" t="s">
        <v>404</v>
      </c>
    </row>
    <row r="64" spans="1:7">
      <c r="A64" s="337" t="s">
        <v>405</v>
      </c>
      <c r="B64" s="502">
        <v>126088</v>
      </c>
      <c r="C64" s="502">
        <v>1737</v>
      </c>
      <c r="D64" s="502">
        <v>72607</v>
      </c>
      <c r="E64" s="338">
        <v>13</v>
      </c>
      <c r="F64" s="338">
        <v>68</v>
      </c>
      <c r="G64" s="339" t="s">
        <v>406</v>
      </c>
    </row>
    <row r="65" spans="1:7">
      <c r="A65" s="337" t="s">
        <v>407</v>
      </c>
      <c r="B65" s="502">
        <v>28747</v>
      </c>
      <c r="C65" s="338">
        <v>459</v>
      </c>
      <c r="D65" s="502">
        <v>62623</v>
      </c>
      <c r="E65" s="338">
        <v>20</v>
      </c>
      <c r="F65" s="338">
        <v>76</v>
      </c>
      <c r="G65" s="339" t="s">
        <v>408</v>
      </c>
    </row>
    <row r="66" spans="1:7">
      <c r="A66" s="337" t="s">
        <v>409</v>
      </c>
      <c r="B66" s="502">
        <v>65698</v>
      </c>
      <c r="C66" s="338">
        <v>936</v>
      </c>
      <c r="D66" s="502">
        <v>70159</v>
      </c>
      <c r="E66" s="338">
        <v>15</v>
      </c>
      <c r="F66" s="338">
        <v>70</v>
      </c>
      <c r="G66" s="339" t="s">
        <v>410</v>
      </c>
    </row>
    <row r="67" spans="1:7">
      <c r="A67" s="337" t="s">
        <v>411</v>
      </c>
      <c r="B67" s="502">
        <v>20267</v>
      </c>
      <c r="C67" s="338">
        <v>282</v>
      </c>
      <c r="D67" s="502">
        <v>71815</v>
      </c>
      <c r="E67" s="338">
        <v>14</v>
      </c>
      <c r="F67" s="338">
        <v>69</v>
      </c>
      <c r="G67" s="339" t="s">
        <v>668</v>
      </c>
    </row>
    <row r="68" spans="1:7">
      <c r="A68" s="337" t="s">
        <v>412</v>
      </c>
      <c r="B68" s="502">
        <v>24711</v>
      </c>
      <c r="C68" s="338">
        <v>360</v>
      </c>
      <c r="D68" s="502">
        <v>68727</v>
      </c>
      <c r="E68" s="338">
        <v>16</v>
      </c>
      <c r="F68" s="338">
        <v>71</v>
      </c>
      <c r="G68" s="339" t="s">
        <v>669</v>
      </c>
    </row>
    <row r="69" spans="1:7">
      <c r="A69" s="337" t="s">
        <v>413</v>
      </c>
      <c r="B69" s="502">
        <v>30003</v>
      </c>
      <c r="C69" s="338">
        <v>476</v>
      </c>
      <c r="D69" s="502">
        <v>63002</v>
      </c>
      <c r="E69" s="338">
        <v>19</v>
      </c>
      <c r="F69" s="338">
        <v>75</v>
      </c>
      <c r="G69" s="339" t="s">
        <v>414</v>
      </c>
    </row>
    <row r="70" spans="1:7">
      <c r="A70" s="337" t="s">
        <v>415</v>
      </c>
      <c r="B70" s="502">
        <v>214018</v>
      </c>
      <c r="C70" s="502">
        <v>1716</v>
      </c>
      <c r="D70" s="502">
        <v>124729</v>
      </c>
      <c r="E70" s="338">
        <v>1</v>
      </c>
      <c r="F70" s="338">
        <v>34</v>
      </c>
      <c r="G70" s="339" t="s">
        <v>416</v>
      </c>
    </row>
    <row r="71" spans="1:7">
      <c r="A71" s="337" t="s">
        <v>417</v>
      </c>
      <c r="B71" s="502">
        <v>113887</v>
      </c>
      <c r="C71" s="502">
        <v>1262</v>
      </c>
      <c r="D71" s="502">
        <v>90269</v>
      </c>
      <c r="E71" s="338">
        <v>5</v>
      </c>
      <c r="F71" s="338">
        <v>54</v>
      </c>
      <c r="G71" s="339" t="s">
        <v>418</v>
      </c>
    </row>
    <row r="72" spans="1:7">
      <c r="A72" s="337" t="s">
        <v>419</v>
      </c>
      <c r="B72" s="502">
        <v>54985</v>
      </c>
      <c r="C72" s="338">
        <v>542</v>
      </c>
      <c r="D72" s="502">
        <v>101527</v>
      </c>
      <c r="E72" s="338">
        <v>3</v>
      </c>
      <c r="F72" s="338">
        <v>45</v>
      </c>
      <c r="G72" s="339" t="s">
        <v>420</v>
      </c>
    </row>
    <row r="73" spans="1:7">
      <c r="A73" s="337" t="s">
        <v>421</v>
      </c>
      <c r="B73" s="502">
        <v>41515</v>
      </c>
      <c r="C73" s="338">
        <v>456</v>
      </c>
      <c r="D73" s="502">
        <v>91068</v>
      </c>
      <c r="E73" s="338">
        <v>4</v>
      </c>
      <c r="F73" s="338">
        <v>53</v>
      </c>
      <c r="G73" s="339" t="s">
        <v>422</v>
      </c>
    </row>
    <row r="74" spans="1:7">
      <c r="A74" s="503" t="s">
        <v>289</v>
      </c>
      <c r="B74" s="504">
        <v>59208</v>
      </c>
      <c r="C74" s="505">
        <v>786</v>
      </c>
      <c r="D74" s="504">
        <v>75334</v>
      </c>
      <c r="E74" s="505">
        <v>8</v>
      </c>
      <c r="F74" s="505">
        <v>63</v>
      </c>
      <c r="G74" s="506" t="s">
        <v>423</v>
      </c>
    </row>
    <row r="75" spans="1:7">
      <c r="A75" s="337" t="s">
        <v>424</v>
      </c>
      <c r="B75" s="502">
        <v>78134</v>
      </c>
      <c r="C75" s="502">
        <v>1062</v>
      </c>
      <c r="D75" s="502">
        <v>73567</v>
      </c>
      <c r="E75" s="338">
        <v>11</v>
      </c>
      <c r="F75" s="338">
        <v>66</v>
      </c>
      <c r="G75" s="339" t="s">
        <v>425</v>
      </c>
    </row>
    <row r="76" spans="1:7">
      <c r="A76" s="337" t="s">
        <v>426</v>
      </c>
      <c r="B76" s="502">
        <v>58617</v>
      </c>
      <c r="C76" s="338">
        <v>797</v>
      </c>
      <c r="D76" s="502">
        <v>73587</v>
      </c>
      <c r="E76" s="338">
        <v>10</v>
      </c>
      <c r="F76" s="338">
        <v>65</v>
      </c>
      <c r="G76" s="339" t="s">
        <v>427</v>
      </c>
    </row>
    <row r="77" spans="1:7">
      <c r="A77" s="337" t="s">
        <v>428</v>
      </c>
      <c r="B77" s="502">
        <v>60737</v>
      </c>
      <c r="C77" s="338">
        <v>922</v>
      </c>
      <c r="D77" s="502">
        <v>65900</v>
      </c>
      <c r="E77" s="338">
        <v>18</v>
      </c>
      <c r="F77" s="338">
        <v>73</v>
      </c>
      <c r="G77" s="339" t="s">
        <v>429</v>
      </c>
    </row>
    <row r="78" spans="1:7">
      <c r="A78" s="337" t="s">
        <v>430</v>
      </c>
      <c r="B78" s="502">
        <v>45053</v>
      </c>
      <c r="C78" s="338">
        <v>557</v>
      </c>
      <c r="D78" s="502">
        <v>80956</v>
      </c>
      <c r="E78" s="338">
        <v>6</v>
      </c>
      <c r="F78" s="338">
        <v>57</v>
      </c>
      <c r="G78" s="339" t="s">
        <v>431</v>
      </c>
    </row>
    <row r="79" spans="1:7">
      <c r="A79" s="337" t="s">
        <v>432</v>
      </c>
      <c r="B79" s="502">
        <v>27316</v>
      </c>
      <c r="C79" s="338">
        <v>410</v>
      </c>
      <c r="D79" s="502">
        <v>66599</v>
      </c>
      <c r="E79" s="338">
        <v>17</v>
      </c>
      <c r="F79" s="338">
        <v>72</v>
      </c>
      <c r="G79" s="339" t="s">
        <v>433</v>
      </c>
    </row>
    <row r="80" spans="1:7">
      <c r="A80" s="500" t="s">
        <v>584</v>
      </c>
      <c r="B80" s="335">
        <v>1473623</v>
      </c>
      <c r="C80" s="335">
        <v>9590</v>
      </c>
      <c r="D80" s="335">
        <v>153659</v>
      </c>
      <c r="E80" s="499"/>
      <c r="F80" s="499"/>
      <c r="G80" s="501" t="s">
        <v>670</v>
      </c>
    </row>
    <row r="81" spans="1:7">
      <c r="A81" s="337" t="s">
        <v>585</v>
      </c>
      <c r="B81" s="502">
        <v>180727</v>
      </c>
      <c r="C81" s="502">
        <v>1511</v>
      </c>
      <c r="D81" s="502">
        <v>119589</v>
      </c>
      <c r="E81" s="338">
        <v>7</v>
      </c>
      <c r="F81" s="338">
        <v>37</v>
      </c>
      <c r="G81" s="339" t="s">
        <v>671</v>
      </c>
    </row>
    <row r="82" spans="1:7">
      <c r="A82" s="337" t="s">
        <v>586</v>
      </c>
      <c r="B82" s="502">
        <v>85807</v>
      </c>
      <c r="C82" s="338">
        <v>421</v>
      </c>
      <c r="D82" s="502">
        <v>203719</v>
      </c>
      <c r="E82" s="338">
        <v>4</v>
      </c>
      <c r="F82" s="338">
        <v>18</v>
      </c>
      <c r="G82" s="339" t="s">
        <v>672</v>
      </c>
    </row>
    <row r="83" spans="1:7">
      <c r="A83" s="337" t="s">
        <v>587</v>
      </c>
      <c r="B83" s="502">
        <v>83187</v>
      </c>
      <c r="C83" s="338">
        <v>250</v>
      </c>
      <c r="D83" s="502">
        <v>333015</v>
      </c>
      <c r="E83" s="338">
        <v>2</v>
      </c>
      <c r="F83" s="338">
        <v>11</v>
      </c>
      <c r="G83" s="339" t="s">
        <v>673</v>
      </c>
    </row>
    <row r="84" spans="1:7">
      <c r="A84" s="337" t="s">
        <v>588</v>
      </c>
      <c r="B84" s="502">
        <v>251813</v>
      </c>
      <c r="C84" s="338">
        <v>588</v>
      </c>
      <c r="D84" s="502">
        <v>428351</v>
      </c>
      <c r="E84" s="338">
        <v>1</v>
      </c>
      <c r="F84" s="338">
        <v>7</v>
      </c>
      <c r="G84" s="339" t="s">
        <v>674</v>
      </c>
    </row>
    <row r="85" spans="1:7">
      <c r="A85" s="337" t="s">
        <v>675</v>
      </c>
      <c r="B85" s="502">
        <v>210396</v>
      </c>
      <c r="C85" s="502">
        <v>1142</v>
      </c>
      <c r="D85" s="502">
        <v>184214</v>
      </c>
      <c r="E85" s="338">
        <v>5</v>
      </c>
      <c r="F85" s="338">
        <v>21</v>
      </c>
      <c r="G85" s="339" t="s">
        <v>676</v>
      </c>
    </row>
    <row r="86" spans="1:7">
      <c r="A86" s="337" t="s">
        <v>590</v>
      </c>
      <c r="B86" s="502">
        <v>27918</v>
      </c>
      <c r="C86" s="338">
        <v>274</v>
      </c>
      <c r="D86" s="502">
        <v>101822</v>
      </c>
      <c r="E86" s="338">
        <v>10</v>
      </c>
      <c r="F86" s="338">
        <v>44</v>
      </c>
      <c r="G86" s="339" t="s">
        <v>677</v>
      </c>
    </row>
    <row r="87" spans="1:7">
      <c r="A87" s="337" t="s">
        <v>591</v>
      </c>
      <c r="B87" s="502">
        <v>116164</v>
      </c>
      <c r="C87" s="338">
        <v>499</v>
      </c>
      <c r="D87" s="502">
        <v>232817</v>
      </c>
      <c r="E87" s="338">
        <v>3</v>
      </c>
      <c r="F87" s="338">
        <v>16</v>
      </c>
      <c r="G87" s="339" t="s">
        <v>678</v>
      </c>
    </row>
    <row r="88" spans="1:7">
      <c r="A88" s="337" t="s">
        <v>592</v>
      </c>
      <c r="B88" s="502">
        <v>245771</v>
      </c>
      <c r="C88" s="502">
        <v>1649</v>
      </c>
      <c r="D88" s="502">
        <v>149027</v>
      </c>
      <c r="E88" s="338">
        <v>6</v>
      </c>
      <c r="F88" s="338">
        <v>25</v>
      </c>
      <c r="G88" s="339" t="s">
        <v>679</v>
      </c>
    </row>
    <row r="89" spans="1:7">
      <c r="A89" s="337" t="s">
        <v>593</v>
      </c>
      <c r="B89" s="502">
        <v>30955</v>
      </c>
      <c r="C89" s="338">
        <v>293</v>
      </c>
      <c r="D89" s="502">
        <v>105827</v>
      </c>
      <c r="E89" s="338">
        <v>8</v>
      </c>
      <c r="F89" s="338">
        <v>41</v>
      </c>
      <c r="G89" s="339" t="s">
        <v>680</v>
      </c>
    </row>
    <row r="90" spans="1:7">
      <c r="A90" s="337" t="s">
        <v>594</v>
      </c>
      <c r="B90" s="502">
        <v>64463</v>
      </c>
      <c r="C90" s="338">
        <v>631</v>
      </c>
      <c r="D90" s="502">
        <v>102221</v>
      </c>
      <c r="E90" s="338">
        <v>9</v>
      </c>
      <c r="F90" s="338">
        <v>43</v>
      </c>
      <c r="G90" s="339" t="s">
        <v>681</v>
      </c>
    </row>
    <row r="91" spans="1:7">
      <c r="A91" s="337" t="s">
        <v>595</v>
      </c>
      <c r="B91" s="502">
        <v>37247</v>
      </c>
      <c r="C91" s="338">
        <v>492</v>
      </c>
      <c r="D91" s="502">
        <v>75726</v>
      </c>
      <c r="E91" s="338">
        <v>13</v>
      </c>
      <c r="F91" s="338">
        <v>62</v>
      </c>
      <c r="G91" s="339" t="s">
        <v>682</v>
      </c>
    </row>
    <row r="92" spans="1:7">
      <c r="A92" s="337" t="s">
        <v>596</v>
      </c>
      <c r="B92" s="502">
        <v>49555</v>
      </c>
      <c r="C92" s="338">
        <v>644</v>
      </c>
      <c r="D92" s="502">
        <v>76997</v>
      </c>
      <c r="E92" s="338">
        <v>12</v>
      </c>
      <c r="F92" s="338">
        <v>59</v>
      </c>
      <c r="G92" s="339" t="s">
        <v>683</v>
      </c>
    </row>
    <row r="93" spans="1:7">
      <c r="A93" s="337" t="s">
        <v>597</v>
      </c>
      <c r="B93" s="502">
        <v>46456</v>
      </c>
      <c r="C93" s="338">
        <v>472</v>
      </c>
      <c r="D93" s="502">
        <v>98501</v>
      </c>
      <c r="E93" s="338">
        <v>11</v>
      </c>
      <c r="F93" s="338">
        <v>48</v>
      </c>
      <c r="G93" s="339" t="s">
        <v>684</v>
      </c>
    </row>
    <row r="94" spans="1:7" ht="22.5" thickBot="1">
      <c r="A94" s="337" t="s">
        <v>598</v>
      </c>
      <c r="B94" s="502">
        <v>43162</v>
      </c>
      <c r="C94" s="338">
        <v>725</v>
      </c>
      <c r="D94" s="502">
        <v>59498</v>
      </c>
      <c r="E94" s="338">
        <v>14</v>
      </c>
      <c r="F94" s="338">
        <v>77</v>
      </c>
      <c r="G94" s="339" t="s">
        <v>685</v>
      </c>
    </row>
    <row r="95" spans="1:7">
      <c r="A95" s="10"/>
      <c r="B95" s="10"/>
      <c r="C95" s="10"/>
      <c r="D95" s="10"/>
      <c r="E95" s="10"/>
      <c r="F95" s="10"/>
      <c r="G95" s="10"/>
    </row>
    <row r="96" spans="1:7">
      <c r="A96" s="284" t="s">
        <v>267</v>
      </c>
      <c r="B96" s="283" t="s">
        <v>686</v>
      </c>
      <c r="C96" s="284" t="s">
        <v>268</v>
      </c>
      <c r="D96" s="283" t="s">
        <v>687</v>
      </c>
    </row>
    <row r="97" spans="1:4" ht="37.5">
      <c r="A97" s="284" t="s">
        <v>143</v>
      </c>
      <c r="B97" s="283" t="s">
        <v>688</v>
      </c>
      <c r="C97" s="284" t="s">
        <v>145</v>
      </c>
      <c r="D97" s="283" t="s">
        <v>689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92D050"/>
  </sheetPr>
  <dimension ref="A1:W91"/>
  <sheetViews>
    <sheetView workbookViewId="0">
      <pane ySplit="5" topLeftCell="A6" activePane="bottomLeft" state="frozen"/>
      <selection pane="bottomLeft" activeCell="I48" sqref="I48"/>
    </sheetView>
  </sheetViews>
  <sheetFormatPr defaultColWidth="9.140625" defaultRowHeight="19.5"/>
  <cols>
    <col min="1" max="1" width="6.5703125" style="294" bestFit="1" customWidth="1"/>
    <col min="2" max="2" width="22.42578125" style="294" bestFit="1" customWidth="1"/>
    <col min="3" max="3" width="10.140625" style="294" customWidth="1"/>
    <col min="4" max="7" width="11" style="294" customWidth="1"/>
    <col min="8" max="8" width="23" style="294" customWidth="1"/>
    <col min="9" max="9" width="18.42578125" style="294" customWidth="1"/>
    <col min="10" max="10" width="14.140625" style="294" customWidth="1"/>
    <col min="11" max="11" width="10.42578125" style="294" customWidth="1"/>
    <col min="12" max="12" width="18.42578125" style="294" customWidth="1"/>
    <col min="13" max="13" width="6.42578125" style="294" customWidth="1"/>
    <col min="14" max="14" width="20.140625" style="294" customWidth="1"/>
    <col min="15" max="15" width="8.42578125" style="294" customWidth="1"/>
    <col min="16" max="16" width="18.85546875" style="294" customWidth="1"/>
    <col min="17" max="17" width="8.140625" style="294" customWidth="1"/>
    <col min="18" max="18" width="14.5703125" style="294" customWidth="1"/>
    <col min="19" max="19" width="20.7109375" style="294" customWidth="1"/>
    <col min="20" max="20" width="18.85546875" style="294" customWidth="1"/>
    <col min="21" max="21" width="16.42578125" style="294" customWidth="1"/>
    <col min="22" max="22" width="19.5703125" style="294" customWidth="1"/>
    <col min="23" max="16384" width="9.140625" style="294"/>
  </cols>
  <sheetData>
    <row r="1" spans="1:23" s="296" customFormat="1" ht="27" customHeight="1">
      <c r="A1" s="507" t="s">
        <v>1803</v>
      </c>
      <c r="J1" s="508"/>
      <c r="Q1" s="509"/>
    </row>
    <row r="2" spans="1:23" s="296" customFormat="1" ht="20.25" customHeight="1" thickBot="1">
      <c r="A2" s="510"/>
      <c r="J2" s="508"/>
      <c r="Q2" s="509"/>
    </row>
    <row r="3" spans="1:23" s="287" customFormat="1" ht="21" customHeight="1" thickBot="1">
      <c r="A3" s="1054" t="s">
        <v>1199</v>
      </c>
      <c r="B3" s="1056" t="s">
        <v>1200</v>
      </c>
      <c r="C3" s="1059" t="s">
        <v>1804</v>
      </c>
      <c r="D3" s="1060"/>
      <c r="E3" s="1060"/>
      <c r="F3" s="1060"/>
      <c r="G3" s="1060"/>
      <c r="H3" s="1060"/>
      <c r="I3" s="1060"/>
      <c r="J3" s="1060"/>
      <c r="K3" s="1060"/>
      <c r="L3" s="1060"/>
      <c r="M3" s="1060"/>
      <c r="N3" s="1060"/>
      <c r="O3" s="1060"/>
      <c r="P3" s="1060"/>
      <c r="Q3" s="1060"/>
      <c r="R3" s="1061"/>
      <c r="S3" s="1049" t="s">
        <v>1805</v>
      </c>
      <c r="T3" s="1050"/>
      <c r="U3" s="1050"/>
      <c r="V3" s="1051"/>
    </row>
    <row r="4" spans="1:23" s="287" customFormat="1" ht="58.5">
      <c r="A4" s="1055"/>
      <c r="B4" s="1057"/>
      <c r="C4" s="1054" t="s">
        <v>1201</v>
      </c>
      <c r="D4" s="1063" t="s">
        <v>1202</v>
      </c>
      <c r="E4" s="1063"/>
      <c r="F4" s="1063" t="s">
        <v>1203</v>
      </c>
      <c r="G4" s="1064"/>
      <c r="H4" s="1065" t="s">
        <v>1204</v>
      </c>
      <c r="I4" s="1066"/>
      <c r="J4" s="1067" t="s">
        <v>1205</v>
      </c>
      <c r="K4" s="1066"/>
      <c r="L4" s="1067" t="s">
        <v>1206</v>
      </c>
      <c r="M4" s="1068"/>
      <c r="N4" s="1065" t="s">
        <v>1207</v>
      </c>
      <c r="O4" s="1068"/>
      <c r="P4" s="1069" t="s">
        <v>1208</v>
      </c>
      <c r="Q4" s="288" t="s">
        <v>1209</v>
      </c>
      <c r="R4" s="289"/>
      <c r="S4" s="1048" t="s">
        <v>1806</v>
      </c>
      <c r="T4" s="1052" t="s">
        <v>1807</v>
      </c>
      <c r="U4" s="1052" t="s">
        <v>1210</v>
      </c>
      <c r="V4" s="1053" t="s">
        <v>1211</v>
      </c>
    </row>
    <row r="5" spans="1:23" s="287" customFormat="1" ht="58.5">
      <c r="A5" s="1055"/>
      <c r="B5" s="1058"/>
      <c r="C5" s="1062"/>
      <c r="D5" s="290" t="s">
        <v>1212</v>
      </c>
      <c r="E5" s="291" t="s">
        <v>1213</v>
      </c>
      <c r="F5" s="290" t="s">
        <v>1212</v>
      </c>
      <c r="G5" s="292" t="s">
        <v>1213</v>
      </c>
      <c r="H5" s="511" t="s">
        <v>1212</v>
      </c>
      <c r="I5" s="291" t="s">
        <v>1213</v>
      </c>
      <c r="J5" s="512" t="s">
        <v>1212</v>
      </c>
      <c r="K5" s="291" t="s">
        <v>1213</v>
      </c>
      <c r="L5" s="512" t="s">
        <v>1212</v>
      </c>
      <c r="M5" s="292" t="s">
        <v>1213</v>
      </c>
      <c r="N5" s="511" t="s">
        <v>1212</v>
      </c>
      <c r="O5" s="292" t="s">
        <v>1213</v>
      </c>
      <c r="P5" s="1070"/>
      <c r="Q5" s="363" t="s">
        <v>1214</v>
      </c>
      <c r="R5" s="293" t="s">
        <v>1215</v>
      </c>
      <c r="S5" s="1048"/>
      <c r="T5" s="1052"/>
      <c r="U5" s="1052"/>
      <c r="V5" s="1053"/>
    </row>
    <row r="6" spans="1:23" s="61" customFormat="1" ht="23.25">
      <c r="A6" s="513" t="s">
        <v>1808</v>
      </c>
      <c r="B6" s="514" t="s">
        <v>539</v>
      </c>
      <c r="C6" s="515">
        <v>5588222</v>
      </c>
      <c r="D6" s="515">
        <v>2625938</v>
      </c>
      <c r="E6" s="516">
        <v>46.99058126180384</v>
      </c>
      <c r="F6" s="515">
        <v>2962284</v>
      </c>
      <c r="G6" s="517">
        <v>53.00941873819616</v>
      </c>
      <c r="H6" s="515">
        <v>5436693</v>
      </c>
      <c r="I6" s="516">
        <v>97.288421970351209</v>
      </c>
      <c r="J6" s="516">
        <v>751811</v>
      </c>
      <c r="K6" s="516">
        <v>13.828461529830726</v>
      </c>
      <c r="L6" s="516">
        <v>3575970</v>
      </c>
      <c r="M6" s="517">
        <v>65.774727394024268</v>
      </c>
      <c r="N6" s="518">
        <v>1108912</v>
      </c>
      <c r="O6" s="517">
        <v>20.396811076145003</v>
      </c>
      <c r="P6" s="519">
        <v>151529</v>
      </c>
      <c r="Q6" s="518">
        <v>100</v>
      </c>
      <c r="R6" s="517">
        <v>0</v>
      </c>
      <c r="S6" s="520">
        <v>8025934.5793460002</v>
      </c>
      <c r="T6" s="521">
        <v>5709939.9201659998</v>
      </c>
      <c r="U6" s="521">
        <v>2537.6312589999998</v>
      </c>
      <c r="V6" s="522">
        <v>5707402.2889069999</v>
      </c>
      <c r="W6" s="488"/>
    </row>
    <row r="7" spans="1:23" s="61" customFormat="1" ht="23.25">
      <c r="A7" s="513" t="s">
        <v>1809</v>
      </c>
      <c r="B7" s="514" t="s">
        <v>541</v>
      </c>
      <c r="C7" s="515">
        <v>1351479</v>
      </c>
      <c r="D7" s="523">
        <v>644516</v>
      </c>
      <c r="E7" s="516">
        <v>47.689679232899664</v>
      </c>
      <c r="F7" s="523">
        <v>706963</v>
      </c>
      <c r="G7" s="517">
        <v>52.310320767100336</v>
      </c>
      <c r="H7" s="515">
        <v>1326338</v>
      </c>
      <c r="I7" s="516">
        <v>98.139741719997133</v>
      </c>
      <c r="J7" s="523">
        <v>215177</v>
      </c>
      <c r="K7" s="516">
        <v>16.223391020991631</v>
      </c>
      <c r="L7" s="523">
        <v>896920</v>
      </c>
      <c r="M7" s="517">
        <v>67.623788204816577</v>
      </c>
      <c r="N7" s="524">
        <v>214241</v>
      </c>
      <c r="O7" s="517">
        <v>16.152820774191799</v>
      </c>
      <c r="P7" s="519">
        <v>25141</v>
      </c>
      <c r="Q7" s="518">
        <v>48.618735474247103</v>
      </c>
      <c r="R7" s="517">
        <v>51.381264525752904</v>
      </c>
      <c r="S7" s="520">
        <v>8025934.5793460002</v>
      </c>
      <c r="T7" s="521">
        <v>772498.11115400004</v>
      </c>
      <c r="U7" s="521">
        <v>3896.680644</v>
      </c>
      <c r="V7" s="522">
        <v>768601.43050999998</v>
      </c>
      <c r="W7" s="488"/>
    </row>
    <row r="8" spans="1:23" s="61" customFormat="1" ht="23.25">
      <c r="A8" s="513" t="s">
        <v>1810</v>
      </c>
      <c r="B8" s="514" t="s">
        <v>542</v>
      </c>
      <c r="C8" s="515">
        <v>1276745</v>
      </c>
      <c r="D8" s="523">
        <v>594308</v>
      </c>
      <c r="E8" s="516">
        <v>46.548684349654785</v>
      </c>
      <c r="F8" s="523">
        <v>682437</v>
      </c>
      <c r="G8" s="517">
        <v>53.451315650345208</v>
      </c>
      <c r="H8" s="515">
        <v>1254468</v>
      </c>
      <c r="I8" s="516">
        <v>98.255172332768097</v>
      </c>
      <c r="J8" s="523">
        <v>181635</v>
      </c>
      <c r="K8" s="516">
        <v>14.479046097628636</v>
      </c>
      <c r="L8" s="523">
        <v>833323</v>
      </c>
      <c r="M8" s="517">
        <v>66.428398332998526</v>
      </c>
      <c r="N8" s="524">
        <v>239510</v>
      </c>
      <c r="O8" s="517">
        <v>19.092555569372834</v>
      </c>
      <c r="P8" s="519">
        <v>22277</v>
      </c>
      <c r="Q8" s="518">
        <v>60.987354561795811</v>
      </c>
      <c r="R8" s="517">
        <v>39.012645438204189</v>
      </c>
      <c r="S8" s="520">
        <v>8025934.5793460002</v>
      </c>
      <c r="T8" s="521">
        <v>345410.64625699999</v>
      </c>
      <c r="U8" s="521">
        <v>4587.5127039999998</v>
      </c>
      <c r="V8" s="522">
        <v>340823.13355299999</v>
      </c>
      <c r="W8" s="488"/>
    </row>
    <row r="9" spans="1:23" s="61" customFormat="1" ht="23.25">
      <c r="A9" s="513" t="s">
        <v>1811</v>
      </c>
      <c r="B9" s="514" t="s">
        <v>543</v>
      </c>
      <c r="C9" s="515">
        <v>1176412</v>
      </c>
      <c r="D9" s="523">
        <v>557752</v>
      </c>
      <c r="E9" s="516">
        <v>47.411281081797874</v>
      </c>
      <c r="F9" s="523">
        <v>618660</v>
      </c>
      <c r="G9" s="517">
        <v>52.588718918202126</v>
      </c>
      <c r="H9" s="515">
        <v>1161157</v>
      </c>
      <c r="I9" s="516">
        <v>98.703260422369027</v>
      </c>
      <c r="J9" s="523">
        <v>190763</v>
      </c>
      <c r="K9" s="516">
        <v>16.428699994918862</v>
      </c>
      <c r="L9" s="523">
        <v>795034</v>
      </c>
      <c r="M9" s="517">
        <v>68.469121746671632</v>
      </c>
      <c r="N9" s="524">
        <v>175360</v>
      </c>
      <c r="O9" s="517">
        <v>15.102178258409502</v>
      </c>
      <c r="P9" s="519">
        <v>15255</v>
      </c>
      <c r="Q9" s="518">
        <v>56.170542293006186</v>
      </c>
      <c r="R9" s="517">
        <v>43.829457706993807</v>
      </c>
      <c r="S9" s="520">
        <v>8025934.5793460002</v>
      </c>
      <c r="T9" s="521">
        <v>434004.35775000002</v>
      </c>
      <c r="U9" s="521">
        <v>6024.9354739999999</v>
      </c>
      <c r="V9" s="522">
        <v>427979.42227600003</v>
      </c>
      <c r="W9" s="488"/>
    </row>
    <row r="10" spans="1:23" s="61" customFormat="1" ht="23.25">
      <c r="A10" s="513" t="s">
        <v>1812</v>
      </c>
      <c r="B10" s="514" t="s">
        <v>544</v>
      </c>
      <c r="C10" s="515">
        <v>819088</v>
      </c>
      <c r="D10" s="523">
        <v>393551</v>
      </c>
      <c r="E10" s="516">
        <v>48.047462543707148</v>
      </c>
      <c r="F10" s="523">
        <v>425537</v>
      </c>
      <c r="G10" s="517">
        <v>51.952537456292859</v>
      </c>
      <c r="H10" s="515">
        <v>814929</v>
      </c>
      <c r="I10" s="516">
        <v>99.492240150020507</v>
      </c>
      <c r="J10" s="523">
        <v>128166</v>
      </c>
      <c r="K10" s="516">
        <v>15.727259675382763</v>
      </c>
      <c r="L10" s="523">
        <v>531620</v>
      </c>
      <c r="M10" s="517">
        <v>65.2351309132452</v>
      </c>
      <c r="N10" s="524">
        <v>155143</v>
      </c>
      <c r="O10" s="517">
        <v>19.037609411372035</v>
      </c>
      <c r="P10" s="519">
        <v>4159</v>
      </c>
      <c r="Q10" s="518">
        <v>38.663000800890742</v>
      </c>
      <c r="R10" s="517">
        <v>61.336999199109258</v>
      </c>
      <c r="S10" s="520">
        <v>861895.84350199997</v>
      </c>
      <c r="T10" s="521">
        <v>399620.956382</v>
      </c>
      <c r="U10" s="521">
        <v>11387.181288</v>
      </c>
      <c r="V10" s="522">
        <v>388233.77509399998</v>
      </c>
      <c r="W10" s="488"/>
    </row>
    <row r="11" spans="1:23" s="61" customFormat="1" ht="23.25">
      <c r="A11" s="513" t="s">
        <v>1813</v>
      </c>
      <c r="B11" s="514" t="s">
        <v>545</v>
      </c>
      <c r="C11" s="515">
        <v>276584</v>
      </c>
      <c r="D11" s="523">
        <v>132393</v>
      </c>
      <c r="E11" s="516">
        <v>47.867194053162869</v>
      </c>
      <c r="F11" s="523">
        <v>144191</v>
      </c>
      <c r="G11" s="517">
        <v>52.132805946837124</v>
      </c>
      <c r="H11" s="515">
        <v>275629</v>
      </c>
      <c r="I11" s="516">
        <v>99.654716107945504</v>
      </c>
      <c r="J11" s="523">
        <v>39623</v>
      </c>
      <c r="K11" s="516">
        <v>14.375482986187956</v>
      </c>
      <c r="L11" s="523">
        <v>173691</v>
      </c>
      <c r="M11" s="517">
        <v>63.016228335915301</v>
      </c>
      <c r="N11" s="524">
        <v>62315</v>
      </c>
      <c r="O11" s="517">
        <v>22.608288677896738</v>
      </c>
      <c r="P11" s="519">
        <v>955</v>
      </c>
      <c r="Q11" s="518">
        <v>26.283154484713506</v>
      </c>
      <c r="R11" s="517">
        <v>73.716845515286494</v>
      </c>
      <c r="S11" s="520">
        <v>861895.84350199997</v>
      </c>
      <c r="T11" s="521">
        <v>31430.063383000001</v>
      </c>
      <c r="U11" s="521">
        <v>5729.0147310000002</v>
      </c>
      <c r="V11" s="522">
        <v>25701.048652000001</v>
      </c>
      <c r="W11" s="488"/>
    </row>
    <row r="12" spans="1:23" s="61" customFormat="1" ht="23.25">
      <c r="A12" s="513" t="s">
        <v>1814</v>
      </c>
      <c r="B12" s="514" t="s">
        <v>546</v>
      </c>
      <c r="C12" s="515">
        <v>742928</v>
      </c>
      <c r="D12" s="523">
        <v>371157</v>
      </c>
      <c r="E12" s="516">
        <v>49.958677018499777</v>
      </c>
      <c r="F12" s="523">
        <v>371771</v>
      </c>
      <c r="G12" s="517">
        <v>50.041322981500223</v>
      </c>
      <c r="H12" s="515">
        <v>736834</v>
      </c>
      <c r="I12" s="516">
        <v>99.179732087093228</v>
      </c>
      <c r="J12" s="523">
        <v>109720</v>
      </c>
      <c r="K12" s="516">
        <v>14.890735226658922</v>
      </c>
      <c r="L12" s="523">
        <v>480307</v>
      </c>
      <c r="M12" s="517">
        <v>65.185238466194562</v>
      </c>
      <c r="N12" s="524">
        <v>146807</v>
      </c>
      <c r="O12" s="517">
        <v>19.924026307146523</v>
      </c>
      <c r="P12" s="519">
        <v>6094</v>
      </c>
      <c r="Q12" s="518">
        <v>27.174504124221997</v>
      </c>
      <c r="R12" s="517">
        <v>72.825495875778003</v>
      </c>
      <c r="S12" s="520">
        <v>861895.84350199997</v>
      </c>
      <c r="T12" s="521">
        <v>110823.622137</v>
      </c>
      <c r="U12" s="521">
        <v>19394.165284999999</v>
      </c>
      <c r="V12" s="522">
        <v>91429.456852000003</v>
      </c>
      <c r="W12" s="488"/>
    </row>
    <row r="13" spans="1:23" s="61" customFormat="1" ht="23.25">
      <c r="A13" s="513" t="s">
        <v>1815</v>
      </c>
      <c r="B13" s="514" t="s">
        <v>547</v>
      </c>
      <c r="C13" s="515">
        <v>205898</v>
      </c>
      <c r="D13" s="523">
        <v>97897</v>
      </c>
      <c r="E13" s="516">
        <v>47.54635790537062</v>
      </c>
      <c r="F13" s="523">
        <v>108001</v>
      </c>
      <c r="G13" s="517">
        <v>52.45364209462938</v>
      </c>
      <c r="H13" s="515">
        <v>205314</v>
      </c>
      <c r="I13" s="516">
        <v>99.716364413447437</v>
      </c>
      <c r="J13" s="523">
        <v>28565</v>
      </c>
      <c r="K13" s="516">
        <v>13.912835948839339</v>
      </c>
      <c r="L13" s="523">
        <v>126828</v>
      </c>
      <c r="M13" s="517">
        <v>61.7726993775388</v>
      </c>
      <c r="N13" s="524">
        <v>49921</v>
      </c>
      <c r="O13" s="517">
        <v>24.314464673621867</v>
      </c>
      <c r="P13" s="519">
        <v>584</v>
      </c>
      <c r="Q13" s="518">
        <v>25.714674256185098</v>
      </c>
      <c r="R13" s="517">
        <v>74.285325743814894</v>
      </c>
      <c r="S13" s="520">
        <v>861895.84350199997</v>
      </c>
      <c r="T13" s="521">
        <v>28069.290257000001</v>
      </c>
      <c r="U13" s="521">
        <v>4063.0039339999998</v>
      </c>
      <c r="V13" s="522">
        <v>24006.286323</v>
      </c>
      <c r="W13" s="488"/>
    </row>
    <row r="14" spans="1:23" s="61" customFormat="1" ht="23.25">
      <c r="A14" s="513" t="s">
        <v>1816</v>
      </c>
      <c r="B14" s="514" t="s">
        <v>548</v>
      </c>
      <c r="C14" s="515">
        <v>322477</v>
      </c>
      <c r="D14" s="523">
        <v>155013</v>
      </c>
      <c r="E14" s="516">
        <v>48.06947472222825</v>
      </c>
      <c r="F14" s="523">
        <v>167464</v>
      </c>
      <c r="G14" s="517">
        <v>51.930525277771743</v>
      </c>
      <c r="H14" s="515">
        <v>321731</v>
      </c>
      <c r="I14" s="516">
        <v>99.768665672280505</v>
      </c>
      <c r="J14" s="523">
        <v>45977</v>
      </c>
      <c r="K14" s="516">
        <v>14.29050977369293</v>
      </c>
      <c r="L14" s="523">
        <v>200853</v>
      </c>
      <c r="M14" s="517">
        <v>62.428861377983466</v>
      </c>
      <c r="N14" s="524">
        <v>74901</v>
      </c>
      <c r="O14" s="517">
        <v>23.280628848323602</v>
      </c>
      <c r="P14" s="519">
        <v>746</v>
      </c>
      <c r="Q14" s="518">
        <v>29.914381490772985</v>
      </c>
      <c r="R14" s="517">
        <v>70.085618509227004</v>
      </c>
      <c r="S14" s="520">
        <v>861895.84350199997</v>
      </c>
      <c r="T14" s="521">
        <v>36324.732973999999</v>
      </c>
      <c r="U14" s="521">
        <v>9883.5934269999998</v>
      </c>
      <c r="V14" s="522">
        <v>26441.139546999999</v>
      </c>
      <c r="W14" s="488"/>
    </row>
    <row r="15" spans="1:23" s="61" customFormat="1" ht="23.25">
      <c r="A15" s="513" t="s">
        <v>1817</v>
      </c>
      <c r="B15" s="514" t="s">
        <v>549</v>
      </c>
      <c r="C15" s="515">
        <v>643828</v>
      </c>
      <c r="D15" s="523">
        <v>316505</v>
      </c>
      <c r="E15" s="516">
        <v>49.159868784830728</v>
      </c>
      <c r="F15" s="523">
        <v>327323</v>
      </c>
      <c r="G15" s="517">
        <v>50.840131215169272</v>
      </c>
      <c r="H15" s="515">
        <v>634610</v>
      </c>
      <c r="I15" s="516">
        <v>98.568251147822096</v>
      </c>
      <c r="J15" s="523">
        <v>104510</v>
      </c>
      <c r="K15" s="516">
        <v>16.468382155969806</v>
      </c>
      <c r="L15" s="523">
        <v>417843</v>
      </c>
      <c r="M15" s="517">
        <v>65.842485936244316</v>
      </c>
      <c r="N15" s="524">
        <v>112257</v>
      </c>
      <c r="O15" s="517">
        <v>17.689131907785885</v>
      </c>
      <c r="P15" s="519">
        <v>9218</v>
      </c>
      <c r="Q15" s="518">
        <v>35.799623501929084</v>
      </c>
      <c r="R15" s="517">
        <v>64.200376498070909</v>
      </c>
      <c r="S15" s="520">
        <v>861895.84350199997</v>
      </c>
      <c r="T15" s="521">
        <v>255627.178369</v>
      </c>
      <c r="U15" s="521">
        <v>13368.035467</v>
      </c>
      <c r="V15" s="522">
        <v>242259.14290199999</v>
      </c>
      <c r="W15" s="488"/>
    </row>
    <row r="16" spans="1:23" s="61" customFormat="1" ht="23.25">
      <c r="A16" s="513" t="s">
        <v>1818</v>
      </c>
      <c r="B16" s="514" t="s">
        <v>550</v>
      </c>
      <c r="C16" s="515">
        <v>1566885</v>
      </c>
      <c r="D16" s="523">
        <v>763983</v>
      </c>
      <c r="E16" s="516">
        <v>48.758077331776107</v>
      </c>
      <c r="F16" s="523">
        <v>802902</v>
      </c>
      <c r="G16" s="517">
        <v>51.241922668223893</v>
      </c>
      <c r="H16" s="515">
        <v>1533055</v>
      </c>
      <c r="I16" s="516">
        <v>97.84093918826207</v>
      </c>
      <c r="J16" s="523">
        <v>282927</v>
      </c>
      <c r="K16" s="516">
        <v>18.455110873386797</v>
      </c>
      <c r="L16" s="523">
        <v>1033402</v>
      </c>
      <c r="M16" s="517">
        <v>67.408018629468614</v>
      </c>
      <c r="N16" s="524">
        <v>216726</v>
      </c>
      <c r="O16" s="517">
        <v>14.13687049714459</v>
      </c>
      <c r="P16" s="519">
        <v>33830</v>
      </c>
      <c r="Q16" s="518">
        <v>68.914247057059072</v>
      </c>
      <c r="R16" s="517">
        <v>31.085752942940932</v>
      </c>
      <c r="S16" s="520">
        <v>3042915.723648</v>
      </c>
      <c r="T16" s="521">
        <v>1059796.8856800001</v>
      </c>
      <c r="U16" s="521">
        <v>18210.867842</v>
      </c>
      <c r="V16" s="522">
        <v>1041586.017838</v>
      </c>
      <c r="W16" s="488"/>
    </row>
    <row r="17" spans="1:23" s="61" customFormat="1" ht="23.25">
      <c r="A17" s="513" t="s">
        <v>1819</v>
      </c>
      <c r="B17" s="514" t="s">
        <v>551</v>
      </c>
      <c r="C17" s="515">
        <v>741524</v>
      </c>
      <c r="D17" s="523">
        <v>364200</v>
      </c>
      <c r="E17" s="516">
        <v>49.11506572949763</v>
      </c>
      <c r="F17" s="523">
        <v>377324</v>
      </c>
      <c r="G17" s="517">
        <v>50.88493427050237</v>
      </c>
      <c r="H17" s="515">
        <v>730553</v>
      </c>
      <c r="I17" s="516">
        <v>98.520479445034823</v>
      </c>
      <c r="J17" s="523">
        <v>137134</v>
      </c>
      <c r="K17" s="516">
        <v>18.771259580071533</v>
      </c>
      <c r="L17" s="523">
        <v>493853</v>
      </c>
      <c r="M17" s="517">
        <v>67.599886661200486</v>
      </c>
      <c r="N17" s="524">
        <v>99566</v>
      </c>
      <c r="O17" s="517">
        <v>13.628853758727978</v>
      </c>
      <c r="P17" s="519">
        <v>10971</v>
      </c>
      <c r="Q17" s="518">
        <v>48.579546987015931</v>
      </c>
      <c r="R17" s="517">
        <v>51.420453012984069</v>
      </c>
      <c r="S17" s="520">
        <v>3042915.723648</v>
      </c>
      <c r="T17" s="521">
        <v>993977.618655</v>
      </c>
      <c r="U17" s="521">
        <v>26585.470310000001</v>
      </c>
      <c r="V17" s="522">
        <v>967392.14834499999</v>
      </c>
      <c r="W17" s="488"/>
    </row>
    <row r="18" spans="1:23" s="61" customFormat="1" ht="23.25">
      <c r="A18" s="513" t="s">
        <v>1820</v>
      </c>
      <c r="B18" s="514" t="s">
        <v>552</v>
      </c>
      <c r="C18" s="515">
        <v>535559</v>
      </c>
      <c r="D18" s="523">
        <v>262027</v>
      </c>
      <c r="E18" s="516">
        <v>48.925888650923618</v>
      </c>
      <c r="F18" s="523">
        <v>273532</v>
      </c>
      <c r="G18" s="517">
        <v>51.074111349076389</v>
      </c>
      <c r="H18" s="515">
        <v>530431</v>
      </c>
      <c r="I18" s="516">
        <v>99.042495784778154</v>
      </c>
      <c r="J18" s="523">
        <v>86168</v>
      </c>
      <c r="K18" s="516">
        <v>16.244902730044057</v>
      </c>
      <c r="L18" s="523">
        <v>344454</v>
      </c>
      <c r="M18" s="517">
        <v>64.938512266439929</v>
      </c>
      <c r="N18" s="524">
        <v>99809</v>
      </c>
      <c r="O18" s="517">
        <v>18.81658500351601</v>
      </c>
      <c r="P18" s="519">
        <v>5128</v>
      </c>
      <c r="Q18" s="518">
        <v>42.303835805205402</v>
      </c>
      <c r="R18" s="517">
        <v>57.696164194794598</v>
      </c>
      <c r="S18" s="520">
        <v>3042915.723648</v>
      </c>
      <c r="T18" s="521">
        <v>133362.55953900001</v>
      </c>
      <c r="U18" s="521">
        <v>73601.589502000003</v>
      </c>
      <c r="V18" s="522">
        <v>59760.970036999999</v>
      </c>
      <c r="W18" s="488"/>
    </row>
    <row r="19" spans="1:23" s="61" customFormat="1" ht="23.25">
      <c r="A19" s="513" t="s">
        <v>1821</v>
      </c>
      <c r="B19" s="514" t="s">
        <v>553</v>
      </c>
      <c r="C19" s="515">
        <v>228536</v>
      </c>
      <c r="D19" s="523">
        <v>113131</v>
      </c>
      <c r="E19" s="516">
        <v>49.502485385234714</v>
      </c>
      <c r="F19" s="523">
        <v>115405</v>
      </c>
      <c r="G19" s="517">
        <v>50.497514614765294</v>
      </c>
      <c r="H19" s="515">
        <v>218300</v>
      </c>
      <c r="I19" s="516">
        <v>95.521055763643375</v>
      </c>
      <c r="J19" s="523">
        <v>35802</v>
      </c>
      <c r="K19" s="516">
        <v>16.400366468163078</v>
      </c>
      <c r="L19" s="523">
        <v>141198</v>
      </c>
      <c r="M19" s="517">
        <v>64.680714612917996</v>
      </c>
      <c r="N19" s="524">
        <v>41300</v>
      </c>
      <c r="O19" s="517">
        <v>18.918918918918919</v>
      </c>
      <c r="P19" s="519">
        <v>10236</v>
      </c>
      <c r="Q19" s="518">
        <v>24.37646585220709</v>
      </c>
      <c r="R19" s="517">
        <v>75.62353414779291</v>
      </c>
      <c r="S19" s="520">
        <v>3042915.723648</v>
      </c>
      <c r="T19" s="521">
        <v>43891.075753999998</v>
      </c>
      <c r="U19" s="521">
        <v>19092.958181000002</v>
      </c>
      <c r="V19" s="522">
        <v>24798.117574</v>
      </c>
      <c r="W19" s="488"/>
    </row>
    <row r="20" spans="1:23" s="61" customFormat="1" ht="23.25">
      <c r="A20" s="513" t="s">
        <v>1822</v>
      </c>
      <c r="B20" s="514" t="s">
        <v>554</v>
      </c>
      <c r="C20" s="515">
        <v>720718</v>
      </c>
      <c r="D20" s="523">
        <v>353442</v>
      </c>
      <c r="E20" s="516">
        <v>49.040262626991414</v>
      </c>
      <c r="F20" s="523">
        <v>367276</v>
      </c>
      <c r="G20" s="517">
        <v>50.959737373008586</v>
      </c>
      <c r="H20" s="515">
        <v>714733</v>
      </c>
      <c r="I20" s="516">
        <v>99.169578115157393</v>
      </c>
      <c r="J20" s="523">
        <v>120990</v>
      </c>
      <c r="K20" s="516">
        <v>16.927999686596255</v>
      </c>
      <c r="L20" s="523">
        <v>467068</v>
      </c>
      <c r="M20" s="517">
        <v>65.348598707489373</v>
      </c>
      <c r="N20" s="524">
        <v>126675</v>
      </c>
      <c r="O20" s="517">
        <v>17.723401605914376</v>
      </c>
      <c r="P20" s="519">
        <v>5985</v>
      </c>
      <c r="Q20" s="518">
        <v>21.836696183528094</v>
      </c>
      <c r="R20" s="517">
        <v>78.16330381647191</v>
      </c>
      <c r="S20" s="520">
        <v>3042915.723648</v>
      </c>
      <c r="T20" s="521">
        <v>385782.51622599998</v>
      </c>
      <c r="U20" s="521">
        <v>19634.323798000001</v>
      </c>
      <c r="V20" s="522">
        <v>366148.19242799998</v>
      </c>
      <c r="W20" s="488"/>
    </row>
    <row r="21" spans="1:23" s="61" customFormat="1" ht="23.25">
      <c r="A21" s="513" t="s">
        <v>1823</v>
      </c>
      <c r="B21" s="514" t="s">
        <v>555</v>
      </c>
      <c r="C21" s="515">
        <v>493670</v>
      </c>
      <c r="D21" s="523">
        <v>244018</v>
      </c>
      <c r="E21" s="516">
        <v>49.429375898879819</v>
      </c>
      <c r="F21" s="523">
        <v>249652</v>
      </c>
      <c r="G21" s="517">
        <v>50.570624101120174</v>
      </c>
      <c r="H21" s="515">
        <v>491328</v>
      </c>
      <c r="I21" s="516">
        <v>99.525594020296964</v>
      </c>
      <c r="J21" s="523">
        <v>83957</v>
      </c>
      <c r="K21" s="516">
        <v>17.087770287872868</v>
      </c>
      <c r="L21" s="523">
        <v>323032</v>
      </c>
      <c r="M21" s="517">
        <v>65.746710954800051</v>
      </c>
      <c r="N21" s="524">
        <v>84339</v>
      </c>
      <c r="O21" s="517">
        <v>17.165518757327082</v>
      </c>
      <c r="P21" s="519">
        <v>2342</v>
      </c>
      <c r="Q21" s="518">
        <v>12.569935381935302</v>
      </c>
      <c r="R21" s="517">
        <v>87.430064618064691</v>
      </c>
      <c r="S21" s="520">
        <v>3042915.723648</v>
      </c>
      <c r="T21" s="521">
        <v>347015.08346599998</v>
      </c>
      <c r="U21" s="521">
        <v>7793.8406940000004</v>
      </c>
      <c r="V21" s="522">
        <v>339221.24277200003</v>
      </c>
      <c r="W21" s="488"/>
    </row>
    <row r="22" spans="1:23" s="61" customFormat="1" ht="23.25">
      <c r="A22" s="513" t="s">
        <v>1824</v>
      </c>
      <c r="B22" s="514" t="s">
        <v>556</v>
      </c>
      <c r="C22" s="515">
        <v>260081</v>
      </c>
      <c r="D22" s="523">
        <v>128627</v>
      </c>
      <c r="E22" s="516">
        <v>49.456515470180449</v>
      </c>
      <c r="F22" s="523">
        <v>131454</v>
      </c>
      <c r="G22" s="517">
        <v>50.543484529819558</v>
      </c>
      <c r="H22" s="515">
        <v>257775</v>
      </c>
      <c r="I22" s="516">
        <v>99.113353147673223</v>
      </c>
      <c r="J22" s="523">
        <v>39948</v>
      </c>
      <c r="K22" s="516">
        <v>15.497235961594413</v>
      </c>
      <c r="L22" s="523">
        <v>165432</v>
      </c>
      <c r="M22" s="517">
        <v>64.17689845795752</v>
      </c>
      <c r="N22" s="524">
        <v>52395</v>
      </c>
      <c r="O22" s="517">
        <v>20.325865580448067</v>
      </c>
      <c r="P22" s="519">
        <v>2306</v>
      </c>
      <c r="Q22" s="518">
        <v>10.132228036650121</v>
      </c>
      <c r="R22" s="517">
        <v>89.867771963349867</v>
      </c>
      <c r="S22" s="520">
        <v>3042915.723648</v>
      </c>
      <c r="T22" s="521">
        <v>30434.671284</v>
      </c>
      <c r="U22" s="521">
        <v>6259.0492329999997</v>
      </c>
      <c r="V22" s="522">
        <v>24175.622050999998</v>
      </c>
      <c r="W22" s="488"/>
    </row>
    <row r="23" spans="1:23" s="61" customFormat="1" ht="23.25">
      <c r="A23" s="513" t="s">
        <v>1825</v>
      </c>
      <c r="B23" s="514" t="s">
        <v>557</v>
      </c>
      <c r="C23" s="515">
        <v>560925</v>
      </c>
      <c r="D23" s="523">
        <v>280017</v>
      </c>
      <c r="E23" s="516">
        <v>49.920577617328519</v>
      </c>
      <c r="F23" s="523">
        <v>280908</v>
      </c>
      <c r="G23" s="517">
        <v>50.079422382671481</v>
      </c>
      <c r="H23" s="515">
        <v>555620</v>
      </c>
      <c r="I23" s="516">
        <v>99.054240763025362</v>
      </c>
      <c r="J23" s="523">
        <v>100903</v>
      </c>
      <c r="K23" s="516">
        <v>18.160433389726791</v>
      </c>
      <c r="L23" s="523">
        <v>368312</v>
      </c>
      <c r="M23" s="517">
        <v>66.288470537417652</v>
      </c>
      <c r="N23" s="524">
        <v>86405</v>
      </c>
      <c r="O23" s="517">
        <v>15.55109607285555</v>
      </c>
      <c r="P23" s="519">
        <v>5305</v>
      </c>
      <c r="Q23" s="518">
        <v>15.386192449971031</v>
      </c>
      <c r="R23" s="517">
        <v>84.61380755002898</v>
      </c>
      <c r="S23" s="520">
        <v>3042915.723648</v>
      </c>
      <c r="T23" s="521">
        <v>48655.313044000002</v>
      </c>
      <c r="U23" s="521">
        <v>13136.452826000001</v>
      </c>
      <c r="V23" s="522">
        <v>35518.860218000002</v>
      </c>
      <c r="W23" s="488"/>
    </row>
    <row r="24" spans="1:23" s="61" customFormat="1" ht="23.25">
      <c r="A24" s="513" t="s">
        <v>1826</v>
      </c>
      <c r="B24" s="514" t="s">
        <v>397</v>
      </c>
      <c r="C24" s="515">
        <v>2633207</v>
      </c>
      <c r="D24" s="523">
        <v>1294622</v>
      </c>
      <c r="E24" s="516">
        <v>49.165219445337947</v>
      </c>
      <c r="F24" s="523">
        <v>1338585</v>
      </c>
      <c r="G24" s="517">
        <v>50.834780554662053</v>
      </c>
      <c r="H24" s="515">
        <v>2623006</v>
      </c>
      <c r="I24" s="516">
        <v>99.612601667852161</v>
      </c>
      <c r="J24" s="523">
        <v>420727</v>
      </c>
      <c r="K24" s="516">
        <v>16.039879436036365</v>
      </c>
      <c r="L24" s="523">
        <v>1728635</v>
      </c>
      <c r="M24" s="517">
        <v>65.902822944362299</v>
      </c>
      <c r="N24" s="524">
        <v>473644</v>
      </c>
      <c r="O24" s="517">
        <v>18.057297619601329</v>
      </c>
      <c r="P24" s="519">
        <v>10201</v>
      </c>
      <c r="Q24" s="518">
        <v>23.661489582854671</v>
      </c>
      <c r="R24" s="517">
        <v>76.338510417145329</v>
      </c>
      <c r="S24" s="520">
        <v>1596094.0981429999</v>
      </c>
      <c r="T24" s="521">
        <v>303995.58949300001</v>
      </c>
      <c r="U24" s="521">
        <v>40744.990783000001</v>
      </c>
      <c r="V24" s="522">
        <v>263250.598711</v>
      </c>
      <c r="W24" s="488"/>
    </row>
    <row r="25" spans="1:23" s="61" customFormat="1" ht="23.25">
      <c r="A25" s="513" t="s">
        <v>1827</v>
      </c>
      <c r="B25" s="514" t="s">
        <v>399</v>
      </c>
      <c r="C25" s="515">
        <v>1581184</v>
      </c>
      <c r="D25" s="523">
        <v>785222</v>
      </c>
      <c r="E25" s="516">
        <v>49.660381081518665</v>
      </c>
      <c r="F25" s="523">
        <v>795962</v>
      </c>
      <c r="G25" s="517">
        <v>50.339618918481342</v>
      </c>
      <c r="H25" s="515">
        <v>1576834</v>
      </c>
      <c r="I25" s="516">
        <v>99.724889702906168</v>
      </c>
      <c r="J25" s="523">
        <v>272979</v>
      </c>
      <c r="K25" s="516">
        <v>17.311841322548855</v>
      </c>
      <c r="L25" s="523">
        <v>1042186</v>
      </c>
      <c r="M25" s="517">
        <v>66.093577383541955</v>
      </c>
      <c r="N25" s="524">
        <v>261669</v>
      </c>
      <c r="O25" s="517">
        <v>16.59458129390919</v>
      </c>
      <c r="P25" s="519">
        <v>4350</v>
      </c>
      <c r="Q25" s="518">
        <v>21.22491753015462</v>
      </c>
      <c r="R25" s="517">
        <v>78.775082469845387</v>
      </c>
      <c r="S25" s="520">
        <v>1596094.0981429999</v>
      </c>
      <c r="T25" s="521">
        <v>89356.471787999995</v>
      </c>
      <c r="U25" s="521">
        <v>20006.137355999999</v>
      </c>
      <c r="V25" s="522">
        <v>69350.334430999996</v>
      </c>
      <c r="W25" s="488"/>
    </row>
    <row r="26" spans="1:23" s="61" customFormat="1" ht="23.25">
      <c r="A26" s="513" t="s">
        <v>1828</v>
      </c>
      <c r="B26" s="514" t="s">
        <v>401</v>
      </c>
      <c r="C26" s="515">
        <v>1378221</v>
      </c>
      <c r="D26" s="523">
        <v>685800</v>
      </c>
      <c r="E26" s="516">
        <v>49.75979904529099</v>
      </c>
      <c r="F26" s="523">
        <v>692421</v>
      </c>
      <c r="G26" s="517">
        <v>50.240200954709003</v>
      </c>
      <c r="H26" s="515">
        <v>1374685</v>
      </c>
      <c r="I26" s="516">
        <v>99.743437373251467</v>
      </c>
      <c r="J26" s="523">
        <v>235347</v>
      </c>
      <c r="K26" s="516">
        <v>17.120067506374188</v>
      </c>
      <c r="L26" s="523">
        <v>905589</v>
      </c>
      <c r="M26" s="517">
        <v>65.876109799699563</v>
      </c>
      <c r="N26" s="524">
        <v>233749</v>
      </c>
      <c r="O26" s="517">
        <v>17.003822693926246</v>
      </c>
      <c r="P26" s="519">
        <v>3536</v>
      </c>
      <c r="Q26" s="518">
        <v>6.6517633964364205</v>
      </c>
      <c r="R26" s="517">
        <v>93.348236603563578</v>
      </c>
      <c r="S26" s="520">
        <v>1596094.0981429999</v>
      </c>
      <c r="T26" s="521">
        <v>81007.076797000002</v>
      </c>
      <c r="U26" s="521">
        <v>20500.096523</v>
      </c>
      <c r="V26" s="522">
        <v>60506.980274000001</v>
      </c>
      <c r="W26" s="488"/>
    </row>
    <row r="27" spans="1:23" s="61" customFormat="1" ht="23.25">
      <c r="A27" s="513" t="s">
        <v>1829</v>
      </c>
      <c r="B27" s="514" t="s">
        <v>403</v>
      </c>
      <c r="C27" s="515">
        <v>1458580</v>
      </c>
      <c r="D27" s="523">
        <v>726306</v>
      </c>
      <c r="E27" s="516">
        <v>49.795417460818051</v>
      </c>
      <c r="F27" s="523">
        <v>732274</v>
      </c>
      <c r="G27" s="517">
        <v>50.204582539181942</v>
      </c>
      <c r="H27" s="515">
        <v>1454916</v>
      </c>
      <c r="I27" s="516">
        <v>99.74879677494549</v>
      </c>
      <c r="J27" s="523">
        <v>242890</v>
      </c>
      <c r="K27" s="516">
        <v>16.694434592787488</v>
      </c>
      <c r="L27" s="523">
        <v>969383</v>
      </c>
      <c r="M27" s="517">
        <v>66.628107739553343</v>
      </c>
      <c r="N27" s="524">
        <v>242643</v>
      </c>
      <c r="O27" s="517">
        <v>16.677457667659166</v>
      </c>
      <c r="P27" s="519">
        <v>3664</v>
      </c>
      <c r="Q27" s="518">
        <v>11.841517091966159</v>
      </c>
      <c r="R27" s="517">
        <v>88.158482908033847</v>
      </c>
      <c r="S27" s="520">
        <v>1596094.0981429999</v>
      </c>
      <c r="T27" s="521">
        <v>72751.732627000005</v>
      </c>
      <c r="U27" s="521">
        <v>19521.991715</v>
      </c>
      <c r="V27" s="522">
        <v>53229.740912000001</v>
      </c>
      <c r="W27" s="488"/>
    </row>
    <row r="28" spans="1:23" s="61" customFormat="1" ht="23.25">
      <c r="A28" s="513" t="s">
        <v>1830</v>
      </c>
      <c r="B28" s="514" t="s">
        <v>405</v>
      </c>
      <c r="C28" s="515">
        <v>1866697</v>
      </c>
      <c r="D28" s="523">
        <v>932400</v>
      </c>
      <c r="E28" s="516">
        <v>49.949188325689711</v>
      </c>
      <c r="F28" s="523">
        <v>934297</v>
      </c>
      <c r="G28" s="517">
        <v>50.050811674310289</v>
      </c>
      <c r="H28" s="515">
        <v>1855014</v>
      </c>
      <c r="I28" s="516">
        <v>99.374135170303475</v>
      </c>
      <c r="J28" s="523">
        <v>322784</v>
      </c>
      <c r="K28" s="516">
        <v>17.400623391521574</v>
      </c>
      <c r="L28" s="523">
        <v>1243051</v>
      </c>
      <c r="M28" s="517">
        <v>67.0103298411764</v>
      </c>
      <c r="N28" s="524">
        <v>289179</v>
      </c>
      <c r="O28" s="517">
        <v>15.589046767302026</v>
      </c>
      <c r="P28" s="519">
        <v>11683</v>
      </c>
      <c r="Q28" s="518">
        <v>21.68654045086053</v>
      </c>
      <c r="R28" s="517">
        <v>78.31345954913948</v>
      </c>
      <c r="S28" s="520">
        <v>1596094.0981429999</v>
      </c>
      <c r="T28" s="521">
        <v>126088.378916</v>
      </c>
      <c r="U28" s="521">
        <v>23520.351164</v>
      </c>
      <c r="V28" s="522">
        <v>102568.027753</v>
      </c>
      <c r="W28" s="488"/>
    </row>
    <row r="29" spans="1:23" s="61" customFormat="1" ht="23.25">
      <c r="A29" s="513" t="s">
        <v>1831</v>
      </c>
      <c r="B29" s="514" t="s">
        <v>407</v>
      </c>
      <c r="C29" s="515">
        <v>534500</v>
      </c>
      <c r="D29" s="523">
        <v>267016</v>
      </c>
      <c r="E29" s="516">
        <v>49.956220767072033</v>
      </c>
      <c r="F29" s="523">
        <v>267484</v>
      </c>
      <c r="G29" s="517">
        <v>50.043779232927967</v>
      </c>
      <c r="H29" s="515">
        <v>533344</v>
      </c>
      <c r="I29" s="516">
        <v>99.783723105706272</v>
      </c>
      <c r="J29" s="523">
        <v>81336</v>
      </c>
      <c r="K29" s="516">
        <v>15.250194996100078</v>
      </c>
      <c r="L29" s="523">
        <v>357213</v>
      </c>
      <c r="M29" s="517">
        <v>66.976097978040443</v>
      </c>
      <c r="N29" s="524">
        <v>94795</v>
      </c>
      <c r="O29" s="517">
        <v>17.773707025859483</v>
      </c>
      <c r="P29" s="519">
        <v>1156</v>
      </c>
      <c r="Q29" s="518">
        <v>10.175678203928907</v>
      </c>
      <c r="R29" s="517">
        <v>89.824321796071089</v>
      </c>
      <c r="S29" s="520">
        <v>1596094.0981429999</v>
      </c>
      <c r="T29" s="521">
        <v>28746.745971</v>
      </c>
      <c r="U29" s="521">
        <v>7146.3459069999999</v>
      </c>
      <c r="V29" s="522">
        <v>21600.400064000001</v>
      </c>
      <c r="W29" s="488"/>
    </row>
    <row r="30" spans="1:23" s="61" customFormat="1" ht="23.25">
      <c r="A30" s="513" t="s">
        <v>1832</v>
      </c>
      <c r="B30" s="514" t="s">
        <v>409</v>
      </c>
      <c r="C30" s="515">
        <v>1124924</v>
      </c>
      <c r="D30" s="523">
        <v>556045</v>
      </c>
      <c r="E30" s="516">
        <v>49.42956146370777</v>
      </c>
      <c r="F30" s="523">
        <v>568879</v>
      </c>
      <c r="G30" s="517">
        <v>50.57043853629223</v>
      </c>
      <c r="H30" s="515">
        <v>1122136</v>
      </c>
      <c r="I30" s="516">
        <v>99.75216103487881</v>
      </c>
      <c r="J30" s="523">
        <v>178637</v>
      </c>
      <c r="K30" s="516">
        <v>15.919371626968568</v>
      </c>
      <c r="L30" s="523">
        <v>731601</v>
      </c>
      <c r="M30" s="517">
        <v>65.197177525718814</v>
      </c>
      <c r="N30" s="524">
        <v>211898</v>
      </c>
      <c r="O30" s="517">
        <v>18.883450847312623</v>
      </c>
      <c r="P30" s="519">
        <v>2788</v>
      </c>
      <c r="Q30" s="518">
        <v>15.625588928674292</v>
      </c>
      <c r="R30" s="517">
        <v>84.37441107132571</v>
      </c>
      <c r="S30" s="520">
        <v>1596094.0981429999</v>
      </c>
      <c r="T30" s="521">
        <v>65697.652872999999</v>
      </c>
      <c r="U30" s="521">
        <v>17253.065605</v>
      </c>
      <c r="V30" s="522">
        <v>48444.587268000003</v>
      </c>
      <c r="W30" s="488"/>
    </row>
    <row r="31" spans="1:23" s="61" customFormat="1" ht="23.25">
      <c r="A31" s="513" t="s">
        <v>1833</v>
      </c>
      <c r="B31" s="514" t="s">
        <v>411</v>
      </c>
      <c r="C31" s="515">
        <v>376195</v>
      </c>
      <c r="D31" s="523">
        <v>187309</v>
      </c>
      <c r="E31" s="516">
        <v>49.790401254668453</v>
      </c>
      <c r="F31" s="523">
        <v>188886</v>
      </c>
      <c r="G31" s="517">
        <v>50.20959874533154</v>
      </c>
      <c r="H31" s="515">
        <v>375022</v>
      </c>
      <c r="I31" s="516">
        <v>99.688193622988081</v>
      </c>
      <c r="J31" s="523">
        <v>60993</v>
      </c>
      <c r="K31" s="516">
        <v>16.263845854376545</v>
      </c>
      <c r="L31" s="523">
        <v>251537</v>
      </c>
      <c r="M31" s="517">
        <v>67.072598407560093</v>
      </c>
      <c r="N31" s="524">
        <v>62492</v>
      </c>
      <c r="O31" s="517">
        <v>16.663555738063369</v>
      </c>
      <c r="P31" s="519">
        <v>1173</v>
      </c>
      <c r="Q31" s="518">
        <v>17.047276013769455</v>
      </c>
      <c r="R31" s="517">
        <v>82.952723986230552</v>
      </c>
      <c r="S31" s="520">
        <v>1596094.0981429999</v>
      </c>
      <c r="T31" s="521">
        <v>20266.865844</v>
      </c>
      <c r="U31" s="521">
        <v>5587.1629389999998</v>
      </c>
      <c r="V31" s="522">
        <v>14679.702905</v>
      </c>
      <c r="W31" s="488"/>
    </row>
    <row r="32" spans="1:23" s="61" customFormat="1" ht="23.25">
      <c r="A32" s="513" t="s">
        <v>1834</v>
      </c>
      <c r="B32" s="514" t="s">
        <v>412</v>
      </c>
      <c r="C32" s="515">
        <v>422042</v>
      </c>
      <c r="D32" s="523">
        <v>211673</v>
      </c>
      <c r="E32" s="516">
        <v>50.154486994185412</v>
      </c>
      <c r="F32" s="523">
        <v>210369</v>
      </c>
      <c r="G32" s="517">
        <v>49.845513005814581</v>
      </c>
      <c r="H32" s="515">
        <v>420692</v>
      </c>
      <c r="I32" s="516">
        <v>99.680126622468862</v>
      </c>
      <c r="J32" s="523">
        <v>77683</v>
      </c>
      <c r="K32" s="516">
        <v>18.46552822492465</v>
      </c>
      <c r="L32" s="523">
        <v>282620</v>
      </c>
      <c r="M32" s="517">
        <v>67.179789489697924</v>
      </c>
      <c r="N32" s="524">
        <v>60389</v>
      </c>
      <c r="O32" s="517">
        <v>14.354682285377427</v>
      </c>
      <c r="P32" s="519">
        <v>1350</v>
      </c>
      <c r="Q32" s="518">
        <v>23.074954625369042</v>
      </c>
      <c r="R32" s="517">
        <v>76.925045374630969</v>
      </c>
      <c r="S32" s="520">
        <v>1596094.0981429999</v>
      </c>
      <c r="T32" s="521">
        <v>24710.834200000001</v>
      </c>
      <c r="U32" s="521">
        <v>8388.699901</v>
      </c>
      <c r="V32" s="522">
        <v>16322.134298000001</v>
      </c>
      <c r="W32" s="488"/>
    </row>
    <row r="33" spans="1:23" s="61" customFormat="1" ht="23.25">
      <c r="A33" s="513" t="s">
        <v>1835</v>
      </c>
      <c r="B33" s="514" t="s">
        <v>413</v>
      </c>
      <c r="C33" s="515">
        <v>509470</v>
      </c>
      <c r="D33" s="523">
        <v>254231</v>
      </c>
      <c r="E33" s="516">
        <v>49.901073664788896</v>
      </c>
      <c r="F33" s="523">
        <v>255239</v>
      </c>
      <c r="G33" s="517">
        <v>50.098926335211104</v>
      </c>
      <c r="H33" s="515">
        <v>508270</v>
      </c>
      <c r="I33" s="516">
        <v>99.76446110664024</v>
      </c>
      <c r="J33" s="523">
        <v>85081</v>
      </c>
      <c r="K33" s="516">
        <v>16.739331457689811</v>
      </c>
      <c r="L33" s="523">
        <v>342756</v>
      </c>
      <c r="M33" s="517">
        <v>67.435811674897209</v>
      </c>
      <c r="N33" s="524">
        <v>80433</v>
      </c>
      <c r="O33" s="517">
        <v>15.82485686741299</v>
      </c>
      <c r="P33" s="519">
        <v>1200</v>
      </c>
      <c r="Q33" s="518">
        <v>21.929259819027617</v>
      </c>
      <c r="R33" s="517">
        <v>78.070740180972393</v>
      </c>
      <c r="S33" s="520">
        <v>1596094.0981429999</v>
      </c>
      <c r="T33" s="521">
        <v>30003.121665999999</v>
      </c>
      <c r="U33" s="521">
        <v>6605.4292439999999</v>
      </c>
      <c r="V33" s="522">
        <v>23397.692421</v>
      </c>
      <c r="W33" s="488"/>
    </row>
    <row r="34" spans="1:23" s="61" customFormat="1" ht="23.25">
      <c r="A34" s="513" t="s">
        <v>1836</v>
      </c>
      <c r="B34" s="514" t="s">
        <v>415</v>
      </c>
      <c r="C34" s="515">
        <v>1794531</v>
      </c>
      <c r="D34" s="523">
        <v>882462</v>
      </c>
      <c r="E34" s="516">
        <v>49.175076942109108</v>
      </c>
      <c r="F34" s="523">
        <v>912069</v>
      </c>
      <c r="G34" s="517">
        <v>50.824923057890892</v>
      </c>
      <c r="H34" s="515">
        <v>1787334</v>
      </c>
      <c r="I34" s="516">
        <v>99.598948137424202</v>
      </c>
      <c r="J34" s="523">
        <v>275425</v>
      </c>
      <c r="K34" s="516">
        <v>15.409822674441376</v>
      </c>
      <c r="L34" s="523">
        <v>1185856</v>
      </c>
      <c r="M34" s="517">
        <v>66.347755931459929</v>
      </c>
      <c r="N34" s="524">
        <v>326053</v>
      </c>
      <c r="O34" s="517">
        <v>18.242421394098695</v>
      </c>
      <c r="P34" s="519">
        <v>7197</v>
      </c>
      <c r="Q34" s="518">
        <v>28.531577331347297</v>
      </c>
      <c r="R34" s="517">
        <v>71.468422668652693</v>
      </c>
      <c r="S34" s="520">
        <v>1596094.0981429999</v>
      </c>
      <c r="T34" s="521">
        <v>214017.704662</v>
      </c>
      <c r="U34" s="521">
        <v>21771.993373000001</v>
      </c>
      <c r="V34" s="522">
        <v>192245.711289</v>
      </c>
      <c r="W34" s="488"/>
    </row>
    <row r="35" spans="1:23" s="61" customFormat="1" ht="23.25">
      <c r="A35" s="513" t="s">
        <v>1837</v>
      </c>
      <c r="B35" s="514" t="s">
        <v>417</v>
      </c>
      <c r="C35" s="515">
        <v>1567983</v>
      </c>
      <c r="D35" s="523">
        <v>777107</v>
      </c>
      <c r="E35" s="516">
        <v>49.560932739704448</v>
      </c>
      <c r="F35" s="523">
        <v>790876</v>
      </c>
      <c r="G35" s="517">
        <v>50.439067260295559</v>
      </c>
      <c r="H35" s="515">
        <v>1557437</v>
      </c>
      <c r="I35" s="516">
        <v>99.327416177343764</v>
      </c>
      <c r="J35" s="523">
        <v>255577</v>
      </c>
      <c r="K35" s="516">
        <v>16.410101981653192</v>
      </c>
      <c r="L35" s="523">
        <v>1056517</v>
      </c>
      <c r="M35" s="517">
        <v>67.836901267916446</v>
      </c>
      <c r="N35" s="524">
        <v>245343</v>
      </c>
      <c r="O35" s="517">
        <v>15.752996750430354</v>
      </c>
      <c r="P35" s="519">
        <v>10546</v>
      </c>
      <c r="Q35" s="518">
        <v>30.942363533278105</v>
      </c>
      <c r="R35" s="517">
        <v>69.057636466721888</v>
      </c>
      <c r="S35" s="520">
        <v>1596094.0981429999</v>
      </c>
      <c r="T35" s="521">
        <v>113887.419528</v>
      </c>
      <c r="U35" s="521">
        <v>18960.915612000001</v>
      </c>
      <c r="V35" s="522">
        <v>94926.503916999995</v>
      </c>
      <c r="W35" s="488"/>
    </row>
    <row r="36" spans="1:23" s="61" customFormat="1" ht="23.25">
      <c r="A36" s="513" t="s">
        <v>1838</v>
      </c>
      <c r="B36" s="514" t="s">
        <v>419</v>
      </c>
      <c r="C36" s="515">
        <v>638736</v>
      </c>
      <c r="D36" s="523">
        <v>320165</v>
      </c>
      <c r="E36" s="516">
        <v>50.124777685929715</v>
      </c>
      <c r="F36" s="523">
        <v>318571</v>
      </c>
      <c r="G36" s="517">
        <v>49.875222314070285</v>
      </c>
      <c r="H36" s="515">
        <v>633833</v>
      </c>
      <c r="I36" s="516">
        <v>99.232390220685858</v>
      </c>
      <c r="J36" s="523">
        <v>105455</v>
      </c>
      <c r="K36" s="516">
        <v>16.637663233059811</v>
      </c>
      <c r="L36" s="523">
        <v>411788</v>
      </c>
      <c r="M36" s="517">
        <v>64.967901639706355</v>
      </c>
      <c r="N36" s="524">
        <v>116590</v>
      </c>
      <c r="O36" s="517">
        <v>18.39443512723383</v>
      </c>
      <c r="P36" s="519">
        <v>4903</v>
      </c>
      <c r="Q36" s="518">
        <v>24.470829889030835</v>
      </c>
      <c r="R36" s="517">
        <v>75.529170110969162</v>
      </c>
      <c r="S36" s="520">
        <v>1596094.0981429999</v>
      </c>
      <c r="T36" s="521">
        <v>54984.727149999999</v>
      </c>
      <c r="U36" s="521">
        <v>14681.517646</v>
      </c>
      <c r="V36" s="522">
        <v>40303.209503999999</v>
      </c>
      <c r="W36" s="488"/>
    </row>
    <row r="37" spans="1:23" s="61" customFormat="1" ht="23.25">
      <c r="A37" s="513" t="s">
        <v>1839</v>
      </c>
      <c r="B37" s="514" t="s">
        <v>421</v>
      </c>
      <c r="C37" s="515">
        <v>517435</v>
      </c>
      <c r="D37" s="523">
        <v>256823</v>
      </c>
      <c r="E37" s="516">
        <v>49.633867055765457</v>
      </c>
      <c r="F37" s="523">
        <v>260612</v>
      </c>
      <c r="G37" s="517">
        <v>50.366132944234543</v>
      </c>
      <c r="H37" s="515">
        <v>511234</v>
      </c>
      <c r="I37" s="516">
        <v>98.801588605332071</v>
      </c>
      <c r="J37" s="523">
        <v>83389</v>
      </c>
      <c r="K37" s="516">
        <v>16.31131732240031</v>
      </c>
      <c r="L37" s="523">
        <v>343312</v>
      </c>
      <c r="M37" s="517">
        <v>67.153593070883389</v>
      </c>
      <c r="N37" s="524">
        <v>84533</v>
      </c>
      <c r="O37" s="517">
        <v>16.535089606716298</v>
      </c>
      <c r="P37" s="519">
        <v>6201</v>
      </c>
      <c r="Q37" s="518">
        <v>23.181848927884662</v>
      </c>
      <c r="R37" s="517">
        <v>76.818151072115342</v>
      </c>
      <c r="S37" s="520">
        <v>1596094.0981429999</v>
      </c>
      <c r="T37" s="521">
        <v>41515.148003000002</v>
      </c>
      <c r="U37" s="521">
        <v>8897.2888519999997</v>
      </c>
      <c r="V37" s="522">
        <v>32617.859151000001</v>
      </c>
      <c r="W37" s="488"/>
    </row>
    <row r="38" spans="1:23" s="61" customFormat="1" ht="23.25">
      <c r="A38" s="525" t="s">
        <v>1216</v>
      </c>
      <c r="B38" s="526" t="s">
        <v>289</v>
      </c>
      <c r="C38" s="527">
        <v>953660</v>
      </c>
      <c r="D38" s="528">
        <v>467497</v>
      </c>
      <c r="E38" s="529">
        <v>49.02134932785269</v>
      </c>
      <c r="F38" s="528">
        <v>486163</v>
      </c>
      <c r="G38" s="530">
        <v>50.97865067214731</v>
      </c>
      <c r="H38" s="527">
        <v>951726</v>
      </c>
      <c r="I38" s="529">
        <v>99.797202357234241</v>
      </c>
      <c r="J38" s="528">
        <v>140972</v>
      </c>
      <c r="K38" s="529">
        <v>14.812246381836788</v>
      </c>
      <c r="L38" s="528">
        <v>639768</v>
      </c>
      <c r="M38" s="530">
        <v>67.22186847895297</v>
      </c>
      <c r="N38" s="531">
        <v>170986</v>
      </c>
      <c r="O38" s="530">
        <v>17.965885139210236</v>
      </c>
      <c r="P38" s="532">
        <v>1934</v>
      </c>
      <c r="Q38" s="533">
        <v>13.674789757355871</v>
      </c>
      <c r="R38" s="530">
        <v>86.325210242644118</v>
      </c>
      <c r="S38" s="534">
        <v>1596094.0981429999</v>
      </c>
      <c r="T38" s="535">
        <v>59207.619318999998</v>
      </c>
      <c r="U38" s="535">
        <v>11889.251217999999</v>
      </c>
      <c r="V38" s="536">
        <v>47318.368101</v>
      </c>
      <c r="W38" s="488"/>
    </row>
    <row r="39" spans="1:23" s="61" customFormat="1" ht="23.25">
      <c r="A39" s="513" t="s">
        <v>1840</v>
      </c>
      <c r="B39" s="514" t="s">
        <v>424</v>
      </c>
      <c r="C39" s="515">
        <v>1298640</v>
      </c>
      <c r="D39" s="523">
        <v>644218</v>
      </c>
      <c r="E39" s="516">
        <v>49.607127456415945</v>
      </c>
      <c r="F39" s="523">
        <v>654422</v>
      </c>
      <c r="G39" s="517">
        <v>50.392872543584055</v>
      </c>
      <c r="H39" s="515">
        <v>1295586</v>
      </c>
      <c r="I39" s="516">
        <v>99.764830900018481</v>
      </c>
      <c r="J39" s="523">
        <v>194412</v>
      </c>
      <c r="K39" s="516">
        <v>15.005719419629418</v>
      </c>
      <c r="L39" s="523">
        <v>868510</v>
      </c>
      <c r="M39" s="517">
        <v>67.036074795497953</v>
      </c>
      <c r="N39" s="524">
        <v>232664</v>
      </c>
      <c r="O39" s="517">
        <v>17.958205784872636</v>
      </c>
      <c r="P39" s="519">
        <v>3054</v>
      </c>
      <c r="Q39" s="518">
        <v>20.013706646953736</v>
      </c>
      <c r="R39" s="517">
        <v>79.986293353046264</v>
      </c>
      <c r="S39" s="520">
        <v>1596094.0981429999</v>
      </c>
      <c r="T39" s="521">
        <v>78133.988410999998</v>
      </c>
      <c r="U39" s="521">
        <v>14697.167861</v>
      </c>
      <c r="V39" s="522">
        <v>63436.820549999997</v>
      </c>
      <c r="W39" s="488"/>
    </row>
    <row r="40" spans="1:23" s="61" customFormat="1" ht="23.25">
      <c r="A40" s="513" t="s">
        <v>1841</v>
      </c>
      <c r="B40" s="514" t="s">
        <v>426</v>
      </c>
      <c r="C40" s="515">
        <v>977175</v>
      </c>
      <c r="D40" s="523">
        <v>483447</v>
      </c>
      <c r="E40" s="516">
        <v>49.473942743111522</v>
      </c>
      <c r="F40" s="523">
        <v>493728</v>
      </c>
      <c r="G40" s="517">
        <v>50.526057256888478</v>
      </c>
      <c r="H40" s="515">
        <v>975241</v>
      </c>
      <c r="I40" s="516">
        <v>99.802082533834778</v>
      </c>
      <c r="J40" s="523">
        <v>153231</v>
      </c>
      <c r="K40" s="516">
        <v>15.712116287153638</v>
      </c>
      <c r="L40" s="523">
        <v>657508</v>
      </c>
      <c r="M40" s="517">
        <v>67.420053094568416</v>
      </c>
      <c r="N40" s="524">
        <v>164502</v>
      </c>
      <c r="O40" s="517">
        <v>16.867830618277942</v>
      </c>
      <c r="P40" s="519">
        <v>1934</v>
      </c>
      <c r="Q40" s="518">
        <v>29.816870059098932</v>
      </c>
      <c r="R40" s="517">
        <v>70.183129940901068</v>
      </c>
      <c r="S40" s="520">
        <v>1596094.0981429999</v>
      </c>
      <c r="T40" s="521">
        <v>58616.738193999998</v>
      </c>
      <c r="U40" s="521">
        <v>13552.076418000001</v>
      </c>
      <c r="V40" s="522">
        <v>45064.661776000001</v>
      </c>
      <c r="W40" s="488"/>
    </row>
    <row r="41" spans="1:23" s="61" customFormat="1" ht="23.25">
      <c r="A41" s="513" t="s">
        <v>1842</v>
      </c>
      <c r="B41" s="514" t="s">
        <v>428</v>
      </c>
      <c r="C41" s="515">
        <v>1146936</v>
      </c>
      <c r="D41" s="523">
        <v>570285</v>
      </c>
      <c r="E41" s="516">
        <v>49.722477976103285</v>
      </c>
      <c r="F41" s="523">
        <v>576651</v>
      </c>
      <c r="G41" s="517">
        <v>50.277522023896715</v>
      </c>
      <c r="H41" s="515">
        <v>1143975</v>
      </c>
      <c r="I41" s="516">
        <v>99.741833894829355</v>
      </c>
      <c r="J41" s="523">
        <v>196395</v>
      </c>
      <c r="K41" s="516">
        <v>17.167770274700057</v>
      </c>
      <c r="L41" s="523">
        <v>775583</v>
      </c>
      <c r="M41" s="517">
        <v>67.797198365348905</v>
      </c>
      <c r="N41" s="524">
        <v>171997</v>
      </c>
      <c r="O41" s="517">
        <v>15.035031359951049</v>
      </c>
      <c r="P41" s="519">
        <v>2961</v>
      </c>
      <c r="Q41" s="518">
        <v>17.248913627264294</v>
      </c>
      <c r="R41" s="517">
        <v>82.751086372735699</v>
      </c>
      <c r="S41" s="520">
        <v>1596094.0981429999</v>
      </c>
      <c r="T41" s="521">
        <v>60737.139488000001</v>
      </c>
      <c r="U41" s="521">
        <v>15313.381851</v>
      </c>
      <c r="V41" s="522">
        <v>45423.757637000002</v>
      </c>
      <c r="W41" s="488"/>
    </row>
    <row r="42" spans="1:23" s="61" customFormat="1" ht="23.25">
      <c r="A42" s="513" t="s">
        <v>1843</v>
      </c>
      <c r="B42" s="514" t="s">
        <v>430</v>
      </c>
      <c r="C42" s="515">
        <v>717201</v>
      </c>
      <c r="D42" s="523">
        <v>357594</v>
      </c>
      <c r="E42" s="516">
        <v>49.859662772360885</v>
      </c>
      <c r="F42" s="523">
        <v>359607</v>
      </c>
      <c r="G42" s="517">
        <v>50.140337227639108</v>
      </c>
      <c r="H42" s="515">
        <v>714397</v>
      </c>
      <c r="I42" s="516">
        <v>99.609035681768432</v>
      </c>
      <c r="J42" s="523">
        <v>122725</v>
      </c>
      <c r="K42" s="516">
        <v>17.17882353929258</v>
      </c>
      <c r="L42" s="523">
        <v>482370</v>
      </c>
      <c r="M42" s="517">
        <v>67.521280184547251</v>
      </c>
      <c r="N42" s="524">
        <v>109302</v>
      </c>
      <c r="O42" s="517">
        <v>15.299896276160174</v>
      </c>
      <c r="P42" s="519">
        <v>2804</v>
      </c>
      <c r="Q42" s="518">
        <v>11.881606411591729</v>
      </c>
      <c r="R42" s="517">
        <v>88.118393588408267</v>
      </c>
      <c r="S42" s="520">
        <v>1596094.0981429999</v>
      </c>
      <c r="T42" s="521">
        <v>45053.222828999998</v>
      </c>
      <c r="U42" s="521">
        <v>12496.577107999999</v>
      </c>
      <c r="V42" s="522">
        <v>32556.645721000001</v>
      </c>
      <c r="W42" s="488"/>
    </row>
    <row r="43" spans="1:23" s="61" customFormat="1" ht="23.25">
      <c r="A43" s="513" t="s">
        <v>1844</v>
      </c>
      <c r="B43" s="514" t="s">
        <v>432</v>
      </c>
      <c r="C43" s="515">
        <v>350911</v>
      </c>
      <c r="D43" s="523">
        <v>175367</v>
      </c>
      <c r="E43" s="516">
        <v>49.974779929953748</v>
      </c>
      <c r="F43" s="523">
        <v>175544</v>
      </c>
      <c r="G43" s="517">
        <v>50.025220070046252</v>
      </c>
      <c r="H43" s="515">
        <v>347451</v>
      </c>
      <c r="I43" s="516">
        <v>99.013995001581605</v>
      </c>
      <c r="J43" s="523">
        <v>59625</v>
      </c>
      <c r="K43" s="516">
        <v>17.1606931624891</v>
      </c>
      <c r="L43" s="523">
        <v>235046</v>
      </c>
      <c r="M43" s="517">
        <v>67.648675640593922</v>
      </c>
      <c r="N43" s="524">
        <v>52780</v>
      </c>
      <c r="O43" s="517">
        <v>15.190631196916977</v>
      </c>
      <c r="P43" s="519">
        <v>3460</v>
      </c>
      <c r="Q43" s="518">
        <v>21.163485898133715</v>
      </c>
      <c r="R43" s="517">
        <v>78.836514101866285</v>
      </c>
      <c r="S43" s="520">
        <v>1596094.0981429999</v>
      </c>
      <c r="T43" s="521">
        <v>27315.920384000001</v>
      </c>
      <c r="U43" s="521">
        <v>7040.270434</v>
      </c>
      <c r="V43" s="522">
        <v>20275.649950999999</v>
      </c>
      <c r="W43" s="488"/>
    </row>
    <row r="44" spans="1:23" s="61" customFormat="1" ht="23.25">
      <c r="A44" s="513" t="s">
        <v>1845</v>
      </c>
      <c r="B44" s="514" t="s">
        <v>567</v>
      </c>
      <c r="C44" s="515">
        <v>1784370</v>
      </c>
      <c r="D44" s="523">
        <v>862874</v>
      </c>
      <c r="E44" s="516">
        <v>48.357347411131101</v>
      </c>
      <c r="F44" s="523">
        <v>921496</v>
      </c>
      <c r="G44" s="517">
        <v>51.642652588868899</v>
      </c>
      <c r="H44" s="515">
        <v>1623418</v>
      </c>
      <c r="I44" s="516">
        <v>90.979897666963694</v>
      </c>
      <c r="J44" s="523">
        <v>246433</v>
      </c>
      <c r="K44" s="516">
        <v>15.179885895068306</v>
      </c>
      <c r="L44" s="523">
        <v>1027015</v>
      </c>
      <c r="M44" s="517">
        <v>63.262511565105228</v>
      </c>
      <c r="N44" s="524">
        <v>349970</v>
      </c>
      <c r="O44" s="517">
        <v>21.557602539826465</v>
      </c>
      <c r="P44" s="519">
        <v>160952</v>
      </c>
      <c r="Q44" s="518">
        <v>37.810599819544152</v>
      </c>
      <c r="R44" s="517">
        <v>62.189400180455848</v>
      </c>
      <c r="S44" s="520">
        <v>1299834.4183789999</v>
      </c>
      <c r="T44" s="521">
        <v>259026.12014899999</v>
      </c>
      <c r="U44" s="521">
        <v>49820.265267000002</v>
      </c>
      <c r="V44" s="522">
        <v>209205.85488200001</v>
      </c>
      <c r="W44" s="488"/>
    </row>
    <row r="45" spans="1:23" s="61" customFormat="1" ht="23.25">
      <c r="A45" s="513" t="s">
        <v>1846</v>
      </c>
      <c r="B45" s="514" t="s">
        <v>568</v>
      </c>
      <c r="C45" s="515">
        <v>402011</v>
      </c>
      <c r="D45" s="523">
        <v>193381</v>
      </c>
      <c r="E45" s="516">
        <v>48.103410105693619</v>
      </c>
      <c r="F45" s="523">
        <v>208630</v>
      </c>
      <c r="G45" s="517">
        <v>51.896589894306381</v>
      </c>
      <c r="H45" s="515">
        <v>398462</v>
      </c>
      <c r="I45" s="516">
        <v>99.117188335642552</v>
      </c>
      <c r="J45" s="523">
        <v>51527</v>
      </c>
      <c r="K45" s="516">
        <v>12.931471507948061</v>
      </c>
      <c r="L45" s="523">
        <v>250130</v>
      </c>
      <c r="M45" s="517">
        <v>62.773865512897089</v>
      </c>
      <c r="N45" s="524">
        <v>96805</v>
      </c>
      <c r="O45" s="517">
        <v>24.29466297915485</v>
      </c>
      <c r="P45" s="519">
        <v>3549</v>
      </c>
      <c r="Q45" s="518">
        <v>43.751290387576461</v>
      </c>
      <c r="R45" s="517">
        <v>56.248709612423539</v>
      </c>
      <c r="S45" s="520">
        <v>1299834.4183789999</v>
      </c>
      <c r="T45" s="521">
        <v>80885.366357000006</v>
      </c>
      <c r="U45" s="521">
        <v>13579.182505999999</v>
      </c>
      <c r="V45" s="522">
        <v>67306.183850999994</v>
      </c>
      <c r="W45" s="488"/>
    </row>
    <row r="46" spans="1:23" s="61" customFormat="1" ht="23.25">
      <c r="A46" s="513" t="s">
        <v>1847</v>
      </c>
      <c r="B46" s="514" t="s">
        <v>569</v>
      </c>
      <c r="C46" s="515">
        <v>728964</v>
      </c>
      <c r="D46" s="523">
        <v>355258</v>
      </c>
      <c r="E46" s="516">
        <v>48.734642588660073</v>
      </c>
      <c r="F46" s="523">
        <v>373706</v>
      </c>
      <c r="G46" s="517">
        <v>51.265357411339927</v>
      </c>
      <c r="H46" s="515">
        <v>725177</v>
      </c>
      <c r="I46" s="516">
        <v>99.480495607464832</v>
      </c>
      <c r="J46" s="523">
        <v>84674</v>
      </c>
      <c r="K46" s="516">
        <v>11.676321780751458</v>
      </c>
      <c r="L46" s="523">
        <v>462604</v>
      </c>
      <c r="M46" s="517">
        <v>63.791874259663508</v>
      </c>
      <c r="N46" s="524">
        <v>177899</v>
      </c>
      <c r="O46" s="517">
        <v>24.531803959585037</v>
      </c>
      <c r="P46" s="519">
        <v>3787</v>
      </c>
      <c r="Q46" s="518">
        <v>35.85046723843702</v>
      </c>
      <c r="R46" s="517">
        <v>64.149532761562995</v>
      </c>
      <c r="S46" s="520">
        <v>1299834.4183789999</v>
      </c>
      <c r="T46" s="521">
        <v>71416.542310999997</v>
      </c>
      <c r="U46" s="521">
        <v>7695.6507080000001</v>
      </c>
      <c r="V46" s="522">
        <v>63720.891602999996</v>
      </c>
      <c r="W46" s="488"/>
    </row>
    <row r="47" spans="1:23" s="61" customFormat="1" ht="23.25">
      <c r="A47" s="513" t="s">
        <v>1848</v>
      </c>
      <c r="B47" s="514" t="s">
        <v>570</v>
      </c>
      <c r="C47" s="515">
        <v>448745</v>
      </c>
      <c r="D47" s="523">
        <v>218988</v>
      </c>
      <c r="E47" s="516">
        <v>48.800098051231764</v>
      </c>
      <c r="F47" s="523">
        <v>229757</v>
      </c>
      <c r="G47" s="517">
        <v>51.199901948768236</v>
      </c>
      <c r="H47" s="515">
        <v>446985</v>
      </c>
      <c r="I47" s="516">
        <v>99.607795072925612</v>
      </c>
      <c r="J47" s="523">
        <v>61134</v>
      </c>
      <c r="K47" s="516">
        <v>13.676969025806235</v>
      </c>
      <c r="L47" s="523">
        <v>286515</v>
      </c>
      <c r="M47" s="517">
        <v>64.099466425047822</v>
      </c>
      <c r="N47" s="524">
        <v>99336</v>
      </c>
      <c r="O47" s="517">
        <v>22.223564549145944</v>
      </c>
      <c r="P47" s="519">
        <v>1760</v>
      </c>
      <c r="Q47" s="518">
        <v>33.74499994428907</v>
      </c>
      <c r="R47" s="517">
        <v>66.255000055710923</v>
      </c>
      <c r="S47" s="520">
        <v>1299834.4183789999</v>
      </c>
      <c r="T47" s="521">
        <v>41575.978273000001</v>
      </c>
      <c r="U47" s="521">
        <v>12968.833430999999</v>
      </c>
      <c r="V47" s="522">
        <v>28607.144842000002</v>
      </c>
      <c r="W47" s="488"/>
    </row>
    <row r="48" spans="1:23" s="61" customFormat="1" ht="23.25">
      <c r="A48" s="513" t="s">
        <v>1849</v>
      </c>
      <c r="B48" s="514" t="s">
        <v>571</v>
      </c>
      <c r="C48" s="515">
        <v>437350</v>
      </c>
      <c r="D48" s="523">
        <v>210973</v>
      </c>
      <c r="E48" s="516">
        <v>48.238939064822226</v>
      </c>
      <c r="F48" s="523">
        <v>226377</v>
      </c>
      <c r="G48" s="517">
        <v>51.761060935177774</v>
      </c>
      <c r="H48" s="515">
        <v>436005</v>
      </c>
      <c r="I48" s="516">
        <v>99.692465988338867</v>
      </c>
      <c r="J48" s="523">
        <v>52507</v>
      </c>
      <c r="K48" s="516">
        <v>12.042751803305007</v>
      </c>
      <c r="L48" s="523">
        <v>278544</v>
      </c>
      <c r="M48" s="517">
        <v>63.885505900161697</v>
      </c>
      <c r="N48" s="524">
        <v>104954</v>
      </c>
      <c r="O48" s="517">
        <v>24.071742296533298</v>
      </c>
      <c r="P48" s="519">
        <v>1345</v>
      </c>
      <c r="Q48" s="518">
        <v>27.8417743226249</v>
      </c>
      <c r="R48" s="517">
        <v>72.1582256773751</v>
      </c>
      <c r="S48" s="520">
        <v>1299834.4183789999</v>
      </c>
      <c r="T48" s="521">
        <v>31665.247825999999</v>
      </c>
      <c r="U48" s="521">
        <v>6093.8216990000001</v>
      </c>
      <c r="V48" s="522">
        <v>25571.426126999999</v>
      </c>
      <c r="W48" s="488"/>
    </row>
    <row r="49" spans="1:23" s="61" customFormat="1" ht="23.25">
      <c r="A49" s="513" t="s">
        <v>1850</v>
      </c>
      <c r="B49" s="514" t="s">
        <v>572</v>
      </c>
      <c r="C49" s="515">
        <v>476727</v>
      </c>
      <c r="D49" s="523">
        <v>238738</v>
      </c>
      <c r="E49" s="516">
        <v>50.078556490402256</v>
      </c>
      <c r="F49" s="523">
        <v>237989</v>
      </c>
      <c r="G49" s="517">
        <v>49.921443509597736</v>
      </c>
      <c r="H49" s="515">
        <v>474562</v>
      </c>
      <c r="I49" s="516">
        <v>99.545861677647792</v>
      </c>
      <c r="J49" s="523">
        <v>69782</v>
      </c>
      <c r="K49" s="516">
        <v>14.704506471230314</v>
      </c>
      <c r="L49" s="523">
        <v>306391</v>
      </c>
      <c r="M49" s="517">
        <v>64.562902212987979</v>
      </c>
      <c r="N49" s="524">
        <v>98389</v>
      </c>
      <c r="O49" s="517">
        <v>20.732591315781708</v>
      </c>
      <c r="P49" s="519">
        <v>2165</v>
      </c>
      <c r="Q49" s="518">
        <v>11.202428224119885</v>
      </c>
      <c r="R49" s="517">
        <v>88.797571775880115</v>
      </c>
      <c r="S49" s="520">
        <v>1299834.4183789999</v>
      </c>
      <c r="T49" s="521">
        <v>34629.552256000003</v>
      </c>
      <c r="U49" s="521">
        <v>9952.6013930000008</v>
      </c>
      <c r="V49" s="522">
        <v>24676.950862999998</v>
      </c>
      <c r="W49" s="488"/>
    </row>
    <row r="50" spans="1:23" s="61" customFormat="1" ht="23.25">
      <c r="A50" s="513" t="s">
        <v>1851</v>
      </c>
      <c r="B50" s="514" t="s">
        <v>573</v>
      </c>
      <c r="C50" s="515">
        <v>467356</v>
      </c>
      <c r="D50" s="523">
        <v>227686</v>
      </c>
      <c r="E50" s="516">
        <v>48.717893853935756</v>
      </c>
      <c r="F50" s="523">
        <v>239670</v>
      </c>
      <c r="G50" s="517">
        <v>51.282106146064244</v>
      </c>
      <c r="H50" s="515">
        <v>464333</v>
      </c>
      <c r="I50" s="516">
        <v>99.353169746403168</v>
      </c>
      <c r="J50" s="523">
        <v>59754</v>
      </c>
      <c r="K50" s="516">
        <v>12.868781671774352</v>
      </c>
      <c r="L50" s="523">
        <v>300062</v>
      </c>
      <c r="M50" s="517">
        <v>64.622156943400526</v>
      </c>
      <c r="N50" s="524">
        <v>104517</v>
      </c>
      <c r="O50" s="517">
        <v>22.509061384825117</v>
      </c>
      <c r="P50" s="519">
        <v>3023</v>
      </c>
      <c r="Q50" s="518">
        <v>43.808360222186082</v>
      </c>
      <c r="R50" s="517">
        <v>56.191639777813918</v>
      </c>
      <c r="S50" s="520">
        <v>1299834.4183789999</v>
      </c>
      <c r="T50" s="521">
        <v>36747.101508</v>
      </c>
      <c r="U50" s="521">
        <v>11246.612005000001</v>
      </c>
      <c r="V50" s="522">
        <v>25500.489503000001</v>
      </c>
      <c r="W50" s="488"/>
    </row>
    <row r="51" spans="1:23" s="61" customFormat="1" ht="23.25">
      <c r="A51" s="513" t="s">
        <v>1852</v>
      </c>
      <c r="B51" s="514" t="s">
        <v>574</v>
      </c>
      <c r="C51" s="515">
        <v>1295026</v>
      </c>
      <c r="D51" s="523">
        <v>629960</v>
      </c>
      <c r="E51" s="516">
        <v>48.644583197557424</v>
      </c>
      <c r="F51" s="523">
        <v>665066</v>
      </c>
      <c r="G51" s="517">
        <v>51.355416802442576</v>
      </c>
      <c r="H51" s="515">
        <v>1166258</v>
      </c>
      <c r="I51" s="516">
        <v>90.056724729850984</v>
      </c>
      <c r="J51" s="523">
        <v>184473</v>
      </c>
      <c r="K51" s="516">
        <v>15.817512077087576</v>
      </c>
      <c r="L51" s="523">
        <v>743698</v>
      </c>
      <c r="M51" s="517">
        <v>63.767879834479167</v>
      </c>
      <c r="N51" s="524">
        <v>238087</v>
      </c>
      <c r="O51" s="517">
        <v>20.414608088433262</v>
      </c>
      <c r="P51" s="519">
        <v>128768</v>
      </c>
      <c r="Q51" s="518">
        <v>28.701354258524542</v>
      </c>
      <c r="R51" s="517">
        <v>71.298645741475468</v>
      </c>
      <c r="S51" s="520">
        <v>1299834.4183789999</v>
      </c>
      <c r="T51" s="521">
        <v>107265.32548499999</v>
      </c>
      <c r="U51" s="521">
        <v>28440.09042</v>
      </c>
      <c r="V51" s="522">
        <v>78825.235063999993</v>
      </c>
      <c r="W51" s="488"/>
    </row>
    <row r="52" spans="1:23" s="61" customFormat="1" ht="23.25">
      <c r="A52" s="513" t="s">
        <v>1853</v>
      </c>
      <c r="B52" s="514" t="s">
        <v>575</v>
      </c>
      <c r="C52" s="515">
        <v>284549</v>
      </c>
      <c r="D52" s="523">
        <v>144311</v>
      </c>
      <c r="E52" s="516">
        <v>50.71569395780692</v>
      </c>
      <c r="F52" s="523">
        <v>140238</v>
      </c>
      <c r="G52" s="517">
        <v>49.28430604219308</v>
      </c>
      <c r="H52" s="515">
        <v>240157</v>
      </c>
      <c r="I52" s="516">
        <v>84.399172023096199</v>
      </c>
      <c r="J52" s="523">
        <v>51107</v>
      </c>
      <c r="K52" s="516">
        <v>21.280662233455612</v>
      </c>
      <c r="L52" s="523">
        <v>154592</v>
      </c>
      <c r="M52" s="517">
        <v>64.371223824414855</v>
      </c>
      <c r="N52" s="524">
        <v>34458</v>
      </c>
      <c r="O52" s="517">
        <v>14.348113942129523</v>
      </c>
      <c r="P52" s="519">
        <v>44392</v>
      </c>
      <c r="Q52" s="518">
        <v>7.3351162717141856</v>
      </c>
      <c r="R52" s="517">
        <v>92.664883728285815</v>
      </c>
      <c r="S52" s="520">
        <v>1299834.4183789999</v>
      </c>
      <c r="T52" s="521">
        <v>15021.184031000001</v>
      </c>
      <c r="U52" s="521">
        <v>4561.3945139999996</v>
      </c>
      <c r="V52" s="522">
        <v>10459.789516999999</v>
      </c>
      <c r="W52" s="488"/>
    </row>
    <row r="53" spans="1:23" s="61" customFormat="1" ht="23.25">
      <c r="A53" s="513" t="s">
        <v>1854</v>
      </c>
      <c r="B53" s="514" t="s">
        <v>576</v>
      </c>
      <c r="C53" s="515">
        <v>1040308</v>
      </c>
      <c r="D53" s="523">
        <v>507379</v>
      </c>
      <c r="E53" s="516">
        <v>48.771998292813286</v>
      </c>
      <c r="F53" s="523">
        <v>532929</v>
      </c>
      <c r="G53" s="517">
        <v>51.228001707186721</v>
      </c>
      <c r="H53" s="515">
        <v>1035659</v>
      </c>
      <c r="I53" s="516">
        <v>99.553113116500114</v>
      </c>
      <c r="J53" s="523">
        <v>155766</v>
      </c>
      <c r="K53" s="516">
        <v>15.04027870177346</v>
      </c>
      <c r="L53" s="523">
        <v>661852</v>
      </c>
      <c r="M53" s="517">
        <v>63.906363001721608</v>
      </c>
      <c r="N53" s="524">
        <v>218041</v>
      </c>
      <c r="O53" s="517">
        <v>21.053358296504932</v>
      </c>
      <c r="P53" s="519">
        <v>4649</v>
      </c>
      <c r="Q53" s="518">
        <v>18.282758567654962</v>
      </c>
      <c r="R53" s="517">
        <v>81.717241432345034</v>
      </c>
      <c r="S53" s="520">
        <v>1299834.4183789999</v>
      </c>
      <c r="T53" s="521">
        <v>117684.94457399999</v>
      </c>
      <c r="U53" s="521">
        <v>35990.962359999998</v>
      </c>
      <c r="V53" s="522">
        <v>81693.982212999996</v>
      </c>
      <c r="W53" s="488"/>
    </row>
    <row r="54" spans="1:23" s="61" customFormat="1" ht="23.25">
      <c r="A54" s="513" t="s">
        <v>1855</v>
      </c>
      <c r="B54" s="514" t="s">
        <v>577</v>
      </c>
      <c r="C54" s="515">
        <v>325868</v>
      </c>
      <c r="D54" s="523">
        <v>159322</v>
      </c>
      <c r="E54" s="516">
        <v>48.891575730050199</v>
      </c>
      <c r="F54" s="523">
        <v>166546</v>
      </c>
      <c r="G54" s="517">
        <v>51.108424269949793</v>
      </c>
      <c r="H54" s="515">
        <v>324840</v>
      </c>
      <c r="I54" s="516">
        <v>99.684534842328802</v>
      </c>
      <c r="J54" s="523">
        <v>51914</v>
      </c>
      <c r="K54" s="516">
        <v>15.98140623075976</v>
      </c>
      <c r="L54" s="523">
        <v>205630</v>
      </c>
      <c r="M54" s="517">
        <v>63.301933259450806</v>
      </c>
      <c r="N54" s="524">
        <v>67296</v>
      </c>
      <c r="O54" s="517">
        <v>20.716660509789435</v>
      </c>
      <c r="P54" s="519">
        <v>1028</v>
      </c>
      <c r="Q54" s="518">
        <v>17.151423275682181</v>
      </c>
      <c r="R54" s="517">
        <v>82.848576724317823</v>
      </c>
      <c r="S54" s="520">
        <v>1299834.4183789999</v>
      </c>
      <c r="T54" s="521">
        <v>28617.140157000002</v>
      </c>
      <c r="U54" s="521">
        <v>9918.5057629999992</v>
      </c>
      <c r="V54" s="522">
        <v>18698.634394000001</v>
      </c>
      <c r="W54" s="488"/>
    </row>
    <row r="55" spans="1:23" s="61" customFormat="1" ht="23.25">
      <c r="A55" s="513" t="s">
        <v>1856</v>
      </c>
      <c r="B55" s="514" t="s">
        <v>578</v>
      </c>
      <c r="C55" s="515">
        <v>714118</v>
      </c>
      <c r="D55" s="523">
        <v>352711</v>
      </c>
      <c r="E55" s="516">
        <v>49.391137038976751</v>
      </c>
      <c r="F55" s="523">
        <v>361407</v>
      </c>
      <c r="G55" s="517">
        <v>50.608862961023249</v>
      </c>
      <c r="H55" s="515">
        <v>711213</v>
      </c>
      <c r="I55" s="516">
        <v>99.593204484412951</v>
      </c>
      <c r="J55" s="523">
        <v>116183</v>
      </c>
      <c r="K55" s="516">
        <v>16.335893747723958</v>
      </c>
      <c r="L55" s="523">
        <v>463261</v>
      </c>
      <c r="M55" s="517">
        <v>65.136745250719542</v>
      </c>
      <c r="N55" s="524">
        <v>131769</v>
      </c>
      <c r="O55" s="517">
        <v>18.527361001556493</v>
      </c>
      <c r="P55" s="519">
        <v>2905</v>
      </c>
      <c r="Q55" s="518">
        <v>27.396872785730093</v>
      </c>
      <c r="R55" s="517">
        <v>72.603127214269918</v>
      </c>
      <c r="S55" s="520">
        <v>1299834.4183789999</v>
      </c>
      <c r="T55" s="521">
        <v>119598.933923</v>
      </c>
      <c r="U55" s="521">
        <v>25066.865862999999</v>
      </c>
      <c r="V55" s="522">
        <v>94532.068060000005</v>
      </c>
      <c r="W55" s="488"/>
    </row>
    <row r="56" spans="1:23" s="61" customFormat="1" ht="23.25">
      <c r="A56" s="513" t="s">
        <v>1857</v>
      </c>
      <c r="B56" s="514" t="s">
        <v>579</v>
      </c>
      <c r="C56" s="515">
        <v>670265</v>
      </c>
      <c r="D56" s="523">
        <v>338951</v>
      </c>
      <c r="E56" s="516">
        <v>50.569700044012443</v>
      </c>
      <c r="F56" s="523">
        <v>331314</v>
      </c>
      <c r="G56" s="517">
        <v>49.430299955987557</v>
      </c>
      <c r="H56" s="515">
        <v>541659</v>
      </c>
      <c r="I56" s="516">
        <v>80.812663647960136</v>
      </c>
      <c r="J56" s="523">
        <v>119365</v>
      </c>
      <c r="K56" s="516">
        <v>22.036927291893978</v>
      </c>
      <c r="L56" s="523">
        <v>342468</v>
      </c>
      <c r="M56" s="517">
        <v>63.225756426090953</v>
      </c>
      <c r="N56" s="524">
        <v>79826</v>
      </c>
      <c r="O56" s="517">
        <v>14.737316282015067</v>
      </c>
      <c r="P56" s="519">
        <v>128606</v>
      </c>
      <c r="Q56" s="518">
        <v>21.648303283029847</v>
      </c>
      <c r="R56" s="517">
        <v>78.351696716970153</v>
      </c>
      <c r="S56" s="520">
        <v>1299834.4183789999</v>
      </c>
      <c r="T56" s="521">
        <v>68371.595254</v>
      </c>
      <c r="U56" s="521">
        <v>23454.635303999999</v>
      </c>
      <c r="V56" s="522">
        <v>44916.959949999997</v>
      </c>
      <c r="W56" s="488"/>
    </row>
    <row r="57" spans="1:23" s="61" customFormat="1" ht="23.25">
      <c r="A57" s="513" t="s">
        <v>1858</v>
      </c>
      <c r="B57" s="514" t="s">
        <v>580</v>
      </c>
      <c r="C57" s="515">
        <v>587883</v>
      </c>
      <c r="D57" s="523">
        <v>284949</v>
      </c>
      <c r="E57" s="516">
        <v>48.470358897943974</v>
      </c>
      <c r="F57" s="523">
        <v>302934</v>
      </c>
      <c r="G57" s="517">
        <v>51.529641102056026</v>
      </c>
      <c r="H57" s="515">
        <v>586540</v>
      </c>
      <c r="I57" s="516">
        <v>99.771553183201419</v>
      </c>
      <c r="J57" s="523">
        <v>84720</v>
      </c>
      <c r="K57" s="516">
        <v>14.444027687796229</v>
      </c>
      <c r="L57" s="523">
        <v>377513</v>
      </c>
      <c r="M57" s="517">
        <v>64.362703310942138</v>
      </c>
      <c r="N57" s="524">
        <v>124307</v>
      </c>
      <c r="O57" s="517">
        <v>21.193269001261637</v>
      </c>
      <c r="P57" s="519">
        <v>1343</v>
      </c>
      <c r="Q57" s="518">
        <v>22.187748242422387</v>
      </c>
      <c r="R57" s="517">
        <v>77.812251757577613</v>
      </c>
      <c r="S57" s="520">
        <v>1299834.4183789999</v>
      </c>
      <c r="T57" s="521">
        <v>51293.056889</v>
      </c>
      <c r="U57" s="521">
        <v>17707.236451000001</v>
      </c>
      <c r="V57" s="522">
        <v>33585.820438000002</v>
      </c>
      <c r="W57" s="488"/>
    </row>
    <row r="58" spans="1:23" s="61" customFormat="1" ht="23.25">
      <c r="A58" s="513" t="s">
        <v>1859</v>
      </c>
      <c r="B58" s="514" t="s">
        <v>581</v>
      </c>
      <c r="C58" s="515">
        <v>849481</v>
      </c>
      <c r="D58" s="523">
        <v>416234</v>
      </c>
      <c r="E58" s="516">
        <v>48.998623865630897</v>
      </c>
      <c r="F58" s="523">
        <v>433247</v>
      </c>
      <c r="G58" s="517">
        <v>51.001376134369103</v>
      </c>
      <c r="H58" s="515">
        <v>844678</v>
      </c>
      <c r="I58" s="516">
        <v>99.434595947407885</v>
      </c>
      <c r="J58" s="523">
        <v>128430</v>
      </c>
      <c r="K58" s="516">
        <v>15.204610514302491</v>
      </c>
      <c r="L58" s="523">
        <v>549230</v>
      </c>
      <c r="M58" s="517">
        <v>65.022410906878122</v>
      </c>
      <c r="N58" s="524">
        <v>167018</v>
      </c>
      <c r="O58" s="517">
        <v>19.772978578819384</v>
      </c>
      <c r="P58" s="519">
        <v>4803</v>
      </c>
      <c r="Q58" s="518">
        <v>23.030885917401331</v>
      </c>
      <c r="R58" s="517">
        <v>76.969114082598665</v>
      </c>
      <c r="S58" s="520">
        <v>1299834.4183789999</v>
      </c>
      <c r="T58" s="521">
        <v>101787.83751700001</v>
      </c>
      <c r="U58" s="521">
        <v>26410.660563000001</v>
      </c>
      <c r="V58" s="522">
        <v>75377.176953999995</v>
      </c>
      <c r="W58" s="488"/>
    </row>
    <row r="59" spans="1:23" s="61" customFormat="1" ht="23.25">
      <c r="A59" s="513" t="s">
        <v>1860</v>
      </c>
      <c r="B59" s="514" t="s">
        <v>582</v>
      </c>
      <c r="C59" s="515">
        <v>532310</v>
      </c>
      <c r="D59" s="523">
        <v>259651</v>
      </c>
      <c r="E59" s="516">
        <v>48.778155586030699</v>
      </c>
      <c r="F59" s="523">
        <v>272659</v>
      </c>
      <c r="G59" s="517">
        <v>51.221844413969308</v>
      </c>
      <c r="H59" s="515">
        <v>529510</v>
      </c>
      <c r="I59" s="516">
        <v>99.473990719693418</v>
      </c>
      <c r="J59" s="523">
        <v>78892</v>
      </c>
      <c r="K59" s="516">
        <v>14.899057619308417</v>
      </c>
      <c r="L59" s="523">
        <v>337001</v>
      </c>
      <c r="M59" s="517">
        <v>63.643934958735436</v>
      </c>
      <c r="N59" s="524">
        <v>113617</v>
      </c>
      <c r="O59" s="517">
        <v>21.457007421956149</v>
      </c>
      <c r="P59" s="519">
        <v>2800</v>
      </c>
      <c r="Q59" s="518">
        <v>24.877045330728333</v>
      </c>
      <c r="R59" s="517">
        <v>75.122954669271664</v>
      </c>
      <c r="S59" s="520">
        <v>1299834.4183789999</v>
      </c>
      <c r="T59" s="521">
        <v>50440.129124999999</v>
      </c>
      <c r="U59" s="521">
        <v>20810.496906</v>
      </c>
      <c r="V59" s="522">
        <v>29629.632218999999</v>
      </c>
      <c r="W59" s="488"/>
    </row>
    <row r="60" spans="1:23" s="61" customFormat="1" ht="23.25">
      <c r="A60" s="513" t="s">
        <v>1861</v>
      </c>
      <c r="B60" s="514" t="s">
        <v>583</v>
      </c>
      <c r="C60" s="515">
        <v>981940</v>
      </c>
      <c r="D60" s="523">
        <v>484886</v>
      </c>
      <c r="E60" s="516">
        <v>49.380410208363031</v>
      </c>
      <c r="F60" s="523">
        <v>497054</v>
      </c>
      <c r="G60" s="517">
        <v>50.619589791636969</v>
      </c>
      <c r="H60" s="515">
        <v>977797</v>
      </c>
      <c r="I60" s="516">
        <v>99.578080127095333</v>
      </c>
      <c r="J60" s="523">
        <v>155680</v>
      </c>
      <c r="K60" s="516">
        <v>15.921505179500448</v>
      </c>
      <c r="L60" s="523">
        <v>637455</v>
      </c>
      <c r="M60" s="517">
        <v>65.192979728921244</v>
      </c>
      <c r="N60" s="524">
        <v>184662</v>
      </c>
      <c r="O60" s="517">
        <v>18.885515091578313</v>
      </c>
      <c r="P60" s="519">
        <v>4143</v>
      </c>
      <c r="Q60" s="518">
        <v>17.294946738089902</v>
      </c>
      <c r="R60" s="517">
        <v>82.705053261910095</v>
      </c>
      <c r="S60" s="520">
        <v>1299834.4183789999</v>
      </c>
      <c r="T60" s="521">
        <v>83808.362747000006</v>
      </c>
      <c r="U60" s="521">
        <v>29477.666525000001</v>
      </c>
      <c r="V60" s="522">
        <v>54330.696220999998</v>
      </c>
      <c r="W60" s="488"/>
    </row>
    <row r="61" spans="1:23" s="61" customFormat="1" ht="23.25">
      <c r="A61" s="513" t="s">
        <v>1862</v>
      </c>
      <c r="B61" s="514" t="s">
        <v>558</v>
      </c>
      <c r="C61" s="515">
        <v>869313</v>
      </c>
      <c r="D61" s="523">
        <v>422831</v>
      </c>
      <c r="E61" s="516">
        <v>48.639672937135416</v>
      </c>
      <c r="F61" s="523">
        <v>446482</v>
      </c>
      <c r="G61" s="517">
        <v>51.360327062864584</v>
      </c>
      <c r="H61" s="515">
        <v>840618</v>
      </c>
      <c r="I61" s="516">
        <v>96.699117579053805</v>
      </c>
      <c r="J61" s="523">
        <v>130507</v>
      </c>
      <c r="K61" s="516">
        <v>15.525125562383865</v>
      </c>
      <c r="L61" s="523">
        <v>543095</v>
      </c>
      <c r="M61" s="517">
        <v>64.606634642608171</v>
      </c>
      <c r="N61" s="524">
        <v>167016</v>
      </c>
      <c r="O61" s="517">
        <v>19.868239795007959</v>
      </c>
      <c r="P61" s="519">
        <v>28695</v>
      </c>
      <c r="Q61" s="518">
        <v>33.868008415841018</v>
      </c>
      <c r="R61" s="517">
        <v>66.131991584158982</v>
      </c>
      <c r="S61" s="520">
        <v>597788.271313</v>
      </c>
      <c r="T61" s="521">
        <v>201570.69159500001</v>
      </c>
      <c r="U61" s="521">
        <v>32994.319488000001</v>
      </c>
      <c r="V61" s="522">
        <v>168576.372106</v>
      </c>
      <c r="W61" s="488"/>
    </row>
    <row r="62" spans="1:23" s="61" customFormat="1" ht="23.25">
      <c r="A62" s="513" t="s">
        <v>1863</v>
      </c>
      <c r="B62" s="514" t="s">
        <v>559</v>
      </c>
      <c r="C62" s="515">
        <v>891976</v>
      </c>
      <c r="D62" s="523">
        <v>447983</v>
      </c>
      <c r="E62" s="516">
        <v>50.223660726297567</v>
      </c>
      <c r="F62" s="523">
        <v>443993</v>
      </c>
      <c r="G62" s="517">
        <v>49.776339273702433</v>
      </c>
      <c r="H62" s="515">
        <v>811631</v>
      </c>
      <c r="I62" s="516">
        <v>90.992470649434509</v>
      </c>
      <c r="J62" s="523">
        <v>140679</v>
      </c>
      <c r="K62" s="516">
        <v>17.332876639753781</v>
      </c>
      <c r="L62" s="523">
        <v>533380</v>
      </c>
      <c r="M62" s="517">
        <v>65.717056149900628</v>
      </c>
      <c r="N62" s="524">
        <v>137572</v>
      </c>
      <c r="O62" s="517">
        <v>16.950067210345587</v>
      </c>
      <c r="P62" s="519">
        <v>80345</v>
      </c>
      <c r="Q62" s="518">
        <v>25.308192148667679</v>
      </c>
      <c r="R62" s="517">
        <v>74.691807851332328</v>
      </c>
      <c r="S62" s="520">
        <v>597788.271313</v>
      </c>
      <c r="T62" s="521">
        <v>108305.80929999999</v>
      </c>
      <c r="U62" s="521">
        <v>24702.278870999999</v>
      </c>
      <c r="V62" s="522">
        <v>83603.530429000006</v>
      </c>
      <c r="W62" s="488"/>
    </row>
    <row r="63" spans="1:23" s="61" customFormat="1" ht="23.25">
      <c r="A63" s="513" t="s">
        <v>1864</v>
      </c>
      <c r="B63" s="514" t="s">
        <v>560</v>
      </c>
      <c r="C63" s="515">
        <v>838628</v>
      </c>
      <c r="D63" s="523">
        <v>404658</v>
      </c>
      <c r="E63" s="516">
        <v>48.25238365520827</v>
      </c>
      <c r="F63" s="523">
        <v>433970</v>
      </c>
      <c r="G63" s="517">
        <v>51.747616344791737</v>
      </c>
      <c r="H63" s="515">
        <v>834245</v>
      </c>
      <c r="I63" s="516">
        <v>99.477360641428618</v>
      </c>
      <c r="J63" s="523">
        <v>127253</v>
      </c>
      <c r="K63" s="516">
        <v>15.25367248230436</v>
      </c>
      <c r="L63" s="523">
        <v>531690</v>
      </c>
      <c r="M63" s="517">
        <v>63.73307601483976</v>
      </c>
      <c r="N63" s="524">
        <v>175302</v>
      </c>
      <c r="O63" s="517">
        <v>21.013251502855876</v>
      </c>
      <c r="P63" s="519">
        <v>4383</v>
      </c>
      <c r="Q63" s="518">
        <v>26.932442036278303</v>
      </c>
      <c r="R63" s="517">
        <v>73.067557963721697</v>
      </c>
      <c r="S63" s="520">
        <v>597788.271313</v>
      </c>
      <c r="T63" s="521">
        <v>91294.192878000002</v>
      </c>
      <c r="U63" s="521">
        <v>26427.559588</v>
      </c>
      <c r="V63" s="522">
        <v>64866.633289999998</v>
      </c>
      <c r="W63" s="488"/>
    </row>
    <row r="64" spans="1:23" s="61" customFormat="1" ht="23.25">
      <c r="A64" s="513" t="s">
        <v>1865</v>
      </c>
      <c r="B64" s="514" t="s">
        <v>561</v>
      </c>
      <c r="C64" s="515">
        <v>920729</v>
      </c>
      <c r="D64" s="523">
        <v>441884</v>
      </c>
      <c r="E64" s="516">
        <v>47.99284045576929</v>
      </c>
      <c r="F64" s="523">
        <v>478845</v>
      </c>
      <c r="G64" s="517">
        <v>52.00715954423071</v>
      </c>
      <c r="H64" s="515">
        <v>907546</v>
      </c>
      <c r="I64" s="516">
        <v>98.56819976344832</v>
      </c>
      <c r="J64" s="523">
        <v>142668</v>
      </c>
      <c r="K64" s="516">
        <v>15.72019489921172</v>
      </c>
      <c r="L64" s="523">
        <v>600232</v>
      </c>
      <c r="M64" s="517">
        <v>66.137914772364155</v>
      </c>
      <c r="N64" s="524">
        <v>164646</v>
      </c>
      <c r="O64" s="517">
        <v>18.141890328424122</v>
      </c>
      <c r="P64" s="519">
        <v>13183</v>
      </c>
      <c r="Q64" s="518">
        <v>31.577804109569701</v>
      </c>
      <c r="R64" s="517">
        <v>68.422195890430302</v>
      </c>
      <c r="S64" s="520">
        <v>8025934.5793460002</v>
      </c>
      <c r="T64" s="521">
        <v>354913.04318699997</v>
      </c>
      <c r="U64" s="521">
        <v>20073.12888</v>
      </c>
      <c r="V64" s="522">
        <v>334839.914307</v>
      </c>
      <c r="W64" s="488"/>
    </row>
    <row r="65" spans="1:23" s="61" customFormat="1" ht="23.25">
      <c r="A65" s="513" t="s">
        <v>1866</v>
      </c>
      <c r="B65" s="514" t="s">
        <v>562</v>
      </c>
      <c r="C65" s="515">
        <v>586199</v>
      </c>
      <c r="D65" s="523">
        <v>282723</v>
      </c>
      <c r="E65" s="516">
        <v>48.229867331742291</v>
      </c>
      <c r="F65" s="523">
        <v>303476</v>
      </c>
      <c r="G65" s="517">
        <v>51.770132668257709</v>
      </c>
      <c r="H65" s="515">
        <v>548935</v>
      </c>
      <c r="I65" s="516">
        <v>93.643114369011201</v>
      </c>
      <c r="J65" s="523">
        <v>92519</v>
      </c>
      <c r="K65" s="516">
        <v>16.854272363758916</v>
      </c>
      <c r="L65" s="523">
        <v>364952</v>
      </c>
      <c r="M65" s="517">
        <v>66.483645604670855</v>
      </c>
      <c r="N65" s="524">
        <v>91464</v>
      </c>
      <c r="O65" s="517">
        <v>16.662082031570222</v>
      </c>
      <c r="P65" s="519">
        <v>37264</v>
      </c>
      <c r="Q65" s="518">
        <v>45.598508356377273</v>
      </c>
      <c r="R65" s="517">
        <v>54.401491643622727</v>
      </c>
      <c r="S65" s="520">
        <v>8025934.5793460002</v>
      </c>
      <c r="T65" s="521">
        <v>409168.50083099998</v>
      </c>
      <c r="U65" s="521">
        <v>7031.3201339999996</v>
      </c>
      <c r="V65" s="522">
        <v>402137.180697</v>
      </c>
      <c r="W65" s="488"/>
    </row>
    <row r="66" spans="1:23" s="61" customFormat="1" ht="23.25">
      <c r="A66" s="513" t="s">
        <v>1867</v>
      </c>
      <c r="B66" s="514" t="s">
        <v>563</v>
      </c>
      <c r="C66" s="515">
        <v>192052</v>
      </c>
      <c r="D66" s="523">
        <v>91825</v>
      </c>
      <c r="E66" s="516">
        <v>47.812571595192971</v>
      </c>
      <c r="F66" s="523">
        <v>100227</v>
      </c>
      <c r="G66" s="517">
        <v>52.187428404807036</v>
      </c>
      <c r="H66" s="515">
        <v>189959</v>
      </c>
      <c r="I66" s="516">
        <v>98.910190989940233</v>
      </c>
      <c r="J66" s="523">
        <v>25620</v>
      </c>
      <c r="K66" s="516">
        <v>13.487120905037402</v>
      </c>
      <c r="L66" s="523">
        <v>119770</v>
      </c>
      <c r="M66" s="517">
        <v>63.05044772819398</v>
      </c>
      <c r="N66" s="524">
        <v>44569</v>
      </c>
      <c r="O66" s="517">
        <v>23.46243136676862</v>
      </c>
      <c r="P66" s="519">
        <v>2093</v>
      </c>
      <c r="Q66" s="518">
        <v>19.780580259513048</v>
      </c>
      <c r="R66" s="517">
        <v>80.219419740486956</v>
      </c>
      <c r="S66" s="520">
        <v>597788.271313</v>
      </c>
      <c r="T66" s="521">
        <v>26129.761536999998</v>
      </c>
      <c r="U66" s="521">
        <v>5595.1433870000001</v>
      </c>
      <c r="V66" s="522">
        <v>20534.618149000002</v>
      </c>
      <c r="W66" s="488"/>
    </row>
    <row r="67" spans="1:23" s="61" customFormat="1" ht="23.25">
      <c r="A67" s="513" t="s">
        <v>1868</v>
      </c>
      <c r="B67" s="514" t="s">
        <v>564</v>
      </c>
      <c r="C67" s="515">
        <v>482193</v>
      </c>
      <c r="D67" s="523">
        <v>232915</v>
      </c>
      <c r="E67" s="516">
        <v>48.303272755929676</v>
      </c>
      <c r="F67" s="523">
        <v>249278</v>
      </c>
      <c r="G67" s="517">
        <v>51.696727244070317</v>
      </c>
      <c r="H67" s="515">
        <v>476819</v>
      </c>
      <c r="I67" s="516">
        <v>98.885508499708621</v>
      </c>
      <c r="J67" s="523">
        <v>74962</v>
      </c>
      <c r="K67" s="516">
        <v>15.721269496391713</v>
      </c>
      <c r="L67" s="523">
        <v>307867</v>
      </c>
      <c r="M67" s="517">
        <v>64.566848217038327</v>
      </c>
      <c r="N67" s="524">
        <v>93990</v>
      </c>
      <c r="O67" s="517">
        <v>19.711882286569956</v>
      </c>
      <c r="P67" s="519">
        <v>5374</v>
      </c>
      <c r="Q67" s="518">
        <v>33.923968203603124</v>
      </c>
      <c r="R67" s="517">
        <v>66.07603179639689</v>
      </c>
      <c r="S67" s="520">
        <v>597788.271313</v>
      </c>
      <c r="T67" s="521">
        <v>74883.655970000007</v>
      </c>
      <c r="U67" s="521">
        <v>9736.3686130000006</v>
      </c>
      <c r="V67" s="522">
        <v>65147.287358000001</v>
      </c>
      <c r="W67" s="488"/>
    </row>
    <row r="68" spans="1:23" s="61" customFormat="1" ht="23.25">
      <c r="A68" s="513" t="s">
        <v>1869</v>
      </c>
      <c r="B68" s="514" t="s">
        <v>565</v>
      </c>
      <c r="C68" s="515">
        <v>550678</v>
      </c>
      <c r="D68" s="523">
        <v>272849</v>
      </c>
      <c r="E68" s="516">
        <v>49.547830129404119</v>
      </c>
      <c r="F68" s="523">
        <v>277829</v>
      </c>
      <c r="G68" s="517">
        <v>50.452169870595888</v>
      </c>
      <c r="H68" s="515">
        <v>536835</v>
      </c>
      <c r="I68" s="516">
        <v>97.486189751542639</v>
      </c>
      <c r="J68" s="523">
        <v>91344</v>
      </c>
      <c r="K68" s="516">
        <v>17.015284025817991</v>
      </c>
      <c r="L68" s="523">
        <v>352178</v>
      </c>
      <c r="M68" s="517">
        <v>65.602652584127341</v>
      </c>
      <c r="N68" s="524">
        <v>93313</v>
      </c>
      <c r="O68" s="517">
        <v>17.382063390054672</v>
      </c>
      <c r="P68" s="519">
        <v>13843</v>
      </c>
      <c r="Q68" s="518">
        <v>31.198449910837184</v>
      </c>
      <c r="R68" s="517">
        <v>68.801550089162816</v>
      </c>
      <c r="S68" s="520">
        <v>597788.271313</v>
      </c>
      <c r="T68" s="521">
        <v>95604.160032999993</v>
      </c>
      <c r="U68" s="521">
        <v>21860.043901000001</v>
      </c>
      <c r="V68" s="522">
        <v>73744.116131999996</v>
      </c>
      <c r="W68" s="488"/>
    </row>
    <row r="69" spans="1:23" s="61" customFormat="1" ht="23.25">
      <c r="A69" s="513" t="s">
        <v>1870</v>
      </c>
      <c r="B69" s="514" t="s">
        <v>585</v>
      </c>
      <c r="C69" s="515">
        <v>1550721</v>
      </c>
      <c r="D69" s="523">
        <v>765370</v>
      </c>
      <c r="E69" s="516">
        <v>49.35575129246331</v>
      </c>
      <c r="F69" s="523">
        <v>785351</v>
      </c>
      <c r="G69" s="517">
        <v>50.64424870753669</v>
      </c>
      <c r="H69" s="515">
        <v>1544065</v>
      </c>
      <c r="I69" s="516">
        <v>99.570780301550059</v>
      </c>
      <c r="J69" s="523">
        <v>272202</v>
      </c>
      <c r="K69" s="516">
        <v>17.628921062260979</v>
      </c>
      <c r="L69" s="523">
        <v>995330</v>
      </c>
      <c r="M69" s="517">
        <v>64.461664502465894</v>
      </c>
      <c r="N69" s="524">
        <v>276533</v>
      </c>
      <c r="O69" s="517">
        <v>17.909414435273128</v>
      </c>
      <c r="P69" s="519">
        <v>6656</v>
      </c>
      <c r="Q69" s="518">
        <v>18.850908706337247</v>
      </c>
      <c r="R69" s="517">
        <v>81.14909129366275</v>
      </c>
      <c r="S69" s="520">
        <v>1473623.0640819999</v>
      </c>
      <c r="T69" s="521">
        <v>180727.25524599999</v>
      </c>
      <c r="U69" s="521">
        <v>47263.480337000001</v>
      </c>
      <c r="V69" s="522">
        <v>133463.774909</v>
      </c>
      <c r="W69" s="488"/>
    </row>
    <row r="70" spans="1:23" s="61" customFormat="1" ht="23.25">
      <c r="A70" s="513" t="s">
        <v>1871</v>
      </c>
      <c r="B70" s="514" t="s">
        <v>586</v>
      </c>
      <c r="C70" s="515">
        <v>477770</v>
      </c>
      <c r="D70" s="523">
        <v>237242</v>
      </c>
      <c r="E70" s="516">
        <v>49.656110680871549</v>
      </c>
      <c r="F70" s="523">
        <v>240528</v>
      </c>
      <c r="G70" s="517">
        <v>50.343889319128451</v>
      </c>
      <c r="H70" s="515">
        <v>474060</v>
      </c>
      <c r="I70" s="516">
        <v>99.223475731000278</v>
      </c>
      <c r="J70" s="523">
        <v>103590</v>
      </c>
      <c r="K70" s="516">
        <v>21.851664346285279</v>
      </c>
      <c r="L70" s="523">
        <v>310770</v>
      </c>
      <c r="M70" s="517">
        <v>65.554993038855841</v>
      </c>
      <c r="N70" s="524">
        <v>59700</v>
      </c>
      <c r="O70" s="517">
        <v>12.59334261485888</v>
      </c>
      <c r="P70" s="519">
        <v>3710</v>
      </c>
      <c r="Q70" s="518">
        <v>18.532348201017225</v>
      </c>
      <c r="R70" s="517">
        <v>81.467651798982772</v>
      </c>
      <c r="S70" s="520">
        <v>1473623.0640819999</v>
      </c>
      <c r="T70" s="521">
        <v>85807.231023</v>
      </c>
      <c r="U70" s="521">
        <v>18989.209423</v>
      </c>
      <c r="V70" s="522">
        <v>66818.021601</v>
      </c>
      <c r="W70" s="488"/>
    </row>
    <row r="71" spans="1:23" s="61" customFormat="1" ht="23.25">
      <c r="A71" s="513" t="s">
        <v>1872</v>
      </c>
      <c r="B71" s="514" t="s">
        <v>587</v>
      </c>
      <c r="C71" s="515">
        <v>268229</v>
      </c>
      <c r="D71" s="523">
        <v>133743</v>
      </c>
      <c r="E71" s="516">
        <v>49.861498943067303</v>
      </c>
      <c r="F71" s="523">
        <v>134486</v>
      </c>
      <c r="G71" s="517">
        <v>50.138501056932697</v>
      </c>
      <c r="H71" s="515">
        <v>263166</v>
      </c>
      <c r="I71" s="516">
        <v>98.112433778599623</v>
      </c>
      <c r="J71" s="523">
        <v>48036</v>
      </c>
      <c r="K71" s="516">
        <v>18.253117803971637</v>
      </c>
      <c r="L71" s="523">
        <v>168984</v>
      </c>
      <c r="M71" s="517">
        <v>64.211942272178007</v>
      </c>
      <c r="N71" s="524">
        <v>46146</v>
      </c>
      <c r="O71" s="517">
        <v>17.534939923850345</v>
      </c>
      <c r="P71" s="519">
        <v>5063</v>
      </c>
      <c r="Q71" s="518">
        <v>12.522135936084467</v>
      </c>
      <c r="R71" s="517">
        <v>87.477864063915533</v>
      </c>
      <c r="S71" s="520">
        <v>1473623.0640819999</v>
      </c>
      <c r="T71" s="521">
        <v>83187.486527000001</v>
      </c>
      <c r="U71" s="521">
        <v>17599.325647999998</v>
      </c>
      <c r="V71" s="522">
        <v>65588.160879000003</v>
      </c>
      <c r="W71" s="488"/>
    </row>
    <row r="72" spans="1:23" s="61" customFormat="1" ht="23.25">
      <c r="A72" s="513" t="s">
        <v>1873</v>
      </c>
      <c r="B72" s="514" t="s">
        <v>588</v>
      </c>
      <c r="C72" s="515">
        <v>414471</v>
      </c>
      <c r="D72" s="523">
        <v>195795</v>
      </c>
      <c r="E72" s="516">
        <v>47.239734504947272</v>
      </c>
      <c r="F72" s="523">
        <v>218676</v>
      </c>
      <c r="G72" s="517">
        <v>52.760265495052728</v>
      </c>
      <c r="H72" s="515">
        <v>400661</v>
      </c>
      <c r="I72" s="516">
        <v>96.668041913668262</v>
      </c>
      <c r="J72" s="523">
        <v>82539</v>
      </c>
      <c r="K72" s="516">
        <v>20.600707331135297</v>
      </c>
      <c r="L72" s="523">
        <v>269860</v>
      </c>
      <c r="M72" s="517">
        <v>67.353698014031821</v>
      </c>
      <c r="N72" s="524">
        <v>48262</v>
      </c>
      <c r="O72" s="517">
        <v>12.04559465483289</v>
      </c>
      <c r="P72" s="519">
        <v>13810</v>
      </c>
      <c r="Q72" s="518">
        <v>65.568157965213487</v>
      </c>
      <c r="R72" s="517">
        <v>34.431842034786506</v>
      </c>
      <c r="S72" s="520">
        <v>1473623.0640819999</v>
      </c>
      <c r="T72" s="521">
        <v>251813.21132900001</v>
      </c>
      <c r="U72" s="521">
        <v>7435.1302489999998</v>
      </c>
      <c r="V72" s="522">
        <v>244378.08108100001</v>
      </c>
      <c r="W72" s="488"/>
    </row>
    <row r="73" spans="1:23" s="61" customFormat="1" ht="23.25">
      <c r="A73" s="513" t="s">
        <v>1874</v>
      </c>
      <c r="B73" s="514" t="s">
        <v>589</v>
      </c>
      <c r="C73" s="515">
        <v>1067726</v>
      </c>
      <c r="D73" s="523">
        <v>525716</v>
      </c>
      <c r="E73" s="516">
        <v>49.236976527685947</v>
      </c>
      <c r="F73" s="523">
        <v>542010</v>
      </c>
      <c r="G73" s="517">
        <v>50.76302347231406</v>
      </c>
      <c r="H73" s="515">
        <v>1056253</v>
      </c>
      <c r="I73" s="516">
        <v>98.92547338924031</v>
      </c>
      <c r="J73" s="523">
        <v>200479</v>
      </c>
      <c r="K73" s="516">
        <v>18.980206446750923</v>
      </c>
      <c r="L73" s="523">
        <v>690836</v>
      </c>
      <c r="M73" s="517">
        <v>65.404405951983094</v>
      </c>
      <c r="N73" s="524">
        <v>164938</v>
      </c>
      <c r="O73" s="517">
        <v>15.615387601265985</v>
      </c>
      <c r="P73" s="519">
        <v>11473</v>
      </c>
      <c r="Q73" s="518">
        <v>41.282220344919949</v>
      </c>
      <c r="R73" s="517">
        <v>58.717779655080051</v>
      </c>
      <c r="S73" s="520">
        <v>1473623.0640819999</v>
      </c>
      <c r="T73" s="521">
        <v>210396.35044099999</v>
      </c>
      <c r="U73" s="521">
        <v>41518.225655000002</v>
      </c>
      <c r="V73" s="522">
        <v>168878.124786</v>
      </c>
      <c r="W73" s="488"/>
    </row>
    <row r="74" spans="1:23" s="61" customFormat="1" ht="23.25">
      <c r="A74" s="513" t="s">
        <v>1875</v>
      </c>
      <c r="B74" s="514" t="s">
        <v>590</v>
      </c>
      <c r="C74" s="515">
        <v>194372</v>
      </c>
      <c r="D74" s="523">
        <v>98154</v>
      </c>
      <c r="E74" s="516">
        <v>50.498014117259693</v>
      </c>
      <c r="F74" s="523">
        <v>96218</v>
      </c>
      <c r="G74" s="517">
        <v>49.501985882740314</v>
      </c>
      <c r="H74" s="515">
        <v>178627</v>
      </c>
      <c r="I74" s="516">
        <v>91.899553433622131</v>
      </c>
      <c r="J74" s="523">
        <v>33362</v>
      </c>
      <c r="K74" s="516">
        <v>18.67690774630935</v>
      </c>
      <c r="L74" s="523">
        <v>116976</v>
      </c>
      <c r="M74" s="517">
        <v>65.486180700565981</v>
      </c>
      <c r="N74" s="524">
        <v>28289</v>
      </c>
      <c r="O74" s="517">
        <v>15.836911553124667</v>
      </c>
      <c r="P74" s="519">
        <v>15745</v>
      </c>
      <c r="Q74" s="518">
        <v>16.580062972033009</v>
      </c>
      <c r="R74" s="517">
        <v>83.419937027966995</v>
      </c>
      <c r="S74" s="520">
        <v>1473623.0640819999</v>
      </c>
      <c r="T74" s="521">
        <v>27918.474192999998</v>
      </c>
      <c r="U74" s="521">
        <v>11425.718133</v>
      </c>
      <c r="V74" s="522">
        <v>16492.75606</v>
      </c>
      <c r="W74" s="488"/>
    </row>
    <row r="75" spans="1:23" s="61" customFormat="1" ht="23.25">
      <c r="A75" s="513" t="s">
        <v>1876</v>
      </c>
      <c r="B75" s="514" t="s">
        <v>591</v>
      </c>
      <c r="C75" s="515">
        <v>509208</v>
      </c>
      <c r="D75" s="523">
        <v>251370</v>
      </c>
      <c r="E75" s="516">
        <v>49.364896073903004</v>
      </c>
      <c r="F75" s="523">
        <v>257838</v>
      </c>
      <c r="G75" s="517">
        <v>50.635103926097003</v>
      </c>
      <c r="H75" s="515">
        <v>504000</v>
      </c>
      <c r="I75" s="516">
        <v>98.977235235895748</v>
      </c>
      <c r="J75" s="523">
        <v>85142</v>
      </c>
      <c r="K75" s="516">
        <v>16.893253968253969</v>
      </c>
      <c r="L75" s="523">
        <v>327114</v>
      </c>
      <c r="M75" s="517">
        <v>64.903571428571425</v>
      </c>
      <c r="N75" s="524">
        <v>91744</v>
      </c>
      <c r="O75" s="517">
        <v>18.203174603174606</v>
      </c>
      <c r="P75" s="519">
        <v>5208</v>
      </c>
      <c r="Q75" s="518">
        <v>19.14247223138678</v>
      </c>
      <c r="R75" s="517">
        <v>80.857527768613224</v>
      </c>
      <c r="S75" s="520">
        <v>1473623.0640819999</v>
      </c>
      <c r="T75" s="521">
        <v>116163.73923000001</v>
      </c>
      <c r="U75" s="521">
        <v>63452.402199999997</v>
      </c>
      <c r="V75" s="522">
        <v>52711.337030000002</v>
      </c>
      <c r="W75" s="488"/>
    </row>
    <row r="76" spans="1:23" s="61" customFormat="1" ht="23.25">
      <c r="A76" s="513" t="s">
        <v>1877</v>
      </c>
      <c r="B76" s="514" t="s">
        <v>592</v>
      </c>
      <c r="C76" s="515">
        <v>1428609</v>
      </c>
      <c r="D76" s="523">
        <v>696349</v>
      </c>
      <c r="E76" s="516">
        <v>48.743148055206149</v>
      </c>
      <c r="F76" s="523">
        <v>732260</v>
      </c>
      <c r="G76" s="517">
        <v>51.256851944793844</v>
      </c>
      <c r="H76" s="515">
        <v>1411709</v>
      </c>
      <c r="I76" s="516">
        <v>98.81703111208175</v>
      </c>
      <c r="J76" s="523">
        <v>270800</v>
      </c>
      <c r="K76" s="516">
        <v>19.182423573130155</v>
      </c>
      <c r="L76" s="523">
        <v>911229</v>
      </c>
      <c r="M76" s="517">
        <v>64.547934453913655</v>
      </c>
      <c r="N76" s="524">
        <v>229680</v>
      </c>
      <c r="O76" s="517">
        <v>16.269641972956183</v>
      </c>
      <c r="P76" s="519">
        <v>16900</v>
      </c>
      <c r="Q76" s="518">
        <v>50.78527434728467</v>
      </c>
      <c r="R76" s="517">
        <v>49.214725652715337</v>
      </c>
      <c r="S76" s="520">
        <v>1473623.0640819999</v>
      </c>
      <c r="T76" s="521">
        <v>245770.919608</v>
      </c>
      <c r="U76" s="521">
        <v>30260.438715</v>
      </c>
      <c r="V76" s="522">
        <v>215510.480893</v>
      </c>
      <c r="W76" s="488"/>
    </row>
    <row r="77" spans="1:23" s="61" customFormat="1" ht="23.25">
      <c r="A77" s="513" t="s">
        <v>1878</v>
      </c>
      <c r="B77" s="514" t="s">
        <v>593</v>
      </c>
      <c r="C77" s="515">
        <v>324098</v>
      </c>
      <c r="D77" s="523">
        <v>161303</v>
      </c>
      <c r="E77" s="516">
        <v>49.769822707946361</v>
      </c>
      <c r="F77" s="523">
        <v>162795</v>
      </c>
      <c r="G77" s="517">
        <v>50.230177292053632</v>
      </c>
      <c r="H77" s="515">
        <v>322209</v>
      </c>
      <c r="I77" s="516">
        <v>99.417151602293131</v>
      </c>
      <c r="J77" s="523">
        <v>71976</v>
      </c>
      <c r="K77" s="516">
        <v>22.338295950764874</v>
      </c>
      <c r="L77" s="523">
        <v>207385</v>
      </c>
      <c r="M77" s="517">
        <v>64.363503192027537</v>
      </c>
      <c r="N77" s="524">
        <v>42848</v>
      </c>
      <c r="O77" s="517">
        <v>13.29820085720759</v>
      </c>
      <c r="P77" s="519">
        <v>1889</v>
      </c>
      <c r="Q77" s="518">
        <v>19.618757289461829</v>
      </c>
      <c r="R77" s="517">
        <v>80.381242710538174</v>
      </c>
      <c r="S77" s="520">
        <v>1473623.0640819999</v>
      </c>
      <c r="T77" s="521">
        <v>30955.299744</v>
      </c>
      <c r="U77" s="521">
        <v>11266.617561999999</v>
      </c>
      <c r="V77" s="522">
        <v>19688.682182</v>
      </c>
      <c r="W77" s="488"/>
    </row>
    <row r="78" spans="1:23" s="61" customFormat="1" ht="23.25">
      <c r="A78" s="513" t="s">
        <v>1879</v>
      </c>
      <c r="B78" s="514" t="s">
        <v>594</v>
      </c>
      <c r="C78" s="515">
        <v>640574</v>
      </c>
      <c r="D78" s="523">
        <v>313368</v>
      </c>
      <c r="E78" s="516">
        <v>48.919874987120927</v>
      </c>
      <c r="F78" s="523">
        <v>327206</v>
      </c>
      <c r="G78" s="517">
        <v>51.080125012879073</v>
      </c>
      <c r="H78" s="515">
        <v>637799</v>
      </c>
      <c r="I78" s="516">
        <v>99.566794780930863</v>
      </c>
      <c r="J78" s="523">
        <v>115693</v>
      </c>
      <c r="K78" s="516">
        <v>18.139413827867401</v>
      </c>
      <c r="L78" s="523">
        <v>416479</v>
      </c>
      <c r="M78" s="517">
        <v>65.299412510838053</v>
      </c>
      <c r="N78" s="524">
        <v>105627</v>
      </c>
      <c r="O78" s="517">
        <v>16.561173661294546</v>
      </c>
      <c r="P78" s="519">
        <v>2775</v>
      </c>
      <c r="Q78" s="518">
        <v>17.518819059156318</v>
      </c>
      <c r="R78" s="517">
        <v>82.481180940843686</v>
      </c>
      <c r="S78" s="520">
        <v>1473623.0640819999</v>
      </c>
      <c r="T78" s="521">
        <v>64463.471276999997</v>
      </c>
      <c r="U78" s="521">
        <v>18371.022703999999</v>
      </c>
      <c r="V78" s="522">
        <v>46092.448572000001</v>
      </c>
      <c r="W78" s="488"/>
    </row>
    <row r="79" spans="1:23" s="61" customFormat="1" ht="23.25">
      <c r="A79" s="513" t="s">
        <v>1880</v>
      </c>
      <c r="B79" s="514" t="s">
        <v>595</v>
      </c>
      <c r="C79" s="515">
        <v>523077</v>
      </c>
      <c r="D79" s="523">
        <v>254908</v>
      </c>
      <c r="E79" s="516">
        <v>48.732404598175791</v>
      </c>
      <c r="F79" s="523">
        <v>268169</v>
      </c>
      <c r="G79" s="517">
        <v>51.267595401824209</v>
      </c>
      <c r="H79" s="515">
        <v>521847</v>
      </c>
      <c r="I79" s="516">
        <v>99.764852975756909</v>
      </c>
      <c r="J79" s="523">
        <v>88624</v>
      </c>
      <c r="K79" s="516">
        <v>16.98275548197077</v>
      </c>
      <c r="L79" s="523">
        <v>333115</v>
      </c>
      <c r="M79" s="517">
        <v>63.83384401941565</v>
      </c>
      <c r="N79" s="524">
        <v>100108</v>
      </c>
      <c r="O79" s="517">
        <v>19.18340049861358</v>
      </c>
      <c r="P79" s="519">
        <v>1230</v>
      </c>
      <c r="Q79" s="518">
        <v>24.982363973181769</v>
      </c>
      <c r="R79" s="517">
        <v>75.017636026818238</v>
      </c>
      <c r="S79" s="520">
        <v>1473623.0640819999</v>
      </c>
      <c r="T79" s="521">
        <v>37246.599742999999</v>
      </c>
      <c r="U79" s="521">
        <v>11663.163938</v>
      </c>
      <c r="V79" s="522">
        <v>25583.435805000001</v>
      </c>
      <c r="W79" s="488"/>
    </row>
    <row r="80" spans="1:23" s="61" customFormat="1" ht="23.25">
      <c r="A80" s="513" t="s">
        <v>1881</v>
      </c>
      <c r="B80" s="514" t="s">
        <v>596</v>
      </c>
      <c r="C80" s="515">
        <v>726015</v>
      </c>
      <c r="D80" s="523">
        <v>358611</v>
      </c>
      <c r="E80" s="516">
        <v>49.39443399929754</v>
      </c>
      <c r="F80" s="523">
        <v>367404</v>
      </c>
      <c r="G80" s="517">
        <v>50.60556600070246</v>
      </c>
      <c r="H80" s="515">
        <v>722399</v>
      </c>
      <c r="I80" s="516">
        <v>99.501938665179097</v>
      </c>
      <c r="J80" s="523">
        <v>186485</v>
      </c>
      <c r="K80" s="516">
        <v>25.814681360300884</v>
      </c>
      <c r="L80" s="523">
        <v>447362</v>
      </c>
      <c r="M80" s="517">
        <v>61.927272878284711</v>
      </c>
      <c r="N80" s="524">
        <v>88552</v>
      </c>
      <c r="O80" s="517">
        <v>12.258045761414399</v>
      </c>
      <c r="P80" s="519">
        <v>3616</v>
      </c>
      <c r="Q80" s="518">
        <v>17.864231455272964</v>
      </c>
      <c r="R80" s="517">
        <v>82.135768544727043</v>
      </c>
      <c r="S80" s="520">
        <v>1473623.0640819999</v>
      </c>
      <c r="T80" s="521">
        <v>49554.698766000001</v>
      </c>
      <c r="U80" s="521">
        <v>12566.075827999999</v>
      </c>
      <c r="V80" s="522">
        <v>36988.622938</v>
      </c>
      <c r="W80" s="488"/>
    </row>
    <row r="81" spans="1:23" s="61" customFormat="1" ht="23.25">
      <c r="A81" s="513" t="s">
        <v>1882</v>
      </c>
      <c r="B81" s="514" t="s">
        <v>597</v>
      </c>
      <c r="C81" s="515">
        <v>538602</v>
      </c>
      <c r="D81" s="523">
        <v>267919</v>
      </c>
      <c r="E81" s="516">
        <v>49.743409790531786</v>
      </c>
      <c r="F81" s="523">
        <v>270683</v>
      </c>
      <c r="G81" s="517">
        <v>50.256590209468207</v>
      </c>
      <c r="H81" s="515">
        <v>534583</v>
      </c>
      <c r="I81" s="516">
        <v>99.253808934983539</v>
      </c>
      <c r="J81" s="523">
        <v>136324</v>
      </c>
      <c r="K81" s="516">
        <v>25.500997974121887</v>
      </c>
      <c r="L81" s="523">
        <v>332713</v>
      </c>
      <c r="M81" s="517">
        <v>62.237856422669637</v>
      </c>
      <c r="N81" s="524">
        <v>65546</v>
      </c>
      <c r="O81" s="517">
        <v>12.261145603208481</v>
      </c>
      <c r="P81" s="519">
        <v>4019</v>
      </c>
      <c r="Q81" s="518">
        <v>26.616685418917861</v>
      </c>
      <c r="R81" s="517">
        <v>73.383314581082132</v>
      </c>
      <c r="S81" s="520">
        <v>1473623.0640819999</v>
      </c>
      <c r="T81" s="521">
        <v>46455.978000000003</v>
      </c>
      <c r="U81" s="521">
        <v>15961.700928</v>
      </c>
      <c r="V81" s="522">
        <v>30494.277072000001</v>
      </c>
      <c r="W81" s="488"/>
    </row>
    <row r="82" spans="1:23" s="61" customFormat="1" ht="24" thickBot="1">
      <c r="A82" s="537" t="s">
        <v>1883</v>
      </c>
      <c r="B82" s="538" t="s">
        <v>598</v>
      </c>
      <c r="C82" s="539">
        <v>804429</v>
      </c>
      <c r="D82" s="540">
        <v>397700</v>
      </c>
      <c r="E82" s="541">
        <v>49.438794474092809</v>
      </c>
      <c r="F82" s="540">
        <v>406729</v>
      </c>
      <c r="G82" s="542">
        <v>50.561205525907191</v>
      </c>
      <c r="H82" s="539">
        <v>800614</v>
      </c>
      <c r="I82" s="541">
        <v>99.52575056344314</v>
      </c>
      <c r="J82" s="540">
        <v>199217</v>
      </c>
      <c r="K82" s="541">
        <v>24.883027276565237</v>
      </c>
      <c r="L82" s="540">
        <v>507228</v>
      </c>
      <c r="M82" s="542">
        <v>63.354875133335163</v>
      </c>
      <c r="N82" s="543">
        <v>94169</v>
      </c>
      <c r="O82" s="542">
        <v>11.762097590099598</v>
      </c>
      <c r="P82" s="544">
        <v>3815</v>
      </c>
      <c r="Q82" s="545">
        <v>20.777595039462774</v>
      </c>
      <c r="R82" s="542">
        <v>79.222404960537233</v>
      </c>
      <c r="S82" s="546">
        <v>1473623.0640819999</v>
      </c>
      <c r="T82" s="547">
        <v>43162.348955000001</v>
      </c>
      <c r="U82" s="547">
        <v>11837.826031000001</v>
      </c>
      <c r="V82" s="548">
        <v>31324.522924000001</v>
      </c>
      <c r="W82" s="488"/>
    </row>
    <row r="83" spans="1:23">
      <c r="C83" s="295"/>
    </row>
    <row r="84" spans="1:23" s="297" customFormat="1">
      <c r="A84" s="296" t="s">
        <v>1884</v>
      </c>
    </row>
    <row r="85" spans="1:23" s="297" customFormat="1">
      <c r="B85" s="297" t="s">
        <v>1217</v>
      </c>
      <c r="J85" s="549"/>
    </row>
    <row r="86" spans="1:23">
      <c r="B86" s="296" t="s">
        <v>1885</v>
      </c>
    </row>
    <row r="87" spans="1:23">
      <c r="B87" s="297" t="s">
        <v>1218</v>
      </c>
    </row>
    <row r="88" spans="1:23">
      <c r="B88" s="297"/>
    </row>
    <row r="89" spans="1:23">
      <c r="B89" s="297"/>
    </row>
    <row r="90" spans="1:23">
      <c r="A90" s="298" t="s">
        <v>1219</v>
      </c>
      <c r="B90" s="297" t="s">
        <v>1886</v>
      </c>
    </row>
    <row r="91" spans="1:23">
      <c r="A91" s="297"/>
      <c r="B91" s="297" t="s">
        <v>1887</v>
      </c>
    </row>
  </sheetData>
  <mergeCells count="16">
    <mergeCell ref="A3:A5"/>
    <mergeCell ref="B3:B5"/>
    <mergeCell ref="C3:R3"/>
    <mergeCell ref="C4:C5"/>
    <mergeCell ref="D4:E4"/>
    <mergeCell ref="F4:G4"/>
    <mergeCell ref="H4:I4"/>
    <mergeCell ref="J4:K4"/>
    <mergeCell ref="L4:M4"/>
    <mergeCell ref="N4:O4"/>
    <mergeCell ref="P4:P5"/>
    <mergeCell ref="S4:S5"/>
    <mergeCell ref="S3:V3"/>
    <mergeCell ref="T4:T5"/>
    <mergeCell ref="U4:U5"/>
    <mergeCell ref="V4:V5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FFFF00"/>
  </sheetPr>
  <dimension ref="A1:J24"/>
  <sheetViews>
    <sheetView topLeftCell="A16" workbookViewId="0">
      <selection activeCell="E24" sqref="E24"/>
    </sheetView>
  </sheetViews>
  <sheetFormatPr defaultRowHeight="21.75"/>
  <cols>
    <col min="1" max="1" width="9.28515625" style="9" customWidth="1"/>
    <col min="2" max="2" width="22" style="9" bestFit="1" customWidth="1"/>
    <col min="3" max="3" width="13" style="9" customWidth="1"/>
    <col min="4" max="4" width="19.7109375" style="9" customWidth="1"/>
    <col min="5" max="5" width="11.7109375" style="9" bestFit="1" customWidth="1"/>
    <col min="6" max="6" width="12" style="9" bestFit="1" customWidth="1"/>
    <col min="7" max="8" width="13.5703125" style="9" bestFit="1" customWidth="1"/>
    <col min="9" max="9" width="11.7109375" style="9" bestFit="1" customWidth="1"/>
    <col min="10" max="10" width="10.85546875" style="9" bestFit="1" customWidth="1"/>
    <col min="11" max="16384" width="9.140625" style="9"/>
  </cols>
  <sheetData>
    <row r="1" spans="1:10">
      <c r="A1" s="314" t="s">
        <v>2299</v>
      </c>
      <c r="B1"/>
      <c r="C1"/>
      <c r="D1"/>
      <c r="E1"/>
      <c r="F1"/>
      <c r="G1"/>
      <c r="H1"/>
      <c r="I1"/>
      <c r="J1"/>
    </row>
    <row r="2" spans="1:10">
      <c r="A2" s="314" t="s">
        <v>2300</v>
      </c>
      <c r="B2"/>
      <c r="C2"/>
      <c r="D2"/>
      <c r="E2"/>
      <c r="F2"/>
      <c r="G2"/>
      <c r="H2"/>
      <c r="I2"/>
      <c r="J2"/>
    </row>
    <row r="3" spans="1:10" ht="22.5" thickBot="1">
      <c r="A3" s="1000" t="s">
        <v>690</v>
      </c>
      <c r="B3" s="1000"/>
      <c r="C3" s="1000"/>
      <c r="D3" s="1000"/>
      <c r="E3" s="1000"/>
      <c r="F3" s="1000"/>
      <c r="G3" s="1000"/>
      <c r="H3" s="1000"/>
      <c r="I3" s="1000"/>
      <c r="J3" s="1000"/>
    </row>
    <row r="4" spans="1:10" ht="21.75" customHeight="1">
      <c r="A4" s="916" t="s">
        <v>270</v>
      </c>
      <c r="B4" s="916" t="s">
        <v>691</v>
      </c>
      <c r="C4" s="966" t="s">
        <v>2176</v>
      </c>
      <c r="D4" s="974"/>
      <c r="E4" s="974"/>
      <c r="F4" s="974"/>
      <c r="G4" s="974"/>
      <c r="H4" s="973"/>
      <c r="I4" s="916" t="s">
        <v>147</v>
      </c>
      <c r="J4" s="911" t="s">
        <v>692</v>
      </c>
    </row>
    <row r="5" spans="1:10" ht="21.75" customHeight="1">
      <c r="A5" s="914" t="s">
        <v>273</v>
      </c>
      <c r="B5" s="914" t="s">
        <v>116</v>
      </c>
      <c r="C5" s="967"/>
      <c r="D5" s="969"/>
      <c r="E5" s="969"/>
      <c r="F5" s="969"/>
      <c r="G5" s="969"/>
      <c r="H5" s="970"/>
      <c r="I5" s="914" t="s">
        <v>693</v>
      </c>
      <c r="J5" s="912" t="s">
        <v>694</v>
      </c>
    </row>
    <row r="6" spans="1:10" ht="21.75" customHeight="1" thickBot="1">
      <c r="A6" s="914"/>
      <c r="B6" s="914" t="s">
        <v>695</v>
      </c>
      <c r="C6" s="968"/>
      <c r="D6" s="971"/>
      <c r="E6" s="971"/>
      <c r="F6" s="971"/>
      <c r="G6" s="971"/>
      <c r="H6" s="972"/>
      <c r="I6" s="914" t="s">
        <v>696</v>
      </c>
      <c r="J6" s="912"/>
    </row>
    <row r="7" spans="1:10" ht="21.75" customHeight="1">
      <c r="A7" s="914"/>
      <c r="B7" s="914"/>
      <c r="C7" s="916" t="s">
        <v>115</v>
      </c>
      <c r="D7" s="916" t="s">
        <v>1224</v>
      </c>
      <c r="E7" s="916" t="s">
        <v>1225</v>
      </c>
      <c r="F7" s="916" t="s">
        <v>2177</v>
      </c>
      <c r="G7" s="916" t="s">
        <v>2178</v>
      </c>
      <c r="H7" s="916" t="s">
        <v>1226</v>
      </c>
      <c r="I7" s="914" t="s">
        <v>695</v>
      </c>
      <c r="J7" s="912"/>
    </row>
    <row r="8" spans="1:10" ht="21.75" customHeight="1">
      <c r="A8" s="914"/>
      <c r="B8" s="914"/>
      <c r="C8" s="914" t="s">
        <v>116</v>
      </c>
      <c r="D8" s="914" t="s">
        <v>697</v>
      </c>
      <c r="E8" s="914" t="s">
        <v>698</v>
      </c>
      <c r="F8" s="914" t="s">
        <v>699</v>
      </c>
      <c r="G8" s="914" t="s">
        <v>2179</v>
      </c>
      <c r="H8" s="914" t="s">
        <v>1227</v>
      </c>
      <c r="I8" s="914"/>
      <c r="J8" s="912"/>
    </row>
    <row r="9" spans="1:10" ht="21.75" customHeight="1">
      <c r="A9" s="914"/>
      <c r="B9" s="914"/>
      <c r="C9" s="914"/>
      <c r="D9" s="914"/>
      <c r="E9" s="914" t="s">
        <v>700</v>
      </c>
      <c r="F9" s="914" t="s">
        <v>2180</v>
      </c>
      <c r="G9" s="914" t="s">
        <v>2181</v>
      </c>
      <c r="H9" s="914" t="s">
        <v>1228</v>
      </c>
      <c r="I9" s="914"/>
      <c r="J9" s="912"/>
    </row>
    <row r="10" spans="1:10" ht="21.75" customHeight="1">
      <c r="A10" s="914"/>
      <c r="B10" s="914"/>
      <c r="C10" s="914"/>
      <c r="D10" s="914"/>
      <c r="E10" s="914"/>
      <c r="F10" s="914" t="s">
        <v>701</v>
      </c>
      <c r="G10" s="914" t="s">
        <v>2182</v>
      </c>
      <c r="H10" s="914" t="s">
        <v>1229</v>
      </c>
      <c r="I10" s="914"/>
      <c r="J10" s="912"/>
    </row>
    <row r="11" spans="1:10" ht="21.75" customHeight="1">
      <c r="A11" s="914"/>
      <c r="B11" s="914"/>
      <c r="C11" s="914"/>
      <c r="D11" s="914"/>
      <c r="E11" s="914"/>
      <c r="F11" s="914" t="s">
        <v>2183</v>
      </c>
      <c r="G11" s="914" t="s">
        <v>702</v>
      </c>
      <c r="H11" s="914"/>
      <c r="I11" s="914"/>
      <c r="J11" s="912"/>
    </row>
    <row r="12" spans="1:10" ht="21.75" customHeight="1" thickBot="1">
      <c r="A12" s="915"/>
      <c r="B12" s="915"/>
      <c r="C12" s="915"/>
      <c r="D12" s="915"/>
      <c r="E12" s="915"/>
      <c r="F12" s="915"/>
      <c r="G12" s="915" t="s">
        <v>703</v>
      </c>
      <c r="H12" s="915"/>
      <c r="I12" s="915"/>
      <c r="J12" s="913"/>
    </row>
    <row r="13" spans="1:10" ht="21.75" customHeight="1">
      <c r="A13" s="55" t="s">
        <v>704</v>
      </c>
      <c r="B13" s="56" t="s">
        <v>1230</v>
      </c>
      <c r="C13" s="56" t="s">
        <v>2301</v>
      </c>
      <c r="D13" s="56" t="s">
        <v>1231</v>
      </c>
      <c r="E13" s="56" t="s">
        <v>2302</v>
      </c>
      <c r="F13" s="56" t="s">
        <v>1232</v>
      </c>
      <c r="G13" s="56" t="s">
        <v>1233</v>
      </c>
      <c r="H13" s="56" t="s">
        <v>2303</v>
      </c>
      <c r="I13" s="56" t="s">
        <v>2304</v>
      </c>
      <c r="J13" s="56" t="s">
        <v>1234</v>
      </c>
    </row>
    <row r="14" spans="1:10" ht="21.75" customHeight="1">
      <c r="A14" s="55" t="s">
        <v>705</v>
      </c>
      <c r="B14" s="56" t="s">
        <v>1230</v>
      </c>
      <c r="C14" s="56" t="s">
        <v>2305</v>
      </c>
      <c r="D14" s="56" t="s">
        <v>1235</v>
      </c>
      <c r="E14" s="56" t="s">
        <v>2306</v>
      </c>
      <c r="F14" s="56" t="s">
        <v>1236</v>
      </c>
      <c r="G14" s="56" t="s">
        <v>1237</v>
      </c>
      <c r="H14" s="56" t="s">
        <v>2307</v>
      </c>
      <c r="I14" s="56" t="s">
        <v>2308</v>
      </c>
      <c r="J14" s="56" t="s">
        <v>1238</v>
      </c>
    </row>
    <row r="15" spans="1:10" ht="21.75" customHeight="1">
      <c r="A15" s="55" t="s">
        <v>1931</v>
      </c>
      <c r="B15" s="56" t="s">
        <v>1230</v>
      </c>
      <c r="C15" s="56" t="s">
        <v>2309</v>
      </c>
      <c r="D15" s="56" t="s">
        <v>2310</v>
      </c>
      <c r="E15" s="56" t="s">
        <v>2311</v>
      </c>
      <c r="F15" s="56" t="s">
        <v>2312</v>
      </c>
      <c r="G15" s="56" t="s">
        <v>2313</v>
      </c>
      <c r="H15" s="56" t="s">
        <v>2314</v>
      </c>
      <c r="I15" s="56" t="s">
        <v>2315</v>
      </c>
      <c r="J15" s="56" t="s">
        <v>1932</v>
      </c>
    </row>
    <row r="16" spans="1:10" ht="21.75" customHeight="1">
      <c r="A16" s="55" t="s">
        <v>2184</v>
      </c>
      <c r="B16" s="56" t="s">
        <v>1230</v>
      </c>
      <c r="C16" s="56" t="s">
        <v>2316</v>
      </c>
      <c r="D16" s="56" t="s">
        <v>2317</v>
      </c>
      <c r="E16" s="56" t="s">
        <v>2318</v>
      </c>
      <c r="F16" s="56" t="s">
        <v>2319</v>
      </c>
      <c r="G16" s="56" t="s">
        <v>2320</v>
      </c>
      <c r="H16" s="56" t="s">
        <v>2321</v>
      </c>
      <c r="I16" s="56" t="s">
        <v>2322</v>
      </c>
      <c r="J16" s="56" t="s">
        <v>2185</v>
      </c>
    </row>
    <row r="17" spans="1:10" ht="21.75" customHeight="1" thickBot="1">
      <c r="A17" s="55" t="s">
        <v>2323</v>
      </c>
      <c r="B17" s="56" t="s">
        <v>1230</v>
      </c>
      <c r="C17" s="56" t="s">
        <v>2324</v>
      </c>
      <c r="D17" s="56" t="s">
        <v>2325</v>
      </c>
      <c r="E17" s="56" t="s">
        <v>2326</v>
      </c>
      <c r="F17" s="56" t="s">
        <v>2327</v>
      </c>
      <c r="G17" s="56" t="s">
        <v>2328</v>
      </c>
      <c r="H17" s="56" t="s">
        <v>2329</v>
      </c>
      <c r="I17" s="56" t="s">
        <v>2330</v>
      </c>
      <c r="J17" s="56" t="s">
        <v>2331</v>
      </c>
    </row>
    <row r="18" spans="1:10">
      <c r="A18" s="360"/>
      <c r="B18" s="360"/>
      <c r="C18" s="360"/>
      <c r="D18" s="360"/>
      <c r="E18" s="360"/>
      <c r="F18" s="360"/>
      <c r="G18" s="360"/>
      <c r="H18" s="360"/>
      <c r="I18" s="360"/>
      <c r="J18" s="360"/>
    </row>
    <row r="19" spans="1:10" ht="75">
      <c r="A19" s="918" t="s">
        <v>143</v>
      </c>
      <c r="B19" s="917" t="s">
        <v>2332</v>
      </c>
      <c r="C19" s="918" t="s">
        <v>145</v>
      </c>
      <c r="D19" s="917" t="s">
        <v>2333</v>
      </c>
      <c r="E19"/>
      <c r="F19"/>
      <c r="G19"/>
      <c r="H19"/>
      <c r="I19"/>
      <c r="J19"/>
    </row>
    <row r="20" spans="1:10">
      <c r="A20" s="722"/>
      <c r="B20" s="717"/>
      <c r="C20" s="722"/>
      <c r="D20" s="727"/>
    </row>
    <row r="21" spans="1:10">
      <c r="A21" s="722"/>
      <c r="B21" s="717"/>
      <c r="C21" s="722"/>
      <c r="D21" s="727"/>
    </row>
    <row r="22" spans="1:10" ht="23.25">
      <c r="B22" s="38" t="s">
        <v>1239</v>
      </c>
      <c r="E22" s="299" t="s">
        <v>1240</v>
      </c>
      <c r="F22" s="59"/>
      <c r="G22" s="59"/>
    </row>
    <row r="23" spans="1:10" ht="24" thickBot="1">
      <c r="E23" s="300" t="s">
        <v>1241</v>
      </c>
    </row>
    <row r="24" spans="1:10" ht="24" thickBot="1">
      <c r="D24" s="301" t="s">
        <v>1242</v>
      </c>
      <c r="E24" s="302">
        <f>(C17*100)/B17</f>
        <v>84.280510216484615</v>
      </c>
    </row>
  </sheetData>
  <mergeCells count="2">
    <mergeCell ref="A3:J3"/>
    <mergeCell ref="C4:H6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FFF00"/>
  </sheetPr>
  <dimension ref="A1:L31"/>
  <sheetViews>
    <sheetView topLeftCell="A21" workbookViewId="0">
      <selection activeCell="G31" sqref="G31"/>
    </sheetView>
  </sheetViews>
  <sheetFormatPr defaultRowHeight="21.75"/>
  <cols>
    <col min="1" max="1" width="29.140625" style="9" bestFit="1" customWidth="1"/>
    <col min="2" max="6" width="7.42578125" style="9" customWidth="1"/>
    <col min="7" max="7" width="28.42578125" style="9" bestFit="1" customWidth="1"/>
    <col min="8" max="16384" width="9.140625" style="9"/>
  </cols>
  <sheetData>
    <row r="1" spans="1:7">
      <c r="A1" s="314" t="s">
        <v>2334</v>
      </c>
      <c r="B1"/>
      <c r="C1"/>
      <c r="D1"/>
      <c r="E1"/>
      <c r="F1"/>
      <c r="G1"/>
    </row>
    <row r="2" spans="1:7">
      <c r="A2" s="314" t="s">
        <v>2335</v>
      </c>
      <c r="B2"/>
      <c r="C2"/>
      <c r="D2"/>
      <c r="E2"/>
      <c r="F2"/>
      <c r="G2"/>
    </row>
    <row r="3" spans="1:7" ht="22.5" thickBot="1">
      <c r="A3"/>
      <c r="B3"/>
      <c r="C3"/>
      <c r="D3"/>
      <c r="E3"/>
      <c r="F3"/>
      <c r="G3"/>
    </row>
    <row r="4" spans="1:7">
      <c r="A4" s="973" t="s">
        <v>706</v>
      </c>
      <c r="B4" s="916">
        <v>2561</v>
      </c>
      <c r="C4" s="916">
        <v>2562</v>
      </c>
      <c r="D4" s="916">
        <v>2563</v>
      </c>
      <c r="E4" s="916">
        <v>2564</v>
      </c>
      <c r="F4" s="916">
        <v>2565</v>
      </c>
      <c r="G4" s="966" t="s">
        <v>707</v>
      </c>
    </row>
    <row r="5" spans="1:7" ht="22.5" thickBot="1">
      <c r="A5" s="972"/>
      <c r="B5" s="915">
        <v>-2018</v>
      </c>
      <c r="C5" s="915">
        <v>-2019</v>
      </c>
      <c r="D5" s="915">
        <v>-2020</v>
      </c>
      <c r="E5" s="915">
        <v>-2021</v>
      </c>
      <c r="F5" s="915">
        <v>-2022</v>
      </c>
      <c r="G5" s="968"/>
    </row>
    <row r="6" spans="1:7" ht="21.75" customHeight="1">
      <c r="A6" s="315" t="s">
        <v>115</v>
      </c>
      <c r="B6" s="316">
        <v>390755</v>
      </c>
      <c r="C6" s="316">
        <v>431899</v>
      </c>
      <c r="D6" s="316">
        <v>353431</v>
      </c>
      <c r="E6" s="316">
        <v>364467</v>
      </c>
      <c r="F6" s="316">
        <v>374199</v>
      </c>
      <c r="G6" s="318" t="s">
        <v>116</v>
      </c>
    </row>
    <row r="7" spans="1:7" ht="21.75" customHeight="1">
      <c r="A7" s="319" t="s">
        <v>708</v>
      </c>
      <c r="B7" s="58">
        <v>44922</v>
      </c>
      <c r="C7" s="58">
        <v>48005</v>
      </c>
      <c r="D7" s="58">
        <v>51023</v>
      </c>
      <c r="E7" s="58">
        <v>53698</v>
      </c>
      <c r="F7" s="58">
        <v>55759</v>
      </c>
      <c r="G7" s="320" t="s">
        <v>709</v>
      </c>
    </row>
    <row r="8" spans="1:7" ht="21.75" customHeight="1">
      <c r="A8" s="319" t="s">
        <v>710</v>
      </c>
      <c r="B8" s="58">
        <v>2134</v>
      </c>
      <c r="C8" s="58">
        <v>2098</v>
      </c>
      <c r="D8" s="58">
        <v>2140</v>
      </c>
      <c r="E8" s="58">
        <v>2151</v>
      </c>
      <c r="F8" s="58">
        <v>2126</v>
      </c>
      <c r="G8" s="320" t="s">
        <v>2186</v>
      </c>
    </row>
    <row r="9" spans="1:7" ht="21.75" customHeight="1">
      <c r="A9" s="319" t="s">
        <v>711</v>
      </c>
      <c r="B9" s="58">
        <v>66536</v>
      </c>
      <c r="C9" s="58">
        <v>67286</v>
      </c>
      <c r="D9" s="58">
        <v>67670</v>
      </c>
      <c r="E9" s="58">
        <v>68007</v>
      </c>
      <c r="F9" s="58">
        <v>67688</v>
      </c>
      <c r="G9" s="320" t="s">
        <v>2187</v>
      </c>
    </row>
    <row r="10" spans="1:7" ht="21.75" customHeight="1">
      <c r="A10" s="319" t="s">
        <v>712</v>
      </c>
      <c r="B10" s="56" t="s">
        <v>96</v>
      </c>
      <c r="C10" s="56" t="s">
        <v>96</v>
      </c>
      <c r="D10" s="56" t="s">
        <v>96</v>
      </c>
      <c r="E10" s="56" t="s">
        <v>96</v>
      </c>
      <c r="F10" s="56" t="s">
        <v>96</v>
      </c>
      <c r="G10" s="320" t="s">
        <v>713</v>
      </c>
    </row>
    <row r="11" spans="1:7" ht="21.75" customHeight="1">
      <c r="A11" s="319" t="s">
        <v>714</v>
      </c>
      <c r="B11" s="56" t="s">
        <v>96</v>
      </c>
      <c r="C11" s="56" t="s">
        <v>96</v>
      </c>
      <c r="D11" s="56" t="s">
        <v>96</v>
      </c>
      <c r="E11" s="56" t="s">
        <v>96</v>
      </c>
      <c r="F11" s="56" t="s">
        <v>96</v>
      </c>
      <c r="G11" s="320" t="s">
        <v>715</v>
      </c>
    </row>
    <row r="12" spans="1:7" ht="21.75" customHeight="1">
      <c r="A12" s="319" t="s">
        <v>716</v>
      </c>
      <c r="B12" s="56">
        <v>45</v>
      </c>
      <c r="C12" s="56">
        <v>41</v>
      </c>
      <c r="D12" s="56">
        <v>36</v>
      </c>
      <c r="E12" s="56">
        <v>31</v>
      </c>
      <c r="F12" s="56">
        <v>28</v>
      </c>
      <c r="G12" s="320" t="s">
        <v>717</v>
      </c>
    </row>
    <row r="13" spans="1:7" ht="21.75" customHeight="1">
      <c r="A13" s="319" t="s">
        <v>718</v>
      </c>
      <c r="B13" s="56" t="s">
        <v>96</v>
      </c>
      <c r="C13" s="56" t="s">
        <v>96</v>
      </c>
      <c r="D13" s="56" t="s">
        <v>96</v>
      </c>
      <c r="E13" s="56" t="s">
        <v>96</v>
      </c>
      <c r="F13" s="56" t="s">
        <v>96</v>
      </c>
      <c r="G13" s="320" t="s">
        <v>719</v>
      </c>
    </row>
    <row r="14" spans="1:7" ht="21.75" customHeight="1">
      <c r="A14" s="319" t="s">
        <v>720</v>
      </c>
      <c r="B14" s="56" t="s">
        <v>96</v>
      </c>
      <c r="C14" s="56" t="s">
        <v>96</v>
      </c>
      <c r="D14" s="56" t="s">
        <v>96</v>
      </c>
      <c r="E14" s="56" t="s">
        <v>96</v>
      </c>
      <c r="F14" s="56" t="s">
        <v>96</v>
      </c>
      <c r="G14" s="320" t="s">
        <v>2336</v>
      </c>
    </row>
    <row r="15" spans="1:7" ht="21.75" customHeight="1">
      <c r="A15" s="319" t="s">
        <v>721</v>
      </c>
      <c r="B15" s="56" t="s">
        <v>96</v>
      </c>
      <c r="C15" s="56" t="s">
        <v>96</v>
      </c>
      <c r="D15" s="56" t="s">
        <v>96</v>
      </c>
      <c r="E15" s="56" t="s">
        <v>96</v>
      </c>
      <c r="F15" s="56" t="s">
        <v>96</v>
      </c>
      <c r="G15" s="320" t="s">
        <v>722</v>
      </c>
    </row>
    <row r="16" spans="1:7" ht="21.75" customHeight="1">
      <c r="A16" s="319" t="s">
        <v>723</v>
      </c>
      <c r="B16" s="56" t="s">
        <v>96</v>
      </c>
      <c r="C16" s="56" t="s">
        <v>96</v>
      </c>
      <c r="D16" s="56" t="s">
        <v>96</v>
      </c>
      <c r="E16" s="56" t="s">
        <v>96</v>
      </c>
      <c r="F16" s="56" t="s">
        <v>96</v>
      </c>
      <c r="G16" s="320" t="s">
        <v>724</v>
      </c>
    </row>
    <row r="17" spans="1:12" ht="21.75" customHeight="1">
      <c r="A17" s="319" t="s">
        <v>725</v>
      </c>
      <c r="B17" s="56" t="s">
        <v>96</v>
      </c>
      <c r="C17" s="56" t="s">
        <v>96</v>
      </c>
      <c r="D17" s="56" t="s">
        <v>96</v>
      </c>
      <c r="E17" s="56" t="s">
        <v>96</v>
      </c>
      <c r="F17" s="56" t="s">
        <v>96</v>
      </c>
      <c r="G17" s="320" t="s">
        <v>726</v>
      </c>
    </row>
    <row r="18" spans="1:12" ht="21.75" customHeight="1">
      <c r="A18" s="319" t="s">
        <v>727</v>
      </c>
      <c r="B18" s="58">
        <v>206940</v>
      </c>
      <c r="C18" s="58">
        <v>215746</v>
      </c>
      <c r="D18" s="58">
        <v>223725</v>
      </c>
      <c r="E18" s="58">
        <v>231484</v>
      </c>
      <c r="F18" s="58">
        <v>239167</v>
      </c>
      <c r="G18" s="320" t="s">
        <v>728</v>
      </c>
    </row>
    <row r="19" spans="1:12" ht="21.75" customHeight="1">
      <c r="A19" s="319" t="s">
        <v>729</v>
      </c>
      <c r="B19" s="58">
        <v>7917</v>
      </c>
      <c r="C19" s="58">
        <v>8044</v>
      </c>
      <c r="D19" s="58">
        <v>8006</v>
      </c>
      <c r="E19" s="58">
        <v>8279</v>
      </c>
      <c r="F19" s="58">
        <v>8620</v>
      </c>
      <c r="G19" s="320" t="s">
        <v>730</v>
      </c>
    </row>
    <row r="20" spans="1:12" ht="21.75" customHeight="1">
      <c r="A20" s="319" t="s">
        <v>731</v>
      </c>
      <c r="B20" s="56">
        <v>94</v>
      </c>
      <c r="C20" s="56">
        <v>95</v>
      </c>
      <c r="D20" s="56">
        <v>99</v>
      </c>
      <c r="E20" s="56">
        <v>99</v>
      </c>
      <c r="F20" s="56">
        <v>98</v>
      </c>
      <c r="G20" s="320" t="s">
        <v>732</v>
      </c>
    </row>
    <row r="21" spans="1:12" ht="21.75" customHeight="1">
      <c r="A21" s="319" t="s">
        <v>733</v>
      </c>
      <c r="B21" s="56">
        <v>665</v>
      </c>
      <c r="C21" s="56">
        <v>660</v>
      </c>
      <c r="D21" s="56">
        <v>659</v>
      </c>
      <c r="E21" s="56">
        <v>658</v>
      </c>
      <c r="F21" s="56">
        <v>658</v>
      </c>
      <c r="G21" s="320" t="s">
        <v>734</v>
      </c>
    </row>
    <row r="22" spans="1:12" ht="21.75" customHeight="1">
      <c r="A22" s="319" t="s">
        <v>735</v>
      </c>
      <c r="B22" s="56">
        <v>5</v>
      </c>
      <c r="C22" s="56">
        <v>6</v>
      </c>
      <c r="D22" s="56">
        <v>5</v>
      </c>
      <c r="E22" s="56">
        <v>5</v>
      </c>
      <c r="F22" s="56">
        <v>5</v>
      </c>
      <c r="G22" s="320" t="s">
        <v>736</v>
      </c>
    </row>
    <row r="23" spans="1:12" ht="21.75" customHeight="1" thickBot="1">
      <c r="A23" s="319" t="s">
        <v>737</v>
      </c>
      <c r="B23" s="56">
        <v>95</v>
      </c>
      <c r="C23" s="56">
        <v>78</v>
      </c>
      <c r="D23" s="56">
        <v>68</v>
      </c>
      <c r="E23" s="56">
        <v>55</v>
      </c>
      <c r="F23" s="56">
        <v>50</v>
      </c>
      <c r="G23" s="320" t="s">
        <v>738</v>
      </c>
    </row>
    <row r="24" spans="1:12">
      <c r="A24" s="360"/>
      <c r="B24" s="360"/>
      <c r="C24" s="360"/>
      <c r="D24" s="360"/>
      <c r="E24" s="360"/>
      <c r="F24" s="360"/>
      <c r="G24" s="360"/>
    </row>
    <row r="25" spans="1:12" ht="150">
      <c r="A25" s="918" t="s">
        <v>143</v>
      </c>
      <c r="B25" s="917" t="s">
        <v>739</v>
      </c>
      <c r="C25" s="918" t="s">
        <v>145</v>
      </c>
      <c r="D25" s="917" t="s">
        <v>740</v>
      </c>
      <c r="E25"/>
      <c r="F25"/>
      <c r="G25"/>
    </row>
    <row r="27" spans="1:12" ht="23.25">
      <c r="A27" s="222" t="s">
        <v>1089</v>
      </c>
      <c r="B27" s="214"/>
      <c r="C27" s="214"/>
      <c r="D27" s="214"/>
      <c r="E27" s="214"/>
      <c r="F27" s="214"/>
      <c r="G27" s="252"/>
      <c r="H27" s="252"/>
      <c r="I27" s="252"/>
      <c r="J27" s="252"/>
      <c r="K27" s="252"/>
      <c r="L27" s="252"/>
    </row>
    <row r="28" spans="1:12" ht="18.75" customHeight="1">
      <c r="A28" s="214"/>
      <c r="B28" s="214"/>
      <c r="C28" s="214"/>
      <c r="D28" s="214"/>
      <c r="E28" s="214"/>
      <c r="F28" s="214"/>
      <c r="G28" s="253" t="s">
        <v>741</v>
      </c>
      <c r="H28" s="214"/>
      <c r="I28" s="214"/>
      <c r="J28" s="214"/>
      <c r="K28" s="214"/>
      <c r="L28" s="214"/>
    </row>
    <row r="29" spans="1:12" ht="22.5" thickBot="1">
      <c r="A29" s="214"/>
      <c r="B29" s="214"/>
      <c r="C29" s="214"/>
      <c r="D29" s="214"/>
      <c r="E29" s="214"/>
      <c r="F29" s="214"/>
      <c r="G29" s="214"/>
      <c r="H29" s="214"/>
      <c r="I29" s="214"/>
      <c r="J29" s="214"/>
      <c r="K29" s="214"/>
      <c r="L29" s="214"/>
    </row>
    <row r="30" spans="1:12" ht="22.5" thickBot="1">
      <c r="A30" s="214"/>
      <c r="B30" s="214"/>
      <c r="C30" s="214"/>
      <c r="D30" s="214"/>
      <c r="E30" s="214"/>
      <c r="F30" s="254" t="s">
        <v>742</v>
      </c>
      <c r="G30" s="550">
        <f>((F6-E6)*100)/E6</f>
        <v>2.6702005942924876</v>
      </c>
      <c r="H30" s="214"/>
      <c r="I30" s="214"/>
      <c r="J30" s="214"/>
      <c r="K30" s="214"/>
      <c r="L30" s="214"/>
    </row>
    <row r="31" spans="1:12">
      <c r="A31" s="214"/>
      <c r="B31" s="214"/>
      <c r="C31" s="214"/>
      <c r="D31" s="214"/>
      <c r="E31" s="214"/>
      <c r="F31" s="214"/>
      <c r="G31" s="214"/>
      <c r="H31" s="214"/>
      <c r="I31" s="214"/>
      <c r="J31" s="214"/>
      <c r="K31" s="214"/>
      <c r="L31" s="214"/>
    </row>
  </sheetData>
  <mergeCells count="2">
    <mergeCell ref="A4:A5"/>
    <mergeCell ref="G4:G5"/>
  </mergeCell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1CADD-90B2-4A9D-8DA1-535459F63486}">
  <sheetPr>
    <tabColor rgb="FF00B050"/>
  </sheetPr>
  <dimension ref="A1:K95"/>
  <sheetViews>
    <sheetView workbookViewId="0">
      <pane ySplit="9" topLeftCell="A10" activePane="bottomLeft" state="frozen"/>
      <selection pane="bottomLeft" sqref="A1:H95"/>
    </sheetView>
  </sheetViews>
  <sheetFormatPr defaultRowHeight="15"/>
  <cols>
    <col min="1" max="1" width="15.7109375" style="598" customWidth="1"/>
    <col min="2" max="2" width="10.140625" style="598" customWidth="1"/>
    <col min="3" max="8" width="14.7109375" style="598" customWidth="1"/>
    <col min="9" max="248" width="9.140625" style="598"/>
    <col min="249" max="249" width="15.7109375" style="598" customWidth="1"/>
    <col min="250" max="250" width="10.140625" style="598" customWidth="1"/>
    <col min="251" max="256" width="14.7109375" style="598" customWidth="1"/>
    <col min="257" max="257" width="0.85546875" style="598" customWidth="1"/>
    <col min="258" max="258" width="20.42578125" style="598" customWidth="1"/>
    <col min="259" max="259" width="3.5703125" style="598" customWidth="1"/>
    <col min="260" max="504" width="9.140625" style="598"/>
    <col min="505" max="505" width="15.7109375" style="598" customWidth="1"/>
    <col min="506" max="506" width="10.140625" style="598" customWidth="1"/>
    <col min="507" max="512" width="14.7109375" style="598" customWidth="1"/>
    <col min="513" max="513" width="0.85546875" style="598" customWidth="1"/>
    <col min="514" max="514" width="20.42578125" style="598" customWidth="1"/>
    <col min="515" max="515" width="3.5703125" style="598" customWidth="1"/>
    <col min="516" max="760" width="9.140625" style="598"/>
    <col min="761" max="761" width="15.7109375" style="598" customWidth="1"/>
    <col min="762" max="762" width="10.140625" style="598" customWidth="1"/>
    <col min="763" max="768" width="14.7109375" style="598" customWidth="1"/>
    <col min="769" max="769" width="0.85546875" style="598" customWidth="1"/>
    <col min="770" max="770" width="20.42578125" style="598" customWidth="1"/>
    <col min="771" max="771" width="3.5703125" style="598" customWidth="1"/>
    <col min="772" max="1016" width="9.140625" style="598"/>
    <col min="1017" max="1017" width="15.7109375" style="598" customWidth="1"/>
    <col min="1018" max="1018" width="10.140625" style="598" customWidth="1"/>
    <col min="1019" max="1024" width="14.7109375" style="598" customWidth="1"/>
    <col min="1025" max="1025" width="0.85546875" style="598" customWidth="1"/>
    <col min="1026" max="1026" width="20.42578125" style="598" customWidth="1"/>
    <col min="1027" max="1027" width="3.5703125" style="598" customWidth="1"/>
    <col min="1028" max="1272" width="9.140625" style="598"/>
    <col min="1273" max="1273" width="15.7109375" style="598" customWidth="1"/>
    <col min="1274" max="1274" width="10.140625" style="598" customWidth="1"/>
    <col min="1275" max="1280" width="14.7109375" style="598" customWidth="1"/>
    <col min="1281" max="1281" width="0.85546875" style="598" customWidth="1"/>
    <col min="1282" max="1282" width="20.42578125" style="598" customWidth="1"/>
    <col min="1283" max="1283" width="3.5703125" style="598" customWidth="1"/>
    <col min="1284" max="1528" width="9.140625" style="598"/>
    <col min="1529" max="1529" width="15.7109375" style="598" customWidth="1"/>
    <col min="1530" max="1530" width="10.140625" style="598" customWidth="1"/>
    <col min="1531" max="1536" width="14.7109375" style="598" customWidth="1"/>
    <col min="1537" max="1537" width="0.85546875" style="598" customWidth="1"/>
    <col min="1538" max="1538" width="20.42578125" style="598" customWidth="1"/>
    <col min="1539" max="1539" width="3.5703125" style="598" customWidth="1"/>
    <col min="1540" max="1784" width="9.140625" style="598"/>
    <col min="1785" max="1785" width="15.7109375" style="598" customWidth="1"/>
    <col min="1786" max="1786" width="10.140625" style="598" customWidth="1"/>
    <col min="1787" max="1792" width="14.7109375" style="598" customWidth="1"/>
    <col min="1793" max="1793" width="0.85546875" style="598" customWidth="1"/>
    <col min="1794" max="1794" width="20.42578125" style="598" customWidth="1"/>
    <col min="1795" max="1795" width="3.5703125" style="598" customWidth="1"/>
    <col min="1796" max="2040" width="9.140625" style="598"/>
    <col min="2041" max="2041" width="15.7109375" style="598" customWidth="1"/>
    <col min="2042" max="2042" width="10.140625" style="598" customWidth="1"/>
    <col min="2043" max="2048" width="14.7109375" style="598" customWidth="1"/>
    <col min="2049" max="2049" width="0.85546875" style="598" customWidth="1"/>
    <col min="2050" max="2050" width="20.42578125" style="598" customWidth="1"/>
    <col min="2051" max="2051" width="3.5703125" style="598" customWidth="1"/>
    <col min="2052" max="2296" width="9.140625" style="598"/>
    <col min="2297" max="2297" width="15.7109375" style="598" customWidth="1"/>
    <col min="2298" max="2298" width="10.140625" style="598" customWidth="1"/>
    <col min="2299" max="2304" width="14.7109375" style="598" customWidth="1"/>
    <col min="2305" max="2305" width="0.85546875" style="598" customWidth="1"/>
    <col min="2306" max="2306" width="20.42578125" style="598" customWidth="1"/>
    <col min="2307" max="2307" width="3.5703125" style="598" customWidth="1"/>
    <col min="2308" max="2552" width="9.140625" style="598"/>
    <col min="2553" max="2553" width="15.7109375" style="598" customWidth="1"/>
    <col min="2554" max="2554" width="10.140625" style="598" customWidth="1"/>
    <col min="2555" max="2560" width="14.7109375" style="598" customWidth="1"/>
    <col min="2561" max="2561" width="0.85546875" style="598" customWidth="1"/>
    <col min="2562" max="2562" width="20.42578125" style="598" customWidth="1"/>
    <col min="2563" max="2563" width="3.5703125" style="598" customWidth="1"/>
    <col min="2564" max="2808" width="9.140625" style="598"/>
    <col min="2809" max="2809" width="15.7109375" style="598" customWidth="1"/>
    <col min="2810" max="2810" width="10.140625" style="598" customWidth="1"/>
    <col min="2811" max="2816" width="14.7109375" style="598" customWidth="1"/>
    <col min="2817" max="2817" width="0.85546875" style="598" customWidth="1"/>
    <col min="2818" max="2818" width="20.42578125" style="598" customWidth="1"/>
    <col min="2819" max="2819" width="3.5703125" style="598" customWidth="1"/>
    <col min="2820" max="3064" width="9.140625" style="598"/>
    <col min="3065" max="3065" width="15.7109375" style="598" customWidth="1"/>
    <col min="3066" max="3066" width="10.140625" style="598" customWidth="1"/>
    <col min="3067" max="3072" width="14.7109375" style="598" customWidth="1"/>
    <col min="3073" max="3073" width="0.85546875" style="598" customWidth="1"/>
    <col min="3074" max="3074" width="20.42578125" style="598" customWidth="1"/>
    <col min="3075" max="3075" width="3.5703125" style="598" customWidth="1"/>
    <col min="3076" max="3320" width="9.140625" style="598"/>
    <col min="3321" max="3321" width="15.7109375" style="598" customWidth="1"/>
    <col min="3322" max="3322" width="10.140625" style="598" customWidth="1"/>
    <col min="3323" max="3328" width="14.7109375" style="598" customWidth="1"/>
    <col min="3329" max="3329" width="0.85546875" style="598" customWidth="1"/>
    <col min="3330" max="3330" width="20.42578125" style="598" customWidth="1"/>
    <col min="3331" max="3331" width="3.5703125" style="598" customWidth="1"/>
    <col min="3332" max="3576" width="9.140625" style="598"/>
    <col min="3577" max="3577" width="15.7109375" style="598" customWidth="1"/>
    <col min="3578" max="3578" width="10.140625" style="598" customWidth="1"/>
    <col min="3579" max="3584" width="14.7109375" style="598" customWidth="1"/>
    <col min="3585" max="3585" width="0.85546875" style="598" customWidth="1"/>
    <col min="3586" max="3586" width="20.42578125" style="598" customWidth="1"/>
    <col min="3587" max="3587" width="3.5703125" style="598" customWidth="1"/>
    <col min="3588" max="3832" width="9.140625" style="598"/>
    <col min="3833" max="3833" width="15.7109375" style="598" customWidth="1"/>
    <col min="3834" max="3834" width="10.140625" style="598" customWidth="1"/>
    <col min="3835" max="3840" width="14.7109375" style="598" customWidth="1"/>
    <col min="3841" max="3841" width="0.85546875" style="598" customWidth="1"/>
    <col min="3842" max="3842" width="20.42578125" style="598" customWidth="1"/>
    <col min="3843" max="3843" width="3.5703125" style="598" customWidth="1"/>
    <col min="3844" max="4088" width="9.140625" style="598"/>
    <col min="4089" max="4089" width="15.7109375" style="598" customWidth="1"/>
    <col min="4090" max="4090" width="10.140625" style="598" customWidth="1"/>
    <col min="4091" max="4096" width="14.7109375" style="598" customWidth="1"/>
    <col min="4097" max="4097" width="0.85546875" style="598" customWidth="1"/>
    <col min="4098" max="4098" width="20.42578125" style="598" customWidth="1"/>
    <col min="4099" max="4099" width="3.5703125" style="598" customWidth="1"/>
    <col min="4100" max="4344" width="9.140625" style="598"/>
    <col min="4345" max="4345" width="15.7109375" style="598" customWidth="1"/>
    <col min="4346" max="4346" width="10.140625" style="598" customWidth="1"/>
    <col min="4347" max="4352" width="14.7109375" style="598" customWidth="1"/>
    <col min="4353" max="4353" width="0.85546875" style="598" customWidth="1"/>
    <col min="4354" max="4354" width="20.42578125" style="598" customWidth="1"/>
    <col min="4355" max="4355" width="3.5703125" style="598" customWidth="1"/>
    <col min="4356" max="4600" width="9.140625" style="598"/>
    <col min="4601" max="4601" width="15.7109375" style="598" customWidth="1"/>
    <col min="4602" max="4602" width="10.140625" style="598" customWidth="1"/>
    <col min="4603" max="4608" width="14.7109375" style="598" customWidth="1"/>
    <col min="4609" max="4609" width="0.85546875" style="598" customWidth="1"/>
    <col min="4610" max="4610" width="20.42578125" style="598" customWidth="1"/>
    <col min="4611" max="4611" width="3.5703125" style="598" customWidth="1"/>
    <col min="4612" max="4856" width="9.140625" style="598"/>
    <col min="4857" max="4857" width="15.7109375" style="598" customWidth="1"/>
    <col min="4858" max="4858" width="10.140625" style="598" customWidth="1"/>
    <col min="4859" max="4864" width="14.7109375" style="598" customWidth="1"/>
    <col min="4865" max="4865" width="0.85546875" style="598" customWidth="1"/>
    <col min="4866" max="4866" width="20.42578125" style="598" customWidth="1"/>
    <col min="4867" max="4867" width="3.5703125" style="598" customWidth="1"/>
    <col min="4868" max="5112" width="9.140625" style="598"/>
    <col min="5113" max="5113" width="15.7109375" style="598" customWidth="1"/>
    <col min="5114" max="5114" width="10.140625" style="598" customWidth="1"/>
    <col min="5115" max="5120" width="14.7109375" style="598" customWidth="1"/>
    <col min="5121" max="5121" width="0.85546875" style="598" customWidth="1"/>
    <col min="5122" max="5122" width="20.42578125" style="598" customWidth="1"/>
    <col min="5123" max="5123" width="3.5703125" style="598" customWidth="1"/>
    <col min="5124" max="5368" width="9.140625" style="598"/>
    <col min="5369" max="5369" width="15.7109375" style="598" customWidth="1"/>
    <col min="5370" max="5370" width="10.140625" style="598" customWidth="1"/>
    <col min="5371" max="5376" width="14.7109375" style="598" customWidth="1"/>
    <col min="5377" max="5377" width="0.85546875" style="598" customWidth="1"/>
    <col min="5378" max="5378" width="20.42578125" style="598" customWidth="1"/>
    <col min="5379" max="5379" width="3.5703125" style="598" customWidth="1"/>
    <col min="5380" max="5624" width="9.140625" style="598"/>
    <col min="5625" max="5625" width="15.7109375" style="598" customWidth="1"/>
    <col min="5626" max="5626" width="10.140625" style="598" customWidth="1"/>
    <col min="5627" max="5632" width="14.7109375" style="598" customWidth="1"/>
    <col min="5633" max="5633" width="0.85546875" style="598" customWidth="1"/>
    <col min="5634" max="5634" width="20.42578125" style="598" customWidth="1"/>
    <col min="5635" max="5635" width="3.5703125" style="598" customWidth="1"/>
    <col min="5636" max="5880" width="9.140625" style="598"/>
    <col min="5881" max="5881" width="15.7109375" style="598" customWidth="1"/>
    <col min="5882" max="5882" width="10.140625" style="598" customWidth="1"/>
    <col min="5883" max="5888" width="14.7109375" style="598" customWidth="1"/>
    <col min="5889" max="5889" width="0.85546875" style="598" customWidth="1"/>
    <col min="5890" max="5890" width="20.42578125" style="598" customWidth="1"/>
    <col min="5891" max="5891" width="3.5703125" style="598" customWidth="1"/>
    <col min="5892" max="6136" width="9.140625" style="598"/>
    <col min="6137" max="6137" width="15.7109375" style="598" customWidth="1"/>
    <col min="6138" max="6138" width="10.140625" style="598" customWidth="1"/>
    <col min="6139" max="6144" width="14.7109375" style="598" customWidth="1"/>
    <col min="6145" max="6145" width="0.85546875" style="598" customWidth="1"/>
    <col min="6146" max="6146" width="20.42578125" style="598" customWidth="1"/>
    <col min="6147" max="6147" width="3.5703125" style="598" customWidth="1"/>
    <col min="6148" max="6392" width="9.140625" style="598"/>
    <col min="6393" max="6393" width="15.7109375" style="598" customWidth="1"/>
    <col min="6394" max="6394" width="10.140625" style="598" customWidth="1"/>
    <col min="6395" max="6400" width="14.7109375" style="598" customWidth="1"/>
    <col min="6401" max="6401" width="0.85546875" style="598" customWidth="1"/>
    <col min="6402" max="6402" width="20.42578125" style="598" customWidth="1"/>
    <col min="6403" max="6403" width="3.5703125" style="598" customWidth="1"/>
    <col min="6404" max="6648" width="9.140625" style="598"/>
    <col min="6649" max="6649" width="15.7109375" style="598" customWidth="1"/>
    <col min="6650" max="6650" width="10.140625" style="598" customWidth="1"/>
    <col min="6651" max="6656" width="14.7109375" style="598" customWidth="1"/>
    <col min="6657" max="6657" width="0.85546875" style="598" customWidth="1"/>
    <col min="6658" max="6658" width="20.42578125" style="598" customWidth="1"/>
    <col min="6659" max="6659" width="3.5703125" style="598" customWidth="1"/>
    <col min="6660" max="6904" width="9.140625" style="598"/>
    <col min="6905" max="6905" width="15.7109375" style="598" customWidth="1"/>
    <col min="6906" max="6906" width="10.140625" style="598" customWidth="1"/>
    <col min="6907" max="6912" width="14.7109375" style="598" customWidth="1"/>
    <col min="6913" max="6913" width="0.85546875" style="598" customWidth="1"/>
    <col min="6914" max="6914" width="20.42578125" style="598" customWidth="1"/>
    <col min="6915" max="6915" width="3.5703125" style="598" customWidth="1"/>
    <col min="6916" max="7160" width="9.140625" style="598"/>
    <col min="7161" max="7161" width="15.7109375" style="598" customWidth="1"/>
    <col min="7162" max="7162" width="10.140625" style="598" customWidth="1"/>
    <col min="7163" max="7168" width="14.7109375" style="598" customWidth="1"/>
    <col min="7169" max="7169" width="0.85546875" style="598" customWidth="1"/>
    <col min="7170" max="7170" width="20.42578125" style="598" customWidth="1"/>
    <col min="7171" max="7171" width="3.5703125" style="598" customWidth="1"/>
    <col min="7172" max="7416" width="9.140625" style="598"/>
    <col min="7417" max="7417" width="15.7109375" style="598" customWidth="1"/>
    <col min="7418" max="7418" width="10.140625" style="598" customWidth="1"/>
    <col min="7419" max="7424" width="14.7109375" style="598" customWidth="1"/>
    <col min="7425" max="7425" width="0.85546875" style="598" customWidth="1"/>
    <col min="7426" max="7426" width="20.42578125" style="598" customWidth="1"/>
    <col min="7427" max="7427" width="3.5703125" style="598" customWidth="1"/>
    <col min="7428" max="7672" width="9.140625" style="598"/>
    <col min="7673" max="7673" width="15.7109375" style="598" customWidth="1"/>
    <col min="7674" max="7674" width="10.140625" style="598" customWidth="1"/>
    <col min="7675" max="7680" width="14.7109375" style="598" customWidth="1"/>
    <col min="7681" max="7681" width="0.85546875" style="598" customWidth="1"/>
    <col min="7682" max="7682" width="20.42578125" style="598" customWidth="1"/>
    <col min="7683" max="7683" width="3.5703125" style="598" customWidth="1"/>
    <col min="7684" max="7928" width="9.140625" style="598"/>
    <col min="7929" max="7929" width="15.7109375" style="598" customWidth="1"/>
    <col min="7930" max="7930" width="10.140625" style="598" customWidth="1"/>
    <col min="7931" max="7936" width="14.7109375" style="598" customWidth="1"/>
    <col min="7937" max="7937" width="0.85546875" style="598" customWidth="1"/>
    <col min="7938" max="7938" width="20.42578125" style="598" customWidth="1"/>
    <col min="7939" max="7939" width="3.5703125" style="598" customWidth="1"/>
    <col min="7940" max="8184" width="9.140625" style="598"/>
    <col min="8185" max="8185" width="15.7109375" style="598" customWidth="1"/>
    <col min="8186" max="8186" width="10.140625" style="598" customWidth="1"/>
    <col min="8187" max="8192" width="14.7109375" style="598" customWidth="1"/>
    <col min="8193" max="8193" width="0.85546875" style="598" customWidth="1"/>
    <col min="8194" max="8194" width="20.42578125" style="598" customWidth="1"/>
    <col min="8195" max="8195" width="3.5703125" style="598" customWidth="1"/>
    <col min="8196" max="8440" width="9.140625" style="598"/>
    <col min="8441" max="8441" width="15.7109375" style="598" customWidth="1"/>
    <col min="8442" max="8442" width="10.140625" style="598" customWidth="1"/>
    <col min="8443" max="8448" width="14.7109375" style="598" customWidth="1"/>
    <col min="8449" max="8449" width="0.85546875" style="598" customWidth="1"/>
    <col min="8450" max="8450" width="20.42578125" style="598" customWidth="1"/>
    <col min="8451" max="8451" width="3.5703125" style="598" customWidth="1"/>
    <col min="8452" max="8696" width="9.140625" style="598"/>
    <col min="8697" max="8697" width="15.7109375" style="598" customWidth="1"/>
    <col min="8698" max="8698" width="10.140625" style="598" customWidth="1"/>
    <col min="8699" max="8704" width="14.7109375" style="598" customWidth="1"/>
    <col min="8705" max="8705" width="0.85546875" style="598" customWidth="1"/>
    <col min="8706" max="8706" width="20.42578125" style="598" customWidth="1"/>
    <col min="8707" max="8707" width="3.5703125" style="598" customWidth="1"/>
    <col min="8708" max="8952" width="9.140625" style="598"/>
    <col min="8953" max="8953" width="15.7109375" style="598" customWidth="1"/>
    <col min="8954" max="8954" width="10.140625" style="598" customWidth="1"/>
    <col min="8955" max="8960" width="14.7109375" style="598" customWidth="1"/>
    <col min="8961" max="8961" width="0.85546875" style="598" customWidth="1"/>
    <col min="8962" max="8962" width="20.42578125" style="598" customWidth="1"/>
    <col min="8963" max="8963" width="3.5703125" style="598" customWidth="1"/>
    <col min="8964" max="9208" width="9.140625" style="598"/>
    <col min="9209" max="9209" width="15.7109375" style="598" customWidth="1"/>
    <col min="9210" max="9210" width="10.140625" style="598" customWidth="1"/>
    <col min="9211" max="9216" width="14.7109375" style="598" customWidth="1"/>
    <col min="9217" max="9217" width="0.85546875" style="598" customWidth="1"/>
    <col min="9218" max="9218" width="20.42578125" style="598" customWidth="1"/>
    <col min="9219" max="9219" width="3.5703125" style="598" customWidth="1"/>
    <col min="9220" max="9464" width="9.140625" style="598"/>
    <col min="9465" max="9465" width="15.7109375" style="598" customWidth="1"/>
    <col min="9466" max="9466" width="10.140625" style="598" customWidth="1"/>
    <col min="9467" max="9472" width="14.7109375" style="598" customWidth="1"/>
    <col min="9473" max="9473" width="0.85546875" style="598" customWidth="1"/>
    <col min="9474" max="9474" width="20.42578125" style="598" customWidth="1"/>
    <col min="9475" max="9475" width="3.5703125" style="598" customWidth="1"/>
    <col min="9476" max="9720" width="9.140625" style="598"/>
    <col min="9721" max="9721" width="15.7109375" style="598" customWidth="1"/>
    <col min="9722" max="9722" width="10.140625" style="598" customWidth="1"/>
    <col min="9723" max="9728" width="14.7109375" style="598" customWidth="1"/>
    <col min="9729" max="9729" width="0.85546875" style="598" customWidth="1"/>
    <col min="9730" max="9730" width="20.42578125" style="598" customWidth="1"/>
    <col min="9731" max="9731" width="3.5703125" style="598" customWidth="1"/>
    <col min="9732" max="9976" width="9.140625" style="598"/>
    <col min="9977" max="9977" width="15.7109375" style="598" customWidth="1"/>
    <col min="9978" max="9978" width="10.140625" style="598" customWidth="1"/>
    <col min="9979" max="9984" width="14.7109375" style="598" customWidth="1"/>
    <col min="9985" max="9985" width="0.85546875" style="598" customWidth="1"/>
    <col min="9986" max="9986" width="20.42578125" style="598" customWidth="1"/>
    <col min="9987" max="9987" width="3.5703125" style="598" customWidth="1"/>
    <col min="9988" max="10232" width="9.140625" style="598"/>
    <col min="10233" max="10233" width="15.7109375" style="598" customWidth="1"/>
    <col min="10234" max="10234" width="10.140625" style="598" customWidth="1"/>
    <col min="10235" max="10240" width="14.7109375" style="598" customWidth="1"/>
    <col min="10241" max="10241" width="0.85546875" style="598" customWidth="1"/>
    <col min="10242" max="10242" width="20.42578125" style="598" customWidth="1"/>
    <col min="10243" max="10243" width="3.5703125" style="598" customWidth="1"/>
    <col min="10244" max="10488" width="9.140625" style="598"/>
    <col min="10489" max="10489" width="15.7109375" style="598" customWidth="1"/>
    <col min="10490" max="10490" width="10.140625" style="598" customWidth="1"/>
    <col min="10491" max="10496" width="14.7109375" style="598" customWidth="1"/>
    <col min="10497" max="10497" width="0.85546875" style="598" customWidth="1"/>
    <col min="10498" max="10498" width="20.42578125" style="598" customWidth="1"/>
    <col min="10499" max="10499" width="3.5703125" style="598" customWidth="1"/>
    <col min="10500" max="10744" width="9.140625" style="598"/>
    <col min="10745" max="10745" width="15.7109375" style="598" customWidth="1"/>
    <col min="10746" max="10746" width="10.140625" style="598" customWidth="1"/>
    <col min="10747" max="10752" width="14.7109375" style="598" customWidth="1"/>
    <col min="10753" max="10753" width="0.85546875" style="598" customWidth="1"/>
    <col min="10754" max="10754" width="20.42578125" style="598" customWidth="1"/>
    <col min="10755" max="10755" width="3.5703125" style="598" customWidth="1"/>
    <col min="10756" max="11000" width="9.140625" style="598"/>
    <col min="11001" max="11001" width="15.7109375" style="598" customWidth="1"/>
    <col min="11002" max="11002" width="10.140625" style="598" customWidth="1"/>
    <col min="11003" max="11008" width="14.7109375" style="598" customWidth="1"/>
    <col min="11009" max="11009" width="0.85546875" style="598" customWidth="1"/>
    <col min="11010" max="11010" width="20.42578125" style="598" customWidth="1"/>
    <col min="11011" max="11011" width="3.5703125" style="598" customWidth="1"/>
    <col min="11012" max="11256" width="9.140625" style="598"/>
    <col min="11257" max="11257" width="15.7109375" style="598" customWidth="1"/>
    <col min="11258" max="11258" width="10.140625" style="598" customWidth="1"/>
    <col min="11259" max="11264" width="14.7109375" style="598" customWidth="1"/>
    <col min="11265" max="11265" width="0.85546875" style="598" customWidth="1"/>
    <col min="11266" max="11266" width="20.42578125" style="598" customWidth="1"/>
    <col min="11267" max="11267" width="3.5703125" style="598" customWidth="1"/>
    <col min="11268" max="11512" width="9.140625" style="598"/>
    <col min="11513" max="11513" width="15.7109375" style="598" customWidth="1"/>
    <col min="11514" max="11514" width="10.140625" style="598" customWidth="1"/>
    <col min="11515" max="11520" width="14.7109375" style="598" customWidth="1"/>
    <col min="11521" max="11521" width="0.85546875" style="598" customWidth="1"/>
    <col min="11522" max="11522" width="20.42578125" style="598" customWidth="1"/>
    <col min="11523" max="11523" width="3.5703125" style="598" customWidth="1"/>
    <col min="11524" max="11768" width="9.140625" style="598"/>
    <col min="11769" max="11769" width="15.7109375" style="598" customWidth="1"/>
    <col min="11770" max="11770" width="10.140625" style="598" customWidth="1"/>
    <col min="11771" max="11776" width="14.7109375" style="598" customWidth="1"/>
    <col min="11777" max="11777" width="0.85546875" style="598" customWidth="1"/>
    <col min="11778" max="11778" width="20.42578125" style="598" customWidth="1"/>
    <col min="11779" max="11779" width="3.5703125" style="598" customWidth="1"/>
    <col min="11780" max="12024" width="9.140625" style="598"/>
    <col min="12025" max="12025" width="15.7109375" style="598" customWidth="1"/>
    <col min="12026" max="12026" width="10.140625" style="598" customWidth="1"/>
    <col min="12027" max="12032" width="14.7109375" style="598" customWidth="1"/>
    <col min="12033" max="12033" width="0.85546875" style="598" customWidth="1"/>
    <col min="12034" max="12034" width="20.42578125" style="598" customWidth="1"/>
    <col min="12035" max="12035" width="3.5703125" style="598" customWidth="1"/>
    <col min="12036" max="12280" width="9.140625" style="598"/>
    <col min="12281" max="12281" width="15.7109375" style="598" customWidth="1"/>
    <col min="12282" max="12282" width="10.140625" style="598" customWidth="1"/>
    <col min="12283" max="12288" width="14.7109375" style="598" customWidth="1"/>
    <col min="12289" max="12289" width="0.85546875" style="598" customWidth="1"/>
    <col min="12290" max="12290" width="20.42578125" style="598" customWidth="1"/>
    <col min="12291" max="12291" width="3.5703125" style="598" customWidth="1"/>
    <col min="12292" max="12536" width="9.140625" style="598"/>
    <col min="12537" max="12537" width="15.7109375" style="598" customWidth="1"/>
    <col min="12538" max="12538" width="10.140625" style="598" customWidth="1"/>
    <col min="12539" max="12544" width="14.7109375" style="598" customWidth="1"/>
    <col min="12545" max="12545" width="0.85546875" style="598" customWidth="1"/>
    <col min="12546" max="12546" width="20.42578125" style="598" customWidth="1"/>
    <col min="12547" max="12547" width="3.5703125" style="598" customWidth="1"/>
    <col min="12548" max="12792" width="9.140625" style="598"/>
    <col min="12793" max="12793" width="15.7109375" style="598" customWidth="1"/>
    <col min="12794" max="12794" width="10.140625" style="598" customWidth="1"/>
    <col min="12795" max="12800" width="14.7109375" style="598" customWidth="1"/>
    <col min="12801" max="12801" width="0.85546875" style="598" customWidth="1"/>
    <col min="12802" max="12802" width="20.42578125" style="598" customWidth="1"/>
    <col min="12803" max="12803" width="3.5703125" style="598" customWidth="1"/>
    <col min="12804" max="13048" width="9.140625" style="598"/>
    <col min="13049" max="13049" width="15.7109375" style="598" customWidth="1"/>
    <col min="13050" max="13050" width="10.140625" style="598" customWidth="1"/>
    <col min="13051" max="13056" width="14.7109375" style="598" customWidth="1"/>
    <col min="13057" max="13057" width="0.85546875" style="598" customWidth="1"/>
    <col min="13058" max="13058" width="20.42578125" style="598" customWidth="1"/>
    <col min="13059" max="13059" width="3.5703125" style="598" customWidth="1"/>
    <col min="13060" max="13304" width="9.140625" style="598"/>
    <col min="13305" max="13305" width="15.7109375" style="598" customWidth="1"/>
    <col min="13306" max="13306" width="10.140625" style="598" customWidth="1"/>
    <col min="13307" max="13312" width="14.7109375" style="598" customWidth="1"/>
    <col min="13313" max="13313" width="0.85546875" style="598" customWidth="1"/>
    <col min="13314" max="13314" width="20.42578125" style="598" customWidth="1"/>
    <col min="13315" max="13315" width="3.5703125" style="598" customWidth="1"/>
    <col min="13316" max="13560" width="9.140625" style="598"/>
    <col min="13561" max="13561" width="15.7109375" style="598" customWidth="1"/>
    <col min="13562" max="13562" width="10.140625" style="598" customWidth="1"/>
    <col min="13563" max="13568" width="14.7109375" style="598" customWidth="1"/>
    <col min="13569" max="13569" width="0.85546875" style="598" customWidth="1"/>
    <col min="13570" max="13570" width="20.42578125" style="598" customWidth="1"/>
    <col min="13571" max="13571" width="3.5703125" style="598" customWidth="1"/>
    <col min="13572" max="13816" width="9.140625" style="598"/>
    <col min="13817" max="13817" width="15.7109375" style="598" customWidth="1"/>
    <col min="13818" max="13818" width="10.140625" style="598" customWidth="1"/>
    <col min="13819" max="13824" width="14.7109375" style="598" customWidth="1"/>
    <col min="13825" max="13825" width="0.85546875" style="598" customWidth="1"/>
    <col min="13826" max="13826" width="20.42578125" style="598" customWidth="1"/>
    <col min="13827" max="13827" width="3.5703125" style="598" customWidth="1"/>
    <col min="13828" max="14072" width="9.140625" style="598"/>
    <col min="14073" max="14073" width="15.7109375" style="598" customWidth="1"/>
    <col min="14074" max="14074" width="10.140625" style="598" customWidth="1"/>
    <col min="14075" max="14080" width="14.7109375" style="598" customWidth="1"/>
    <col min="14081" max="14081" width="0.85546875" style="598" customWidth="1"/>
    <col min="14082" max="14082" width="20.42578125" style="598" customWidth="1"/>
    <col min="14083" max="14083" width="3.5703125" style="598" customWidth="1"/>
    <col min="14084" max="14328" width="9.140625" style="598"/>
    <col min="14329" max="14329" width="15.7109375" style="598" customWidth="1"/>
    <col min="14330" max="14330" width="10.140625" style="598" customWidth="1"/>
    <col min="14331" max="14336" width="14.7109375" style="598" customWidth="1"/>
    <col min="14337" max="14337" width="0.85546875" style="598" customWidth="1"/>
    <col min="14338" max="14338" width="20.42578125" style="598" customWidth="1"/>
    <col min="14339" max="14339" width="3.5703125" style="598" customWidth="1"/>
    <col min="14340" max="14584" width="9.140625" style="598"/>
    <col min="14585" max="14585" width="15.7109375" style="598" customWidth="1"/>
    <col min="14586" max="14586" width="10.140625" style="598" customWidth="1"/>
    <col min="14587" max="14592" width="14.7109375" style="598" customWidth="1"/>
    <col min="14593" max="14593" width="0.85546875" style="598" customWidth="1"/>
    <col min="14594" max="14594" width="20.42578125" style="598" customWidth="1"/>
    <col min="14595" max="14595" width="3.5703125" style="598" customWidth="1"/>
    <col min="14596" max="14840" width="9.140625" style="598"/>
    <col min="14841" max="14841" width="15.7109375" style="598" customWidth="1"/>
    <col min="14842" max="14842" width="10.140625" style="598" customWidth="1"/>
    <col min="14843" max="14848" width="14.7109375" style="598" customWidth="1"/>
    <col min="14849" max="14849" width="0.85546875" style="598" customWidth="1"/>
    <col min="14850" max="14850" width="20.42578125" style="598" customWidth="1"/>
    <col min="14851" max="14851" width="3.5703125" style="598" customWidth="1"/>
    <col min="14852" max="15096" width="9.140625" style="598"/>
    <col min="15097" max="15097" width="15.7109375" style="598" customWidth="1"/>
    <col min="15098" max="15098" width="10.140625" style="598" customWidth="1"/>
    <col min="15099" max="15104" width="14.7109375" style="598" customWidth="1"/>
    <col min="15105" max="15105" width="0.85546875" style="598" customWidth="1"/>
    <col min="15106" max="15106" width="20.42578125" style="598" customWidth="1"/>
    <col min="15107" max="15107" width="3.5703125" style="598" customWidth="1"/>
    <col min="15108" max="15352" width="9.140625" style="598"/>
    <col min="15353" max="15353" width="15.7109375" style="598" customWidth="1"/>
    <col min="15354" max="15354" width="10.140625" style="598" customWidth="1"/>
    <col min="15355" max="15360" width="14.7109375" style="598" customWidth="1"/>
    <col min="15361" max="15361" width="0.85546875" style="598" customWidth="1"/>
    <col min="15362" max="15362" width="20.42578125" style="598" customWidth="1"/>
    <col min="15363" max="15363" width="3.5703125" style="598" customWidth="1"/>
    <col min="15364" max="15608" width="9.140625" style="598"/>
    <col min="15609" max="15609" width="15.7109375" style="598" customWidth="1"/>
    <col min="15610" max="15610" width="10.140625" style="598" customWidth="1"/>
    <col min="15611" max="15616" width="14.7109375" style="598" customWidth="1"/>
    <col min="15617" max="15617" width="0.85546875" style="598" customWidth="1"/>
    <col min="15618" max="15618" width="20.42578125" style="598" customWidth="1"/>
    <col min="15619" max="15619" width="3.5703125" style="598" customWidth="1"/>
    <col min="15620" max="15864" width="9.140625" style="598"/>
    <col min="15865" max="15865" width="15.7109375" style="598" customWidth="1"/>
    <col min="15866" max="15866" width="10.140625" style="598" customWidth="1"/>
    <col min="15867" max="15872" width="14.7109375" style="598" customWidth="1"/>
    <col min="15873" max="15873" width="0.85546875" style="598" customWidth="1"/>
    <col min="15874" max="15874" width="20.42578125" style="598" customWidth="1"/>
    <col min="15875" max="15875" width="3.5703125" style="598" customWidth="1"/>
    <col min="15876" max="16120" width="9.140625" style="598"/>
    <col min="16121" max="16121" width="15.7109375" style="598" customWidth="1"/>
    <col min="16122" max="16122" width="10.140625" style="598" customWidth="1"/>
    <col min="16123" max="16128" width="14.7109375" style="598" customWidth="1"/>
    <col min="16129" max="16129" width="0.85546875" style="598" customWidth="1"/>
    <col min="16130" max="16130" width="20.42578125" style="598" customWidth="1"/>
    <col min="16131" max="16131" width="3.5703125" style="598" customWidth="1"/>
    <col min="16132" max="16384" width="9.140625" style="598"/>
  </cols>
  <sheetData>
    <row r="1" spans="1:11" ht="15" customHeight="1">
      <c r="A1" s="877" t="s">
        <v>2188</v>
      </c>
      <c r="B1" s="876"/>
      <c r="C1" s="876"/>
      <c r="D1" s="876"/>
      <c r="E1" s="876"/>
      <c r="F1" s="876"/>
      <c r="G1" s="876"/>
      <c r="H1" s="876"/>
    </row>
    <row r="2" spans="1:11" ht="15" customHeight="1">
      <c r="A2" s="877" t="s">
        <v>2189</v>
      </c>
      <c r="B2" s="876"/>
      <c r="C2" s="876"/>
      <c r="D2" s="876"/>
      <c r="E2" s="876"/>
      <c r="F2" s="876"/>
      <c r="G2" s="876"/>
      <c r="H2" s="876"/>
    </row>
    <row r="3" spans="1:11" ht="15" customHeight="1" thickBot="1">
      <c r="A3" s="878" t="s">
        <v>2190</v>
      </c>
      <c r="B3" s="878"/>
      <c r="C3" s="878"/>
      <c r="D3" s="878"/>
      <c r="E3" s="878"/>
      <c r="F3" s="878"/>
      <c r="G3" s="878"/>
      <c r="H3" s="878"/>
    </row>
    <row r="4" spans="1:11" ht="15" customHeight="1">
      <c r="A4" s="879" t="s">
        <v>220</v>
      </c>
      <c r="B4" s="890" t="s">
        <v>743</v>
      </c>
      <c r="C4" s="889"/>
      <c r="D4" s="889"/>
      <c r="E4" s="889"/>
      <c r="F4" s="889"/>
      <c r="G4" s="879"/>
      <c r="H4" s="890" t="s">
        <v>390</v>
      </c>
    </row>
    <row r="5" spans="1:11" ht="15" customHeight="1" thickBot="1">
      <c r="A5" s="888"/>
      <c r="B5" s="892" t="s">
        <v>744</v>
      </c>
      <c r="C5" s="891"/>
      <c r="D5" s="891"/>
      <c r="E5" s="891"/>
      <c r="F5" s="891"/>
      <c r="G5" s="880"/>
      <c r="H5" s="893"/>
    </row>
    <row r="6" spans="1:11" ht="15" customHeight="1">
      <c r="A6" s="888"/>
      <c r="B6" s="890" t="s">
        <v>2191</v>
      </c>
      <c r="C6" s="879"/>
      <c r="D6" s="890" t="s">
        <v>745</v>
      </c>
      <c r="E6" s="879"/>
      <c r="F6" s="890" t="s">
        <v>746</v>
      </c>
      <c r="G6" s="879"/>
      <c r="H6" s="893"/>
      <c r="K6" s="598">
        <f>D71/SUM(D71,E71)*100</f>
        <v>26.073926073926074</v>
      </c>
    </row>
    <row r="7" spans="1:11" ht="15" customHeight="1" thickBot="1">
      <c r="A7" s="888"/>
      <c r="B7" s="892" t="s">
        <v>2192</v>
      </c>
      <c r="C7" s="880"/>
      <c r="D7" s="892" t="s">
        <v>747</v>
      </c>
      <c r="E7" s="880"/>
      <c r="F7" s="892" t="s">
        <v>748</v>
      </c>
      <c r="G7" s="880"/>
      <c r="H7" s="893"/>
    </row>
    <row r="8" spans="1:11" ht="15" customHeight="1">
      <c r="A8" s="888"/>
      <c r="B8" s="879" t="s">
        <v>749</v>
      </c>
      <c r="C8" s="879" t="s">
        <v>750</v>
      </c>
      <c r="D8" s="879" t="s">
        <v>749</v>
      </c>
      <c r="E8" s="879" t="s">
        <v>750</v>
      </c>
      <c r="F8" s="879" t="s">
        <v>751</v>
      </c>
      <c r="G8" s="879" t="s">
        <v>752</v>
      </c>
      <c r="H8" s="893"/>
    </row>
    <row r="9" spans="1:11" ht="15" customHeight="1" thickBot="1">
      <c r="A9" s="880"/>
      <c r="B9" s="880" t="s">
        <v>753</v>
      </c>
      <c r="C9" s="880" t="s">
        <v>754</v>
      </c>
      <c r="D9" s="880" t="s">
        <v>753</v>
      </c>
      <c r="E9" s="880" t="s">
        <v>754</v>
      </c>
      <c r="F9" s="880" t="s">
        <v>755</v>
      </c>
      <c r="G9" s="880" t="s">
        <v>754</v>
      </c>
      <c r="H9" s="892"/>
    </row>
    <row r="10" spans="1:11" ht="15" customHeight="1">
      <c r="A10" s="881" t="s">
        <v>538</v>
      </c>
      <c r="B10" s="873">
        <v>21730.32</v>
      </c>
      <c r="C10" s="869">
        <v>801.13</v>
      </c>
      <c r="D10" s="873">
        <v>5851.4</v>
      </c>
      <c r="E10" s="873">
        <v>16680.05</v>
      </c>
      <c r="F10" s="873">
        <v>19769.900000000001</v>
      </c>
      <c r="G10" s="873">
        <v>2761.55</v>
      </c>
      <c r="H10" s="882" t="s">
        <v>616</v>
      </c>
    </row>
    <row r="11" spans="1:11" ht="15" customHeight="1">
      <c r="A11" s="883" t="s">
        <v>539</v>
      </c>
      <c r="B11" s="873">
        <v>2921.18</v>
      </c>
      <c r="C11" s="869">
        <v>33.770000000000003</v>
      </c>
      <c r="D11" s="873">
        <v>1216.05</v>
      </c>
      <c r="E11" s="873">
        <v>1738.9</v>
      </c>
      <c r="F11" s="873">
        <v>2805.08</v>
      </c>
      <c r="G11" s="869">
        <v>149.87</v>
      </c>
      <c r="H11" s="884" t="s">
        <v>619</v>
      </c>
    </row>
    <row r="12" spans="1:11" ht="15" customHeight="1">
      <c r="A12" s="883" t="s">
        <v>540</v>
      </c>
      <c r="B12" s="873">
        <v>6815.04</v>
      </c>
      <c r="C12" s="869">
        <v>163.26</v>
      </c>
      <c r="D12" s="873">
        <v>2014.78</v>
      </c>
      <c r="E12" s="873">
        <v>4963.53</v>
      </c>
      <c r="F12" s="873">
        <v>6361.29</v>
      </c>
      <c r="G12" s="869">
        <v>617.02</v>
      </c>
      <c r="H12" s="884" t="s">
        <v>625</v>
      </c>
    </row>
    <row r="13" spans="1:11" ht="15" customHeight="1">
      <c r="A13" s="885" t="s">
        <v>541</v>
      </c>
      <c r="B13" s="872">
        <v>755.27</v>
      </c>
      <c r="C13" s="872">
        <v>17.239999999999998</v>
      </c>
      <c r="D13" s="872">
        <v>287.98</v>
      </c>
      <c r="E13" s="872">
        <v>484.53</v>
      </c>
      <c r="F13" s="872">
        <v>736.98</v>
      </c>
      <c r="G13" s="872">
        <v>35.53</v>
      </c>
      <c r="H13" s="886" t="s">
        <v>620</v>
      </c>
    </row>
    <row r="14" spans="1:11" ht="15" customHeight="1">
      <c r="A14" s="885" t="s">
        <v>542</v>
      </c>
      <c r="B14" s="872">
        <v>581.51</v>
      </c>
      <c r="C14" s="872">
        <v>4.01</v>
      </c>
      <c r="D14" s="872">
        <v>294.27</v>
      </c>
      <c r="E14" s="872">
        <v>291.25</v>
      </c>
      <c r="F14" s="872">
        <v>558.22</v>
      </c>
      <c r="G14" s="872">
        <v>27.3</v>
      </c>
      <c r="H14" s="886" t="s">
        <v>621</v>
      </c>
    </row>
    <row r="15" spans="1:11" ht="15" customHeight="1">
      <c r="A15" s="885" t="s">
        <v>543</v>
      </c>
      <c r="B15" s="872">
        <v>538.27</v>
      </c>
      <c r="C15" s="872">
        <v>6.02</v>
      </c>
      <c r="D15" s="872">
        <v>214.19</v>
      </c>
      <c r="E15" s="872">
        <v>330.1</v>
      </c>
      <c r="F15" s="872">
        <v>518.27</v>
      </c>
      <c r="G15" s="872">
        <v>26.01</v>
      </c>
      <c r="H15" s="886" t="s">
        <v>622</v>
      </c>
    </row>
    <row r="16" spans="1:11" ht="15" customHeight="1">
      <c r="A16" s="885" t="s">
        <v>544</v>
      </c>
      <c r="B16" s="872">
        <v>266.29000000000002</v>
      </c>
      <c r="C16" s="872">
        <v>6.19</v>
      </c>
      <c r="D16" s="872">
        <v>75.19</v>
      </c>
      <c r="E16" s="872">
        <v>197.28</v>
      </c>
      <c r="F16" s="872">
        <v>245.63</v>
      </c>
      <c r="G16" s="872">
        <v>26.85</v>
      </c>
      <c r="H16" s="886" t="s">
        <v>626</v>
      </c>
    </row>
    <row r="17" spans="1:8" ht="15" customHeight="1">
      <c r="A17" s="885" t="s">
        <v>545</v>
      </c>
      <c r="B17" s="872">
        <v>83.46</v>
      </c>
      <c r="C17" s="872">
        <v>3.33</v>
      </c>
      <c r="D17" s="872">
        <v>20.66</v>
      </c>
      <c r="E17" s="872">
        <v>66.13</v>
      </c>
      <c r="F17" s="872">
        <v>71.16</v>
      </c>
      <c r="G17" s="872">
        <v>15.63</v>
      </c>
      <c r="H17" s="886" t="s">
        <v>627</v>
      </c>
    </row>
    <row r="18" spans="1:8" ht="15" customHeight="1">
      <c r="A18" s="885" t="s">
        <v>546</v>
      </c>
      <c r="B18" s="872">
        <v>256.39999999999998</v>
      </c>
      <c r="C18" s="872">
        <v>6.4</v>
      </c>
      <c r="D18" s="872">
        <v>61.11</v>
      </c>
      <c r="E18" s="872">
        <v>201.69</v>
      </c>
      <c r="F18" s="872">
        <v>234.92</v>
      </c>
      <c r="G18" s="872">
        <v>27.89</v>
      </c>
      <c r="H18" s="886" t="s">
        <v>628</v>
      </c>
    </row>
    <row r="19" spans="1:8" ht="15" customHeight="1">
      <c r="A19" s="885" t="s">
        <v>547</v>
      </c>
      <c r="B19" s="872">
        <v>65.64</v>
      </c>
      <c r="C19" s="872">
        <v>3.03</v>
      </c>
      <c r="D19" s="872">
        <v>19.239999999999998</v>
      </c>
      <c r="E19" s="872">
        <v>49.43</v>
      </c>
      <c r="F19" s="872">
        <v>56.13</v>
      </c>
      <c r="G19" s="872">
        <v>12.54</v>
      </c>
      <c r="H19" s="886" t="s">
        <v>629</v>
      </c>
    </row>
    <row r="20" spans="1:8" ht="15" customHeight="1">
      <c r="A20" s="885" t="s">
        <v>548</v>
      </c>
      <c r="B20" s="872">
        <v>102.96</v>
      </c>
      <c r="C20" s="872">
        <v>5.32</v>
      </c>
      <c r="D20" s="872">
        <v>24.16</v>
      </c>
      <c r="E20" s="872">
        <v>84.12</v>
      </c>
      <c r="F20" s="872">
        <v>89</v>
      </c>
      <c r="G20" s="872">
        <v>19.29</v>
      </c>
      <c r="H20" s="886" t="s">
        <v>630</v>
      </c>
    </row>
    <row r="21" spans="1:8" ht="15" customHeight="1">
      <c r="A21" s="885" t="s">
        <v>549</v>
      </c>
      <c r="B21" s="872">
        <v>224.68</v>
      </c>
      <c r="C21" s="872">
        <v>6.93</v>
      </c>
      <c r="D21" s="872">
        <v>77.430000000000007</v>
      </c>
      <c r="E21" s="872">
        <v>154.18</v>
      </c>
      <c r="F21" s="872">
        <v>208.85</v>
      </c>
      <c r="G21" s="872">
        <v>22.75</v>
      </c>
      <c r="H21" s="886" t="s">
        <v>631</v>
      </c>
    </row>
    <row r="22" spans="1:8" ht="15" customHeight="1">
      <c r="A22" s="885" t="s">
        <v>550</v>
      </c>
      <c r="B22" s="872">
        <v>614</v>
      </c>
      <c r="C22" s="872">
        <v>3.53</v>
      </c>
      <c r="D22" s="872">
        <v>160.13</v>
      </c>
      <c r="E22" s="872">
        <v>457.4</v>
      </c>
      <c r="F22" s="872">
        <v>594.46</v>
      </c>
      <c r="G22" s="872">
        <v>23.07</v>
      </c>
      <c r="H22" s="886" t="s">
        <v>634</v>
      </c>
    </row>
    <row r="23" spans="1:8" ht="15" customHeight="1">
      <c r="A23" s="885" t="s">
        <v>551</v>
      </c>
      <c r="B23" s="872">
        <v>363.13</v>
      </c>
      <c r="C23" s="872">
        <v>5.43</v>
      </c>
      <c r="D23" s="872">
        <v>98.87</v>
      </c>
      <c r="E23" s="872">
        <v>269.69</v>
      </c>
      <c r="F23" s="872">
        <v>347.48</v>
      </c>
      <c r="G23" s="872">
        <v>21.08</v>
      </c>
      <c r="H23" s="886" t="s">
        <v>635</v>
      </c>
    </row>
    <row r="24" spans="1:8" ht="15" customHeight="1">
      <c r="A24" s="885" t="s">
        <v>552</v>
      </c>
      <c r="B24" s="872">
        <v>185.7</v>
      </c>
      <c r="C24" s="872">
        <v>4.22</v>
      </c>
      <c r="D24" s="872">
        <v>45.33</v>
      </c>
      <c r="E24" s="872">
        <v>144.58000000000001</v>
      </c>
      <c r="F24" s="872">
        <v>165.13</v>
      </c>
      <c r="G24" s="872">
        <v>24.78</v>
      </c>
      <c r="H24" s="886" t="s">
        <v>636</v>
      </c>
    </row>
    <row r="25" spans="1:8" ht="15" customHeight="1">
      <c r="A25" s="885" t="s">
        <v>553</v>
      </c>
      <c r="B25" s="872">
        <v>100.87</v>
      </c>
      <c r="C25" s="872">
        <v>2.15</v>
      </c>
      <c r="D25" s="872">
        <v>19.14</v>
      </c>
      <c r="E25" s="872">
        <v>83.88</v>
      </c>
      <c r="F25" s="872">
        <v>91.61</v>
      </c>
      <c r="G25" s="872">
        <v>11.42</v>
      </c>
      <c r="H25" s="886" t="s">
        <v>637</v>
      </c>
    </row>
    <row r="26" spans="1:8" ht="15" customHeight="1">
      <c r="A26" s="885" t="s">
        <v>554</v>
      </c>
      <c r="B26" s="872">
        <v>286.83</v>
      </c>
      <c r="C26" s="872">
        <v>9.08</v>
      </c>
      <c r="D26" s="872">
        <v>53.43</v>
      </c>
      <c r="E26" s="872">
        <v>242.48</v>
      </c>
      <c r="F26" s="872">
        <v>252.73</v>
      </c>
      <c r="G26" s="872">
        <v>43.18</v>
      </c>
      <c r="H26" s="886" t="s">
        <v>638</v>
      </c>
    </row>
    <row r="27" spans="1:8" ht="15" customHeight="1">
      <c r="A27" s="885" t="s">
        <v>555</v>
      </c>
      <c r="B27" s="872">
        <v>222.86</v>
      </c>
      <c r="C27" s="872">
        <v>3.34</v>
      </c>
      <c r="D27" s="872">
        <v>37.79</v>
      </c>
      <c r="E27" s="872">
        <v>188.41</v>
      </c>
      <c r="F27" s="872">
        <v>206.08</v>
      </c>
      <c r="G27" s="872">
        <v>20.13</v>
      </c>
      <c r="H27" s="886" t="s">
        <v>639</v>
      </c>
    </row>
    <row r="28" spans="1:8" ht="15" customHeight="1">
      <c r="A28" s="885" t="s">
        <v>556</v>
      </c>
      <c r="B28" s="872">
        <v>99.25</v>
      </c>
      <c r="C28" s="872">
        <v>3.76</v>
      </c>
      <c r="D28" s="872">
        <v>27.29</v>
      </c>
      <c r="E28" s="872">
        <v>75.72</v>
      </c>
      <c r="F28" s="872">
        <v>87.51</v>
      </c>
      <c r="G28" s="872">
        <v>15.5</v>
      </c>
      <c r="H28" s="886" t="s">
        <v>640</v>
      </c>
    </row>
    <row r="29" spans="1:8" ht="15" customHeight="1">
      <c r="A29" s="885" t="s">
        <v>557</v>
      </c>
      <c r="B29" s="872">
        <v>204.25</v>
      </c>
      <c r="C29" s="872">
        <v>9.8699999999999992</v>
      </c>
      <c r="D29" s="872">
        <v>38.729999999999997</v>
      </c>
      <c r="E29" s="872">
        <v>175.4</v>
      </c>
      <c r="F29" s="872">
        <v>190.09</v>
      </c>
      <c r="G29" s="872">
        <v>24.03</v>
      </c>
      <c r="H29" s="886" t="s">
        <v>641</v>
      </c>
    </row>
    <row r="30" spans="1:8" ht="15" customHeight="1">
      <c r="A30" s="885" t="s">
        <v>558</v>
      </c>
      <c r="B30" s="872">
        <v>246.73</v>
      </c>
      <c r="C30" s="872">
        <v>7.66</v>
      </c>
      <c r="D30" s="872">
        <v>68.92</v>
      </c>
      <c r="E30" s="872">
        <v>185.47</v>
      </c>
      <c r="F30" s="872">
        <v>230.39</v>
      </c>
      <c r="G30" s="872">
        <v>24</v>
      </c>
      <c r="H30" s="886" t="s">
        <v>644</v>
      </c>
    </row>
    <row r="31" spans="1:8" ht="18.75" customHeight="1">
      <c r="A31" s="885" t="s">
        <v>559</v>
      </c>
      <c r="B31" s="872">
        <v>232.74</v>
      </c>
      <c r="C31" s="872">
        <v>14.85</v>
      </c>
      <c r="D31" s="872">
        <v>53.39</v>
      </c>
      <c r="E31" s="872">
        <v>194.2</v>
      </c>
      <c r="F31" s="872">
        <v>217.3</v>
      </c>
      <c r="G31" s="872">
        <v>30.29</v>
      </c>
      <c r="H31" s="886" t="s">
        <v>645</v>
      </c>
    </row>
    <row r="32" spans="1:8" ht="75" customHeight="1">
      <c r="A32" s="885" t="s">
        <v>560</v>
      </c>
      <c r="B32" s="872">
        <v>270.07</v>
      </c>
      <c r="C32" s="872">
        <v>18</v>
      </c>
      <c r="D32" s="872">
        <v>42.48</v>
      </c>
      <c r="E32" s="872">
        <v>245.59</v>
      </c>
      <c r="F32" s="872">
        <v>211.52</v>
      </c>
      <c r="G32" s="872">
        <v>76.540000000000006</v>
      </c>
      <c r="H32" s="886" t="s">
        <v>646</v>
      </c>
    </row>
    <row r="33" spans="1:8" ht="34.5">
      <c r="A33" s="885" t="s">
        <v>561</v>
      </c>
      <c r="B33" s="872">
        <v>379.77</v>
      </c>
      <c r="C33" s="872">
        <v>6.07</v>
      </c>
      <c r="D33" s="872">
        <v>119.97</v>
      </c>
      <c r="E33" s="872">
        <v>265.88</v>
      </c>
      <c r="F33" s="872">
        <v>364.42</v>
      </c>
      <c r="G33" s="872">
        <v>21.43</v>
      </c>
      <c r="H33" s="886" t="s">
        <v>623</v>
      </c>
    </row>
    <row r="34" spans="1:8" ht="17.25">
      <c r="A34" s="885" t="s">
        <v>562</v>
      </c>
      <c r="B34" s="872">
        <v>371.74</v>
      </c>
      <c r="C34" s="872">
        <v>2.91</v>
      </c>
      <c r="D34" s="872">
        <v>90.91</v>
      </c>
      <c r="E34" s="872">
        <v>283.73</v>
      </c>
      <c r="F34" s="872">
        <v>356.5</v>
      </c>
      <c r="G34" s="872">
        <v>18.149999999999999</v>
      </c>
      <c r="H34" s="886" t="s">
        <v>624</v>
      </c>
    </row>
    <row r="35" spans="1:8" ht="34.5">
      <c r="A35" s="885" t="s">
        <v>563</v>
      </c>
      <c r="B35" s="872">
        <v>61.85</v>
      </c>
      <c r="C35" s="872">
        <v>1.67</v>
      </c>
      <c r="D35" s="872">
        <v>14.97</v>
      </c>
      <c r="E35" s="872">
        <v>48.54</v>
      </c>
      <c r="F35" s="872">
        <v>54.72</v>
      </c>
      <c r="G35" s="872">
        <v>8.8000000000000007</v>
      </c>
      <c r="H35" s="886" t="s">
        <v>647</v>
      </c>
    </row>
    <row r="36" spans="1:8" ht="17.25">
      <c r="A36" s="885" t="s">
        <v>564</v>
      </c>
      <c r="B36" s="872">
        <v>150.32</v>
      </c>
      <c r="C36" s="872">
        <v>5.92</v>
      </c>
      <c r="D36" s="872">
        <v>38.590000000000003</v>
      </c>
      <c r="E36" s="872">
        <v>117.65</v>
      </c>
      <c r="F36" s="872">
        <v>135.76</v>
      </c>
      <c r="G36" s="872">
        <v>20.49</v>
      </c>
      <c r="H36" s="886" t="s">
        <v>648</v>
      </c>
    </row>
    <row r="37" spans="1:8" ht="34.5">
      <c r="A37" s="885" t="s">
        <v>565</v>
      </c>
      <c r="B37" s="872">
        <v>150.47</v>
      </c>
      <c r="C37" s="872">
        <v>6.36</v>
      </c>
      <c r="D37" s="872">
        <v>30.64</v>
      </c>
      <c r="E37" s="872">
        <v>126.19</v>
      </c>
      <c r="F37" s="872">
        <v>136.47</v>
      </c>
      <c r="G37" s="872">
        <v>20.36</v>
      </c>
      <c r="H37" s="886" t="s">
        <v>649</v>
      </c>
    </row>
    <row r="38" spans="1:8" ht="17.25">
      <c r="A38" s="883" t="s">
        <v>566</v>
      </c>
      <c r="B38" s="873">
        <v>3709.77</v>
      </c>
      <c r="C38" s="869">
        <v>214.95</v>
      </c>
      <c r="D38" s="869">
        <v>948.96</v>
      </c>
      <c r="E38" s="873">
        <v>2975.76</v>
      </c>
      <c r="F38" s="873">
        <v>3206.95</v>
      </c>
      <c r="G38" s="869">
        <v>717.77</v>
      </c>
      <c r="H38" s="884" t="s">
        <v>650</v>
      </c>
    </row>
    <row r="39" spans="1:8" ht="6" customHeight="1">
      <c r="A39" s="885" t="s">
        <v>567</v>
      </c>
      <c r="B39" s="872">
        <v>554.01</v>
      </c>
      <c r="C39" s="872">
        <v>34.92</v>
      </c>
      <c r="D39" s="872">
        <v>224.14</v>
      </c>
      <c r="E39" s="872">
        <v>364.79</v>
      </c>
      <c r="F39" s="872">
        <v>488.6</v>
      </c>
      <c r="G39" s="872">
        <v>100.33</v>
      </c>
      <c r="H39" s="886" t="s">
        <v>651</v>
      </c>
    </row>
    <row r="40" spans="1:8" ht="42" customHeight="1">
      <c r="A40" s="885" t="s">
        <v>568</v>
      </c>
      <c r="B40" s="872">
        <v>134.16</v>
      </c>
      <c r="C40" s="872">
        <v>8.11</v>
      </c>
      <c r="D40" s="872">
        <v>30.27</v>
      </c>
      <c r="E40" s="872">
        <v>112</v>
      </c>
      <c r="F40" s="872">
        <v>112.32</v>
      </c>
      <c r="G40" s="872">
        <v>29.95</v>
      </c>
      <c r="H40" s="886" t="s">
        <v>652</v>
      </c>
    </row>
    <row r="41" spans="1:8" ht="24" customHeight="1">
      <c r="A41" s="885" t="s">
        <v>569</v>
      </c>
      <c r="B41" s="872">
        <v>251.72</v>
      </c>
      <c r="C41" s="872">
        <v>12.4</v>
      </c>
      <c r="D41" s="872">
        <v>66.239999999999995</v>
      </c>
      <c r="E41" s="872">
        <v>197.88</v>
      </c>
      <c r="F41" s="872">
        <v>217.95</v>
      </c>
      <c r="G41" s="872">
        <v>46.17</v>
      </c>
      <c r="H41" s="886" t="s">
        <v>653</v>
      </c>
    </row>
    <row r="42" spans="1:8" ht="17.25">
      <c r="A42" s="885" t="s">
        <v>570</v>
      </c>
      <c r="B42" s="872">
        <v>143.03</v>
      </c>
      <c r="C42" s="872">
        <v>4.8899999999999997</v>
      </c>
      <c r="D42" s="872">
        <v>37.06</v>
      </c>
      <c r="E42" s="872">
        <v>110.86</v>
      </c>
      <c r="F42" s="872">
        <v>120.39</v>
      </c>
      <c r="G42" s="872">
        <v>27.53</v>
      </c>
      <c r="H42" s="886" t="s">
        <v>654</v>
      </c>
    </row>
    <row r="43" spans="1:8" ht="17.25">
      <c r="A43" s="885" t="s">
        <v>571</v>
      </c>
      <c r="B43" s="872">
        <v>147.75</v>
      </c>
      <c r="C43" s="872">
        <v>6.46</v>
      </c>
      <c r="D43" s="872">
        <v>32.29</v>
      </c>
      <c r="E43" s="872">
        <v>121.91</v>
      </c>
      <c r="F43" s="872">
        <v>126.02</v>
      </c>
      <c r="G43" s="872">
        <v>28.18</v>
      </c>
      <c r="H43" s="886" t="s">
        <v>655</v>
      </c>
    </row>
    <row r="44" spans="1:8" ht="17.25">
      <c r="A44" s="885" t="s">
        <v>572</v>
      </c>
      <c r="B44" s="872">
        <v>150.13999999999999</v>
      </c>
      <c r="C44" s="872">
        <v>7.14</v>
      </c>
      <c r="D44" s="872">
        <v>25.3</v>
      </c>
      <c r="E44" s="872">
        <v>131.97999999999999</v>
      </c>
      <c r="F44" s="872">
        <v>134.62</v>
      </c>
      <c r="G44" s="872">
        <v>22.66</v>
      </c>
      <c r="H44" s="886" t="s">
        <v>656</v>
      </c>
    </row>
    <row r="45" spans="1:8" ht="17.25">
      <c r="A45" s="885" t="s">
        <v>573</v>
      </c>
      <c r="B45" s="872">
        <v>142.51</v>
      </c>
      <c r="C45" s="872">
        <v>7.88</v>
      </c>
      <c r="D45" s="872">
        <v>27.61</v>
      </c>
      <c r="E45" s="872">
        <v>122.79</v>
      </c>
      <c r="F45" s="872">
        <v>113.64</v>
      </c>
      <c r="G45" s="872">
        <v>36.75</v>
      </c>
      <c r="H45" s="886" t="s">
        <v>657</v>
      </c>
    </row>
    <row r="46" spans="1:8" ht="17.25">
      <c r="A46" s="885" t="s">
        <v>574</v>
      </c>
      <c r="B46" s="872">
        <v>390.62</v>
      </c>
      <c r="C46" s="872">
        <v>14.43</v>
      </c>
      <c r="D46" s="872">
        <v>85.07</v>
      </c>
      <c r="E46" s="872">
        <v>319.98</v>
      </c>
      <c r="F46" s="872">
        <v>317.57</v>
      </c>
      <c r="G46" s="872">
        <v>87.49</v>
      </c>
      <c r="H46" s="886" t="s">
        <v>658</v>
      </c>
    </row>
    <row r="47" spans="1:8" ht="17.25">
      <c r="A47" s="885" t="s">
        <v>575</v>
      </c>
      <c r="B47" s="872">
        <v>56.49</v>
      </c>
      <c r="C47" s="872">
        <v>8.8000000000000007</v>
      </c>
      <c r="D47" s="872">
        <v>9.07</v>
      </c>
      <c r="E47" s="872">
        <v>56.21</v>
      </c>
      <c r="F47" s="872">
        <v>44.12</v>
      </c>
      <c r="G47" s="872">
        <v>21.17</v>
      </c>
      <c r="H47" s="886" t="s">
        <v>659</v>
      </c>
    </row>
    <row r="48" spans="1:8" ht="17.25">
      <c r="A48" s="885" t="s">
        <v>576</v>
      </c>
      <c r="B48" s="872">
        <v>324.44</v>
      </c>
      <c r="C48" s="872">
        <v>17.399999999999999</v>
      </c>
      <c r="D48" s="872">
        <v>67.900000000000006</v>
      </c>
      <c r="E48" s="872">
        <v>273.93</v>
      </c>
      <c r="F48" s="872">
        <v>280</v>
      </c>
      <c r="G48" s="872">
        <v>61.84</v>
      </c>
      <c r="H48" s="886" t="s">
        <v>660</v>
      </c>
    </row>
    <row r="49" spans="1:8" ht="17.25">
      <c r="A49" s="885" t="s">
        <v>577</v>
      </c>
      <c r="B49" s="872">
        <v>95.33</v>
      </c>
      <c r="C49" s="872">
        <v>5.19</v>
      </c>
      <c r="D49" s="872">
        <v>21.43</v>
      </c>
      <c r="E49" s="872">
        <v>79.099999999999994</v>
      </c>
      <c r="F49" s="872">
        <v>78.069999999999993</v>
      </c>
      <c r="G49" s="872">
        <v>22.46</v>
      </c>
      <c r="H49" s="886" t="s">
        <v>661</v>
      </c>
    </row>
    <row r="50" spans="1:8" ht="34.5">
      <c r="A50" s="885" t="s">
        <v>578</v>
      </c>
      <c r="B50" s="872">
        <v>231.26</v>
      </c>
      <c r="C50" s="872">
        <v>16.8</v>
      </c>
      <c r="D50" s="872">
        <v>52.36</v>
      </c>
      <c r="E50" s="872">
        <v>195.7</v>
      </c>
      <c r="F50" s="872">
        <v>198.95</v>
      </c>
      <c r="G50" s="872">
        <v>49.1</v>
      </c>
      <c r="H50" s="886" t="s">
        <v>662</v>
      </c>
    </row>
    <row r="51" spans="1:8" ht="17.25">
      <c r="A51" s="885" t="s">
        <v>579</v>
      </c>
      <c r="B51" s="872">
        <v>142.22999999999999</v>
      </c>
      <c r="C51" s="872">
        <v>13.71</v>
      </c>
      <c r="D51" s="872">
        <v>37.090000000000003</v>
      </c>
      <c r="E51" s="872">
        <v>118.85</v>
      </c>
      <c r="F51" s="872">
        <v>118.54</v>
      </c>
      <c r="G51" s="872">
        <v>37.4</v>
      </c>
      <c r="H51" s="886" t="s">
        <v>663</v>
      </c>
    </row>
    <row r="52" spans="1:8" ht="17.25">
      <c r="A52" s="885" t="s">
        <v>580</v>
      </c>
      <c r="B52" s="872">
        <v>200.92</v>
      </c>
      <c r="C52" s="872">
        <v>11.63</v>
      </c>
      <c r="D52" s="872">
        <v>40.869999999999997</v>
      </c>
      <c r="E52" s="872">
        <v>171.68</v>
      </c>
      <c r="F52" s="872">
        <v>168.9</v>
      </c>
      <c r="G52" s="872">
        <v>43.65</v>
      </c>
      <c r="H52" s="886" t="s">
        <v>664</v>
      </c>
    </row>
    <row r="53" spans="1:8" ht="17.25">
      <c r="A53" s="885" t="s">
        <v>581</v>
      </c>
      <c r="B53" s="872">
        <v>271.85000000000002</v>
      </c>
      <c r="C53" s="872">
        <v>26.81</v>
      </c>
      <c r="D53" s="872">
        <v>85.96</v>
      </c>
      <c r="E53" s="872">
        <v>212.7</v>
      </c>
      <c r="F53" s="872">
        <v>253.06</v>
      </c>
      <c r="G53" s="872">
        <v>45.6</v>
      </c>
      <c r="H53" s="886" t="s">
        <v>665</v>
      </c>
    </row>
    <row r="54" spans="1:8" ht="17.25">
      <c r="A54" s="885" t="s">
        <v>582</v>
      </c>
      <c r="B54" s="872">
        <v>181.59</v>
      </c>
      <c r="C54" s="872">
        <v>6.55</v>
      </c>
      <c r="D54" s="872">
        <v>38.07</v>
      </c>
      <c r="E54" s="872">
        <v>150.07</v>
      </c>
      <c r="F54" s="872">
        <v>162.41</v>
      </c>
      <c r="G54" s="872">
        <v>25.73</v>
      </c>
      <c r="H54" s="886" t="s">
        <v>666</v>
      </c>
    </row>
    <row r="55" spans="1:8" ht="17.25">
      <c r="A55" s="885" t="s">
        <v>583</v>
      </c>
      <c r="B55" s="872">
        <v>291.73</v>
      </c>
      <c r="C55" s="872">
        <v>11.84</v>
      </c>
      <c r="D55" s="872">
        <v>68.22</v>
      </c>
      <c r="E55" s="872">
        <v>235.35</v>
      </c>
      <c r="F55" s="872">
        <v>271.81</v>
      </c>
      <c r="G55" s="872">
        <v>31.77</v>
      </c>
      <c r="H55" s="886" t="s">
        <v>667</v>
      </c>
    </row>
    <row r="56" spans="1:8" ht="34.5">
      <c r="A56" s="883" t="s">
        <v>395</v>
      </c>
      <c r="B56" s="873">
        <v>5489.84</v>
      </c>
      <c r="C56" s="869">
        <v>301.89999999999998</v>
      </c>
      <c r="D56" s="873">
        <v>1027.76</v>
      </c>
      <c r="E56" s="873">
        <v>4763.97</v>
      </c>
      <c r="F56" s="873">
        <v>4808.18</v>
      </c>
      <c r="G56" s="869">
        <v>983.55</v>
      </c>
      <c r="H56" s="884" t="s">
        <v>396</v>
      </c>
    </row>
    <row r="57" spans="1:8" ht="34.5">
      <c r="A57" s="885" t="s">
        <v>397</v>
      </c>
      <c r="B57" s="872">
        <v>734.81</v>
      </c>
      <c r="C57" s="872">
        <v>63.02</v>
      </c>
      <c r="D57" s="872">
        <v>132.16999999999999</v>
      </c>
      <c r="E57" s="872">
        <v>665.66</v>
      </c>
      <c r="F57" s="872">
        <v>618.34</v>
      </c>
      <c r="G57" s="872">
        <v>179.49</v>
      </c>
      <c r="H57" s="886" t="s">
        <v>398</v>
      </c>
    </row>
    <row r="58" spans="1:8" ht="17.25">
      <c r="A58" s="885" t="s">
        <v>399</v>
      </c>
      <c r="B58" s="872">
        <v>365.84</v>
      </c>
      <c r="C58" s="872">
        <v>17.52</v>
      </c>
      <c r="D58" s="872">
        <v>65.09</v>
      </c>
      <c r="E58" s="872">
        <v>318.27999999999997</v>
      </c>
      <c r="F58" s="872">
        <v>330.94</v>
      </c>
      <c r="G58" s="872">
        <v>52.43</v>
      </c>
      <c r="H58" s="886" t="s">
        <v>400</v>
      </c>
    </row>
    <row r="59" spans="1:8" ht="17.25">
      <c r="A59" s="885" t="s">
        <v>401</v>
      </c>
      <c r="B59" s="872">
        <v>315.02999999999997</v>
      </c>
      <c r="C59" s="872">
        <v>25</v>
      </c>
      <c r="D59" s="872">
        <v>57.51</v>
      </c>
      <c r="E59" s="872">
        <v>282.52</v>
      </c>
      <c r="F59" s="872">
        <v>275.88</v>
      </c>
      <c r="G59" s="872">
        <v>64.150000000000006</v>
      </c>
      <c r="H59" s="886" t="s">
        <v>402</v>
      </c>
    </row>
    <row r="60" spans="1:8" ht="17.25">
      <c r="A60" s="885" t="s">
        <v>2193</v>
      </c>
      <c r="B60" s="872">
        <v>291.99</v>
      </c>
      <c r="C60" s="872">
        <v>13.53</v>
      </c>
      <c r="D60" s="872">
        <v>41.83</v>
      </c>
      <c r="E60" s="872">
        <v>263.68</v>
      </c>
      <c r="F60" s="872">
        <v>246.38</v>
      </c>
      <c r="G60" s="872">
        <v>59.14</v>
      </c>
      <c r="H60" s="886" t="s">
        <v>404</v>
      </c>
    </row>
    <row r="61" spans="1:8" ht="34.5">
      <c r="A61" s="885" t="s">
        <v>405</v>
      </c>
      <c r="B61" s="872">
        <v>517.54999999999995</v>
      </c>
      <c r="C61" s="872">
        <v>10.81</v>
      </c>
      <c r="D61" s="872">
        <v>93.91</v>
      </c>
      <c r="E61" s="872">
        <v>434.45</v>
      </c>
      <c r="F61" s="872">
        <v>445.42</v>
      </c>
      <c r="G61" s="872">
        <v>82.94</v>
      </c>
      <c r="H61" s="886" t="s">
        <v>406</v>
      </c>
    </row>
    <row r="62" spans="1:8" ht="17.25">
      <c r="A62" s="885" t="s">
        <v>407</v>
      </c>
      <c r="B62" s="872">
        <v>153.9</v>
      </c>
      <c r="C62" s="872">
        <v>6.14</v>
      </c>
      <c r="D62" s="872">
        <v>15.38</v>
      </c>
      <c r="E62" s="872">
        <v>144.66</v>
      </c>
      <c r="F62" s="872">
        <v>123.84</v>
      </c>
      <c r="G62" s="872">
        <v>36.21</v>
      </c>
      <c r="H62" s="886" t="s">
        <v>408</v>
      </c>
    </row>
    <row r="63" spans="1:8" ht="17.25">
      <c r="A63" s="885" t="s">
        <v>409</v>
      </c>
      <c r="B63" s="872">
        <v>287.74</v>
      </c>
      <c r="C63" s="872">
        <v>23.07</v>
      </c>
      <c r="D63" s="872">
        <v>48.83</v>
      </c>
      <c r="E63" s="872">
        <v>261.98</v>
      </c>
      <c r="F63" s="872">
        <v>240.78</v>
      </c>
      <c r="G63" s="872">
        <v>70.03</v>
      </c>
      <c r="H63" s="886" t="s">
        <v>410</v>
      </c>
    </row>
    <row r="64" spans="1:8" ht="34.5">
      <c r="A64" s="885" t="s">
        <v>411</v>
      </c>
      <c r="B64" s="872">
        <v>78.569999999999993</v>
      </c>
      <c r="C64" s="872">
        <v>4.5599999999999996</v>
      </c>
      <c r="D64" s="872">
        <v>9.6999999999999993</v>
      </c>
      <c r="E64" s="872">
        <v>73.44</v>
      </c>
      <c r="F64" s="872">
        <v>62.43</v>
      </c>
      <c r="G64" s="872">
        <v>20.71</v>
      </c>
      <c r="H64" s="886" t="s">
        <v>2194</v>
      </c>
    </row>
    <row r="65" spans="1:8" ht="17.25">
      <c r="A65" s="885" t="s">
        <v>412</v>
      </c>
      <c r="B65" s="872">
        <v>95.41</v>
      </c>
      <c r="C65" s="872">
        <v>2.95</v>
      </c>
      <c r="D65" s="872">
        <v>16.36</v>
      </c>
      <c r="E65" s="872">
        <v>81.99</v>
      </c>
      <c r="F65" s="872">
        <v>83.72</v>
      </c>
      <c r="G65" s="872">
        <v>14.63</v>
      </c>
      <c r="H65" s="886" t="s">
        <v>669</v>
      </c>
    </row>
    <row r="66" spans="1:8" ht="34.5">
      <c r="A66" s="885" t="s">
        <v>413</v>
      </c>
      <c r="B66" s="872">
        <v>136.94</v>
      </c>
      <c r="C66" s="872">
        <v>5</v>
      </c>
      <c r="D66" s="872">
        <v>26.9</v>
      </c>
      <c r="E66" s="872">
        <v>115.04</v>
      </c>
      <c r="F66" s="872">
        <v>125.05</v>
      </c>
      <c r="G66" s="872">
        <v>16.89</v>
      </c>
      <c r="H66" s="886" t="s">
        <v>414</v>
      </c>
    </row>
    <row r="67" spans="1:8" ht="17.25">
      <c r="A67" s="885" t="s">
        <v>415</v>
      </c>
      <c r="B67" s="872">
        <v>570.03</v>
      </c>
      <c r="C67" s="872">
        <v>21.95</v>
      </c>
      <c r="D67" s="872">
        <v>154.04</v>
      </c>
      <c r="E67" s="872">
        <v>437.94</v>
      </c>
      <c r="F67" s="872">
        <v>514.85</v>
      </c>
      <c r="G67" s="872">
        <v>77.13</v>
      </c>
      <c r="H67" s="886" t="s">
        <v>416</v>
      </c>
    </row>
    <row r="68" spans="1:8" ht="17.25">
      <c r="A68" s="885" t="s">
        <v>417</v>
      </c>
      <c r="B68" s="872">
        <v>350.35</v>
      </c>
      <c r="C68" s="872">
        <v>22.25</v>
      </c>
      <c r="D68" s="872">
        <v>67.23</v>
      </c>
      <c r="E68" s="872">
        <v>305.37</v>
      </c>
      <c r="F68" s="872">
        <v>329.62</v>
      </c>
      <c r="G68" s="872">
        <v>42.98</v>
      </c>
      <c r="H68" s="886" t="s">
        <v>418</v>
      </c>
    </row>
    <row r="69" spans="1:8" ht="17.25">
      <c r="A69" s="885" t="s">
        <v>419</v>
      </c>
      <c r="B69" s="872">
        <v>148.61000000000001</v>
      </c>
      <c r="C69" s="872">
        <v>8.39</v>
      </c>
      <c r="D69" s="872">
        <v>28.63</v>
      </c>
      <c r="E69" s="872">
        <v>128.37</v>
      </c>
      <c r="F69" s="872">
        <v>121.46</v>
      </c>
      <c r="G69" s="872">
        <v>35.54</v>
      </c>
      <c r="H69" s="886" t="s">
        <v>420</v>
      </c>
    </row>
    <row r="70" spans="1:8" ht="17.25">
      <c r="A70" s="885" t="s">
        <v>421</v>
      </c>
      <c r="B70" s="872">
        <v>132.91</v>
      </c>
      <c r="C70" s="872">
        <v>5.37</v>
      </c>
      <c r="D70" s="872">
        <v>29.03</v>
      </c>
      <c r="E70" s="872">
        <v>109.26</v>
      </c>
      <c r="F70" s="872">
        <v>113.28</v>
      </c>
      <c r="G70" s="872">
        <v>25.01</v>
      </c>
      <c r="H70" s="886" t="s">
        <v>422</v>
      </c>
    </row>
    <row r="71" spans="1:8" ht="34.5">
      <c r="A71" s="885" t="s">
        <v>289</v>
      </c>
      <c r="B71" s="872">
        <v>251.02</v>
      </c>
      <c r="C71" s="872">
        <v>9.23</v>
      </c>
      <c r="D71" s="872">
        <v>67.86</v>
      </c>
      <c r="E71" s="872">
        <v>192.4</v>
      </c>
      <c r="F71" s="872">
        <v>231.32</v>
      </c>
      <c r="G71" s="872">
        <v>28.94</v>
      </c>
      <c r="H71" s="886" t="s">
        <v>423</v>
      </c>
    </row>
    <row r="72" spans="1:8" ht="17.25">
      <c r="A72" s="885" t="s">
        <v>424</v>
      </c>
      <c r="B72" s="872">
        <v>325.18</v>
      </c>
      <c r="C72" s="872">
        <v>13.51</v>
      </c>
      <c r="D72" s="872">
        <v>47</v>
      </c>
      <c r="E72" s="872">
        <v>291.69</v>
      </c>
      <c r="F72" s="872">
        <v>293.18</v>
      </c>
      <c r="G72" s="872">
        <v>45.51</v>
      </c>
      <c r="H72" s="886" t="s">
        <v>425</v>
      </c>
    </row>
    <row r="73" spans="1:8" ht="17.25">
      <c r="A73" s="885" t="s">
        <v>426</v>
      </c>
      <c r="B73" s="872">
        <v>229.67</v>
      </c>
      <c r="C73" s="872">
        <v>10.36</v>
      </c>
      <c r="D73" s="872">
        <v>32.93</v>
      </c>
      <c r="E73" s="872">
        <v>207.1</v>
      </c>
      <c r="F73" s="872">
        <v>195.32</v>
      </c>
      <c r="G73" s="872">
        <v>44.71</v>
      </c>
      <c r="H73" s="886" t="s">
        <v>427</v>
      </c>
    </row>
    <row r="74" spans="1:8" ht="17.25">
      <c r="A74" s="885" t="s">
        <v>428</v>
      </c>
      <c r="B74" s="872">
        <v>233.34</v>
      </c>
      <c r="C74" s="872">
        <v>24.33</v>
      </c>
      <c r="D74" s="872">
        <v>34.090000000000003</v>
      </c>
      <c r="E74" s="872">
        <v>223.58</v>
      </c>
      <c r="F74" s="872">
        <v>207.64</v>
      </c>
      <c r="G74" s="872">
        <v>50.03</v>
      </c>
      <c r="H74" s="886" t="s">
        <v>429</v>
      </c>
    </row>
    <row r="75" spans="1:8" ht="34.5">
      <c r="A75" s="885" t="s">
        <v>430</v>
      </c>
      <c r="B75" s="872">
        <v>167.6</v>
      </c>
      <c r="C75" s="872">
        <v>8.8000000000000007</v>
      </c>
      <c r="D75" s="872">
        <v>39.520000000000003</v>
      </c>
      <c r="E75" s="872">
        <v>136.87</v>
      </c>
      <c r="F75" s="872">
        <v>151.99</v>
      </c>
      <c r="G75" s="872">
        <v>24.4</v>
      </c>
      <c r="H75" s="886" t="s">
        <v>431</v>
      </c>
    </row>
    <row r="76" spans="1:8" ht="17.25">
      <c r="A76" s="885" t="s">
        <v>432</v>
      </c>
      <c r="B76" s="872">
        <v>103.35</v>
      </c>
      <c r="C76" s="872">
        <v>6.12</v>
      </c>
      <c r="D76" s="872">
        <v>19.77</v>
      </c>
      <c r="E76" s="872">
        <v>89.7</v>
      </c>
      <c r="F76" s="872">
        <v>96.76</v>
      </c>
      <c r="G76" s="872">
        <v>12.71</v>
      </c>
      <c r="H76" s="886" t="s">
        <v>433</v>
      </c>
    </row>
    <row r="77" spans="1:8" ht="17.25">
      <c r="A77" s="883" t="s">
        <v>584</v>
      </c>
      <c r="B77" s="873">
        <v>2794.49</v>
      </c>
      <c r="C77" s="869">
        <v>87.25</v>
      </c>
      <c r="D77" s="869">
        <v>643.84</v>
      </c>
      <c r="E77" s="873">
        <v>2237.9</v>
      </c>
      <c r="F77" s="873">
        <v>2588.4</v>
      </c>
      <c r="G77" s="869">
        <v>293.33999999999997</v>
      </c>
      <c r="H77" s="884" t="s">
        <v>670</v>
      </c>
    </row>
    <row r="78" spans="1:8" ht="34.5">
      <c r="A78" s="885" t="s">
        <v>585</v>
      </c>
      <c r="B78" s="872">
        <v>485.41</v>
      </c>
      <c r="C78" s="872">
        <v>13.3</v>
      </c>
      <c r="D78" s="872">
        <v>91.75</v>
      </c>
      <c r="E78" s="872">
        <v>406.97</v>
      </c>
      <c r="F78" s="872">
        <v>434.49</v>
      </c>
      <c r="G78" s="872">
        <v>64.23</v>
      </c>
      <c r="H78" s="886" t="s">
        <v>671</v>
      </c>
    </row>
    <row r="79" spans="1:8" ht="17.25">
      <c r="A79" s="885" t="s">
        <v>586</v>
      </c>
      <c r="B79" s="872">
        <v>112.2</v>
      </c>
      <c r="C79" s="872">
        <v>5.66</v>
      </c>
      <c r="D79" s="872">
        <v>24.62</v>
      </c>
      <c r="E79" s="872">
        <v>93.24</v>
      </c>
      <c r="F79" s="872">
        <v>105.93</v>
      </c>
      <c r="G79" s="872">
        <v>11.93</v>
      </c>
      <c r="H79" s="886" t="s">
        <v>672</v>
      </c>
    </row>
    <row r="80" spans="1:8" ht="17.25">
      <c r="A80" s="885" t="s">
        <v>587</v>
      </c>
      <c r="B80" s="872">
        <v>85.31</v>
      </c>
      <c r="C80" s="872">
        <v>4.17</v>
      </c>
      <c r="D80" s="872">
        <v>16.41</v>
      </c>
      <c r="E80" s="872">
        <v>73.069999999999993</v>
      </c>
      <c r="F80" s="872">
        <v>79.88</v>
      </c>
      <c r="G80" s="872">
        <v>9.6</v>
      </c>
      <c r="H80" s="886" t="s">
        <v>2195</v>
      </c>
    </row>
    <row r="81" spans="1:8" ht="17.25">
      <c r="A81" s="885" t="s">
        <v>588</v>
      </c>
      <c r="B81" s="872">
        <v>165.7</v>
      </c>
      <c r="C81" s="872">
        <v>0.61</v>
      </c>
      <c r="D81" s="872">
        <v>54.44</v>
      </c>
      <c r="E81" s="872">
        <v>111.87</v>
      </c>
      <c r="F81" s="872">
        <v>162.83000000000001</v>
      </c>
      <c r="G81" s="872">
        <v>3.48</v>
      </c>
      <c r="H81" s="886" t="s">
        <v>674</v>
      </c>
    </row>
    <row r="82" spans="1:8" ht="17.25">
      <c r="A82" s="885" t="s">
        <v>589</v>
      </c>
      <c r="B82" s="872">
        <v>339.67</v>
      </c>
      <c r="C82" s="872">
        <v>5.74</v>
      </c>
      <c r="D82" s="872">
        <v>76.05</v>
      </c>
      <c r="E82" s="872">
        <v>269.36</v>
      </c>
      <c r="F82" s="872">
        <v>321.89</v>
      </c>
      <c r="G82" s="872">
        <v>23.52</v>
      </c>
      <c r="H82" s="886" t="s">
        <v>676</v>
      </c>
    </row>
    <row r="83" spans="1:8" ht="17.25">
      <c r="A83" s="885" t="s">
        <v>590</v>
      </c>
      <c r="B83" s="872">
        <v>82.07</v>
      </c>
      <c r="C83" s="872">
        <v>1.69</v>
      </c>
      <c r="D83" s="872">
        <v>11.59</v>
      </c>
      <c r="E83" s="872">
        <v>72.17</v>
      </c>
      <c r="F83" s="872">
        <v>75.69</v>
      </c>
      <c r="G83" s="872">
        <v>8.08</v>
      </c>
      <c r="H83" s="886" t="s">
        <v>677</v>
      </c>
    </row>
    <row r="84" spans="1:8" ht="17.25">
      <c r="A84" s="885" t="s">
        <v>591</v>
      </c>
      <c r="B84" s="872">
        <v>167.29</v>
      </c>
      <c r="C84" s="872">
        <v>5.25</v>
      </c>
      <c r="D84" s="872">
        <v>40.07</v>
      </c>
      <c r="E84" s="872">
        <v>132.47</v>
      </c>
      <c r="F84" s="872">
        <v>151.28</v>
      </c>
      <c r="G84" s="872">
        <v>21.26</v>
      </c>
      <c r="H84" s="886" t="s">
        <v>678</v>
      </c>
    </row>
    <row r="85" spans="1:8" ht="17.25">
      <c r="A85" s="885" t="s">
        <v>592</v>
      </c>
      <c r="B85" s="872">
        <v>486.53</v>
      </c>
      <c r="C85" s="872">
        <v>10.33</v>
      </c>
      <c r="D85" s="872">
        <v>132.85</v>
      </c>
      <c r="E85" s="872">
        <v>364.01</v>
      </c>
      <c r="F85" s="872">
        <v>450.08</v>
      </c>
      <c r="G85" s="872">
        <v>46.78</v>
      </c>
      <c r="H85" s="886" t="s">
        <v>679</v>
      </c>
    </row>
    <row r="86" spans="1:8" ht="17.25">
      <c r="A86" s="885" t="s">
        <v>593</v>
      </c>
      <c r="B86" s="872">
        <v>78.680000000000007</v>
      </c>
      <c r="C86" s="872">
        <v>2.31</v>
      </c>
      <c r="D86" s="872">
        <v>18.260000000000002</v>
      </c>
      <c r="E86" s="872">
        <v>62.73</v>
      </c>
      <c r="F86" s="872">
        <v>74.78</v>
      </c>
      <c r="G86" s="872">
        <v>6.2</v>
      </c>
      <c r="H86" s="886" t="s">
        <v>680</v>
      </c>
    </row>
    <row r="87" spans="1:8" ht="17.25">
      <c r="A87" s="885" t="s">
        <v>594</v>
      </c>
      <c r="B87" s="872">
        <v>194.57</v>
      </c>
      <c r="C87" s="872">
        <v>4.3099999999999996</v>
      </c>
      <c r="D87" s="872">
        <v>47.86</v>
      </c>
      <c r="E87" s="872">
        <v>151.03</v>
      </c>
      <c r="F87" s="872">
        <v>184.38</v>
      </c>
      <c r="G87" s="872">
        <v>14.51</v>
      </c>
      <c r="H87" s="886" t="s">
        <v>681</v>
      </c>
    </row>
    <row r="88" spans="1:8" ht="17.25">
      <c r="A88" s="885" t="s">
        <v>595</v>
      </c>
      <c r="B88" s="872">
        <v>162.88999999999999</v>
      </c>
      <c r="C88" s="872">
        <v>11.58</v>
      </c>
      <c r="D88" s="872">
        <v>35.18</v>
      </c>
      <c r="E88" s="872">
        <v>139.29</v>
      </c>
      <c r="F88" s="872">
        <v>143.66999999999999</v>
      </c>
      <c r="G88" s="872">
        <v>30.79</v>
      </c>
      <c r="H88" s="886" t="s">
        <v>2196</v>
      </c>
    </row>
    <row r="89" spans="1:8" ht="17.25">
      <c r="A89" s="885" t="s">
        <v>596</v>
      </c>
      <c r="B89" s="872">
        <v>153.52000000000001</v>
      </c>
      <c r="C89" s="872">
        <v>7.56</v>
      </c>
      <c r="D89" s="872">
        <v>28.49</v>
      </c>
      <c r="E89" s="872">
        <v>132.6</v>
      </c>
      <c r="F89" s="872">
        <v>145.46</v>
      </c>
      <c r="G89" s="872">
        <v>15.62</v>
      </c>
      <c r="H89" s="886" t="s">
        <v>683</v>
      </c>
    </row>
    <row r="90" spans="1:8" ht="17.25">
      <c r="A90" s="885" t="s">
        <v>597</v>
      </c>
      <c r="B90" s="872">
        <v>118.89</v>
      </c>
      <c r="C90" s="872">
        <v>4.74</v>
      </c>
      <c r="D90" s="872">
        <v>30.61</v>
      </c>
      <c r="E90" s="872">
        <v>93.02</v>
      </c>
      <c r="F90" s="872">
        <v>109.36</v>
      </c>
      <c r="G90" s="872">
        <v>14.26</v>
      </c>
      <c r="H90" s="886" t="s">
        <v>684</v>
      </c>
    </row>
    <row r="91" spans="1:8" ht="18" thickBot="1">
      <c r="A91" s="885" t="s">
        <v>598</v>
      </c>
      <c r="B91" s="872">
        <v>161.77000000000001</v>
      </c>
      <c r="C91" s="872">
        <v>9.99</v>
      </c>
      <c r="D91" s="872">
        <v>35.68</v>
      </c>
      <c r="E91" s="872">
        <v>136.08000000000001</v>
      </c>
      <c r="F91" s="872">
        <v>148.68</v>
      </c>
      <c r="G91" s="872">
        <v>23.08</v>
      </c>
      <c r="H91" s="886" t="s">
        <v>685</v>
      </c>
    </row>
    <row r="92" spans="1:8">
      <c r="A92" s="887"/>
      <c r="B92" s="887"/>
      <c r="C92" s="887"/>
      <c r="D92" s="887"/>
      <c r="E92" s="887"/>
      <c r="F92" s="887"/>
      <c r="G92" s="887"/>
      <c r="H92" s="887"/>
    </row>
    <row r="93" spans="1:8" ht="112.5">
      <c r="A93" s="894" t="s">
        <v>286</v>
      </c>
      <c r="B93" s="894" t="s">
        <v>756</v>
      </c>
      <c r="C93" s="894" t="s">
        <v>286</v>
      </c>
      <c r="D93" s="894" t="s">
        <v>757</v>
      </c>
      <c r="E93" s="876"/>
      <c r="F93" s="876"/>
      <c r="G93" s="876"/>
      <c r="H93" s="876"/>
    </row>
    <row r="94" spans="1:8" ht="150">
      <c r="A94" s="895" t="s">
        <v>143</v>
      </c>
      <c r="B94" s="894" t="s">
        <v>2197</v>
      </c>
      <c r="C94" s="895" t="s">
        <v>145</v>
      </c>
      <c r="D94" s="894" t="s">
        <v>2198</v>
      </c>
      <c r="E94" s="876"/>
      <c r="F94" s="876"/>
      <c r="G94" s="876"/>
      <c r="H94" s="876"/>
    </row>
    <row r="95" spans="1:8" ht="37.5">
      <c r="A95" s="895"/>
      <c r="B95" s="894" t="s">
        <v>760</v>
      </c>
      <c r="C95" s="895"/>
      <c r="D95" s="894" t="s">
        <v>2199</v>
      </c>
      <c r="E95" s="876"/>
      <c r="F95" s="876"/>
      <c r="G95" s="876"/>
      <c r="H95" s="876"/>
    </row>
  </sheetData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FFFF00"/>
  </sheetPr>
  <dimension ref="A1:M39"/>
  <sheetViews>
    <sheetView topLeftCell="A31" workbookViewId="0">
      <selection sqref="A1:H34"/>
    </sheetView>
  </sheetViews>
  <sheetFormatPr defaultRowHeight="21.75"/>
  <cols>
    <col min="1" max="1" width="19.5703125" style="9" bestFit="1" customWidth="1"/>
    <col min="2" max="8" width="14.140625" style="9" customWidth="1"/>
    <col min="9" max="9" width="9.42578125" style="9" customWidth="1"/>
    <col min="10" max="10" width="19" style="9" bestFit="1" customWidth="1"/>
    <col min="11" max="16384" width="9.140625" style="9"/>
  </cols>
  <sheetData>
    <row r="1" spans="1:11">
      <c r="A1" s="314" t="s">
        <v>2337</v>
      </c>
      <c r="B1"/>
      <c r="C1"/>
      <c r="D1"/>
      <c r="E1"/>
      <c r="F1"/>
      <c r="G1"/>
      <c r="H1"/>
      <c r="I1" s="60"/>
      <c r="J1" s="60"/>
      <c r="K1" s="60"/>
    </row>
    <row r="2" spans="1:11">
      <c r="A2" s="314" t="s">
        <v>2338</v>
      </c>
      <c r="B2"/>
      <c r="C2"/>
      <c r="D2"/>
      <c r="E2"/>
      <c r="F2"/>
      <c r="G2"/>
      <c r="H2"/>
      <c r="I2" s="60"/>
      <c r="J2" s="60"/>
      <c r="K2" s="60"/>
    </row>
    <row r="3" spans="1:11" ht="22.5" customHeight="1" thickBot="1">
      <c r="A3" s="1000" t="s">
        <v>2190</v>
      </c>
      <c r="B3" s="1000"/>
      <c r="C3" s="1000"/>
      <c r="D3" s="1000"/>
      <c r="E3" s="1000"/>
      <c r="F3" s="1000"/>
      <c r="G3" s="1000"/>
      <c r="H3" s="1000"/>
      <c r="I3" s="60"/>
      <c r="J3" s="60"/>
      <c r="K3" s="60"/>
    </row>
    <row r="4" spans="1:11" ht="21.75" customHeight="1">
      <c r="A4" s="973" t="s">
        <v>220</v>
      </c>
      <c r="B4" s="966" t="s">
        <v>743</v>
      </c>
      <c r="C4" s="974"/>
      <c r="D4" s="974"/>
      <c r="E4" s="974"/>
      <c r="F4" s="974"/>
      <c r="G4" s="973"/>
      <c r="H4" s="966" t="s">
        <v>390</v>
      </c>
      <c r="I4" s="552"/>
      <c r="J4" s="552"/>
      <c r="K4" s="60"/>
    </row>
    <row r="5" spans="1:11" ht="22.5" customHeight="1" thickBot="1">
      <c r="A5" s="970"/>
      <c r="B5" s="968" t="s">
        <v>744</v>
      </c>
      <c r="C5" s="971"/>
      <c r="D5" s="971"/>
      <c r="E5" s="971"/>
      <c r="F5" s="971"/>
      <c r="G5" s="972"/>
      <c r="H5" s="967"/>
      <c r="I5" s="552"/>
      <c r="J5" s="552"/>
      <c r="K5" s="60"/>
    </row>
    <row r="6" spans="1:11" ht="21.75" customHeight="1">
      <c r="A6" s="970"/>
      <c r="B6" s="966" t="s">
        <v>2191</v>
      </c>
      <c r="C6" s="973"/>
      <c r="D6" s="966" t="s">
        <v>745</v>
      </c>
      <c r="E6" s="973"/>
      <c r="F6" s="966" t="s">
        <v>746</v>
      </c>
      <c r="G6" s="973"/>
      <c r="H6" s="967"/>
      <c r="I6" s="552"/>
      <c r="J6" s="552"/>
      <c r="K6" s="60"/>
    </row>
    <row r="7" spans="1:11" ht="22.5" customHeight="1" thickBot="1">
      <c r="A7" s="970"/>
      <c r="B7" s="968" t="s">
        <v>2192</v>
      </c>
      <c r="C7" s="972"/>
      <c r="D7" s="968" t="s">
        <v>747</v>
      </c>
      <c r="E7" s="972"/>
      <c r="F7" s="968" t="s">
        <v>748</v>
      </c>
      <c r="G7" s="972"/>
      <c r="H7" s="967"/>
      <c r="I7" s="552"/>
      <c r="J7" s="552"/>
      <c r="K7" s="60"/>
    </row>
    <row r="8" spans="1:11">
      <c r="A8" s="970"/>
      <c r="B8" s="916" t="s">
        <v>749</v>
      </c>
      <c r="C8" s="916" t="s">
        <v>750</v>
      </c>
      <c r="D8" s="916" t="s">
        <v>749</v>
      </c>
      <c r="E8" s="916" t="s">
        <v>750</v>
      </c>
      <c r="F8" s="916" t="s">
        <v>751</v>
      </c>
      <c r="G8" s="916" t="s">
        <v>752</v>
      </c>
      <c r="H8" s="967"/>
      <c r="I8" s="417"/>
      <c r="J8" s="552"/>
      <c r="K8" s="60"/>
    </row>
    <row r="9" spans="1:11" ht="22.5" thickBot="1">
      <c r="A9" s="972"/>
      <c r="B9" s="915" t="s">
        <v>753</v>
      </c>
      <c r="C9" s="915" t="s">
        <v>754</v>
      </c>
      <c r="D9" s="915" t="s">
        <v>753</v>
      </c>
      <c r="E9" s="915" t="s">
        <v>754</v>
      </c>
      <c r="F9" s="915" t="s">
        <v>755</v>
      </c>
      <c r="G9" s="915" t="s">
        <v>754</v>
      </c>
      <c r="H9" s="968"/>
      <c r="I9" s="417"/>
      <c r="J9" s="552"/>
      <c r="K9" s="60"/>
    </row>
    <row r="10" spans="1:11" ht="37.5">
      <c r="A10" s="328" t="s">
        <v>395</v>
      </c>
      <c r="B10" s="321">
        <v>5744.63</v>
      </c>
      <c r="C10" s="875">
        <v>273.27</v>
      </c>
      <c r="D10" s="321">
        <v>1035.6600000000001</v>
      </c>
      <c r="E10" s="321">
        <v>4982.25</v>
      </c>
      <c r="F10" s="321">
        <v>5140.41</v>
      </c>
      <c r="G10" s="875">
        <v>877.49</v>
      </c>
      <c r="H10" s="329" t="s">
        <v>396</v>
      </c>
      <c r="I10" s="553"/>
      <c r="J10" s="554"/>
      <c r="K10" s="60"/>
    </row>
    <row r="11" spans="1:11" ht="37.5">
      <c r="A11" s="358" t="s">
        <v>397</v>
      </c>
      <c r="B11" s="871">
        <v>765</v>
      </c>
      <c r="C11" s="871">
        <v>39.49</v>
      </c>
      <c r="D11" s="871">
        <v>158.9</v>
      </c>
      <c r="E11" s="871">
        <v>645.59</v>
      </c>
      <c r="F11" s="871">
        <v>690.9</v>
      </c>
      <c r="G11" s="871">
        <v>113.59</v>
      </c>
      <c r="H11" s="359" t="s">
        <v>398</v>
      </c>
      <c r="I11" s="555"/>
      <c r="J11" s="168"/>
      <c r="K11" s="60"/>
    </row>
    <row r="12" spans="1:11">
      <c r="A12" s="358" t="s">
        <v>399</v>
      </c>
      <c r="B12" s="871">
        <v>383.22</v>
      </c>
      <c r="C12" s="871">
        <v>19.329999999999998</v>
      </c>
      <c r="D12" s="871">
        <v>67.36</v>
      </c>
      <c r="E12" s="871">
        <v>335.2</v>
      </c>
      <c r="F12" s="871">
        <v>362.49</v>
      </c>
      <c r="G12" s="871">
        <v>40.06</v>
      </c>
      <c r="H12" s="359" t="s">
        <v>400</v>
      </c>
      <c r="I12" s="555"/>
      <c r="J12" s="168"/>
      <c r="K12" s="60"/>
    </row>
    <row r="13" spans="1:11">
      <c r="A13" s="358" t="s">
        <v>401</v>
      </c>
      <c r="B13" s="871">
        <v>303.81</v>
      </c>
      <c r="C13" s="871">
        <v>27.78</v>
      </c>
      <c r="D13" s="871">
        <v>44.02</v>
      </c>
      <c r="E13" s="871">
        <v>287.58</v>
      </c>
      <c r="F13" s="871">
        <v>269.91000000000003</v>
      </c>
      <c r="G13" s="871">
        <v>61.69</v>
      </c>
      <c r="H13" s="359" t="s">
        <v>402</v>
      </c>
      <c r="I13" s="555"/>
      <c r="J13" s="556"/>
      <c r="K13" s="60"/>
    </row>
    <row r="14" spans="1:11">
      <c r="A14" s="358" t="s">
        <v>2193</v>
      </c>
      <c r="B14" s="871">
        <v>275.24</v>
      </c>
      <c r="C14" s="871">
        <v>19.03</v>
      </c>
      <c r="D14" s="871">
        <v>29.04</v>
      </c>
      <c r="E14" s="871">
        <v>265.24</v>
      </c>
      <c r="F14" s="871">
        <v>233.73</v>
      </c>
      <c r="G14" s="871">
        <v>60.54</v>
      </c>
      <c r="H14" s="359" t="s">
        <v>404</v>
      </c>
      <c r="I14" s="555"/>
      <c r="J14" s="556"/>
      <c r="K14" s="60"/>
    </row>
    <row r="15" spans="1:11" ht="37.5">
      <c r="A15" s="358" t="s">
        <v>405</v>
      </c>
      <c r="B15" s="871">
        <v>537.08000000000004</v>
      </c>
      <c r="C15" s="871">
        <v>11.79</v>
      </c>
      <c r="D15" s="871">
        <v>102.31</v>
      </c>
      <c r="E15" s="871">
        <v>446.55</v>
      </c>
      <c r="F15" s="871">
        <v>468.41</v>
      </c>
      <c r="G15" s="871">
        <v>80.459999999999994</v>
      </c>
      <c r="H15" s="359" t="s">
        <v>406</v>
      </c>
      <c r="I15" s="555"/>
      <c r="J15" s="556"/>
      <c r="K15" s="60"/>
    </row>
    <row r="16" spans="1:11">
      <c r="A16" s="358" t="s">
        <v>407</v>
      </c>
      <c r="B16" s="871">
        <v>144.51</v>
      </c>
      <c r="C16" s="871">
        <v>6.45</v>
      </c>
      <c r="D16" s="871">
        <v>14.95</v>
      </c>
      <c r="E16" s="871">
        <v>136.01</v>
      </c>
      <c r="F16" s="871">
        <v>127.98</v>
      </c>
      <c r="G16" s="871">
        <v>22.98</v>
      </c>
      <c r="H16" s="359" t="s">
        <v>408</v>
      </c>
      <c r="I16" s="555"/>
      <c r="J16" s="556"/>
      <c r="K16" s="60"/>
    </row>
    <row r="17" spans="1:13">
      <c r="A17" s="358" t="s">
        <v>409</v>
      </c>
      <c r="B17" s="871">
        <v>296.37</v>
      </c>
      <c r="C17" s="871">
        <v>16.2</v>
      </c>
      <c r="D17" s="871">
        <v>32.64</v>
      </c>
      <c r="E17" s="871">
        <v>279.92</v>
      </c>
      <c r="F17" s="871">
        <v>244.73</v>
      </c>
      <c r="G17" s="871">
        <v>67.84</v>
      </c>
      <c r="H17" s="359" t="s">
        <v>410</v>
      </c>
      <c r="I17" s="555"/>
      <c r="J17" s="556"/>
      <c r="K17" s="60"/>
    </row>
    <row r="18" spans="1:13" ht="37.5">
      <c r="A18" s="358" t="s">
        <v>411</v>
      </c>
      <c r="B18" s="871">
        <v>83.96</v>
      </c>
      <c r="C18" s="871">
        <v>6.56</v>
      </c>
      <c r="D18" s="871">
        <v>10.67</v>
      </c>
      <c r="E18" s="871">
        <v>79.849999999999994</v>
      </c>
      <c r="F18" s="871">
        <v>75.16</v>
      </c>
      <c r="G18" s="871">
        <v>15.36</v>
      </c>
      <c r="H18" s="359" t="s">
        <v>2194</v>
      </c>
      <c r="I18" s="555"/>
      <c r="J18" s="556"/>
      <c r="K18" s="60"/>
    </row>
    <row r="19" spans="1:13">
      <c r="A19" s="358" t="s">
        <v>412</v>
      </c>
      <c r="B19" s="871">
        <v>102.72</v>
      </c>
      <c r="C19" s="871">
        <v>3.38</v>
      </c>
      <c r="D19" s="871">
        <v>10.31</v>
      </c>
      <c r="E19" s="871">
        <v>95.79</v>
      </c>
      <c r="F19" s="871">
        <v>93.24</v>
      </c>
      <c r="G19" s="871">
        <v>12.86</v>
      </c>
      <c r="H19" s="359" t="s">
        <v>669</v>
      </c>
      <c r="I19" s="555"/>
      <c r="J19" s="556"/>
      <c r="K19" s="60"/>
    </row>
    <row r="20" spans="1:13" ht="37.5">
      <c r="A20" s="358" t="s">
        <v>413</v>
      </c>
      <c r="B20" s="871">
        <v>137.08000000000001</v>
      </c>
      <c r="C20" s="871">
        <v>3.98</v>
      </c>
      <c r="D20" s="871">
        <v>20.79</v>
      </c>
      <c r="E20" s="871">
        <v>120.27</v>
      </c>
      <c r="F20" s="871">
        <v>125.44</v>
      </c>
      <c r="G20" s="871">
        <v>15.63</v>
      </c>
      <c r="H20" s="359" t="s">
        <v>414</v>
      </c>
      <c r="I20" s="555"/>
      <c r="J20" s="556"/>
      <c r="K20" s="60"/>
    </row>
    <row r="21" spans="1:13">
      <c r="A21" s="358" t="s">
        <v>415</v>
      </c>
      <c r="B21" s="871">
        <v>623</v>
      </c>
      <c r="C21" s="871">
        <v>8.44</v>
      </c>
      <c r="D21" s="871">
        <v>186.69</v>
      </c>
      <c r="E21" s="871">
        <v>444.74</v>
      </c>
      <c r="F21" s="871">
        <v>575.16999999999996</v>
      </c>
      <c r="G21" s="871">
        <v>56.27</v>
      </c>
      <c r="H21" s="359" t="s">
        <v>416</v>
      </c>
      <c r="I21" s="555"/>
      <c r="J21" s="556"/>
      <c r="K21" s="60"/>
    </row>
    <row r="22" spans="1:13">
      <c r="A22" s="358" t="s">
        <v>417</v>
      </c>
      <c r="B22" s="871">
        <v>396.32</v>
      </c>
      <c r="C22" s="871">
        <v>20.47</v>
      </c>
      <c r="D22" s="871">
        <v>71.94</v>
      </c>
      <c r="E22" s="871">
        <v>344.84</v>
      </c>
      <c r="F22" s="871">
        <v>374.54</v>
      </c>
      <c r="G22" s="871">
        <v>42.24</v>
      </c>
      <c r="H22" s="359" t="s">
        <v>418</v>
      </c>
      <c r="I22" s="555"/>
      <c r="J22" s="556"/>
      <c r="K22" s="60"/>
    </row>
    <row r="23" spans="1:13">
      <c r="A23" s="358" t="s">
        <v>419</v>
      </c>
      <c r="B23" s="871">
        <v>156.93</v>
      </c>
      <c r="C23" s="871">
        <v>11.83</v>
      </c>
      <c r="D23" s="871">
        <v>28.39</v>
      </c>
      <c r="E23" s="871">
        <v>140.37</v>
      </c>
      <c r="F23" s="871">
        <v>130.41999999999999</v>
      </c>
      <c r="G23" s="871">
        <v>38.340000000000003</v>
      </c>
      <c r="H23" s="359" t="s">
        <v>420</v>
      </c>
      <c r="I23" s="555"/>
      <c r="J23" s="556"/>
      <c r="K23" s="60"/>
    </row>
    <row r="24" spans="1:13">
      <c r="A24" s="358" t="s">
        <v>421</v>
      </c>
      <c r="B24" s="871">
        <v>149.19999999999999</v>
      </c>
      <c r="C24" s="871">
        <v>3.99</v>
      </c>
      <c r="D24" s="871">
        <v>32.92</v>
      </c>
      <c r="E24" s="871">
        <v>120.27</v>
      </c>
      <c r="F24" s="871">
        <v>133.24</v>
      </c>
      <c r="G24" s="871">
        <v>19.95</v>
      </c>
      <c r="H24" s="359" t="s">
        <v>422</v>
      </c>
      <c r="I24" s="555"/>
      <c r="J24" s="556"/>
      <c r="K24" s="60"/>
    </row>
    <row r="25" spans="1:13" ht="37.5">
      <c r="A25" s="358" t="s">
        <v>289</v>
      </c>
      <c r="B25" s="871">
        <v>269.57</v>
      </c>
      <c r="C25" s="871">
        <v>9.6199999999999992</v>
      </c>
      <c r="D25" s="871">
        <v>70.290000000000006</v>
      </c>
      <c r="E25" s="871">
        <v>208.9</v>
      </c>
      <c r="F25" s="871">
        <v>255.21</v>
      </c>
      <c r="G25" s="871">
        <v>23.98</v>
      </c>
      <c r="H25" s="359" t="s">
        <v>423</v>
      </c>
      <c r="I25" s="557"/>
      <c r="J25" s="558">
        <f>SUM(B25:C25)</f>
        <v>279.19</v>
      </c>
      <c r="K25" s="558">
        <f>SUM(D25:E25)</f>
        <v>279.19</v>
      </c>
      <c r="L25" s="558"/>
      <c r="M25" s="558">
        <f>SUM(F25:G25)</f>
        <v>279.19</v>
      </c>
    </row>
    <row r="26" spans="1:13">
      <c r="A26" s="358" t="s">
        <v>424</v>
      </c>
      <c r="B26" s="871">
        <v>325.2</v>
      </c>
      <c r="C26" s="871">
        <v>16.22</v>
      </c>
      <c r="D26" s="871">
        <v>45.54</v>
      </c>
      <c r="E26" s="871">
        <v>295.88</v>
      </c>
      <c r="F26" s="871">
        <v>289.52</v>
      </c>
      <c r="G26" s="871">
        <v>51.9</v>
      </c>
      <c r="H26" s="359" t="s">
        <v>425</v>
      </c>
      <c r="I26" s="555"/>
      <c r="J26" s="556"/>
      <c r="K26" s="60"/>
    </row>
    <row r="27" spans="1:13">
      <c r="A27" s="358" t="s">
        <v>426</v>
      </c>
      <c r="B27" s="871">
        <v>234.15</v>
      </c>
      <c r="C27" s="871">
        <v>13.32</v>
      </c>
      <c r="D27" s="871">
        <v>26.14</v>
      </c>
      <c r="E27" s="871">
        <v>221.34</v>
      </c>
      <c r="F27" s="871">
        <v>186.56</v>
      </c>
      <c r="G27" s="871">
        <v>60.92</v>
      </c>
      <c r="H27" s="359" t="s">
        <v>427</v>
      </c>
      <c r="I27" s="555"/>
      <c r="J27" s="556"/>
      <c r="K27" s="60"/>
    </row>
    <row r="28" spans="1:13">
      <c r="A28" s="358" t="s">
        <v>428</v>
      </c>
      <c r="B28" s="871">
        <v>271.77999999999997</v>
      </c>
      <c r="C28" s="871">
        <v>14.84</v>
      </c>
      <c r="D28" s="871">
        <v>34.229999999999997</v>
      </c>
      <c r="E28" s="871">
        <v>252.39</v>
      </c>
      <c r="F28" s="871">
        <v>236.62</v>
      </c>
      <c r="G28" s="871">
        <v>50</v>
      </c>
      <c r="H28" s="359" t="s">
        <v>429</v>
      </c>
      <c r="I28" s="555"/>
      <c r="J28" s="556"/>
      <c r="K28" s="60"/>
    </row>
    <row r="29" spans="1:13" ht="37.5">
      <c r="A29" s="358" t="s">
        <v>430</v>
      </c>
      <c r="B29" s="871">
        <v>160.83000000000001</v>
      </c>
      <c r="C29" s="871">
        <v>12.18</v>
      </c>
      <c r="D29" s="871">
        <v>30.2</v>
      </c>
      <c r="E29" s="871">
        <v>142.81</v>
      </c>
      <c r="F29" s="871">
        <v>149.01</v>
      </c>
      <c r="G29" s="871">
        <v>24</v>
      </c>
      <c r="H29" s="359" t="s">
        <v>431</v>
      </c>
      <c r="I29" s="555"/>
      <c r="J29" s="556"/>
      <c r="K29" s="60"/>
    </row>
    <row r="30" spans="1:13" ht="22.5" thickBot="1">
      <c r="A30" s="358" t="s">
        <v>432</v>
      </c>
      <c r="B30" s="871">
        <v>128.68</v>
      </c>
      <c r="C30" s="871">
        <v>8.3800000000000008</v>
      </c>
      <c r="D30" s="871">
        <v>18.350000000000001</v>
      </c>
      <c r="E30" s="871">
        <v>118.72</v>
      </c>
      <c r="F30" s="871">
        <v>118.16</v>
      </c>
      <c r="G30" s="871">
        <v>18.91</v>
      </c>
      <c r="H30" s="359" t="s">
        <v>433</v>
      </c>
      <c r="I30" s="555"/>
      <c r="J30" s="556"/>
      <c r="K30" s="60"/>
    </row>
    <row r="31" spans="1:13">
      <c r="A31" s="360"/>
      <c r="B31" s="360"/>
      <c r="C31" s="360"/>
      <c r="D31" s="360"/>
      <c r="E31" s="360"/>
      <c r="F31" s="360"/>
      <c r="G31" s="360"/>
      <c r="H31" s="360"/>
      <c r="I31" s="163"/>
      <c r="J31" s="163"/>
    </row>
    <row r="32" spans="1:13" ht="93.75">
      <c r="A32" s="361" t="s">
        <v>286</v>
      </c>
      <c r="B32" s="361" t="s">
        <v>756</v>
      </c>
      <c r="C32" s="361" t="s">
        <v>286</v>
      </c>
      <c r="D32" s="361" t="s">
        <v>757</v>
      </c>
      <c r="E32"/>
      <c r="F32"/>
      <c r="G32"/>
      <c r="H32"/>
      <c r="I32" s="17" t="s">
        <v>286</v>
      </c>
      <c r="J32" s="12" t="s">
        <v>757</v>
      </c>
    </row>
    <row r="33" spans="1:12" ht="112.5">
      <c r="A33" s="1005" t="s">
        <v>143</v>
      </c>
      <c r="B33" s="361" t="s">
        <v>2197</v>
      </c>
      <c r="C33" s="1005" t="s">
        <v>145</v>
      </c>
      <c r="D33" s="361" t="s">
        <v>2198</v>
      </c>
      <c r="E33"/>
      <c r="F33"/>
      <c r="G33"/>
      <c r="H33"/>
      <c r="I33" s="1071" t="s">
        <v>145</v>
      </c>
      <c r="J33" s="12" t="s">
        <v>759</v>
      </c>
    </row>
    <row r="34" spans="1:12" ht="37.5">
      <c r="A34" s="1005"/>
      <c r="B34" s="361" t="s">
        <v>760</v>
      </c>
      <c r="C34" s="1005"/>
      <c r="D34" s="361" t="s">
        <v>2199</v>
      </c>
      <c r="E34"/>
      <c r="F34"/>
      <c r="G34"/>
      <c r="H34"/>
      <c r="I34" s="1071"/>
      <c r="J34" s="12" t="s">
        <v>761</v>
      </c>
    </row>
    <row r="36" spans="1:12" ht="23.25">
      <c r="A36" s="91" t="s">
        <v>762</v>
      </c>
      <c r="B36" s="92"/>
      <c r="C36" s="92"/>
      <c r="D36" s="92"/>
      <c r="E36" s="92"/>
      <c r="F36" s="92"/>
      <c r="G36" s="92"/>
      <c r="H36" s="92"/>
      <c r="J36" s="26"/>
      <c r="K36" s="26"/>
      <c r="L36" s="26"/>
    </row>
    <row r="37" spans="1:12" ht="24" thickBot="1">
      <c r="A37" s="92"/>
      <c r="B37" s="92"/>
      <c r="C37" s="92"/>
      <c r="D37" s="93" t="s">
        <v>763</v>
      </c>
      <c r="E37" s="94"/>
      <c r="F37" s="94"/>
      <c r="G37" s="92"/>
      <c r="H37" s="92"/>
    </row>
    <row r="38" spans="1:12" ht="22.5" thickBot="1">
      <c r="A38" s="92"/>
      <c r="B38" s="95"/>
      <c r="C38" s="96" t="s">
        <v>102</v>
      </c>
      <c r="D38" s="559">
        <f>D25*100/K25</f>
        <v>25.176403166302521</v>
      </c>
      <c r="E38" s="92"/>
      <c r="F38" s="92"/>
      <c r="G38" s="92"/>
      <c r="H38" s="92"/>
      <c r="J38" s="305" t="s">
        <v>1243</v>
      </c>
      <c r="K38" s="303"/>
    </row>
    <row r="39" spans="1:12">
      <c r="A39" s="92"/>
      <c r="B39" s="92"/>
      <c r="C39" s="92"/>
      <c r="D39" s="92"/>
      <c r="E39" s="92"/>
      <c r="F39" s="92"/>
      <c r="G39" s="92"/>
      <c r="H39" s="92"/>
      <c r="J39" s="305" t="s">
        <v>1244</v>
      </c>
      <c r="K39" s="304"/>
    </row>
  </sheetData>
  <mergeCells count="14">
    <mergeCell ref="A3:H3"/>
    <mergeCell ref="C33:C34"/>
    <mergeCell ref="B5:G5"/>
    <mergeCell ref="A33:A34"/>
    <mergeCell ref="I33:I34"/>
    <mergeCell ref="A4:A9"/>
    <mergeCell ref="B6:C6"/>
    <mergeCell ref="D6:E6"/>
    <mergeCell ref="F6:G6"/>
    <mergeCell ref="B7:C7"/>
    <mergeCell ref="D7:E7"/>
    <mergeCell ref="F7:G7"/>
    <mergeCell ref="B4:G4"/>
    <mergeCell ref="H4:H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M71"/>
  <sheetViews>
    <sheetView topLeftCell="A58" workbookViewId="0">
      <selection activeCell="F71" sqref="F71"/>
    </sheetView>
  </sheetViews>
  <sheetFormatPr defaultRowHeight="21.75"/>
  <cols>
    <col min="1" max="1" width="16.140625" style="9" bestFit="1" customWidth="1"/>
    <col min="2" max="3" width="9.28515625" style="9" customWidth="1"/>
    <col min="4" max="4" width="27.7109375" style="9" customWidth="1"/>
    <col min="5" max="5" width="13.140625" style="9" customWidth="1"/>
    <col min="6" max="6" width="29.28515625" style="9" customWidth="1"/>
    <col min="7" max="7" width="14.140625" style="9" customWidth="1"/>
    <col min="8" max="8" width="13.140625" style="9" customWidth="1"/>
    <col min="9" max="9" width="9.28515625" style="9" customWidth="1"/>
    <col min="10" max="10" width="7" style="9" customWidth="1"/>
    <col min="11" max="11" width="22.85546875" style="9" customWidth="1"/>
    <col min="12" max="12" width="24.85546875" style="9" bestFit="1" customWidth="1"/>
    <col min="13" max="16384" width="9.140625" style="9"/>
  </cols>
  <sheetData>
    <row r="1" spans="1:13">
      <c r="A1" s="314" t="s">
        <v>2257</v>
      </c>
      <c r="B1"/>
      <c r="C1"/>
      <c r="D1"/>
      <c r="E1"/>
      <c r="F1"/>
      <c r="G1"/>
      <c r="H1"/>
      <c r="I1"/>
      <c r="J1"/>
      <c r="K1"/>
      <c r="L1"/>
      <c r="M1"/>
    </row>
    <row r="2" spans="1:13">
      <c r="A2" s="314" t="s">
        <v>2258</v>
      </c>
      <c r="B2"/>
      <c r="C2"/>
      <c r="D2"/>
      <c r="E2"/>
      <c r="F2"/>
      <c r="G2"/>
      <c r="H2"/>
      <c r="I2"/>
      <c r="J2"/>
      <c r="K2"/>
      <c r="L2"/>
      <c r="M2"/>
    </row>
    <row r="3" spans="1:13" ht="12" customHeight="1" thickBot="1">
      <c r="A3"/>
      <c r="B3"/>
      <c r="C3"/>
      <c r="D3"/>
      <c r="E3"/>
      <c r="F3"/>
      <c r="G3"/>
      <c r="H3"/>
      <c r="I3"/>
      <c r="J3"/>
      <c r="K3"/>
      <c r="L3"/>
      <c r="M3"/>
    </row>
    <row r="4" spans="1:13" ht="21.75" customHeight="1">
      <c r="A4" s="973" t="s">
        <v>104</v>
      </c>
      <c r="B4" s="966" t="s">
        <v>105</v>
      </c>
      <c r="C4" s="974"/>
      <c r="D4" s="974"/>
      <c r="E4" s="974"/>
      <c r="F4" s="973"/>
      <c r="G4" s="966" t="s">
        <v>106</v>
      </c>
      <c r="H4" s="974"/>
      <c r="I4" s="974"/>
      <c r="J4" s="973"/>
      <c r="K4" s="899" t="s">
        <v>107</v>
      </c>
      <c r="L4" s="966" t="s">
        <v>108</v>
      </c>
      <c r="M4"/>
    </row>
    <row r="5" spans="1:13" ht="21.75" customHeight="1">
      <c r="A5" s="970"/>
      <c r="B5" s="967" t="s">
        <v>109</v>
      </c>
      <c r="C5" s="969"/>
      <c r="D5" s="969"/>
      <c r="E5" s="969"/>
      <c r="F5" s="970"/>
      <c r="G5" s="967" t="s">
        <v>110</v>
      </c>
      <c r="H5" s="969"/>
      <c r="I5" s="969"/>
      <c r="J5" s="970"/>
      <c r="K5" s="897" t="s">
        <v>111</v>
      </c>
      <c r="L5" s="967"/>
      <c r="M5"/>
    </row>
    <row r="6" spans="1:13">
      <c r="A6" s="970"/>
      <c r="B6" s="967"/>
      <c r="C6" s="969"/>
      <c r="D6" s="969"/>
      <c r="E6" s="969"/>
      <c r="F6" s="970"/>
      <c r="G6" s="967"/>
      <c r="H6" s="969"/>
      <c r="I6" s="969"/>
      <c r="J6" s="970"/>
      <c r="K6" s="897" t="s">
        <v>112</v>
      </c>
      <c r="L6" s="967"/>
      <c r="M6"/>
    </row>
    <row r="7" spans="1:13" ht="22.5" thickBot="1">
      <c r="A7" s="970"/>
      <c r="B7" s="968"/>
      <c r="C7" s="971"/>
      <c r="D7" s="971"/>
      <c r="E7" s="971"/>
      <c r="F7" s="972"/>
      <c r="G7" s="968"/>
      <c r="H7" s="971"/>
      <c r="I7" s="971"/>
      <c r="J7" s="972"/>
      <c r="K7" s="897" t="s">
        <v>113</v>
      </c>
      <c r="L7" s="967"/>
      <c r="M7"/>
    </row>
    <row r="8" spans="1:13">
      <c r="A8" s="970"/>
      <c r="B8" s="899">
        <v>2561</v>
      </c>
      <c r="C8" s="899">
        <v>2562</v>
      </c>
      <c r="D8" s="899">
        <v>2563</v>
      </c>
      <c r="E8" s="899">
        <v>2564</v>
      </c>
      <c r="F8" s="899">
        <v>2565</v>
      </c>
      <c r="G8" s="899">
        <v>2562</v>
      </c>
      <c r="H8" s="899">
        <v>2563</v>
      </c>
      <c r="I8" s="899">
        <v>2564</v>
      </c>
      <c r="J8" s="899">
        <v>2565</v>
      </c>
      <c r="K8" s="897" t="s">
        <v>114</v>
      </c>
      <c r="L8" s="967"/>
      <c r="M8"/>
    </row>
    <row r="9" spans="1:13" ht="22.5" thickBot="1">
      <c r="A9" s="972"/>
      <c r="B9" s="898">
        <v>-2018</v>
      </c>
      <c r="C9" s="898">
        <v>-2019</v>
      </c>
      <c r="D9" s="898">
        <v>-2020</v>
      </c>
      <c r="E9" s="898">
        <v>-2021</v>
      </c>
      <c r="F9" s="898">
        <v>-2022</v>
      </c>
      <c r="G9" s="898">
        <v>-2019</v>
      </c>
      <c r="H9" s="898">
        <v>-2020</v>
      </c>
      <c r="I9" s="898">
        <v>-2021</v>
      </c>
      <c r="J9" s="898">
        <v>-2022</v>
      </c>
      <c r="K9" s="898"/>
      <c r="L9" s="968"/>
      <c r="M9"/>
    </row>
    <row r="10" spans="1:13">
      <c r="A10" s="315" t="s">
        <v>115</v>
      </c>
      <c r="B10" s="316">
        <v>963047</v>
      </c>
      <c r="C10" s="316">
        <v>962665</v>
      </c>
      <c r="D10" s="316">
        <v>953660</v>
      </c>
      <c r="E10" s="316">
        <v>948310</v>
      </c>
      <c r="F10" s="316">
        <v>944605</v>
      </c>
      <c r="G10" s="317">
        <v>-0.04</v>
      </c>
      <c r="H10" s="317">
        <v>-0.94</v>
      </c>
      <c r="I10" s="317">
        <v>-0.56000000000000005</v>
      </c>
      <c r="J10" s="317">
        <v>-0.39</v>
      </c>
      <c r="K10" s="317" t="s">
        <v>96</v>
      </c>
      <c r="L10" s="318" t="s">
        <v>116</v>
      </c>
      <c r="M10"/>
    </row>
    <row r="11" spans="1:13">
      <c r="A11" s="319" t="s">
        <v>117</v>
      </c>
      <c r="B11" s="58">
        <v>158860</v>
      </c>
      <c r="C11" s="58">
        <v>158821</v>
      </c>
      <c r="D11" s="58">
        <v>157203</v>
      </c>
      <c r="E11" s="58">
        <v>154562</v>
      </c>
      <c r="F11" s="58">
        <v>153665</v>
      </c>
      <c r="G11" s="56">
        <v>-0.02</v>
      </c>
      <c r="H11" s="56">
        <v>-1.02</v>
      </c>
      <c r="I11" s="56">
        <v>-1.69</v>
      </c>
      <c r="J11" s="56">
        <v>-0.57999999999999996</v>
      </c>
      <c r="K11" s="56" t="s">
        <v>96</v>
      </c>
      <c r="L11" s="320" t="s">
        <v>118</v>
      </c>
      <c r="M11"/>
    </row>
    <row r="12" spans="1:13">
      <c r="A12" s="319" t="s">
        <v>119</v>
      </c>
      <c r="B12" s="58">
        <v>29872</v>
      </c>
      <c r="C12" s="58">
        <v>29822</v>
      </c>
      <c r="D12" s="58">
        <v>29739</v>
      </c>
      <c r="E12" s="58">
        <v>29731</v>
      </c>
      <c r="F12" s="58">
        <v>29711</v>
      </c>
      <c r="G12" s="56">
        <v>-0.17</v>
      </c>
      <c r="H12" s="56">
        <v>-0.28000000000000003</v>
      </c>
      <c r="I12" s="56">
        <v>-0.03</v>
      </c>
      <c r="J12" s="56">
        <v>-7.0000000000000007E-2</v>
      </c>
      <c r="K12" s="56" t="s">
        <v>96</v>
      </c>
      <c r="L12" s="320" t="s">
        <v>120</v>
      </c>
      <c r="M12"/>
    </row>
    <row r="13" spans="1:13">
      <c r="A13" s="319" t="s">
        <v>121</v>
      </c>
      <c r="B13" s="58">
        <v>120103</v>
      </c>
      <c r="C13" s="58">
        <v>119841</v>
      </c>
      <c r="D13" s="58">
        <v>119090</v>
      </c>
      <c r="E13" s="58">
        <v>118816</v>
      </c>
      <c r="F13" s="58">
        <v>118153</v>
      </c>
      <c r="G13" s="56">
        <v>-0.22</v>
      </c>
      <c r="H13" s="56">
        <v>-0.63</v>
      </c>
      <c r="I13" s="56">
        <v>-0.23</v>
      </c>
      <c r="J13" s="56">
        <v>-0.56000000000000005</v>
      </c>
      <c r="K13" s="56" t="s">
        <v>96</v>
      </c>
      <c r="L13" s="320" t="s">
        <v>122</v>
      </c>
      <c r="M13"/>
    </row>
    <row r="14" spans="1:13">
      <c r="A14" s="319" t="s">
        <v>123</v>
      </c>
      <c r="B14" s="58">
        <v>85782</v>
      </c>
      <c r="C14" s="58">
        <v>86654</v>
      </c>
      <c r="D14" s="58">
        <v>84581</v>
      </c>
      <c r="E14" s="58">
        <v>82680</v>
      </c>
      <c r="F14" s="58">
        <v>82470</v>
      </c>
      <c r="G14" s="56">
        <v>1.01</v>
      </c>
      <c r="H14" s="56">
        <v>-2.42</v>
      </c>
      <c r="I14" s="56">
        <v>-2.27</v>
      </c>
      <c r="J14" s="56">
        <v>-0.25</v>
      </c>
      <c r="K14" s="56" t="s">
        <v>96</v>
      </c>
      <c r="L14" s="320" t="s">
        <v>124</v>
      </c>
      <c r="M14"/>
    </row>
    <row r="15" spans="1:13">
      <c r="A15" s="319" t="s">
        <v>125</v>
      </c>
      <c r="B15" s="58">
        <v>61321</v>
      </c>
      <c r="C15" s="58">
        <v>61063</v>
      </c>
      <c r="D15" s="58">
        <v>60769</v>
      </c>
      <c r="E15" s="58">
        <v>60612</v>
      </c>
      <c r="F15" s="58">
        <v>60329</v>
      </c>
      <c r="G15" s="56">
        <v>-0.42</v>
      </c>
      <c r="H15" s="56">
        <v>-0.48</v>
      </c>
      <c r="I15" s="56">
        <v>-0.26</v>
      </c>
      <c r="J15" s="56">
        <v>-0.47</v>
      </c>
      <c r="K15" s="56" t="s">
        <v>96</v>
      </c>
      <c r="L15" s="320" t="s">
        <v>126</v>
      </c>
      <c r="M15"/>
    </row>
    <row r="16" spans="1:13">
      <c r="A16" s="319" t="s">
        <v>127</v>
      </c>
      <c r="B16" s="58">
        <v>108991</v>
      </c>
      <c r="C16" s="58">
        <v>108777</v>
      </c>
      <c r="D16" s="58">
        <v>107264</v>
      </c>
      <c r="E16" s="58">
        <v>107084</v>
      </c>
      <c r="F16" s="58">
        <v>106494</v>
      </c>
      <c r="G16" s="56">
        <v>-0.2</v>
      </c>
      <c r="H16" s="56">
        <v>-1.4</v>
      </c>
      <c r="I16" s="56">
        <v>-0.17</v>
      </c>
      <c r="J16" s="56">
        <v>-0.55000000000000004</v>
      </c>
      <c r="K16" s="56" t="s">
        <v>96</v>
      </c>
      <c r="L16" s="320" t="s">
        <v>128</v>
      </c>
      <c r="M16"/>
    </row>
    <row r="17" spans="1:13">
      <c r="A17" s="319" t="s">
        <v>129</v>
      </c>
      <c r="B17" s="58">
        <v>61140</v>
      </c>
      <c r="C17" s="58">
        <v>61073</v>
      </c>
      <c r="D17" s="58">
        <v>60944</v>
      </c>
      <c r="E17" s="58">
        <v>60897</v>
      </c>
      <c r="F17" s="58">
        <v>60896</v>
      </c>
      <c r="G17" s="56">
        <v>-0.11</v>
      </c>
      <c r="H17" s="56">
        <v>-0.21</v>
      </c>
      <c r="I17" s="56">
        <v>-0.08</v>
      </c>
      <c r="J17" s="56" t="s">
        <v>96</v>
      </c>
      <c r="K17" s="56" t="s">
        <v>96</v>
      </c>
      <c r="L17" s="320" t="s">
        <v>130</v>
      </c>
      <c r="M17"/>
    </row>
    <row r="18" spans="1:13">
      <c r="A18" s="319" t="s">
        <v>131</v>
      </c>
      <c r="B18" s="58">
        <v>87728</v>
      </c>
      <c r="C18" s="58">
        <v>87675</v>
      </c>
      <c r="D18" s="58">
        <v>87632</v>
      </c>
      <c r="E18" s="58">
        <v>87589</v>
      </c>
      <c r="F18" s="58">
        <v>87414</v>
      </c>
      <c r="G18" s="56">
        <v>-0.06</v>
      </c>
      <c r="H18" s="56">
        <v>-0.05</v>
      </c>
      <c r="I18" s="56">
        <v>-0.05</v>
      </c>
      <c r="J18" s="56">
        <v>-0.2</v>
      </c>
      <c r="K18" s="56" t="s">
        <v>96</v>
      </c>
      <c r="L18" s="320" t="s">
        <v>132</v>
      </c>
      <c r="M18"/>
    </row>
    <row r="19" spans="1:13">
      <c r="A19" s="319" t="s">
        <v>133</v>
      </c>
      <c r="B19" s="58">
        <v>114333</v>
      </c>
      <c r="C19" s="58">
        <v>114209</v>
      </c>
      <c r="D19" s="58">
        <v>112266</v>
      </c>
      <c r="E19" s="58">
        <v>112214</v>
      </c>
      <c r="F19" s="58">
        <v>111883</v>
      </c>
      <c r="G19" s="56">
        <v>-0.11</v>
      </c>
      <c r="H19" s="56">
        <v>-1.72</v>
      </c>
      <c r="I19" s="56">
        <v>-0.05</v>
      </c>
      <c r="J19" s="56">
        <v>-0.3</v>
      </c>
      <c r="K19" s="56" t="s">
        <v>96</v>
      </c>
      <c r="L19" s="320" t="s">
        <v>134</v>
      </c>
      <c r="M19"/>
    </row>
    <row r="20" spans="1:13">
      <c r="A20" s="319" t="s">
        <v>135</v>
      </c>
      <c r="B20" s="58">
        <v>37492</v>
      </c>
      <c r="C20" s="58">
        <v>37488</v>
      </c>
      <c r="D20" s="58">
        <v>37390</v>
      </c>
      <c r="E20" s="58">
        <v>37390</v>
      </c>
      <c r="F20" s="58">
        <v>37260</v>
      </c>
      <c r="G20" s="56">
        <v>-0.01</v>
      </c>
      <c r="H20" s="56">
        <v>-0.26</v>
      </c>
      <c r="I20" s="56" t="s">
        <v>96</v>
      </c>
      <c r="J20" s="56">
        <v>-0.35</v>
      </c>
      <c r="K20" s="56" t="s">
        <v>96</v>
      </c>
      <c r="L20" s="320" t="s">
        <v>136</v>
      </c>
      <c r="M20"/>
    </row>
    <row r="21" spans="1:13">
      <c r="A21" s="319" t="s">
        <v>137</v>
      </c>
      <c r="B21" s="58">
        <v>35297</v>
      </c>
      <c r="C21" s="58">
        <v>35191</v>
      </c>
      <c r="D21" s="58">
        <v>35143</v>
      </c>
      <c r="E21" s="58">
        <v>35054</v>
      </c>
      <c r="F21" s="58">
        <v>34911</v>
      </c>
      <c r="G21" s="56">
        <v>-0.3</v>
      </c>
      <c r="H21" s="56">
        <v>-0.14000000000000001</v>
      </c>
      <c r="I21" s="56">
        <v>-0.25</v>
      </c>
      <c r="J21" s="56">
        <v>-0.41</v>
      </c>
      <c r="K21" s="56" t="s">
        <v>96</v>
      </c>
      <c r="L21" s="320" t="s">
        <v>138</v>
      </c>
      <c r="M21"/>
    </row>
    <row r="22" spans="1:13">
      <c r="A22" s="319" t="s">
        <v>139</v>
      </c>
      <c r="B22" s="58">
        <v>37168</v>
      </c>
      <c r="C22" s="58">
        <v>37156</v>
      </c>
      <c r="D22" s="58">
        <v>37035</v>
      </c>
      <c r="E22" s="58">
        <v>37053</v>
      </c>
      <c r="F22" s="58">
        <v>36962</v>
      </c>
      <c r="G22" s="56">
        <v>-0.03</v>
      </c>
      <c r="H22" s="56">
        <v>-0.33</v>
      </c>
      <c r="I22" s="56">
        <v>0.05</v>
      </c>
      <c r="J22" s="56">
        <v>-0.25</v>
      </c>
      <c r="K22" s="56" t="s">
        <v>96</v>
      </c>
      <c r="L22" s="320" t="s">
        <v>140</v>
      </c>
      <c r="M22"/>
    </row>
    <row r="23" spans="1:13" ht="22.5" thickBot="1">
      <c r="A23" s="319" t="s">
        <v>141</v>
      </c>
      <c r="B23" s="58">
        <v>24960</v>
      </c>
      <c r="C23" s="58">
        <v>24895</v>
      </c>
      <c r="D23" s="58">
        <v>24604</v>
      </c>
      <c r="E23" s="58">
        <v>24628</v>
      </c>
      <c r="F23" s="58">
        <v>24457</v>
      </c>
      <c r="G23" s="56">
        <v>-0.26</v>
      </c>
      <c r="H23" s="56">
        <v>-1.18</v>
      </c>
      <c r="I23" s="56">
        <v>0.1</v>
      </c>
      <c r="J23" s="56">
        <v>-0.7</v>
      </c>
      <c r="K23" s="56" t="s">
        <v>96</v>
      </c>
      <c r="L23" s="320" t="s">
        <v>142</v>
      </c>
      <c r="M23"/>
    </row>
    <row r="24" spans="1:13" ht="12.75" customHeight="1">
      <c r="A24" s="360"/>
      <c r="B24" s="360"/>
      <c r="C24" s="360"/>
      <c r="D24" s="360"/>
      <c r="E24" s="360"/>
      <c r="F24" s="360"/>
      <c r="G24" s="360"/>
      <c r="H24" s="360"/>
      <c r="I24" s="360"/>
      <c r="J24" s="360"/>
      <c r="K24" s="360"/>
      <c r="L24" s="360"/>
    </row>
    <row r="25" spans="1:13" ht="75">
      <c r="A25" s="901" t="s">
        <v>143</v>
      </c>
      <c r="B25" s="900" t="s">
        <v>144</v>
      </c>
      <c r="C25" s="901" t="s">
        <v>145</v>
      </c>
      <c r="D25" s="900" t="s">
        <v>146</v>
      </c>
      <c r="E25"/>
      <c r="F25"/>
      <c r="G25"/>
      <c r="H25"/>
      <c r="I25"/>
      <c r="J25"/>
      <c r="K25"/>
      <c r="L25"/>
    </row>
    <row r="27" spans="1:13">
      <c r="A27" s="314" t="s">
        <v>2259</v>
      </c>
      <c r="B27"/>
      <c r="C27"/>
      <c r="D27"/>
      <c r="E27"/>
      <c r="F27"/>
      <c r="G27"/>
      <c r="H27"/>
      <c r="I27"/>
      <c r="J27"/>
      <c r="K27"/>
    </row>
    <row r="28" spans="1:13">
      <c r="A28" s="314" t="s">
        <v>2260</v>
      </c>
      <c r="B28"/>
      <c r="C28"/>
      <c r="D28"/>
      <c r="E28"/>
      <c r="F28"/>
      <c r="G28"/>
      <c r="H28"/>
      <c r="I28"/>
      <c r="J28"/>
      <c r="K28"/>
    </row>
    <row r="29" spans="1:13" ht="22.5" thickBot="1">
      <c r="A29"/>
      <c r="B29"/>
      <c r="C29"/>
      <c r="D29"/>
      <c r="E29"/>
      <c r="F29"/>
      <c r="G29"/>
      <c r="H29"/>
      <c r="I29"/>
      <c r="J29"/>
      <c r="K29"/>
    </row>
    <row r="30" spans="1:13" ht="37.5">
      <c r="A30" s="973" t="s">
        <v>104</v>
      </c>
      <c r="B30" s="899" t="s">
        <v>147</v>
      </c>
      <c r="C30" s="899" t="s">
        <v>148</v>
      </c>
      <c r="D30" s="966" t="s">
        <v>1982</v>
      </c>
      <c r="E30" s="974"/>
      <c r="F30" s="974"/>
      <c r="G30" s="974"/>
      <c r="H30" s="974"/>
      <c r="I30" s="974"/>
      <c r="J30" s="973"/>
      <c r="K30" s="966" t="s">
        <v>108</v>
      </c>
    </row>
    <row r="31" spans="1:13" ht="37.5">
      <c r="A31" s="970"/>
      <c r="B31" s="897" t="s">
        <v>149</v>
      </c>
      <c r="C31" s="897" t="s">
        <v>150</v>
      </c>
      <c r="D31" s="967"/>
      <c r="E31" s="969"/>
      <c r="F31" s="969"/>
      <c r="G31" s="969"/>
      <c r="H31" s="969"/>
      <c r="I31" s="969"/>
      <c r="J31" s="970"/>
      <c r="K31" s="967"/>
    </row>
    <row r="32" spans="1:13">
      <c r="A32" s="970"/>
      <c r="B32" s="897" t="s">
        <v>151</v>
      </c>
      <c r="C32" s="897" t="s">
        <v>152</v>
      </c>
      <c r="D32" s="967"/>
      <c r="E32" s="969"/>
      <c r="F32" s="969"/>
      <c r="G32" s="969"/>
      <c r="H32" s="969"/>
      <c r="I32" s="969"/>
      <c r="J32" s="970"/>
      <c r="K32" s="967"/>
    </row>
    <row r="33" spans="1:11">
      <c r="A33" s="970"/>
      <c r="B33" s="897" t="s">
        <v>153</v>
      </c>
      <c r="C33" s="897" t="s">
        <v>154</v>
      </c>
      <c r="D33" s="967"/>
      <c r="E33" s="969"/>
      <c r="F33" s="969"/>
      <c r="G33" s="969"/>
      <c r="H33" s="969"/>
      <c r="I33" s="969"/>
      <c r="J33" s="970"/>
      <c r="K33" s="967"/>
    </row>
    <row r="34" spans="1:11" ht="37.5">
      <c r="A34" s="970"/>
      <c r="B34" s="897"/>
      <c r="C34" s="897" t="s">
        <v>155</v>
      </c>
      <c r="D34" s="967"/>
      <c r="E34" s="969"/>
      <c r="F34" s="969"/>
      <c r="G34" s="969"/>
      <c r="H34" s="969"/>
      <c r="I34" s="969"/>
      <c r="J34" s="970"/>
      <c r="K34" s="967"/>
    </row>
    <row r="35" spans="1:11" ht="38.25" thickBot="1">
      <c r="A35" s="970"/>
      <c r="B35" s="897"/>
      <c r="C35" s="897" t="s">
        <v>156</v>
      </c>
      <c r="D35" s="968"/>
      <c r="E35" s="971"/>
      <c r="F35" s="971"/>
      <c r="G35" s="971"/>
      <c r="H35" s="971"/>
      <c r="I35" s="971"/>
      <c r="J35" s="972"/>
      <c r="K35" s="967"/>
    </row>
    <row r="36" spans="1:11">
      <c r="A36" s="970"/>
      <c r="B36" s="897"/>
      <c r="C36" s="897" t="s">
        <v>157</v>
      </c>
      <c r="D36" s="899" t="s">
        <v>158</v>
      </c>
      <c r="E36" s="899" t="s">
        <v>159</v>
      </c>
      <c r="F36" s="899" t="s">
        <v>160</v>
      </c>
      <c r="G36" s="899" t="s">
        <v>161</v>
      </c>
      <c r="H36" s="899" t="s">
        <v>162</v>
      </c>
      <c r="I36" s="899" t="s">
        <v>1266</v>
      </c>
      <c r="J36" s="899" t="s">
        <v>163</v>
      </c>
      <c r="K36" s="967"/>
    </row>
    <row r="37" spans="1:11" ht="37.5">
      <c r="A37" s="970"/>
      <c r="B37" s="897"/>
      <c r="C37" s="897"/>
      <c r="D37" s="897" t="s">
        <v>164</v>
      </c>
      <c r="E37" s="897" t="s">
        <v>165</v>
      </c>
      <c r="F37" s="897" t="s">
        <v>166</v>
      </c>
      <c r="G37" s="897" t="s">
        <v>167</v>
      </c>
      <c r="H37" s="897" t="s">
        <v>166</v>
      </c>
      <c r="I37" s="897" t="s">
        <v>1267</v>
      </c>
      <c r="J37" s="897" t="s">
        <v>168</v>
      </c>
      <c r="K37" s="967"/>
    </row>
    <row r="38" spans="1:11">
      <c r="A38" s="970"/>
      <c r="B38" s="897"/>
      <c r="C38" s="897"/>
      <c r="D38" s="897" t="s">
        <v>365</v>
      </c>
      <c r="E38" s="897" t="s">
        <v>365</v>
      </c>
      <c r="F38" s="897" t="s">
        <v>365</v>
      </c>
      <c r="G38" s="897" t="s">
        <v>166</v>
      </c>
      <c r="H38" s="897"/>
      <c r="I38" s="897"/>
      <c r="J38" s="897"/>
      <c r="K38" s="967"/>
    </row>
    <row r="39" spans="1:11">
      <c r="A39" s="970"/>
      <c r="B39" s="897"/>
      <c r="C39" s="897"/>
      <c r="D39" s="897"/>
      <c r="E39" s="897"/>
      <c r="F39" s="897"/>
      <c r="G39" s="897" t="s">
        <v>1983</v>
      </c>
      <c r="H39" s="897"/>
      <c r="I39" s="897"/>
      <c r="J39" s="897"/>
      <c r="K39" s="967"/>
    </row>
    <row r="40" spans="1:11" ht="22.5" thickBot="1">
      <c r="A40" s="972"/>
      <c r="B40" s="898"/>
      <c r="C40" s="898"/>
      <c r="D40" s="898"/>
      <c r="E40" s="898"/>
      <c r="F40" s="898"/>
      <c r="G40" s="898" t="s">
        <v>1984</v>
      </c>
      <c r="H40" s="898"/>
      <c r="I40" s="898"/>
      <c r="J40" s="898"/>
      <c r="K40" s="968"/>
    </row>
    <row r="41" spans="1:11">
      <c r="A41" s="315" t="s">
        <v>115</v>
      </c>
      <c r="B41" s="321">
        <v>5291.68</v>
      </c>
      <c r="C41" s="317" t="s">
        <v>96</v>
      </c>
      <c r="D41" s="317" t="s">
        <v>96</v>
      </c>
      <c r="E41" s="317">
        <v>1</v>
      </c>
      <c r="F41" s="317">
        <v>18</v>
      </c>
      <c r="G41" s="317">
        <v>123</v>
      </c>
      <c r="H41" s="317">
        <v>133</v>
      </c>
      <c r="I41" s="317">
        <v>30</v>
      </c>
      <c r="J41" s="317" t="s">
        <v>2261</v>
      </c>
      <c r="K41" s="318" t="s">
        <v>116</v>
      </c>
    </row>
    <row r="42" spans="1:11" ht="37.5">
      <c r="A42" s="319" t="s">
        <v>117</v>
      </c>
      <c r="B42" s="56">
        <v>556.70000000000005</v>
      </c>
      <c r="C42" s="56" t="s">
        <v>96</v>
      </c>
      <c r="D42" s="56" t="s">
        <v>96</v>
      </c>
      <c r="E42" s="56">
        <v>1</v>
      </c>
      <c r="F42" s="56">
        <v>1</v>
      </c>
      <c r="G42" s="56">
        <v>13</v>
      </c>
      <c r="H42" s="56">
        <v>14</v>
      </c>
      <c r="I42" s="56">
        <v>30</v>
      </c>
      <c r="J42" s="56">
        <v>185</v>
      </c>
      <c r="K42" s="320" t="s">
        <v>118</v>
      </c>
    </row>
    <row r="43" spans="1:11">
      <c r="A43" s="319" t="s">
        <v>119</v>
      </c>
      <c r="B43" s="56">
        <v>149.52000000000001</v>
      </c>
      <c r="C43" s="56">
        <v>28</v>
      </c>
      <c r="D43" s="56" t="s">
        <v>96</v>
      </c>
      <c r="E43" s="56" t="s">
        <v>96</v>
      </c>
      <c r="F43" s="56">
        <v>2</v>
      </c>
      <c r="G43" s="56">
        <v>4</v>
      </c>
      <c r="H43" s="56">
        <v>5</v>
      </c>
      <c r="I43" s="56" t="s">
        <v>96</v>
      </c>
      <c r="J43" s="56">
        <v>88</v>
      </c>
      <c r="K43" s="320" t="s">
        <v>120</v>
      </c>
    </row>
    <row r="44" spans="1:11">
      <c r="A44" s="319" t="s">
        <v>121</v>
      </c>
      <c r="B44" s="56">
        <v>827.88</v>
      </c>
      <c r="C44" s="56">
        <v>28</v>
      </c>
      <c r="D44" s="56" t="s">
        <v>96</v>
      </c>
      <c r="E44" s="56" t="s">
        <v>96</v>
      </c>
      <c r="F44" s="56">
        <v>1</v>
      </c>
      <c r="G44" s="56">
        <v>17</v>
      </c>
      <c r="H44" s="56">
        <v>17</v>
      </c>
      <c r="I44" s="56" t="s">
        <v>96</v>
      </c>
      <c r="J44" s="56">
        <v>233</v>
      </c>
      <c r="K44" s="320" t="s">
        <v>122</v>
      </c>
    </row>
    <row r="45" spans="1:11">
      <c r="A45" s="319" t="s">
        <v>123</v>
      </c>
      <c r="B45" s="56">
        <v>372.22</v>
      </c>
      <c r="C45" s="56">
        <v>18</v>
      </c>
      <c r="D45" s="56" t="s">
        <v>96</v>
      </c>
      <c r="E45" s="56" t="s">
        <v>96</v>
      </c>
      <c r="F45" s="56">
        <v>3</v>
      </c>
      <c r="G45" s="56">
        <v>8</v>
      </c>
      <c r="H45" s="56">
        <v>10</v>
      </c>
      <c r="I45" s="56" t="s">
        <v>96</v>
      </c>
      <c r="J45" s="56">
        <v>183</v>
      </c>
      <c r="K45" s="320" t="s">
        <v>124</v>
      </c>
    </row>
    <row r="46" spans="1:11">
      <c r="A46" s="319" t="s">
        <v>125</v>
      </c>
      <c r="B46" s="56">
        <v>289.02999999999997</v>
      </c>
      <c r="C46" s="56">
        <v>55</v>
      </c>
      <c r="D46" s="56" t="s">
        <v>96</v>
      </c>
      <c r="E46" s="56" t="s">
        <v>96</v>
      </c>
      <c r="F46" s="56">
        <v>2</v>
      </c>
      <c r="G46" s="56">
        <v>7</v>
      </c>
      <c r="H46" s="56">
        <v>8</v>
      </c>
      <c r="I46" s="56" t="s">
        <v>96</v>
      </c>
      <c r="J46" s="56">
        <v>116</v>
      </c>
      <c r="K46" s="320" t="s">
        <v>126</v>
      </c>
    </row>
    <row r="47" spans="1:11">
      <c r="A47" s="319" t="s">
        <v>127</v>
      </c>
      <c r="B47" s="56">
        <v>681.62</v>
      </c>
      <c r="C47" s="56">
        <v>26</v>
      </c>
      <c r="D47" s="56" t="s">
        <v>96</v>
      </c>
      <c r="E47" s="56" t="s">
        <v>96</v>
      </c>
      <c r="F47" s="56">
        <v>1</v>
      </c>
      <c r="G47" s="56">
        <v>15</v>
      </c>
      <c r="H47" s="56">
        <v>15</v>
      </c>
      <c r="I47" s="56" t="s">
        <v>96</v>
      </c>
      <c r="J47" s="56">
        <v>209</v>
      </c>
      <c r="K47" s="320" t="s">
        <v>128</v>
      </c>
    </row>
    <row r="48" spans="1:11">
      <c r="A48" s="319" t="s">
        <v>129</v>
      </c>
      <c r="B48" s="56">
        <v>528.20000000000005</v>
      </c>
      <c r="C48" s="56">
        <v>58</v>
      </c>
      <c r="D48" s="56" t="s">
        <v>96</v>
      </c>
      <c r="E48" s="56" t="s">
        <v>96</v>
      </c>
      <c r="F48" s="56">
        <v>1</v>
      </c>
      <c r="G48" s="56">
        <v>10</v>
      </c>
      <c r="H48" s="56">
        <v>10</v>
      </c>
      <c r="I48" s="56" t="s">
        <v>96</v>
      </c>
      <c r="J48" s="56">
        <v>145</v>
      </c>
      <c r="K48" s="320" t="s">
        <v>130</v>
      </c>
    </row>
    <row r="49" spans="1:11" ht="37.5">
      <c r="A49" s="319" t="s">
        <v>131</v>
      </c>
      <c r="B49" s="56">
        <v>409.78</v>
      </c>
      <c r="C49" s="56">
        <v>82</v>
      </c>
      <c r="D49" s="56" t="s">
        <v>96</v>
      </c>
      <c r="E49" s="56" t="s">
        <v>96</v>
      </c>
      <c r="F49" s="56">
        <v>1</v>
      </c>
      <c r="G49" s="56">
        <v>14</v>
      </c>
      <c r="H49" s="56">
        <v>14</v>
      </c>
      <c r="I49" s="56" t="s">
        <v>96</v>
      </c>
      <c r="J49" s="56">
        <v>227</v>
      </c>
      <c r="K49" s="320" t="s">
        <v>132</v>
      </c>
    </row>
    <row r="50" spans="1:11">
      <c r="A50" s="319" t="s">
        <v>133</v>
      </c>
      <c r="B50" s="56">
        <v>605.77</v>
      </c>
      <c r="C50" s="56">
        <v>40</v>
      </c>
      <c r="D50" s="56" t="s">
        <v>96</v>
      </c>
      <c r="E50" s="56" t="s">
        <v>96</v>
      </c>
      <c r="F50" s="56">
        <v>1</v>
      </c>
      <c r="G50" s="56">
        <v>15</v>
      </c>
      <c r="H50" s="56">
        <v>15</v>
      </c>
      <c r="I50" s="56" t="s">
        <v>96</v>
      </c>
      <c r="J50" s="56">
        <v>241</v>
      </c>
      <c r="K50" s="320" t="s">
        <v>134</v>
      </c>
    </row>
    <row r="51" spans="1:11">
      <c r="A51" s="319" t="s">
        <v>135</v>
      </c>
      <c r="B51" s="56">
        <v>248.45</v>
      </c>
      <c r="C51" s="56">
        <v>67</v>
      </c>
      <c r="D51" s="56" t="s">
        <v>96</v>
      </c>
      <c r="E51" s="56" t="s">
        <v>96</v>
      </c>
      <c r="F51" s="56">
        <v>3</v>
      </c>
      <c r="G51" s="56">
        <v>6</v>
      </c>
      <c r="H51" s="56">
        <v>9</v>
      </c>
      <c r="I51" s="56" t="s">
        <v>96</v>
      </c>
      <c r="J51" s="56">
        <v>94</v>
      </c>
      <c r="K51" s="320" t="s">
        <v>136</v>
      </c>
    </row>
    <row r="52" spans="1:11">
      <c r="A52" s="319" t="s">
        <v>137</v>
      </c>
      <c r="B52" s="56">
        <v>242.5</v>
      </c>
      <c r="C52" s="56">
        <v>74</v>
      </c>
      <c r="D52" s="56" t="s">
        <v>96</v>
      </c>
      <c r="E52" s="56" t="s">
        <v>96</v>
      </c>
      <c r="F52" s="56" t="s">
        <v>96</v>
      </c>
      <c r="G52" s="56">
        <v>7</v>
      </c>
      <c r="H52" s="56">
        <v>7</v>
      </c>
      <c r="I52" s="56" t="s">
        <v>96</v>
      </c>
      <c r="J52" s="56">
        <v>91</v>
      </c>
      <c r="K52" s="320" t="s">
        <v>138</v>
      </c>
    </row>
    <row r="53" spans="1:11">
      <c r="A53" s="319" t="s">
        <v>139</v>
      </c>
      <c r="B53" s="56">
        <v>267</v>
      </c>
      <c r="C53" s="56">
        <v>39</v>
      </c>
      <c r="D53" s="56" t="s">
        <v>96</v>
      </c>
      <c r="E53" s="56" t="s">
        <v>96</v>
      </c>
      <c r="F53" s="56" t="s">
        <v>96</v>
      </c>
      <c r="G53" s="56">
        <v>5</v>
      </c>
      <c r="H53" s="56">
        <v>5</v>
      </c>
      <c r="I53" s="56" t="s">
        <v>96</v>
      </c>
      <c r="J53" s="56">
        <v>85</v>
      </c>
      <c r="K53" s="320" t="s">
        <v>140</v>
      </c>
    </row>
    <row r="54" spans="1:11" ht="22.5" thickBot="1">
      <c r="A54" s="319" t="s">
        <v>141</v>
      </c>
      <c r="B54" s="56">
        <v>113.01</v>
      </c>
      <c r="C54" s="56">
        <v>72</v>
      </c>
      <c r="D54" s="56" t="s">
        <v>96</v>
      </c>
      <c r="E54" s="56" t="s">
        <v>96</v>
      </c>
      <c r="F54" s="56">
        <v>2</v>
      </c>
      <c r="G54" s="56">
        <v>2</v>
      </c>
      <c r="H54" s="56">
        <v>4</v>
      </c>
      <c r="I54" s="56" t="s">
        <v>96</v>
      </c>
      <c r="J54" s="56">
        <v>47</v>
      </c>
      <c r="K54" s="320" t="s">
        <v>142</v>
      </c>
    </row>
    <row r="55" spans="1:11">
      <c r="A55" s="360"/>
      <c r="B55" s="360"/>
      <c r="C55" s="360"/>
      <c r="D55" s="360"/>
      <c r="E55" s="360"/>
      <c r="F55" s="360"/>
      <c r="G55" s="360"/>
      <c r="H55" s="360"/>
      <c r="I55" s="360"/>
      <c r="J55" s="360"/>
      <c r="K55" s="360"/>
    </row>
    <row r="56" spans="1:11" ht="93.75">
      <c r="A56" s="901" t="s">
        <v>143</v>
      </c>
      <c r="B56" s="900" t="s">
        <v>169</v>
      </c>
      <c r="C56" s="901" t="s">
        <v>145</v>
      </c>
      <c r="D56" s="900" t="s">
        <v>170</v>
      </c>
      <c r="E56"/>
      <c r="F56"/>
      <c r="G56"/>
      <c r="H56"/>
      <c r="I56"/>
      <c r="J56"/>
      <c r="K56"/>
    </row>
    <row r="59" spans="1:11">
      <c r="C59" s="112" t="s">
        <v>171</v>
      </c>
      <c r="D59" s="92"/>
      <c r="E59" s="97" t="s">
        <v>172</v>
      </c>
      <c r="F59" s="97"/>
    </row>
    <row r="60" spans="1:11">
      <c r="C60" s="113"/>
      <c r="D60" s="92"/>
      <c r="E60" s="92" t="s">
        <v>173</v>
      </c>
      <c r="F60" s="92"/>
    </row>
    <row r="61" spans="1:11">
      <c r="C61" s="92"/>
      <c r="D61" s="92"/>
      <c r="E61" s="92"/>
      <c r="F61" s="92"/>
    </row>
    <row r="62" spans="1:11">
      <c r="C62" s="114" t="s">
        <v>174</v>
      </c>
      <c r="D62" s="114" t="s">
        <v>175</v>
      </c>
      <c r="E62" s="114" t="s">
        <v>176</v>
      </c>
      <c r="F62" s="115" t="s">
        <v>177</v>
      </c>
    </row>
    <row r="63" spans="1:11">
      <c r="C63" s="114">
        <v>2557</v>
      </c>
      <c r="D63" s="116">
        <v>960588</v>
      </c>
      <c r="E63" s="117">
        <v>5291.6799999999994</v>
      </c>
      <c r="F63" s="118">
        <v>181.52798355153752</v>
      </c>
    </row>
    <row r="64" spans="1:11">
      <c r="C64" s="114">
        <v>2558</v>
      </c>
      <c r="D64" s="116">
        <v>964596</v>
      </c>
      <c r="E64" s="117">
        <v>5291.6799999999994</v>
      </c>
      <c r="F64" s="118">
        <v>182.28539896592389</v>
      </c>
    </row>
    <row r="65" spans="3:6">
      <c r="C65" s="114">
        <v>2559</v>
      </c>
      <c r="D65" s="116">
        <v>963484</v>
      </c>
      <c r="E65" s="117">
        <v>5291.6799999999994</v>
      </c>
      <c r="F65" s="118">
        <v>182.07525776313005</v>
      </c>
    </row>
    <row r="66" spans="3:6">
      <c r="C66" s="114">
        <v>2560</v>
      </c>
      <c r="D66" s="116">
        <v>963072</v>
      </c>
      <c r="E66" s="117">
        <v>5291.6799999999994</v>
      </c>
      <c r="F66" s="118">
        <v>181.99739969159134</v>
      </c>
    </row>
    <row r="67" spans="3:6">
      <c r="C67" s="114">
        <v>2561</v>
      </c>
      <c r="D67" s="116">
        <v>963047</v>
      </c>
      <c r="E67" s="117">
        <v>5291.6799999999994</v>
      </c>
      <c r="F67" s="118">
        <v>181.99267529404653</v>
      </c>
    </row>
    <row r="68" spans="3:6">
      <c r="C68" s="114">
        <v>2562</v>
      </c>
      <c r="D68" s="119">
        <v>962665</v>
      </c>
      <c r="E68" s="117">
        <v>5291.6799999999994</v>
      </c>
      <c r="F68" s="118">
        <v>181.9204864995616</v>
      </c>
    </row>
    <row r="69" spans="3:6">
      <c r="C69" s="322">
        <v>2563</v>
      </c>
      <c r="D69" s="323">
        <v>953660</v>
      </c>
      <c r="E69" s="324">
        <v>5291.6799999999994</v>
      </c>
      <c r="F69" s="325">
        <v>180.21875850391561</v>
      </c>
    </row>
    <row r="70" spans="3:6">
      <c r="C70" s="322">
        <v>2564</v>
      </c>
      <c r="D70" s="323">
        <v>948310</v>
      </c>
      <c r="E70" s="324">
        <v>5291.68</v>
      </c>
      <c r="F70" s="325">
        <v>179.207737429323</v>
      </c>
    </row>
    <row r="71" spans="3:6">
      <c r="C71" s="322">
        <v>2565</v>
      </c>
      <c r="D71" s="323">
        <f>F10</f>
        <v>944605</v>
      </c>
      <c r="E71" s="324">
        <f>B41</f>
        <v>5291.68</v>
      </c>
      <c r="F71" s="325">
        <f>D71/E71</f>
        <v>178.50758171317992</v>
      </c>
    </row>
  </sheetData>
  <mergeCells count="13">
    <mergeCell ref="A30:A40"/>
    <mergeCell ref="A4:A9"/>
    <mergeCell ref="B4:F4"/>
    <mergeCell ref="G4:J4"/>
    <mergeCell ref="D30:J35"/>
    <mergeCell ref="K30:K40"/>
    <mergeCell ref="L4:L9"/>
    <mergeCell ref="B5:F5"/>
    <mergeCell ref="G5:J5"/>
    <mergeCell ref="B6:F6"/>
    <mergeCell ref="G6:J6"/>
    <mergeCell ref="B7:F7"/>
    <mergeCell ref="G7:J7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43A41-AB4F-4A96-B5BC-DC377AC2AE03}">
  <sheetPr>
    <tabColor rgb="FF00B050"/>
  </sheetPr>
  <dimension ref="A1:N41"/>
  <sheetViews>
    <sheetView topLeftCell="A13" workbookViewId="0">
      <selection activeCell="N7" sqref="N7"/>
    </sheetView>
  </sheetViews>
  <sheetFormatPr defaultRowHeight="15"/>
  <cols>
    <col min="1" max="1" width="15.7109375" style="598" customWidth="1"/>
    <col min="2" max="2" width="10.140625" style="598" customWidth="1"/>
    <col min="3" max="8" width="14.7109375" style="598" customWidth="1"/>
    <col min="9" max="9" width="0.85546875" style="598" customWidth="1"/>
    <col min="10" max="10" width="20.42578125" style="598" customWidth="1"/>
    <col min="11" max="11" width="3.5703125" style="598" customWidth="1"/>
    <col min="12" max="256" width="9.140625" style="598"/>
    <col min="257" max="257" width="15.7109375" style="598" customWidth="1"/>
    <col min="258" max="258" width="10.140625" style="598" customWidth="1"/>
    <col min="259" max="264" width="14.7109375" style="598" customWidth="1"/>
    <col min="265" max="265" width="0.85546875" style="598" customWidth="1"/>
    <col min="266" max="266" width="20.42578125" style="598" customWidth="1"/>
    <col min="267" max="267" width="3.5703125" style="598" customWidth="1"/>
    <col min="268" max="512" width="9.140625" style="598"/>
    <col min="513" max="513" width="15.7109375" style="598" customWidth="1"/>
    <col min="514" max="514" width="10.140625" style="598" customWidth="1"/>
    <col min="515" max="520" width="14.7109375" style="598" customWidth="1"/>
    <col min="521" max="521" width="0.85546875" style="598" customWidth="1"/>
    <col min="522" max="522" width="20.42578125" style="598" customWidth="1"/>
    <col min="523" max="523" width="3.5703125" style="598" customWidth="1"/>
    <col min="524" max="768" width="9.140625" style="598"/>
    <col min="769" max="769" width="15.7109375" style="598" customWidth="1"/>
    <col min="770" max="770" width="10.140625" style="598" customWidth="1"/>
    <col min="771" max="776" width="14.7109375" style="598" customWidth="1"/>
    <col min="777" max="777" width="0.85546875" style="598" customWidth="1"/>
    <col min="778" max="778" width="20.42578125" style="598" customWidth="1"/>
    <col min="779" max="779" width="3.5703125" style="598" customWidth="1"/>
    <col min="780" max="1024" width="9.140625" style="598"/>
    <col min="1025" max="1025" width="15.7109375" style="598" customWidth="1"/>
    <col min="1026" max="1026" width="10.140625" style="598" customWidth="1"/>
    <col min="1027" max="1032" width="14.7109375" style="598" customWidth="1"/>
    <col min="1033" max="1033" width="0.85546875" style="598" customWidth="1"/>
    <col min="1034" max="1034" width="20.42578125" style="598" customWidth="1"/>
    <col min="1035" max="1035" width="3.5703125" style="598" customWidth="1"/>
    <col min="1036" max="1280" width="9.140625" style="598"/>
    <col min="1281" max="1281" width="15.7109375" style="598" customWidth="1"/>
    <col min="1282" max="1282" width="10.140625" style="598" customWidth="1"/>
    <col min="1283" max="1288" width="14.7109375" style="598" customWidth="1"/>
    <col min="1289" max="1289" width="0.85546875" style="598" customWidth="1"/>
    <col min="1290" max="1290" width="20.42578125" style="598" customWidth="1"/>
    <col min="1291" max="1291" width="3.5703125" style="598" customWidth="1"/>
    <col min="1292" max="1536" width="9.140625" style="598"/>
    <col min="1537" max="1537" width="15.7109375" style="598" customWidth="1"/>
    <col min="1538" max="1538" width="10.140625" style="598" customWidth="1"/>
    <col min="1539" max="1544" width="14.7109375" style="598" customWidth="1"/>
    <col min="1545" max="1545" width="0.85546875" style="598" customWidth="1"/>
    <col min="1546" max="1546" width="20.42578125" style="598" customWidth="1"/>
    <col min="1547" max="1547" width="3.5703125" style="598" customWidth="1"/>
    <col min="1548" max="1792" width="9.140625" style="598"/>
    <col min="1793" max="1793" width="15.7109375" style="598" customWidth="1"/>
    <col min="1794" max="1794" width="10.140625" style="598" customWidth="1"/>
    <col min="1795" max="1800" width="14.7109375" style="598" customWidth="1"/>
    <col min="1801" max="1801" width="0.85546875" style="598" customWidth="1"/>
    <col min="1802" max="1802" width="20.42578125" style="598" customWidth="1"/>
    <col min="1803" max="1803" width="3.5703125" style="598" customWidth="1"/>
    <col min="1804" max="2048" width="9.140625" style="598"/>
    <col min="2049" max="2049" width="15.7109375" style="598" customWidth="1"/>
    <col min="2050" max="2050" width="10.140625" style="598" customWidth="1"/>
    <col min="2051" max="2056" width="14.7109375" style="598" customWidth="1"/>
    <col min="2057" max="2057" width="0.85546875" style="598" customWidth="1"/>
    <col min="2058" max="2058" width="20.42578125" style="598" customWidth="1"/>
    <col min="2059" max="2059" width="3.5703125" style="598" customWidth="1"/>
    <col min="2060" max="2304" width="9.140625" style="598"/>
    <col min="2305" max="2305" width="15.7109375" style="598" customWidth="1"/>
    <col min="2306" max="2306" width="10.140625" style="598" customWidth="1"/>
    <col min="2307" max="2312" width="14.7109375" style="598" customWidth="1"/>
    <col min="2313" max="2313" width="0.85546875" style="598" customWidth="1"/>
    <col min="2314" max="2314" width="20.42578125" style="598" customWidth="1"/>
    <col min="2315" max="2315" width="3.5703125" style="598" customWidth="1"/>
    <col min="2316" max="2560" width="9.140625" style="598"/>
    <col min="2561" max="2561" width="15.7109375" style="598" customWidth="1"/>
    <col min="2562" max="2562" width="10.140625" style="598" customWidth="1"/>
    <col min="2563" max="2568" width="14.7109375" style="598" customWidth="1"/>
    <col min="2569" max="2569" width="0.85546875" style="598" customWidth="1"/>
    <col min="2570" max="2570" width="20.42578125" style="598" customWidth="1"/>
    <col min="2571" max="2571" width="3.5703125" style="598" customWidth="1"/>
    <col min="2572" max="2816" width="9.140625" style="598"/>
    <col min="2817" max="2817" width="15.7109375" style="598" customWidth="1"/>
    <col min="2818" max="2818" width="10.140625" style="598" customWidth="1"/>
    <col min="2819" max="2824" width="14.7109375" style="598" customWidth="1"/>
    <col min="2825" max="2825" width="0.85546875" style="598" customWidth="1"/>
    <col min="2826" max="2826" width="20.42578125" style="598" customWidth="1"/>
    <col min="2827" max="2827" width="3.5703125" style="598" customWidth="1"/>
    <col min="2828" max="3072" width="9.140625" style="598"/>
    <col min="3073" max="3073" width="15.7109375" style="598" customWidth="1"/>
    <col min="3074" max="3074" width="10.140625" style="598" customWidth="1"/>
    <col min="3075" max="3080" width="14.7109375" style="598" customWidth="1"/>
    <col min="3081" max="3081" width="0.85546875" style="598" customWidth="1"/>
    <col min="3082" max="3082" width="20.42578125" style="598" customWidth="1"/>
    <col min="3083" max="3083" width="3.5703125" style="598" customWidth="1"/>
    <col min="3084" max="3328" width="9.140625" style="598"/>
    <col min="3329" max="3329" width="15.7109375" style="598" customWidth="1"/>
    <col min="3330" max="3330" width="10.140625" style="598" customWidth="1"/>
    <col min="3331" max="3336" width="14.7109375" style="598" customWidth="1"/>
    <col min="3337" max="3337" width="0.85546875" style="598" customWidth="1"/>
    <col min="3338" max="3338" width="20.42578125" style="598" customWidth="1"/>
    <col min="3339" max="3339" width="3.5703125" style="598" customWidth="1"/>
    <col min="3340" max="3584" width="9.140625" style="598"/>
    <col min="3585" max="3585" width="15.7109375" style="598" customWidth="1"/>
    <col min="3586" max="3586" width="10.140625" style="598" customWidth="1"/>
    <col min="3587" max="3592" width="14.7109375" style="598" customWidth="1"/>
    <col min="3593" max="3593" width="0.85546875" style="598" customWidth="1"/>
    <col min="3594" max="3594" width="20.42578125" style="598" customWidth="1"/>
    <col min="3595" max="3595" width="3.5703125" style="598" customWidth="1"/>
    <col min="3596" max="3840" width="9.140625" style="598"/>
    <col min="3841" max="3841" width="15.7109375" style="598" customWidth="1"/>
    <col min="3842" max="3842" width="10.140625" style="598" customWidth="1"/>
    <col min="3843" max="3848" width="14.7109375" style="598" customWidth="1"/>
    <col min="3849" max="3849" width="0.85546875" style="598" customWidth="1"/>
    <col min="3850" max="3850" width="20.42578125" style="598" customWidth="1"/>
    <col min="3851" max="3851" width="3.5703125" style="598" customWidth="1"/>
    <col min="3852" max="4096" width="9.140625" style="598"/>
    <col min="4097" max="4097" width="15.7109375" style="598" customWidth="1"/>
    <col min="4098" max="4098" width="10.140625" style="598" customWidth="1"/>
    <col min="4099" max="4104" width="14.7109375" style="598" customWidth="1"/>
    <col min="4105" max="4105" width="0.85546875" style="598" customWidth="1"/>
    <col min="4106" max="4106" width="20.42578125" style="598" customWidth="1"/>
    <col min="4107" max="4107" width="3.5703125" style="598" customWidth="1"/>
    <col min="4108" max="4352" width="9.140625" style="598"/>
    <col min="4353" max="4353" width="15.7109375" style="598" customWidth="1"/>
    <col min="4354" max="4354" width="10.140625" style="598" customWidth="1"/>
    <col min="4355" max="4360" width="14.7109375" style="598" customWidth="1"/>
    <col min="4361" max="4361" width="0.85546875" style="598" customWidth="1"/>
    <col min="4362" max="4362" width="20.42578125" style="598" customWidth="1"/>
    <col min="4363" max="4363" width="3.5703125" style="598" customWidth="1"/>
    <col min="4364" max="4608" width="9.140625" style="598"/>
    <col min="4609" max="4609" width="15.7109375" style="598" customWidth="1"/>
    <col min="4610" max="4610" width="10.140625" style="598" customWidth="1"/>
    <col min="4611" max="4616" width="14.7109375" style="598" customWidth="1"/>
    <col min="4617" max="4617" width="0.85546875" style="598" customWidth="1"/>
    <col min="4618" max="4618" width="20.42578125" style="598" customWidth="1"/>
    <col min="4619" max="4619" width="3.5703125" style="598" customWidth="1"/>
    <col min="4620" max="4864" width="9.140625" style="598"/>
    <col min="4865" max="4865" width="15.7109375" style="598" customWidth="1"/>
    <col min="4866" max="4866" width="10.140625" style="598" customWidth="1"/>
    <col min="4867" max="4872" width="14.7109375" style="598" customWidth="1"/>
    <col min="4873" max="4873" width="0.85546875" style="598" customWidth="1"/>
    <col min="4874" max="4874" width="20.42578125" style="598" customWidth="1"/>
    <col min="4875" max="4875" width="3.5703125" style="598" customWidth="1"/>
    <col min="4876" max="5120" width="9.140625" style="598"/>
    <col min="5121" max="5121" width="15.7109375" style="598" customWidth="1"/>
    <col min="5122" max="5122" width="10.140625" style="598" customWidth="1"/>
    <col min="5123" max="5128" width="14.7109375" style="598" customWidth="1"/>
    <col min="5129" max="5129" width="0.85546875" style="598" customWidth="1"/>
    <col min="5130" max="5130" width="20.42578125" style="598" customWidth="1"/>
    <col min="5131" max="5131" width="3.5703125" style="598" customWidth="1"/>
    <col min="5132" max="5376" width="9.140625" style="598"/>
    <col min="5377" max="5377" width="15.7109375" style="598" customWidth="1"/>
    <col min="5378" max="5378" width="10.140625" style="598" customWidth="1"/>
    <col min="5379" max="5384" width="14.7109375" style="598" customWidth="1"/>
    <col min="5385" max="5385" width="0.85546875" style="598" customWidth="1"/>
    <col min="5386" max="5386" width="20.42578125" style="598" customWidth="1"/>
    <col min="5387" max="5387" width="3.5703125" style="598" customWidth="1"/>
    <col min="5388" max="5632" width="9.140625" style="598"/>
    <col min="5633" max="5633" width="15.7109375" style="598" customWidth="1"/>
    <col min="5634" max="5634" width="10.140625" style="598" customWidth="1"/>
    <col min="5635" max="5640" width="14.7109375" style="598" customWidth="1"/>
    <col min="5641" max="5641" width="0.85546875" style="598" customWidth="1"/>
    <col min="5642" max="5642" width="20.42578125" style="598" customWidth="1"/>
    <col min="5643" max="5643" width="3.5703125" style="598" customWidth="1"/>
    <col min="5644" max="5888" width="9.140625" style="598"/>
    <col min="5889" max="5889" width="15.7109375" style="598" customWidth="1"/>
    <col min="5890" max="5890" width="10.140625" style="598" customWidth="1"/>
    <col min="5891" max="5896" width="14.7109375" style="598" customWidth="1"/>
    <col min="5897" max="5897" width="0.85546875" style="598" customWidth="1"/>
    <col min="5898" max="5898" width="20.42578125" style="598" customWidth="1"/>
    <col min="5899" max="5899" width="3.5703125" style="598" customWidth="1"/>
    <col min="5900" max="6144" width="9.140625" style="598"/>
    <col min="6145" max="6145" width="15.7109375" style="598" customWidth="1"/>
    <col min="6146" max="6146" width="10.140625" style="598" customWidth="1"/>
    <col min="6147" max="6152" width="14.7109375" style="598" customWidth="1"/>
    <col min="6153" max="6153" width="0.85546875" style="598" customWidth="1"/>
    <col min="6154" max="6154" width="20.42578125" style="598" customWidth="1"/>
    <col min="6155" max="6155" width="3.5703125" style="598" customWidth="1"/>
    <col min="6156" max="6400" width="9.140625" style="598"/>
    <col min="6401" max="6401" width="15.7109375" style="598" customWidth="1"/>
    <col min="6402" max="6402" width="10.140625" style="598" customWidth="1"/>
    <col min="6403" max="6408" width="14.7109375" style="598" customWidth="1"/>
    <col min="6409" max="6409" width="0.85546875" style="598" customWidth="1"/>
    <col min="6410" max="6410" width="20.42578125" style="598" customWidth="1"/>
    <col min="6411" max="6411" width="3.5703125" style="598" customWidth="1"/>
    <col min="6412" max="6656" width="9.140625" style="598"/>
    <col min="6657" max="6657" width="15.7109375" style="598" customWidth="1"/>
    <col min="6658" max="6658" width="10.140625" style="598" customWidth="1"/>
    <col min="6659" max="6664" width="14.7109375" style="598" customWidth="1"/>
    <col min="6665" max="6665" width="0.85546875" style="598" customWidth="1"/>
    <col min="6666" max="6666" width="20.42578125" style="598" customWidth="1"/>
    <col min="6667" max="6667" width="3.5703125" style="598" customWidth="1"/>
    <col min="6668" max="6912" width="9.140625" style="598"/>
    <col min="6913" max="6913" width="15.7109375" style="598" customWidth="1"/>
    <col min="6914" max="6914" width="10.140625" style="598" customWidth="1"/>
    <col min="6915" max="6920" width="14.7109375" style="598" customWidth="1"/>
    <col min="6921" max="6921" width="0.85546875" style="598" customWidth="1"/>
    <col min="6922" max="6922" width="20.42578125" style="598" customWidth="1"/>
    <col min="6923" max="6923" width="3.5703125" style="598" customWidth="1"/>
    <col min="6924" max="7168" width="9.140625" style="598"/>
    <col min="7169" max="7169" width="15.7109375" style="598" customWidth="1"/>
    <col min="7170" max="7170" width="10.140625" style="598" customWidth="1"/>
    <col min="7171" max="7176" width="14.7109375" style="598" customWidth="1"/>
    <col min="7177" max="7177" width="0.85546875" style="598" customWidth="1"/>
    <col min="7178" max="7178" width="20.42578125" style="598" customWidth="1"/>
    <col min="7179" max="7179" width="3.5703125" style="598" customWidth="1"/>
    <col min="7180" max="7424" width="9.140625" style="598"/>
    <col min="7425" max="7425" width="15.7109375" style="598" customWidth="1"/>
    <col min="7426" max="7426" width="10.140625" style="598" customWidth="1"/>
    <col min="7427" max="7432" width="14.7109375" style="598" customWidth="1"/>
    <col min="7433" max="7433" width="0.85546875" style="598" customWidth="1"/>
    <col min="7434" max="7434" width="20.42578125" style="598" customWidth="1"/>
    <col min="7435" max="7435" width="3.5703125" style="598" customWidth="1"/>
    <col min="7436" max="7680" width="9.140625" style="598"/>
    <col min="7681" max="7681" width="15.7109375" style="598" customWidth="1"/>
    <col min="7682" max="7682" width="10.140625" style="598" customWidth="1"/>
    <col min="7683" max="7688" width="14.7109375" style="598" customWidth="1"/>
    <col min="7689" max="7689" width="0.85546875" style="598" customWidth="1"/>
    <col min="7690" max="7690" width="20.42578125" style="598" customWidth="1"/>
    <col min="7691" max="7691" width="3.5703125" style="598" customWidth="1"/>
    <col min="7692" max="7936" width="9.140625" style="598"/>
    <col min="7937" max="7937" width="15.7109375" style="598" customWidth="1"/>
    <col min="7938" max="7938" width="10.140625" style="598" customWidth="1"/>
    <col min="7939" max="7944" width="14.7109375" style="598" customWidth="1"/>
    <col min="7945" max="7945" width="0.85546875" style="598" customWidth="1"/>
    <col min="7946" max="7946" width="20.42578125" style="598" customWidth="1"/>
    <col min="7947" max="7947" width="3.5703125" style="598" customWidth="1"/>
    <col min="7948" max="8192" width="9.140625" style="598"/>
    <col min="8193" max="8193" width="15.7109375" style="598" customWidth="1"/>
    <col min="8194" max="8194" width="10.140625" style="598" customWidth="1"/>
    <col min="8195" max="8200" width="14.7109375" style="598" customWidth="1"/>
    <col min="8201" max="8201" width="0.85546875" style="598" customWidth="1"/>
    <col min="8202" max="8202" width="20.42578125" style="598" customWidth="1"/>
    <col min="8203" max="8203" width="3.5703125" style="598" customWidth="1"/>
    <col min="8204" max="8448" width="9.140625" style="598"/>
    <col min="8449" max="8449" width="15.7109375" style="598" customWidth="1"/>
    <col min="8450" max="8450" width="10.140625" style="598" customWidth="1"/>
    <col min="8451" max="8456" width="14.7109375" style="598" customWidth="1"/>
    <col min="8457" max="8457" width="0.85546875" style="598" customWidth="1"/>
    <col min="8458" max="8458" width="20.42578125" style="598" customWidth="1"/>
    <col min="8459" max="8459" width="3.5703125" style="598" customWidth="1"/>
    <col min="8460" max="8704" width="9.140625" style="598"/>
    <col min="8705" max="8705" width="15.7109375" style="598" customWidth="1"/>
    <col min="8706" max="8706" width="10.140625" style="598" customWidth="1"/>
    <col min="8707" max="8712" width="14.7109375" style="598" customWidth="1"/>
    <col min="8713" max="8713" width="0.85546875" style="598" customWidth="1"/>
    <col min="8714" max="8714" width="20.42578125" style="598" customWidth="1"/>
    <col min="8715" max="8715" width="3.5703125" style="598" customWidth="1"/>
    <col min="8716" max="8960" width="9.140625" style="598"/>
    <col min="8961" max="8961" width="15.7109375" style="598" customWidth="1"/>
    <col min="8962" max="8962" width="10.140625" style="598" customWidth="1"/>
    <col min="8963" max="8968" width="14.7109375" style="598" customWidth="1"/>
    <col min="8969" max="8969" width="0.85546875" style="598" customWidth="1"/>
    <col min="8970" max="8970" width="20.42578125" style="598" customWidth="1"/>
    <col min="8971" max="8971" width="3.5703125" style="598" customWidth="1"/>
    <col min="8972" max="9216" width="9.140625" style="598"/>
    <col min="9217" max="9217" width="15.7109375" style="598" customWidth="1"/>
    <col min="9218" max="9218" width="10.140625" style="598" customWidth="1"/>
    <col min="9219" max="9224" width="14.7109375" style="598" customWidth="1"/>
    <col min="9225" max="9225" width="0.85546875" style="598" customWidth="1"/>
    <col min="9226" max="9226" width="20.42578125" style="598" customWidth="1"/>
    <col min="9227" max="9227" width="3.5703125" style="598" customWidth="1"/>
    <col min="9228" max="9472" width="9.140625" style="598"/>
    <col min="9473" max="9473" width="15.7109375" style="598" customWidth="1"/>
    <col min="9474" max="9474" width="10.140625" style="598" customWidth="1"/>
    <col min="9475" max="9480" width="14.7109375" style="598" customWidth="1"/>
    <col min="9481" max="9481" width="0.85546875" style="598" customWidth="1"/>
    <col min="9482" max="9482" width="20.42578125" style="598" customWidth="1"/>
    <col min="9483" max="9483" width="3.5703125" style="598" customWidth="1"/>
    <col min="9484" max="9728" width="9.140625" style="598"/>
    <col min="9729" max="9729" width="15.7109375" style="598" customWidth="1"/>
    <col min="9730" max="9730" width="10.140625" style="598" customWidth="1"/>
    <col min="9731" max="9736" width="14.7109375" style="598" customWidth="1"/>
    <col min="9737" max="9737" width="0.85546875" style="598" customWidth="1"/>
    <col min="9738" max="9738" width="20.42578125" style="598" customWidth="1"/>
    <col min="9739" max="9739" width="3.5703125" style="598" customWidth="1"/>
    <col min="9740" max="9984" width="9.140625" style="598"/>
    <col min="9985" max="9985" width="15.7109375" style="598" customWidth="1"/>
    <col min="9986" max="9986" width="10.140625" style="598" customWidth="1"/>
    <col min="9987" max="9992" width="14.7109375" style="598" customWidth="1"/>
    <col min="9993" max="9993" width="0.85546875" style="598" customWidth="1"/>
    <col min="9994" max="9994" width="20.42578125" style="598" customWidth="1"/>
    <col min="9995" max="9995" width="3.5703125" style="598" customWidth="1"/>
    <col min="9996" max="10240" width="9.140625" style="598"/>
    <col min="10241" max="10241" width="15.7109375" style="598" customWidth="1"/>
    <col min="10242" max="10242" width="10.140625" style="598" customWidth="1"/>
    <col min="10243" max="10248" width="14.7109375" style="598" customWidth="1"/>
    <col min="10249" max="10249" width="0.85546875" style="598" customWidth="1"/>
    <col min="10250" max="10250" width="20.42578125" style="598" customWidth="1"/>
    <col min="10251" max="10251" width="3.5703125" style="598" customWidth="1"/>
    <col min="10252" max="10496" width="9.140625" style="598"/>
    <col min="10497" max="10497" width="15.7109375" style="598" customWidth="1"/>
    <col min="10498" max="10498" width="10.140625" style="598" customWidth="1"/>
    <col min="10499" max="10504" width="14.7109375" style="598" customWidth="1"/>
    <col min="10505" max="10505" width="0.85546875" style="598" customWidth="1"/>
    <col min="10506" max="10506" width="20.42578125" style="598" customWidth="1"/>
    <col min="10507" max="10507" width="3.5703125" style="598" customWidth="1"/>
    <col min="10508" max="10752" width="9.140625" style="598"/>
    <col min="10753" max="10753" width="15.7109375" style="598" customWidth="1"/>
    <col min="10754" max="10754" width="10.140625" style="598" customWidth="1"/>
    <col min="10755" max="10760" width="14.7109375" style="598" customWidth="1"/>
    <col min="10761" max="10761" width="0.85546875" style="598" customWidth="1"/>
    <col min="10762" max="10762" width="20.42578125" style="598" customWidth="1"/>
    <col min="10763" max="10763" width="3.5703125" style="598" customWidth="1"/>
    <col min="10764" max="11008" width="9.140625" style="598"/>
    <col min="11009" max="11009" width="15.7109375" style="598" customWidth="1"/>
    <col min="11010" max="11010" width="10.140625" style="598" customWidth="1"/>
    <col min="11011" max="11016" width="14.7109375" style="598" customWidth="1"/>
    <col min="11017" max="11017" width="0.85546875" style="598" customWidth="1"/>
    <col min="11018" max="11018" width="20.42578125" style="598" customWidth="1"/>
    <col min="11019" max="11019" width="3.5703125" style="598" customWidth="1"/>
    <col min="11020" max="11264" width="9.140625" style="598"/>
    <col min="11265" max="11265" width="15.7109375" style="598" customWidth="1"/>
    <col min="11266" max="11266" width="10.140625" style="598" customWidth="1"/>
    <col min="11267" max="11272" width="14.7109375" style="598" customWidth="1"/>
    <col min="11273" max="11273" width="0.85546875" style="598" customWidth="1"/>
    <col min="11274" max="11274" width="20.42578125" style="598" customWidth="1"/>
    <col min="11275" max="11275" width="3.5703125" style="598" customWidth="1"/>
    <col min="11276" max="11520" width="9.140625" style="598"/>
    <col min="11521" max="11521" width="15.7109375" style="598" customWidth="1"/>
    <col min="11522" max="11522" width="10.140625" style="598" customWidth="1"/>
    <col min="11523" max="11528" width="14.7109375" style="598" customWidth="1"/>
    <col min="11529" max="11529" width="0.85546875" style="598" customWidth="1"/>
    <col min="11530" max="11530" width="20.42578125" style="598" customWidth="1"/>
    <col min="11531" max="11531" width="3.5703125" style="598" customWidth="1"/>
    <col min="11532" max="11776" width="9.140625" style="598"/>
    <col min="11777" max="11777" width="15.7109375" style="598" customWidth="1"/>
    <col min="11778" max="11778" width="10.140625" style="598" customWidth="1"/>
    <col min="11779" max="11784" width="14.7109375" style="598" customWidth="1"/>
    <col min="11785" max="11785" width="0.85546875" style="598" customWidth="1"/>
    <col min="11786" max="11786" width="20.42578125" style="598" customWidth="1"/>
    <col min="11787" max="11787" width="3.5703125" style="598" customWidth="1"/>
    <col min="11788" max="12032" width="9.140625" style="598"/>
    <col min="12033" max="12033" width="15.7109375" style="598" customWidth="1"/>
    <col min="12034" max="12034" width="10.140625" style="598" customWidth="1"/>
    <col min="12035" max="12040" width="14.7109375" style="598" customWidth="1"/>
    <col min="12041" max="12041" width="0.85546875" style="598" customWidth="1"/>
    <col min="12042" max="12042" width="20.42578125" style="598" customWidth="1"/>
    <col min="12043" max="12043" width="3.5703125" style="598" customWidth="1"/>
    <col min="12044" max="12288" width="9.140625" style="598"/>
    <col min="12289" max="12289" width="15.7109375" style="598" customWidth="1"/>
    <col min="12290" max="12290" width="10.140625" style="598" customWidth="1"/>
    <col min="12291" max="12296" width="14.7109375" style="598" customWidth="1"/>
    <col min="12297" max="12297" width="0.85546875" style="598" customWidth="1"/>
    <col min="12298" max="12298" width="20.42578125" style="598" customWidth="1"/>
    <col min="12299" max="12299" width="3.5703125" style="598" customWidth="1"/>
    <col min="12300" max="12544" width="9.140625" style="598"/>
    <col min="12545" max="12545" width="15.7109375" style="598" customWidth="1"/>
    <col min="12546" max="12546" width="10.140625" style="598" customWidth="1"/>
    <col min="12547" max="12552" width="14.7109375" style="598" customWidth="1"/>
    <col min="12553" max="12553" width="0.85546875" style="598" customWidth="1"/>
    <col min="12554" max="12554" width="20.42578125" style="598" customWidth="1"/>
    <col min="12555" max="12555" width="3.5703125" style="598" customWidth="1"/>
    <col min="12556" max="12800" width="9.140625" style="598"/>
    <col min="12801" max="12801" width="15.7109375" style="598" customWidth="1"/>
    <col min="12802" max="12802" width="10.140625" style="598" customWidth="1"/>
    <col min="12803" max="12808" width="14.7109375" style="598" customWidth="1"/>
    <col min="12809" max="12809" width="0.85546875" style="598" customWidth="1"/>
    <col min="12810" max="12810" width="20.42578125" style="598" customWidth="1"/>
    <col min="12811" max="12811" width="3.5703125" style="598" customWidth="1"/>
    <col min="12812" max="13056" width="9.140625" style="598"/>
    <col min="13057" max="13057" width="15.7109375" style="598" customWidth="1"/>
    <col min="13058" max="13058" width="10.140625" style="598" customWidth="1"/>
    <col min="13059" max="13064" width="14.7109375" style="598" customWidth="1"/>
    <col min="13065" max="13065" width="0.85546875" style="598" customWidth="1"/>
    <col min="13066" max="13066" width="20.42578125" style="598" customWidth="1"/>
    <col min="13067" max="13067" width="3.5703125" style="598" customWidth="1"/>
    <col min="13068" max="13312" width="9.140625" style="598"/>
    <col min="13313" max="13313" width="15.7109375" style="598" customWidth="1"/>
    <col min="13314" max="13314" width="10.140625" style="598" customWidth="1"/>
    <col min="13315" max="13320" width="14.7109375" style="598" customWidth="1"/>
    <col min="13321" max="13321" width="0.85546875" style="598" customWidth="1"/>
    <col min="13322" max="13322" width="20.42578125" style="598" customWidth="1"/>
    <col min="13323" max="13323" width="3.5703125" style="598" customWidth="1"/>
    <col min="13324" max="13568" width="9.140625" style="598"/>
    <col min="13569" max="13569" width="15.7109375" style="598" customWidth="1"/>
    <col min="13570" max="13570" width="10.140625" style="598" customWidth="1"/>
    <col min="13571" max="13576" width="14.7109375" style="598" customWidth="1"/>
    <col min="13577" max="13577" width="0.85546875" style="598" customWidth="1"/>
    <col min="13578" max="13578" width="20.42578125" style="598" customWidth="1"/>
    <col min="13579" max="13579" width="3.5703125" style="598" customWidth="1"/>
    <col min="13580" max="13824" width="9.140625" style="598"/>
    <col min="13825" max="13825" width="15.7109375" style="598" customWidth="1"/>
    <col min="13826" max="13826" width="10.140625" style="598" customWidth="1"/>
    <col min="13827" max="13832" width="14.7109375" style="598" customWidth="1"/>
    <col min="13833" max="13833" width="0.85546875" style="598" customWidth="1"/>
    <col min="13834" max="13834" width="20.42578125" style="598" customWidth="1"/>
    <col min="13835" max="13835" width="3.5703125" style="598" customWidth="1"/>
    <col min="13836" max="14080" width="9.140625" style="598"/>
    <col min="14081" max="14081" width="15.7109375" style="598" customWidth="1"/>
    <col min="14082" max="14082" width="10.140625" style="598" customWidth="1"/>
    <col min="14083" max="14088" width="14.7109375" style="598" customWidth="1"/>
    <col min="14089" max="14089" width="0.85546875" style="598" customWidth="1"/>
    <col min="14090" max="14090" width="20.42578125" style="598" customWidth="1"/>
    <col min="14091" max="14091" width="3.5703125" style="598" customWidth="1"/>
    <col min="14092" max="14336" width="9.140625" style="598"/>
    <col min="14337" max="14337" width="15.7109375" style="598" customWidth="1"/>
    <col min="14338" max="14338" width="10.140625" style="598" customWidth="1"/>
    <col min="14339" max="14344" width="14.7109375" style="598" customWidth="1"/>
    <col min="14345" max="14345" width="0.85546875" style="598" customWidth="1"/>
    <col min="14346" max="14346" width="20.42578125" style="598" customWidth="1"/>
    <col min="14347" max="14347" width="3.5703125" style="598" customWidth="1"/>
    <col min="14348" max="14592" width="9.140625" style="598"/>
    <col min="14593" max="14593" width="15.7109375" style="598" customWidth="1"/>
    <col min="14594" max="14594" width="10.140625" style="598" customWidth="1"/>
    <col min="14595" max="14600" width="14.7109375" style="598" customWidth="1"/>
    <col min="14601" max="14601" width="0.85546875" style="598" customWidth="1"/>
    <col min="14602" max="14602" width="20.42578125" style="598" customWidth="1"/>
    <col min="14603" max="14603" width="3.5703125" style="598" customWidth="1"/>
    <col min="14604" max="14848" width="9.140625" style="598"/>
    <col min="14849" max="14849" width="15.7109375" style="598" customWidth="1"/>
    <col min="14850" max="14850" width="10.140625" style="598" customWidth="1"/>
    <col min="14851" max="14856" width="14.7109375" style="598" customWidth="1"/>
    <col min="14857" max="14857" width="0.85546875" style="598" customWidth="1"/>
    <col min="14858" max="14858" width="20.42578125" style="598" customWidth="1"/>
    <col min="14859" max="14859" width="3.5703125" style="598" customWidth="1"/>
    <col min="14860" max="15104" width="9.140625" style="598"/>
    <col min="15105" max="15105" width="15.7109375" style="598" customWidth="1"/>
    <col min="15106" max="15106" width="10.140625" style="598" customWidth="1"/>
    <col min="15107" max="15112" width="14.7109375" style="598" customWidth="1"/>
    <col min="15113" max="15113" width="0.85546875" style="598" customWidth="1"/>
    <col min="15114" max="15114" width="20.42578125" style="598" customWidth="1"/>
    <col min="15115" max="15115" width="3.5703125" style="598" customWidth="1"/>
    <col min="15116" max="15360" width="9.140625" style="598"/>
    <col min="15361" max="15361" width="15.7109375" style="598" customWidth="1"/>
    <col min="15362" max="15362" width="10.140625" style="598" customWidth="1"/>
    <col min="15363" max="15368" width="14.7109375" style="598" customWidth="1"/>
    <col min="15369" max="15369" width="0.85546875" style="598" customWidth="1"/>
    <col min="15370" max="15370" width="20.42578125" style="598" customWidth="1"/>
    <col min="15371" max="15371" width="3.5703125" style="598" customWidth="1"/>
    <col min="15372" max="15616" width="9.140625" style="598"/>
    <col min="15617" max="15617" width="15.7109375" style="598" customWidth="1"/>
    <col min="15618" max="15618" width="10.140625" style="598" customWidth="1"/>
    <col min="15619" max="15624" width="14.7109375" style="598" customWidth="1"/>
    <col min="15625" max="15625" width="0.85546875" style="598" customWidth="1"/>
    <col min="15626" max="15626" width="20.42578125" style="598" customWidth="1"/>
    <col min="15627" max="15627" width="3.5703125" style="598" customWidth="1"/>
    <col min="15628" max="15872" width="9.140625" style="598"/>
    <col min="15873" max="15873" width="15.7109375" style="598" customWidth="1"/>
    <col min="15874" max="15874" width="10.140625" style="598" customWidth="1"/>
    <col min="15875" max="15880" width="14.7109375" style="598" customWidth="1"/>
    <col min="15881" max="15881" width="0.85546875" style="598" customWidth="1"/>
    <col min="15882" max="15882" width="20.42578125" style="598" customWidth="1"/>
    <col min="15883" max="15883" width="3.5703125" style="598" customWidth="1"/>
    <col min="15884" max="16128" width="9.140625" style="598"/>
    <col min="16129" max="16129" width="15.7109375" style="598" customWidth="1"/>
    <col min="16130" max="16130" width="10.140625" style="598" customWidth="1"/>
    <col min="16131" max="16136" width="14.7109375" style="598" customWidth="1"/>
    <col min="16137" max="16137" width="0.85546875" style="598" customWidth="1"/>
    <col min="16138" max="16138" width="20.42578125" style="598" customWidth="1"/>
    <col min="16139" max="16139" width="3.5703125" style="598" customWidth="1"/>
    <col min="16140" max="16384" width="9.140625" style="598"/>
  </cols>
  <sheetData>
    <row r="1" spans="1:12" ht="15" customHeight="1">
      <c r="A1" s="594" t="s">
        <v>1940</v>
      </c>
      <c r="B1" s="594"/>
      <c r="C1" s="594"/>
      <c r="D1" s="594"/>
      <c r="E1" s="594"/>
      <c r="F1" s="595"/>
      <c r="G1" s="596"/>
      <c r="H1" s="596"/>
      <c r="I1" s="596"/>
      <c r="J1" s="597"/>
    </row>
    <row r="2" spans="1:12" ht="15" customHeight="1">
      <c r="A2" s="599" t="s">
        <v>1941</v>
      </c>
      <c r="B2" s="200"/>
      <c r="C2" s="200"/>
      <c r="D2" s="200"/>
      <c r="E2" s="200"/>
      <c r="F2" s="200"/>
      <c r="G2" s="200"/>
      <c r="H2" s="600"/>
      <c r="I2" s="600"/>
      <c r="J2" s="680" t="s">
        <v>1942</v>
      </c>
    </row>
    <row r="3" spans="1:12" ht="15" customHeight="1">
      <c r="A3" s="601" t="s">
        <v>1943</v>
      </c>
      <c r="B3" s="602" t="s">
        <v>965</v>
      </c>
      <c r="C3" s="1075" t="s">
        <v>1944</v>
      </c>
      <c r="D3" s="1075"/>
      <c r="E3" s="1075"/>
      <c r="F3" s="1075"/>
      <c r="G3" s="1075"/>
      <c r="H3" s="1075"/>
      <c r="I3" s="603"/>
      <c r="J3" s="604" t="s">
        <v>1945</v>
      </c>
    </row>
    <row r="4" spans="1:12" ht="15" customHeight="1">
      <c r="A4" s="605" t="s">
        <v>1946</v>
      </c>
      <c r="B4" s="606" t="s">
        <v>1947</v>
      </c>
      <c r="C4" s="1076" t="s">
        <v>1888</v>
      </c>
      <c r="D4" s="1076"/>
      <c r="E4" s="1077" t="s">
        <v>1948</v>
      </c>
      <c r="F4" s="1077"/>
      <c r="G4" s="1078" t="s">
        <v>1949</v>
      </c>
      <c r="H4" s="1078"/>
      <c r="I4" s="605"/>
      <c r="J4" s="607" t="s">
        <v>1950</v>
      </c>
    </row>
    <row r="5" spans="1:12" ht="15" customHeight="1">
      <c r="A5" s="605"/>
      <c r="B5" s="606" t="s">
        <v>116</v>
      </c>
      <c r="C5" s="1079" t="s">
        <v>1889</v>
      </c>
      <c r="D5" s="1079"/>
      <c r="E5" s="1080" t="s">
        <v>1951</v>
      </c>
      <c r="F5" s="1080"/>
      <c r="G5" s="1081" t="s">
        <v>1952</v>
      </c>
      <c r="H5" s="1081"/>
      <c r="I5" s="605"/>
      <c r="J5" s="607"/>
    </row>
    <row r="6" spans="1:12" ht="15" customHeight="1">
      <c r="A6" s="595"/>
      <c r="B6" s="606" t="s">
        <v>981</v>
      </c>
      <c r="C6" s="606" t="s">
        <v>749</v>
      </c>
      <c r="D6" s="606" t="s">
        <v>750</v>
      </c>
      <c r="E6" s="630" t="s">
        <v>749</v>
      </c>
      <c r="F6" s="630" t="s">
        <v>750</v>
      </c>
      <c r="G6" s="635" t="s">
        <v>751</v>
      </c>
      <c r="H6" s="635" t="s">
        <v>752</v>
      </c>
      <c r="I6" s="606"/>
      <c r="J6" s="608"/>
    </row>
    <row r="7" spans="1:12" ht="15" customHeight="1">
      <c r="A7" s="609"/>
      <c r="B7" s="600"/>
      <c r="C7" s="610" t="s">
        <v>753</v>
      </c>
      <c r="D7" s="610" t="s">
        <v>754</v>
      </c>
      <c r="E7" s="631" t="s">
        <v>753</v>
      </c>
      <c r="F7" s="631" t="s">
        <v>754</v>
      </c>
      <c r="G7" s="636" t="s">
        <v>755</v>
      </c>
      <c r="H7" s="636" t="s">
        <v>754</v>
      </c>
      <c r="I7" s="610"/>
      <c r="J7" s="611"/>
      <c r="L7" s="682" t="s">
        <v>1962</v>
      </c>
    </row>
    <row r="8" spans="1:12" ht="15" customHeight="1">
      <c r="A8" s="612" t="s">
        <v>395</v>
      </c>
      <c r="B8" s="613">
        <v>5589.37</v>
      </c>
      <c r="C8" s="613">
        <v>410.98</v>
      </c>
      <c r="D8" s="613">
        <v>5178.3999999999996</v>
      </c>
      <c r="E8" s="632">
        <v>534.34</v>
      </c>
      <c r="F8" s="632">
        <v>5055.03</v>
      </c>
      <c r="G8" s="637">
        <v>3670.88</v>
      </c>
      <c r="H8" s="637">
        <v>1918.5</v>
      </c>
      <c r="I8" s="614"/>
      <c r="J8" s="615" t="s">
        <v>1890</v>
      </c>
    </row>
    <row r="9" spans="1:12" ht="15" customHeight="1">
      <c r="A9" s="616" t="s">
        <v>1953</v>
      </c>
      <c r="B9" s="617">
        <v>1728.99</v>
      </c>
      <c r="C9" s="617">
        <v>139.74</v>
      </c>
      <c r="D9" s="617">
        <v>1589.25</v>
      </c>
      <c r="E9" s="633">
        <v>266.86</v>
      </c>
      <c r="F9" s="633">
        <v>1462.13</v>
      </c>
      <c r="G9" s="638">
        <v>1223.33</v>
      </c>
      <c r="H9" s="638">
        <v>505.66</v>
      </c>
      <c r="I9" s="618"/>
      <c r="J9" s="619" t="s">
        <v>1954</v>
      </c>
    </row>
    <row r="10" spans="1:12" ht="15" customHeight="1">
      <c r="A10" s="616" t="s">
        <v>1955</v>
      </c>
      <c r="B10" s="617">
        <v>3860.38</v>
      </c>
      <c r="C10" s="617">
        <v>271.24</v>
      </c>
      <c r="D10" s="617">
        <v>3589.14</v>
      </c>
      <c r="E10" s="633">
        <v>267.48</v>
      </c>
      <c r="F10" s="633">
        <v>3592.9</v>
      </c>
      <c r="G10" s="638">
        <v>2447.5500000000002</v>
      </c>
      <c r="H10" s="638">
        <v>1412.83</v>
      </c>
      <c r="I10" s="618"/>
      <c r="J10" s="619" t="s">
        <v>1956</v>
      </c>
    </row>
    <row r="11" spans="1:12" ht="15" customHeight="1">
      <c r="A11" s="620" t="s">
        <v>397</v>
      </c>
      <c r="B11" s="617">
        <v>775.86</v>
      </c>
      <c r="C11" s="617">
        <v>9.3699999999999992</v>
      </c>
      <c r="D11" s="617">
        <v>766.49</v>
      </c>
      <c r="E11" s="633">
        <v>107.74</v>
      </c>
      <c r="F11" s="633">
        <v>668.12</v>
      </c>
      <c r="G11" s="638">
        <v>574.55999999999995</v>
      </c>
      <c r="H11" s="638">
        <v>201.3</v>
      </c>
      <c r="I11" s="618"/>
      <c r="J11" s="615" t="s">
        <v>1957</v>
      </c>
    </row>
    <row r="12" spans="1:12" ht="15" customHeight="1">
      <c r="A12" s="620" t="s">
        <v>399</v>
      </c>
      <c r="B12" s="617">
        <v>376.64</v>
      </c>
      <c r="C12" s="617">
        <v>1.19</v>
      </c>
      <c r="D12" s="617">
        <v>375.45</v>
      </c>
      <c r="E12" s="633">
        <v>18.3</v>
      </c>
      <c r="F12" s="633">
        <v>358.34</v>
      </c>
      <c r="G12" s="638">
        <v>230.6</v>
      </c>
      <c r="H12" s="638">
        <v>146.04</v>
      </c>
      <c r="I12" s="618"/>
      <c r="J12" s="615" t="s">
        <v>400</v>
      </c>
    </row>
    <row r="13" spans="1:12" ht="15" customHeight="1">
      <c r="A13" s="620" t="s">
        <v>401</v>
      </c>
      <c r="B13" s="617">
        <v>335.8</v>
      </c>
      <c r="C13" s="617">
        <v>20.72</v>
      </c>
      <c r="D13" s="617">
        <v>315.08</v>
      </c>
      <c r="E13" s="633">
        <v>48.19</v>
      </c>
      <c r="F13" s="633">
        <v>287.60000000000002</v>
      </c>
      <c r="G13" s="638">
        <v>225.48</v>
      </c>
      <c r="H13" s="638">
        <v>110.32</v>
      </c>
      <c r="I13" s="618"/>
      <c r="J13" s="615" t="s">
        <v>402</v>
      </c>
    </row>
    <row r="14" spans="1:12" ht="15" customHeight="1">
      <c r="A14" s="620" t="s">
        <v>403</v>
      </c>
      <c r="B14" s="617">
        <v>291.64999999999998</v>
      </c>
      <c r="C14" s="617">
        <v>69.209999999999994</v>
      </c>
      <c r="D14" s="617">
        <v>222.44</v>
      </c>
      <c r="E14" s="633">
        <v>17.059999999999999</v>
      </c>
      <c r="F14" s="633">
        <v>274.58999999999997</v>
      </c>
      <c r="G14" s="638">
        <v>140.54</v>
      </c>
      <c r="H14" s="638">
        <v>151.11000000000001</v>
      </c>
      <c r="I14" s="618"/>
      <c r="J14" s="615" t="s">
        <v>404</v>
      </c>
    </row>
    <row r="15" spans="1:12" ht="15" customHeight="1">
      <c r="A15" s="620" t="s">
        <v>405</v>
      </c>
      <c r="B15" s="617">
        <v>492.96</v>
      </c>
      <c r="C15" s="617">
        <v>1.98</v>
      </c>
      <c r="D15" s="617">
        <v>490.98</v>
      </c>
      <c r="E15" s="633">
        <v>50.76</v>
      </c>
      <c r="F15" s="633">
        <v>442.2</v>
      </c>
      <c r="G15" s="638">
        <v>331.14</v>
      </c>
      <c r="H15" s="638">
        <v>161.82</v>
      </c>
      <c r="I15" s="618"/>
      <c r="J15" s="615" t="s">
        <v>406</v>
      </c>
    </row>
    <row r="16" spans="1:12" ht="15" customHeight="1">
      <c r="A16" s="620" t="s">
        <v>407</v>
      </c>
      <c r="B16" s="617">
        <v>158.68</v>
      </c>
      <c r="C16" s="617">
        <v>13.14</v>
      </c>
      <c r="D16" s="617">
        <v>145.54</v>
      </c>
      <c r="E16" s="633">
        <v>10.16</v>
      </c>
      <c r="F16" s="633">
        <v>148.52000000000001</v>
      </c>
      <c r="G16" s="638">
        <v>98.68</v>
      </c>
      <c r="H16" s="638">
        <v>60</v>
      </c>
      <c r="I16" s="618"/>
      <c r="J16" s="615" t="s">
        <v>408</v>
      </c>
    </row>
    <row r="17" spans="1:14" ht="15" customHeight="1">
      <c r="A17" s="620" t="s">
        <v>409</v>
      </c>
      <c r="B17" s="617">
        <v>302.97000000000003</v>
      </c>
      <c r="C17" s="617">
        <v>47.33</v>
      </c>
      <c r="D17" s="617">
        <v>255.64</v>
      </c>
      <c r="E17" s="633">
        <v>18.8</v>
      </c>
      <c r="F17" s="633">
        <v>284.17</v>
      </c>
      <c r="G17" s="638">
        <v>168.19</v>
      </c>
      <c r="H17" s="638">
        <v>134.78</v>
      </c>
      <c r="I17" s="618"/>
      <c r="J17" s="615" t="s">
        <v>410</v>
      </c>
      <c r="K17" s="621"/>
    </row>
    <row r="18" spans="1:14" ht="15" customHeight="1">
      <c r="A18" s="620" t="s">
        <v>411</v>
      </c>
      <c r="B18" s="617">
        <v>82.2</v>
      </c>
      <c r="C18" s="617">
        <v>15.8</v>
      </c>
      <c r="D18" s="617">
        <v>66.400000000000006</v>
      </c>
      <c r="E18" s="633">
        <v>6.94</v>
      </c>
      <c r="F18" s="633">
        <v>75.260000000000005</v>
      </c>
      <c r="G18" s="638">
        <v>52.89</v>
      </c>
      <c r="H18" s="638">
        <v>29.32</v>
      </c>
      <c r="I18" s="618"/>
      <c r="J18" s="615" t="s">
        <v>1891</v>
      </c>
      <c r="K18" s="621"/>
    </row>
    <row r="19" spans="1:14" ht="15" customHeight="1">
      <c r="A19" s="620" t="s">
        <v>412</v>
      </c>
      <c r="B19" s="617">
        <v>95.69</v>
      </c>
      <c r="C19" s="617">
        <v>0.4</v>
      </c>
      <c r="D19" s="617">
        <v>95.29</v>
      </c>
      <c r="E19" s="633">
        <v>4.3899999999999997</v>
      </c>
      <c r="F19" s="633">
        <v>91.3</v>
      </c>
      <c r="G19" s="638">
        <v>65.290000000000006</v>
      </c>
      <c r="H19" s="638">
        <v>30.4</v>
      </c>
      <c r="I19" s="618"/>
      <c r="J19" s="615" t="s">
        <v>669</v>
      </c>
      <c r="K19" s="621"/>
    </row>
    <row r="20" spans="1:14" ht="15" customHeight="1">
      <c r="A20" s="620" t="s">
        <v>413</v>
      </c>
      <c r="B20" s="617">
        <v>136.05000000000001</v>
      </c>
      <c r="C20" s="617">
        <v>23.65</v>
      </c>
      <c r="D20" s="617">
        <v>112.39</v>
      </c>
      <c r="E20" s="633">
        <v>14.19</v>
      </c>
      <c r="F20" s="633">
        <v>121.85</v>
      </c>
      <c r="G20" s="638">
        <v>104.57</v>
      </c>
      <c r="H20" s="638">
        <v>31.48</v>
      </c>
      <c r="I20" s="618"/>
      <c r="J20" s="615" t="s">
        <v>414</v>
      </c>
      <c r="K20" s="621"/>
    </row>
    <row r="21" spans="1:14" ht="15" customHeight="1">
      <c r="A21" s="620" t="s">
        <v>415</v>
      </c>
      <c r="B21" s="617">
        <v>518.87</v>
      </c>
      <c r="C21" s="617">
        <v>12.25</v>
      </c>
      <c r="D21" s="617">
        <v>506.62</v>
      </c>
      <c r="E21" s="633">
        <v>57.35</v>
      </c>
      <c r="F21" s="633">
        <v>461.51</v>
      </c>
      <c r="G21" s="638">
        <v>359.92</v>
      </c>
      <c r="H21" s="638">
        <v>158.94</v>
      </c>
      <c r="I21" s="618"/>
      <c r="J21" s="615" t="s">
        <v>416</v>
      </c>
      <c r="K21" s="621"/>
    </row>
    <row r="22" spans="1:14" ht="15" customHeight="1">
      <c r="A22" s="620" t="s">
        <v>417</v>
      </c>
      <c r="B22" s="617">
        <v>375.99</v>
      </c>
      <c r="C22" s="617">
        <v>47.75</v>
      </c>
      <c r="D22" s="617">
        <v>328.24</v>
      </c>
      <c r="E22" s="633">
        <v>44.04</v>
      </c>
      <c r="F22" s="633">
        <v>331.94</v>
      </c>
      <c r="G22" s="638">
        <v>294.93</v>
      </c>
      <c r="H22" s="638">
        <v>81.06</v>
      </c>
      <c r="I22" s="618"/>
      <c r="J22" s="615" t="s">
        <v>1958</v>
      </c>
      <c r="K22" s="621"/>
    </row>
    <row r="23" spans="1:14" ht="15" customHeight="1">
      <c r="A23" s="620" t="s">
        <v>419</v>
      </c>
      <c r="B23" s="617">
        <v>150.19</v>
      </c>
      <c r="C23" s="617">
        <v>19.170000000000002</v>
      </c>
      <c r="D23" s="617">
        <v>131.02000000000001</v>
      </c>
      <c r="E23" s="633">
        <v>11.14</v>
      </c>
      <c r="F23" s="633">
        <v>139.05000000000001</v>
      </c>
      <c r="G23" s="638">
        <v>90.84</v>
      </c>
      <c r="H23" s="638">
        <v>59.35</v>
      </c>
      <c r="I23" s="618"/>
      <c r="J23" s="615" t="s">
        <v>420</v>
      </c>
      <c r="K23" s="621"/>
    </row>
    <row r="24" spans="1:14" ht="15" customHeight="1">
      <c r="A24" s="620" t="s">
        <v>421</v>
      </c>
      <c r="B24" s="617">
        <v>132.65</v>
      </c>
      <c r="C24" s="617">
        <v>16.91</v>
      </c>
      <c r="D24" s="617">
        <v>115.74</v>
      </c>
      <c r="E24" s="633">
        <v>13.1</v>
      </c>
      <c r="F24" s="633">
        <v>119.55</v>
      </c>
      <c r="G24" s="638">
        <v>88.01</v>
      </c>
      <c r="H24" s="638">
        <v>44.64</v>
      </c>
      <c r="I24" s="618"/>
      <c r="J24" s="615" t="s">
        <v>422</v>
      </c>
      <c r="K24" s="621"/>
    </row>
    <row r="25" spans="1:14" ht="15" customHeight="1">
      <c r="A25" s="640" t="s">
        <v>289</v>
      </c>
      <c r="B25" s="638">
        <v>254.84</v>
      </c>
      <c r="C25" s="638">
        <v>20.420000000000002</v>
      </c>
      <c r="D25" s="638">
        <v>234.42</v>
      </c>
      <c r="E25" s="638">
        <v>35.68</v>
      </c>
      <c r="F25" s="638">
        <v>219.17</v>
      </c>
      <c r="G25" s="638">
        <v>172.54</v>
      </c>
      <c r="H25" s="638">
        <v>82.3</v>
      </c>
      <c r="I25" s="641"/>
      <c r="J25" s="642" t="s">
        <v>423</v>
      </c>
      <c r="K25" s="621"/>
      <c r="N25" s="643">
        <f>G25*100/B25</f>
        <v>67.705226808978182</v>
      </c>
    </row>
    <row r="26" spans="1:14" ht="15" customHeight="1">
      <c r="A26" s="620" t="s">
        <v>424</v>
      </c>
      <c r="B26" s="617">
        <v>337.27</v>
      </c>
      <c r="C26" s="617">
        <v>39.21</v>
      </c>
      <c r="D26" s="617">
        <v>298.06</v>
      </c>
      <c r="E26" s="633">
        <v>25.61</v>
      </c>
      <c r="F26" s="633">
        <v>311.67</v>
      </c>
      <c r="G26" s="638">
        <v>207.21</v>
      </c>
      <c r="H26" s="638">
        <v>130.06</v>
      </c>
      <c r="I26" s="618"/>
      <c r="J26" s="615" t="s">
        <v>1959</v>
      </c>
      <c r="K26" s="621"/>
    </row>
    <row r="27" spans="1:14" ht="15" customHeight="1">
      <c r="A27" s="620" t="s">
        <v>426</v>
      </c>
      <c r="B27" s="617">
        <v>239.32</v>
      </c>
      <c r="C27" s="617">
        <v>0.18</v>
      </c>
      <c r="D27" s="617">
        <v>239.14</v>
      </c>
      <c r="E27" s="633">
        <v>12.04</v>
      </c>
      <c r="F27" s="633">
        <v>227.28</v>
      </c>
      <c r="G27" s="638">
        <v>136.27000000000001</v>
      </c>
      <c r="H27" s="638">
        <v>103.05</v>
      </c>
      <c r="I27" s="618"/>
      <c r="J27" s="615" t="s">
        <v>427</v>
      </c>
      <c r="K27" s="621"/>
    </row>
    <row r="28" spans="1:14" ht="15" customHeight="1">
      <c r="A28" s="620" t="s">
        <v>428</v>
      </c>
      <c r="B28" s="617">
        <v>257.63</v>
      </c>
      <c r="C28" s="617">
        <v>47.72</v>
      </c>
      <c r="D28" s="617">
        <v>209.91</v>
      </c>
      <c r="E28" s="633">
        <v>10.31</v>
      </c>
      <c r="F28" s="633">
        <v>247.32</v>
      </c>
      <c r="G28" s="638">
        <v>145.36000000000001</v>
      </c>
      <c r="H28" s="638">
        <v>112.27</v>
      </c>
      <c r="I28" s="618"/>
      <c r="J28" s="615" t="s">
        <v>429</v>
      </c>
      <c r="K28" s="621"/>
    </row>
    <row r="29" spans="1:14" ht="15" customHeight="1">
      <c r="A29" s="620" t="s">
        <v>430</v>
      </c>
      <c r="B29" s="617">
        <v>173.85</v>
      </c>
      <c r="C29" s="617">
        <v>3.15</v>
      </c>
      <c r="D29" s="617">
        <v>170.7</v>
      </c>
      <c r="E29" s="633">
        <v>22.9</v>
      </c>
      <c r="F29" s="633">
        <v>150.94999999999999</v>
      </c>
      <c r="G29" s="638">
        <v>122.61</v>
      </c>
      <c r="H29" s="638">
        <v>51.24</v>
      </c>
      <c r="I29" s="618"/>
      <c r="J29" s="615" t="s">
        <v>431</v>
      </c>
      <c r="K29" s="621"/>
    </row>
    <row r="30" spans="1:14" ht="15" customHeight="1">
      <c r="A30" s="600" t="s">
        <v>432</v>
      </c>
      <c r="B30" s="622">
        <v>100.28</v>
      </c>
      <c r="C30" s="622">
        <v>1.41</v>
      </c>
      <c r="D30" s="622">
        <v>98.87</v>
      </c>
      <c r="E30" s="634">
        <v>5.64</v>
      </c>
      <c r="F30" s="634">
        <v>94.64</v>
      </c>
      <c r="G30" s="639">
        <v>61.28</v>
      </c>
      <c r="H30" s="639">
        <v>39.01</v>
      </c>
      <c r="I30" s="623"/>
      <c r="J30" s="624" t="s">
        <v>433</v>
      </c>
      <c r="K30" s="625"/>
    </row>
    <row r="31" spans="1:14" ht="18.75" customHeight="1">
      <c r="A31" s="1072" t="s">
        <v>1960</v>
      </c>
      <c r="B31" s="1073"/>
      <c r="C31" s="1073"/>
      <c r="D31" s="1073"/>
      <c r="E31" s="1073"/>
      <c r="F31" s="1073"/>
      <c r="G31" s="1073"/>
      <c r="H31" s="621"/>
      <c r="I31" s="621"/>
      <c r="K31" s="626"/>
    </row>
    <row r="32" spans="1:14" ht="75" customHeight="1">
      <c r="A32" s="1074" t="s">
        <v>1961</v>
      </c>
      <c r="B32" s="1074"/>
      <c r="C32" s="1074"/>
      <c r="D32" s="1074"/>
      <c r="E32" s="627"/>
      <c r="F32" s="628"/>
      <c r="G32" s="628"/>
      <c r="J32" s="629">
        <v>121</v>
      </c>
      <c r="K32" s="626"/>
    </row>
    <row r="39" spans="10:10" ht="6" customHeight="1"/>
    <row r="40" spans="10:10" ht="42" customHeight="1">
      <c r="J40" s="629"/>
    </row>
    <row r="41" spans="10:10" ht="24" customHeight="1"/>
  </sheetData>
  <mergeCells count="9">
    <mergeCell ref="A31:G31"/>
    <mergeCell ref="A32:D32"/>
    <mergeCell ref="C3:H3"/>
    <mergeCell ref="C4:D4"/>
    <mergeCell ref="E4:F4"/>
    <mergeCell ref="G4:H4"/>
    <mergeCell ref="C5:D5"/>
    <mergeCell ref="E5:F5"/>
    <mergeCell ref="G5:H5"/>
  </mergeCell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FFFF00"/>
  </sheetPr>
  <dimension ref="A1:N41"/>
  <sheetViews>
    <sheetView topLeftCell="A34" workbookViewId="0">
      <selection activeCell="D40" sqref="D40"/>
    </sheetView>
  </sheetViews>
  <sheetFormatPr defaultRowHeight="21.75"/>
  <cols>
    <col min="1" max="1" width="19.5703125" style="9" bestFit="1" customWidth="1"/>
    <col min="2" max="7" width="15.85546875" style="9" customWidth="1"/>
    <col min="8" max="8" width="8.7109375" style="9" customWidth="1"/>
    <col min="9" max="9" width="9.42578125" style="9" customWidth="1"/>
    <col min="10" max="10" width="19" style="9" bestFit="1" customWidth="1"/>
    <col min="11" max="16384" width="9.140625" style="9"/>
  </cols>
  <sheetData>
    <row r="1" spans="1:14">
      <c r="A1" s="314" t="s">
        <v>2337</v>
      </c>
      <c r="B1"/>
      <c r="C1"/>
      <c r="D1"/>
      <c r="E1"/>
      <c r="F1"/>
      <c r="G1"/>
      <c r="H1"/>
      <c r="I1" s="60"/>
      <c r="J1" s="60"/>
      <c r="K1" s="60"/>
    </row>
    <row r="2" spans="1:14">
      <c r="A2" s="314" t="s">
        <v>2338</v>
      </c>
      <c r="B2"/>
      <c r="C2"/>
      <c r="D2"/>
      <c r="E2"/>
      <c r="F2"/>
      <c r="G2"/>
      <c r="H2"/>
      <c r="I2" s="60"/>
      <c r="J2" s="60"/>
      <c r="K2" s="60"/>
    </row>
    <row r="3" spans="1:14" ht="22.5" customHeight="1" thickBot="1">
      <c r="A3" s="1000" t="s">
        <v>2190</v>
      </c>
      <c r="B3" s="1000"/>
      <c r="C3" s="1000"/>
      <c r="D3" s="1000"/>
      <c r="E3" s="1000"/>
      <c r="F3" s="1000"/>
      <c r="G3" s="1000"/>
      <c r="H3" s="1000"/>
      <c r="I3" s="60"/>
      <c r="J3" s="60"/>
      <c r="K3" s="60"/>
    </row>
    <row r="4" spans="1:14" ht="21.75" customHeight="1">
      <c r="A4" s="973" t="s">
        <v>220</v>
      </c>
      <c r="B4" s="966" t="s">
        <v>743</v>
      </c>
      <c r="C4" s="974"/>
      <c r="D4" s="974"/>
      <c r="E4" s="974"/>
      <c r="F4" s="974"/>
      <c r="G4" s="973"/>
      <c r="H4" s="966" t="s">
        <v>390</v>
      </c>
      <c r="I4" s="560"/>
      <c r="J4" s="560"/>
      <c r="K4" s="561"/>
      <c r="L4" s="100"/>
      <c r="M4" s="100"/>
      <c r="N4" s="100"/>
    </row>
    <row r="5" spans="1:14" ht="22.5" customHeight="1" thickBot="1">
      <c r="A5" s="970"/>
      <c r="B5" s="968" t="s">
        <v>744</v>
      </c>
      <c r="C5" s="971"/>
      <c r="D5" s="971"/>
      <c r="E5" s="971"/>
      <c r="F5" s="971"/>
      <c r="G5" s="972"/>
      <c r="H5" s="967"/>
      <c r="I5" s="560"/>
      <c r="J5" s="560"/>
      <c r="K5" s="561"/>
      <c r="L5" s="100"/>
      <c r="M5" s="100"/>
      <c r="N5" s="100"/>
    </row>
    <row r="6" spans="1:14" ht="21.75" customHeight="1">
      <c r="A6" s="970"/>
      <c r="B6" s="966" t="s">
        <v>2191</v>
      </c>
      <c r="C6" s="973"/>
      <c r="D6" s="966" t="s">
        <v>745</v>
      </c>
      <c r="E6" s="973"/>
      <c r="F6" s="966" t="s">
        <v>746</v>
      </c>
      <c r="G6" s="973"/>
      <c r="H6" s="967"/>
      <c r="I6" s="560"/>
      <c r="J6" s="560"/>
      <c r="K6" s="561"/>
      <c r="L6" s="100"/>
      <c r="M6" s="100"/>
      <c r="N6" s="100"/>
    </row>
    <row r="7" spans="1:14" ht="22.5" customHeight="1" thickBot="1">
      <c r="A7" s="970"/>
      <c r="B7" s="968" t="s">
        <v>2192</v>
      </c>
      <c r="C7" s="972"/>
      <c r="D7" s="968" t="s">
        <v>747</v>
      </c>
      <c r="E7" s="972"/>
      <c r="F7" s="968" t="s">
        <v>748</v>
      </c>
      <c r="G7" s="972"/>
      <c r="H7" s="967"/>
      <c r="I7" s="560"/>
      <c r="J7" s="560"/>
      <c r="K7" s="561"/>
      <c r="L7" s="100"/>
      <c r="M7" s="100"/>
      <c r="N7" s="100"/>
    </row>
    <row r="8" spans="1:14">
      <c r="A8" s="970"/>
      <c r="B8" s="916" t="s">
        <v>749</v>
      </c>
      <c r="C8" s="916" t="s">
        <v>750</v>
      </c>
      <c r="D8" s="916" t="s">
        <v>749</v>
      </c>
      <c r="E8" s="916" t="s">
        <v>750</v>
      </c>
      <c r="F8" s="916" t="s">
        <v>751</v>
      </c>
      <c r="G8" s="916" t="s">
        <v>752</v>
      </c>
      <c r="H8" s="967"/>
      <c r="I8" s="562"/>
      <c r="J8" s="560"/>
      <c r="K8" s="561"/>
      <c r="L8" s="100"/>
      <c r="M8" s="100"/>
      <c r="N8" s="100"/>
    </row>
    <row r="9" spans="1:14" ht="22.5" thickBot="1">
      <c r="A9" s="972"/>
      <c r="B9" s="915" t="s">
        <v>753</v>
      </c>
      <c r="C9" s="915" t="s">
        <v>754</v>
      </c>
      <c r="D9" s="915" t="s">
        <v>753</v>
      </c>
      <c r="E9" s="915" t="s">
        <v>754</v>
      </c>
      <c r="F9" s="915" t="s">
        <v>755</v>
      </c>
      <c r="G9" s="915" t="s">
        <v>754</v>
      </c>
      <c r="H9" s="968"/>
      <c r="I9" s="562"/>
      <c r="J9" s="560"/>
      <c r="K9" s="561"/>
      <c r="L9" s="100"/>
      <c r="M9" s="100"/>
      <c r="N9" s="100"/>
    </row>
    <row r="10" spans="1:14" ht="54.75">
      <c r="A10" s="328" t="s">
        <v>395</v>
      </c>
      <c r="B10" s="321">
        <v>5744.63</v>
      </c>
      <c r="C10" s="875">
        <v>273.27</v>
      </c>
      <c r="D10" s="321">
        <v>1035.6600000000001</v>
      </c>
      <c r="E10" s="321">
        <v>4982.25</v>
      </c>
      <c r="F10" s="321">
        <v>5140.41</v>
      </c>
      <c r="G10" s="875">
        <v>877.49</v>
      </c>
      <c r="H10" s="329" t="s">
        <v>396</v>
      </c>
      <c r="I10" s="563"/>
      <c r="J10" s="564"/>
      <c r="K10" s="561"/>
      <c r="L10" s="100"/>
      <c r="M10" s="100"/>
      <c r="N10" s="100"/>
    </row>
    <row r="11" spans="1:14" ht="72">
      <c r="A11" s="358" t="s">
        <v>397</v>
      </c>
      <c r="B11" s="871">
        <v>765</v>
      </c>
      <c r="C11" s="871">
        <v>39.49</v>
      </c>
      <c r="D11" s="871">
        <v>158.9</v>
      </c>
      <c r="E11" s="871">
        <v>645.59</v>
      </c>
      <c r="F11" s="871">
        <v>690.9</v>
      </c>
      <c r="G11" s="871">
        <v>113.59</v>
      </c>
      <c r="H11" s="359" t="s">
        <v>398</v>
      </c>
      <c r="I11" s="565"/>
      <c r="J11" s="566"/>
      <c r="K11" s="561"/>
      <c r="L11" s="100"/>
      <c r="M11" s="100"/>
      <c r="N11" s="100"/>
    </row>
    <row r="12" spans="1:14" ht="37.5">
      <c r="A12" s="358" t="s">
        <v>399</v>
      </c>
      <c r="B12" s="871">
        <v>383.22</v>
      </c>
      <c r="C12" s="871">
        <v>19.329999999999998</v>
      </c>
      <c r="D12" s="871">
        <v>67.36</v>
      </c>
      <c r="E12" s="871">
        <v>335.2</v>
      </c>
      <c r="F12" s="871">
        <v>362.49</v>
      </c>
      <c r="G12" s="871">
        <v>40.06</v>
      </c>
      <c r="H12" s="359" t="s">
        <v>400</v>
      </c>
      <c r="I12" s="565"/>
      <c r="J12" s="566"/>
      <c r="K12" s="561"/>
      <c r="L12" s="100"/>
      <c r="M12" s="100"/>
      <c r="N12" s="100"/>
    </row>
    <row r="13" spans="1:14">
      <c r="A13" s="358" t="s">
        <v>401</v>
      </c>
      <c r="B13" s="871">
        <v>303.81</v>
      </c>
      <c r="C13" s="871">
        <v>27.78</v>
      </c>
      <c r="D13" s="871">
        <v>44.02</v>
      </c>
      <c r="E13" s="871">
        <v>287.58</v>
      </c>
      <c r="F13" s="871">
        <v>269.91000000000003</v>
      </c>
      <c r="G13" s="871">
        <v>61.69</v>
      </c>
      <c r="H13" s="359" t="s">
        <v>402</v>
      </c>
      <c r="I13" s="565"/>
      <c r="J13" s="566"/>
      <c r="K13" s="561"/>
      <c r="L13" s="100"/>
      <c r="M13" s="100"/>
      <c r="N13" s="100"/>
    </row>
    <row r="14" spans="1:14" ht="37.5">
      <c r="A14" s="358" t="s">
        <v>2193</v>
      </c>
      <c r="B14" s="871">
        <v>275.24</v>
      </c>
      <c r="C14" s="871">
        <v>19.03</v>
      </c>
      <c r="D14" s="871">
        <v>29.04</v>
      </c>
      <c r="E14" s="871">
        <v>265.24</v>
      </c>
      <c r="F14" s="871">
        <v>233.73</v>
      </c>
      <c r="G14" s="871">
        <v>60.54</v>
      </c>
      <c r="H14" s="359" t="s">
        <v>404</v>
      </c>
      <c r="I14" s="565"/>
      <c r="J14" s="566"/>
      <c r="K14" s="561"/>
      <c r="L14" s="100"/>
      <c r="M14" s="100"/>
      <c r="N14" s="100"/>
    </row>
    <row r="15" spans="1:14" ht="54.75">
      <c r="A15" s="358" t="s">
        <v>405</v>
      </c>
      <c r="B15" s="871">
        <v>537.08000000000004</v>
      </c>
      <c r="C15" s="871">
        <v>11.79</v>
      </c>
      <c r="D15" s="871">
        <v>102.31</v>
      </c>
      <c r="E15" s="871">
        <v>446.55</v>
      </c>
      <c r="F15" s="871">
        <v>468.41</v>
      </c>
      <c r="G15" s="871">
        <v>80.459999999999994</v>
      </c>
      <c r="H15" s="359" t="s">
        <v>406</v>
      </c>
      <c r="I15" s="565"/>
      <c r="J15" s="566"/>
      <c r="K15" s="561"/>
      <c r="L15" s="100"/>
      <c r="M15" s="100"/>
      <c r="N15" s="100"/>
    </row>
    <row r="16" spans="1:14" ht="37.5">
      <c r="A16" s="358" t="s">
        <v>407</v>
      </c>
      <c r="B16" s="871">
        <v>144.51</v>
      </c>
      <c r="C16" s="871">
        <v>6.45</v>
      </c>
      <c r="D16" s="871">
        <v>14.95</v>
      </c>
      <c r="E16" s="871">
        <v>136.01</v>
      </c>
      <c r="F16" s="871">
        <v>127.98</v>
      </c>
      <c r="G16" s="871">
        <v>22.98</v>
      </c>
      <c r="H16" s="359" t="s">
        <v>408</v>
      </c>
      <c r="I16" s="565"/>
      <c r="J16" s="566"/>
      <c r="K16" s="561"/>
      <c r="L16" s="100"/>
      <c r="M16" s="100"/>
      <c r="N16" s="100"/>
    </row>
    <row r="17" spans="1:14" ht="37.5">
      <c r="A17" s="358" t="s">
        <v>409</v>
      </c>
      <c r="B17" s="871">
        <v>296.37</v>
      </c>
      <c r="C17" s="871">
        <v>16.2</v>
      </c>
      <c r="D17" s="871">
        <v>32.64</v>
      </c>
      <c r="E17" s="871">
        <v>279.92</v>
      </c>
      <c r="F17" s="871">
        <v>244.73</v>
      </c>
      <c r="G17" s="871">
        <v>67.84</v>
      </c>
      <c r="H17" s="359" t="s">
        <v>410</v>
      </c>
      <c r="I17" s="565"/>
      <c r="J17" s="566"/>
      <c r="K17" s="561"/>
      <c r="L17" s="100"/>
      <c r="M17" s="100"/>
      <c r="N17" s="100"/>
    </row>
    <row r="18" spans="1:14" ht="72">
      <c r="A18" s="358" t="s">
        <v>411</v>
      </c>
      <c r="B18" s="871">
        <v>83.96</v>
      </c>
      <c r="C18" s="871">
        <v>6.56</v>
      </c>
      <c r="D18" s="871">
        <v>10.67</v>
      </c>
      <c r="E18" s="871">
        <v>79.849999999999994</v>
      </c>
      <c r="F18" s="871">
        <v>75.16</v>
      </c>
      <c r="G18" s="871">
        <v>15.36</v>
      </c>
      <c r="H18" s="359" t="s">
        <v>2194</v>
      </c>
      <c r="I18" s="565"/>
      <c r="J18" s="566"/>
      <c r="K18" s="561"/>
      <c r="L18" s="100"/>
      <c r="M18" s="100"/>
      <c r="N18" s="100"/>
    </row>
    <row r="19" spans="1:14" ht="37.5">
      <c r="A19" s="358" t="s">
        <v>412</v>
      </c>
      <c r="B19" s="871">
        <v>102.72</v>
      </c>
      <c r="C19" s="871">
        <v>3.38</v>
      </c>
      <c r="D19" s="871">
        <v>10.31</v>
      </c>
      <c r="E19" s="871">
        <v>95.79</v>
      </c>
      <c r="F19" s="871">
        <v>93.24</v>
      </c>
      <c r="G19" s="871">
        <v>12.86</v>
      </c>
      <c r="H19" s="359" t="s">
        <v>669</v>
      </c>
      <c r="I19" s="565"/>
      <c r="J19" s="566"/>
      <c r="K19" s="561"/>
      <c r="L19" s="100"/>
      <c r="M19" s="100"/>
      <c r="N19" s="100"/>
    </row>
    <row r="20" spans="1:14" ht="72">
      <c r="A20" s="358" t="s">
        <v>413</v>
      </c>
      <c r="B20" s="871">
        <v>137.08000000000001</v>
      </c>
      <c r="C20" s="871">
        <v>3.98</v>
      </c>
      <c r="D20" s="871">
        <v>20.79</v>
      </c>
      <c r="E20" s="871">
        <v>120.27</v>
      </c>
      <c r="F20" s="871">
        <v>125.44</v>
      </c>
      <c r="G20" s="871">
        <v>15.63</v>
      </c>
      <c r="H20" s="359" t="s">
        <v>414</v>
      </c>
      <c r="I20" s="565"/>
      <c r="J20" s="566"/>
      <c r="K20" s="561"/>
      <c r="L20" s="100"/>
      <c r="M20" s="100"/>
      <c r="N20" s="100"/>
    </row>
    <row r="21" spans="1:14" ht="37.5">
      <c r="A21" s="358" t="s">
        <v>415</v>
      </c>
      <c r="B21" s="871">
        <v>623</v>
      </c>
      <c r="C21" s="871">
        <v>8.44</v>
      </c>
      <c r="D21" s="871">
        <v>186.69</v>
      </c>
      <c r="E21" s="871">
        <v>444.74</v>
      </c>
      <c r="F21" s="871">
        <v>575.16999999999996</v>
      </c>
      <c r="G21" s="871">
        <v>56.27</v>
      </c>
      <c r="H21" s="359" t="s">
        <v>416</v>
      </c>
      <c r="I21" s="565"/>
      <c r="J21" s="566"/>
      <c r="K21" s="561"/>
      <c r="L21" s="100"/>
      <c r="M21" s="100"/>
      <c r="N21" s="100"/>
    </row>
    <row r="22" spans="1:14" ht="37.5">
      <c r="A22" s="358" t="s">
        <v>417</v>
      </c>
      <c r="B22" s="871">
        <v>396.32</v>
      </c>
      <c r="C22" s="871">
        <v>20.47</v>
      </c>
      <c r="D22" s="871">
        <v>71.94</v>
      </c>
      <c r="E22" s="871">
        <v>344.84</v>
      </c>
      <c r="F22" s="871">
        <v>374.54</v>
      </c>
      <c r="G22" s="871">
        <v>42.24</v>
      </c>
      <c r="H22" s="359" t="s">
        <v>418</v>
      </c>
      <c r="I22" s="565"/>
      <c r="J22" s="566"/>
      <c r="K22" s="561"/>
      <c r="L22" s="100"/>
      <c r="M22" s="100"/>
      <c r="N22" s="100"/>
    </row>
    <row r="23" spans="1:14">
      <c r="A23" s="358" t="s">
        <v>419</v>
      </c>
      <c r="B23" s="871">
        <v>156.93</v>
      </c>
      <c r="C23" s="871">
        <v>11.83</v>
      </c>
      <c r="D23" s="871">
        <v>28.39</v>
      </c>
      <c r="E23" s="871">
        <v>140.37</v>
      </c>
      <c r="F23" s="871">
        <v>130.41999999999999</v>
      </c>
      <c r="G23" s="871">
        <v>38.340000000000003</v>
      </c>
      <c r="H23" s="359" t="s">
        <v>420</v>
      </c>
      <c r="I23" s="565"/>
      <c r="J23" s="566"/>
      <c r="K23" s="561"/>
      <c r="L23" s="100"/>
      <c r="M23" s="100"/>
      <c r="N23" s="100"/>
    </row>
    <row r="24" spans="1:14" ht="37.5">
      <c r="A24" s="358" t="s">
        <v>421</v>
      </c>
      <c r="B24" s="871">
        <v>149.19999999999999</v>
      </c>
      <c r="C24" s="871">
        <v>3.99</v>
      </c>
      <c r="D24" s="871">
        <v>32.92</v>
      </c>
      <c r="E24" s="871">
        <v>120.27</v>
      </c>
      <c r="F24" s="871">
        <v>133.24</v>
      </c>
      <c r="G24" s="871">
        <v>19.95</v>
      </c>
      <c r="H24" s="359" t="s">
        <v>422</v>
      </c>
      <c r="I24" s="565"/>
      <c r="J24" s="566"/>
      <c r="K24" s="561"/>
      <c r="L24" s="100"/>
      <c r="M24" s="100"/>
      <c r="N24" s="100"/>
    </row>
    <row r="25" spans="1:14" ht="54.75">
      <c r="A25" s="358" t="s">
        <v>289</v>
      </c>
      <c r="B25" s="871">
        <v>269.57</v>
      </c>
      <c r="C25" s="871">
        <v>9.6199999999999992</v>
      </c>
      <c r="D25" s="871">
        <v>70.290000000000006</v>
      </c>
      <c r="E25" s="871">
        <v>208.9</v>
      </c>
      <c r="F25" s="871">
        <v>255.21</v>
      </c>
      <c r="G25" s="871">
        <v>23.98</v>
      </c>
      <c r="H25" s="359" t="s">
        <v>423</v>
      </c>
      <c r="I25" s="567"/>
      <c r="J25" s="568">
        <f>SUM(B25:C25)</f>
        <v>279.19</v>
      </c>
      <c r="K25" s="568">
        <f>SUM(D25:E25)</f>
        <v>279.19</v>
      </c>
      <c r="L25" s="568"/>
      <c r="M25" s="593">
        <f>SUM(F25:G25)</f>
        <v>279.19</v>
      </c>
      <c r="N25" s="100"/>
    </row>
    <row r="26" spans="1:14">
      <c r="A26" s="358" t="s">
        <v>424</v>
      </c>
      <c r="B26" s="871">
        <v>325.2</v>
      </c>
      <c r="C26" s="871">
        <v>16.22</v>
      </c>
      <c r="D26" s="871">
        <v>45.54</v>
      </c>
      <c r="E26" s="871">
        <v>295.88</v>
      </c>
      <c r="F26" s="871">
        <v>289.52</v>
      </c>
      <c r="G26" s="871">
        <v>51.9</v>
      </c>
      <c r="H26" s="359" t="s">
        <v>425</v>
      </c>
      <c r="I26" s="565"/>
      <c r="J26" s="566"/>
      <c r="K26" s="561"/>
      <c r="L26" s="100"/>
      <c r="M26" s="100"/>
      <c r="N26" s="100"/>
    </row>
    <row r="27" spans="1:14">
      <c r="A27" s="358" t="s">
        <v>426</v>
      </c>
      <c r="B27" s="871">
        <v>234.15</v>
      </c>
      <c r="C27" s="871">
        <v>13.32</v>
      </c>
      <c r="D27" s="871">
        <v>26.14</v>
      </c>
      <c r="E27" s="871">
        <v>221.34</v>
      </c>
      <c r="F27" s="871">
        <v>186.56</v>
      </c>
      <c r="G27" s="871">
        <v>60.92</v>
      </c>
      <c r="H27" s="359" t="s">
        <v>427</v>
      </c>
      <c r="I27" s="565"/>
      <c r="J27" s="566"/>
      <c r="K27" s="561"/>
      <c r="L27" s="100"/>
      <c r="M27" s="100"/>
      <c r="N27" s="100"/>
    </row>
    <row r="28" spans="1:14" ht="54.75">
      <c r="A28" s="358" t="s">
        <v>428</v>
      </c>
      <c r="B28" s="871">
        <v>271.77999999999997</v>
      </c>
      <c r="C28" s="871">
        <v>14.84</v>
      </c>
      <c r="D28" s="871">
        <v>34.229999999999997</v>
      </c>
      <c r="E28" s="871">
        <v>252.39</v>
      </c>
      <c r="F28" s="871">
        <v>236.62</v>
      </c>
      <c r="G28" s="871">
        <v>50</v>
      </c>
      <c r="H28" s="359" t="s">
        <v>429</v>
      </c>
      <c r="I28" s="565"/>
      <c r="J28" s="566"/>
      <c r="K28" s="561"/>
      <c r="L28" s="100"/>
      <c r="M28" s="100"/>
      <c r="N28" s="100"/>
    </row>
    <row r="29" spans="1:14" ht="72">
      <c r="A29" s="358" t="s">
        <v>430</v>
      </c>
      <c r="B29" s="871">
        <v>160.83000000000001</v>
      </c>
      <c r="C29" s="871">
        <v>12.18</v>
      </c>
      <c r="D29" s="871">
        <v>30.2</v>
      </c>
      <c r="E29" s="871">
        <v>142.81</v>
      </c>
      <c r="F29" s="871">
        <v>149.01</v>
      </c>
      <c r="G29" s="871">
        <v>24</v>
      </c>
      <c r="H29" s="359" t="s">
        <v>431</v>
      </c>
      <c r="I29" s="565"/>
      <c r="J29" s="566"/>
      <c r="K29" s="561"/>
      <c r="L29" s="100"/>
      <c r="M29" s="100"/>
      <c r="N29" s="100"/>
    </row>
    <row r="30" spans="1:14" ht="38.25" thickBot="1">
      <c r="A30" s="358" t="s">
        <v>432</v>
      </c>
      <c r="B30" s="871">
        <v>128.68</v>
      </c>
      <c r="C30" s="871">
        <v>8.3800000000000008</v>
      </c>
      <c r="D30" s="871">
        <v>18.350000000000001</v>
      </c>
      <c r="E30" s="871">
        <v>118.72</v>
      </c>
      <c r="F30" s="871">
        <v>118.16</v>
      </c>
      <c r="G30" s="871">
        <v>18.91</v>
      </c>
      <c r="H30" s="359" t="s">
        <v>433</v>
      </c>
      <c r="I30" s="565"/>
      <c r="J30" s="566"/>
      <c r="K30" s="561"/>
      <c r="L30" s="100"/>
      <c r="M30" s="100"/>
      <c r="N30" s="100"/>
    </row>
    <row r="31" spans="1:14">
      <c r="A31" s="360"/>
      <c r="B31" s="360"/>
      <c r="C31" s="360"/>
      <c r="D31" s="360"/>
      <c r="E31" s="360"/>
      <c r="F31" s="360"/>
      <c r="G31" s="360"/>
      <c r="H31" s="360"/>
      <c r="I31" s="565"/>
      <c r="J31" s="566"/>
      <c r="K31" s="561"/>
      <c r="L31" s="100"/>
      <c r="M31" s="100"/>
      <c r="N31" s="100"/>
    </row>
    <row r="32" spans="1:14" ht="75.75" thickBot="1">
      <c r="A32" s="917" t="s">
        <v>286</v>
      </c>
      <c r="B32" s="917" t="s">
        <v>756</v>
      </c>
      <c r="C32" s="917" t="s">
        <v>286</v>
      </c>
      <c r="D32" s="917" t="s">
        <v>757</v>
      </c>
      <c r="E32"/>
      <c r="F32"/>
      <c r="G32"/>
      <c r="H32"/>
      <c r="I32" s="565"/>
      <c r="J32" s="566"/>
      <c r="K32" s="561"/>
      <c r="L32" s="100"/>
      <c r="M32" s="100"/>
      <c r="N32" s="100"/>
    </row>
    <row r="33" spans="1:12" ht="93.75">
      <c r="A33" s="1005" t="s">
        <v>143</v>
      </c>
      <c r="B33" s="917" t="s">
        <v>2197</v>
      </c>
      <c r="C33" s="1005" t="s">
        <v>145</v>
      </c>
      <c r="D33" s="917" t="s">
        <v>2198</v>
      </c>
      <c r="E33"/>
      <c r="F33"/>
      <c r="G33"/>
      <c r="H33"/>
      <c r="I33" s="10"/>
      <c r="J33" s="10"/>
    </row>
    <row r="34" spans="1:12" ht="37.5">
      <c r="A34" s="1005"/>
      <c r="B34" s="917" t="s">
        <v>760</v>
      </c>
      <c r="C34" s="1005"/>
      <c r="D34" s="917" t="s">
        <v>2199</v>
      </c>
      <c r="E34"/>
      <c r="F34"/>
      <c r="G34"/>
      <c r="H34"/>
      <c r="I34" s="17" t="s">
        <v>286</v>
      </c>
      <c r="J34" s="12" t="s">
        <v>757</v>
      </c>
    </row>
    <row r="35" spans="1:12">
      <c r="A35" s="1071"/>
      <c r="B35" s="12"/>
      <c r="I35" s="1071"/>
      <c r="J35" s="12"/>
    </row>
    <row r="36" spans="1:12">
      <c r="A36" s="1071"/>
      <c r="B36" s="12"/>
      <c r="I36" s="1071"/>
      <c r="J36" s="12"/>
    </row>
    <row r="38" spans="1:12" ht="23.25">
      <c r="A38" s="91" t="s">
        <v>764</v>
      </c>
      <c r="B38" s="92"/>
      <c r="C38" s="92"/>
      <c r="D38" s="92"/>
      <c r="E38" s="92"/>
      <c r="F38" s="97"/>
      <c r="G38" s="97"/>
      <c r="H38" s="92"/>
      <c r="I38" s="92"/>
      <c r="J38" s="26"/>
      <c r="K38" s="26"/>
      <c r="L38" s="26"/>
    </row>
    <row r="39" spans="1:12" ht="24" thickBot="1">
      <c r="A39" s="92"/>
      <c r="B39" s="92"/>
      <c r="C39" s="92"/>
      <c r="D39" s="93" t="s">
        <v>763</v>
      </c>
      <c r="E39" s="94"/>
      <c r="F39" s="98"/>
      <c r="G39" s="92"/>
      <c r="H39" s="92"/>
      <c r="I39" s="92"/>
    </row>
    <row r="40" spans="1:12" ht="22.5" thickBot="1">
      <c r="A40" s="92"/>
      <c r="B40" s="95"/>
      <c r="C40" s="96" t="s">
        <v>102</v>
      </c>
      <c r="D40" s="559">
        <f>F25*100/M25</f>
        <v>91.410867151402272</v>
      </c>
      <c r="E40" s="92"/>
      <c r="F40" s="92"/>
      <c r="G40" s="92"/>
      <c r="H40" s="92"/>
      <c r="I40" s="92"/>
      <c r="J40" s="305" t="s">
        <v>1245</v>
      </c>
      <c r="K40"/>
    </row>
    <row r="41" spans="1:12">
      <c r="A41" s="92"/>
      <c r="B41" s="92"/>
      <c r="C41" s="92"/>
      <c r="D41" s="92"/>
      <c r="E41" s="92"/>
      <c r="F41" s="92"/>
      <c r="G41" s="92"/>
      <c r="H41" s="92"/>
      <c r="I41" s="92"/>
      <c r="J41" s="305" t="s">
        <v>1244</v>
      </c>
    </row>
  </sheetData>
  <mergeCells count="15">
    <mergeCell ref="A3:H3"/>
    <mergeCell ref="A33:A34"/>
    <mergeCell ref="C33:C34"/>
    <mergeCell ref="B5:G5"/>
    <mergeCell ref="A35:A36"/>
    <mergeCell ref="I35:I36"/>
    <mergeCell ref="A4:A9"/>
    <mergeCell ref="B6:C6"/>
    <mergeCell ref="D6:E6"/>
    <mergeCell ref="F6:G6"/>
    <mergeCell ref="B7:C7"/>
    <mergeCell ref="D7:E7"/>
    <mergeCell ref="F7:G7"/>
    <mergeCell ref="B4:G4"/>
    <mergeCell ref="H4:H9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6B9C8-97E1-44D4-89F2-D3D0F822A7B8}">
  <sheetPr>
    <tabColor rgb="FF00B050"/>
  </sheetPr>
  <dimension ref="A1:M41"/>
  <sheetViews>
    <sheetView workbookViewId="0">
      <selection activeCell="N20" sqref="N20"/>
    </sheetView>
  </sheetViews>
  <sheetFormatPr defaultRowHeight="15"/>
  <cols>
    <col min="1" max="1" width="15.7109375" style="647" customWidth="1"/>
    <col min="2" max="2" width="10.140625" style="647" customWidth="1"/>
    <col min="3" max="8" width="14.7109375" style="647" customWidth="1"/>
    <col min="9" max="9" width="0.85546875" style="647" customWidth="1"/>
    <col min="10" max="10" width="20.42578125" style="647" customWidth="1"/>
    <col min="11" max="11" width="3.5703125" style="647" customWidth="1"/>
    <col min="12" max="256" width="9.140625" style="647"/>
    <col min="257" max="257" width="15.7109375" style="647" customWidth="1"/>
    <col min="258" max="258" width="10.140625" style="647" customWidth="1"/>
    <col min="259" max="264" width="14.7109375" style="647" customWidth="1"/>
    <col min="265" max="265" width="0.85546875" style="647" customWidth="1"/>
    <col min="266" max="266" width="20.42578125" style="647" customWidth="1"/>
    <col min="267" max="267" width="3.5703125" style="647" customWidth="1"/>
    <col min="268" max="512" width="9.140625" style="647"/>
    <col min="513" max="513" width="15.7109375" style="647" customWidth="1"/>
    <col min="514" max="514" width="10.140625" style="647" customWidth="1"/>
    <col min="515" max="520" width="14.7109375" style="647" customWidth="1"/>
    <col min="521" max="521" width="0.85546875" style="647" customWidth="1"/>
    <col min="522" max="522" width="20.42578125" style="647" customWidth="1"/>
    <col min="523" max="523" width="3.5703125" style="647" customWidth="1"/>
    <col min="524" max="768" width="9.140625" style="647"/>
    <col min="769" max="769" width="15.7109375" style="647" customWidth="1"/>
    <col min="770" max="770" width="10.140625" style="647" customWidth="1"/>
    <col min="771" max="776" width="14.7109375" style="647" customWidth="1"/>
    <col min="777" max="777" width="0.85546875" style="647" customWidth="1"/>
    <col min="778" max="778" width="20.42578125" style="647" customWidth="1"/>
    <col min="779" max="779" width="3.5703125" style="647" customWidth="1"/>
    <col min="780" max="1024" width="9.140625" style="647"/>
    <col min="1025" max="1025" width="15.7109375" style="647" customWidth="1"/>
    <col min="1026" max="1026" width="10.140625" style="647" customWidth="1"/>
    <col min="1027" max="1032" width="14.7109375" style="647" customWidth="1"/>
    <col min="1033" max="1033" width="0.85546875" style="647" customWidth="1"/>
    <col min="1034" max="1034" width="20.42578125" style="647" customWidth="1"/>
    <col min="1035" max="1035" width="3.5703125" style="647" customWidth="1"/>
    <col min="1036" max="1280" width="9.140625" style="647"/>
    <col min="1281" max="1281" width="15.7109375" style="647" customWidth="1"/>
    <col min="1282" max="1282" width="10.140625" style="647" customWidth="1"/>
    <col min="1283" max="1288" width="14.7109375" style="647" customWidth="1"/>
    <col min="1289" max="1289" width="0.85546875" style="647" customWidth="1"/>
    <col min="1290" max="1290" width="20.42578125" style="647" customWidth="1"/>
    <col min="1291" max="1291" width="3.5703125" style="647" customWidth="1"/>
    <col min="1292" max="1536" width="9.140625" style="647"/>
    <col min="1537" max="1537" width="15.7109375" style="647" customWidth="1"/>
    <col min="1538" max="1538" width="10.140625" style="647" customWidth="1"/>
    <col min="1539" max="1544" width="14.7109375" style="647" customWidth="1"/>
    <col min="1545" max="1545" width="0.85546875" style="647" customWidth="1"/>
    <col min="1546" max="1546" width="20.42578125" style="647" customWidth="1"/>
    <col min="1547" max="1547" width="3.5703125" style="647" customWidth="1"/>
    <col min="1548" max="1792" width="9.140625" style="647"/>
    <col min="1793" max="1793" width="15.7109375" style="647" customWidth="1"/>
    <col min="1794" max="1794" width="10.140625" style="647" customWidth="1"/>
    <col min="1795" max="1800" width="14.7109375" style="647" customWidth="1"/>
    <col min="1801" max="1801" width="0.85546875" style="647" customWidth="1"/>
    <col min="1802" max="1802" width="20.42578125" style="647" customWidth="1"/>
    <col min="1803" max="1803" width="3.5703125" style="647" customWidth="1"/>
    <col min="1804" max="2048" width="9.140625" style="647"/>
    <col min="2049" max="2049" width="15.7109375" style="647" customWidth="1"/>
    <col min="2050" max="2050" width="10.140625" style="647" customWidth="1"/>
    <col min="2051" max="2056" width="14.7109375" style="647" customWidth="1"/>
    <col min="2057" max="2057" width="0.85546875" style="647" customWidth="1"/>
    <col min="2058" max="2058" width="20.42578125" style="647" customWidth="1"/>
    <col min="2059" max="2059" width="3.5703125" style="647" customWidth="1"/>
    <col min="2060" max="2304" width="9.140625" style="647"/>
    <col min="2305" max="2305" width="15.7109375" style="647" customWidth="1"/>
    <col min="2306" max="2306" width="10.140625" style="647" customWidth="1"/>
    <col min="2307" max="2312" width="14.7109375" style="647" customWidth="1"/>
    <col min="2313" max="2313" width="0.85546875" style="647" customWidth="1"/>
    <col min="2314" max="2314" width="20.42578125" style="647" customWidth="1"/>
    <col min="2315" max="2315" width="3.5703125" style="647" customWidth="1"/>
    <col min="2316" max="2560" width="9.140625" style="647"/>
    <col min="2561" max="2561" width="15.7109375" style="647" customWidth="1"/>
    <col min="2562" max="2562" width="10.140625" style="647" customWidth="1"/>
    <col min="2563" max="2568" width="14.7109375" style="647" customWidth="1"/>
    <col min="2569" max="2569" width="0.85546875" style="647" customWidth="1"/>
    <col min="2570" max="2570" width="20.42578125" style="647" customWidth="1"/>
    <col min="2571" max="2571" width="3.5703125" style="647" customWidth="1"/>
    <col min="2572" max="2816" width="9.140625" style="647"/>
    <col min="2817" max="2817" width="15.7109375" style="647" customWidth="1"/>
    <col min="2818" max="2818" width="10.140625" style="647" customWidth="1"/>
    <col min="2819" max="2824" width="14.7109375" style="647" customWidth="1"/>
    <col min="2825" max="2825" width="0.85546875" style="647" customWidth="1"/>
    <col min="2826" max="2826" width="20.42578125" style="647" customWidth="1"/>
    <col min="2827" max="2827" width="3.5703125" style="647" customWidth="1"/>
    <col min="2828" max="3072" width="9.140625" style="647"/>
    <col min="3073" max="3073" width="15.7109375" style="647" customWidth="1"/>
    <col min="3074" max="3074" width="10.140625" style="647" customWidth="1"/>
    <col min="3075" max="3080" width="14.7109375" style="647" customWidth="1"/>
    <col min="3081" max="3081" width="0.85546875" style="647" customWidth="1"/>
    <col min="3082" max="3082" width="20.42578125" style="647" customWidth="1"/>
    <col min="3083" max="3083" width="3.5703125" style="647" customWidth="1"/>
    <col min="3084" max="3328" width="9.140625" style="647"/>
    <col min="3329" max="3329" width="15.7109375" style="647" customWidth="1"/>
    <col min="3330" max="3330" width="10.140625" style="647" customWidth="1"/>
    <col min="3331" max="3336" width="14.7109375" style="647" customWidth="1"/>
    <col min="3337" max="3337" width="0.85546875" style="647" customWidth="1"/>
    <col min="3338" max="3338" width="20.42578125" style="647" customWidth="1"/>
    <col min="3339" max="3339" width="3.5703125" style="647" customWidth="1"/>
    <col min="3340" max="3584" width="9.140625" style="647"/>
    <col min="3585" max="3585" width="15.7109375" style="647" customWidth="1"/>
    <col min="3586" max="3586" width="10.140625" style="647" customWidth="1"/>
    <col min="3587" max="3592" width="14.7109375" style="647" customWidth="1"/>
    <col min="3593" max="3593" width="0.85546875" style="647" customWidth="1"/>
    <col min="3594" max="3594" width="20.42578125" style="647" customWidth="1"/>
    <col min="3595" max="3595" width="3.5703125" style="647" customWidth="1"/>
    <col min="3596" max="3840" width="9.140625" style="647"/>
    <col min="3841" max="3841" width="15.7109375" style="647" customWidth="1"/>
    <col min="3842" max="3842" width="10.140625" style="647" customWidth="1"/>
    <col min="3843" max="3848" width="14.7109375" style="647" customWidth="1"/>
    <col min="3849" max="3849" width="0.85546875" style="647" customWidth="1"/>
    <col min="3850" max="3850" width="20.42578125" style="647" customWidth="1"/>
    <col min="3851" max="3851" width="3.5703125" style="647" customWidth="1"/>
    <col min="3852" max="4096" width="9.140625" style="647"/>
    <col min="4097" max="4097" width="15.7109375" style="647" customWidth="1"/>
    <col min="4098" max="4098" width="10.140625" style="647" customWidth="1"/>
    <col min="4099" max="4104" width="14.7109375" style="647" customWidth="1"/>
    <col min="4105" max="4105" width="0.85546875" style="647" customWidth="1"/>
    <col min="4106" max="4106" width="20.42578125" style="647" customWidth="1"/>
    <col min="4107" max="4107" width="3.5703125" style="647" customWidth="1"/>
    <col min="4108" max="4352" width="9.140625" style="647"/>
    <col min="4353" max="4353" width="15.7109375" style="647" customWidth="1"/>
    <col min="4354" max="4354" width="10.140625" style="647" customWidth="1"/>
    <col min="4355" max="4360" width="14.7109375" style="647" customWidth="1"/>
    <col min="4361" max="4361" width="0.85546875" style="647" customWidth="1"/>
    <col min="4362" max="4362" width="20.42578125" style="647" customWidth="1"/>
    <col min="4363" max="4363" width="3.5703125" style="647" customWidth="1"/>
    <col min="4364" max="4608" width="9.140625" style="647"/>
    <col min="4609" max="4609" width="15.7109375" style="647" customWidth="1"/>
    <col min="4610" max="4610" width="10.140625" style="647" customWidth="1"/>
    <col min="4611" max="4616" width="14.7109375" style="647" customWidth="1"/>
    <col min="4617" max="4617" width="0.85546875" style="647" customWidth="1"/>
    <col min="4618" max="4618" width="20.42578125" style="647" customWidth="1"/>
    <col min="4619" max="4619" width="3.5703125" style="647" customWidth="1"/>
    <col min="4620" max="4864" width="9.140625" style="647"/>
    <col min="4865" max="4865" width="15.7109375" style="647" customWidth="1"/>
    <col min="4866" max="4866" width="10.140625" style="647" customWidth="1"/>
    <col min="4867" max="4872" width="14.7109375" style="647" customWidth="1"/>
    <col min="4873" max="4873" width="0.85546875" style="647" customWidth="1"/>
    <col min="4874" max="4874" width="20.42578125" style="647" customWidth="1"/>
    <col min="4875" max="4875" width="3.5703125" style="647" customWidth="1"/>
    <col min="4876" max="5120" width="9.140625" style="647"/>
    <col min="5121" max="5121" width="15.7109375" style="647" customWidth="1"/>
    <col min="5122" max="5122" width="10.140625" style="647" customWidth="1"/>
    <col min="5123" max="5128" width="14.7109375" style="647" customWidth="1"/>
    <col min="5129" max="5129" width="0.85546875" style="647" customWidth="1"/>
    <col min="5130" max="5130" width="20.42578125" style="647" customWidth="1"/>
    <col min="5131" max="5131" width="3.5703125" style="647" customWidth="1"/>
    <col min="5132" max="5376" width="9.140625" style="647"/>
    <col min="5377" max="5377" width="15.7109375" style="647" customWidth="1"/>
    <col min="5378" max="5378" width="10.140625" style="647" customWidth="1"/>
    <col min="5379" max="5384" width="14.7109375" style="647" customWidth="1"/>
    <col min="5385" max="5385" width="0.85546875" style="647" customWidth="1"/>
    <col min="5386" max="5386" width="20.42578125" style="647" customWidth="1"/>
    <col min="5387" max="5387" width="3.5703125" style="647" customWidth="1"/>
    <col min="5388" max="5632" width="9.140625" style="647"/>
    <col min="5633" max="5633" width="15.7109375" style="647" customWidth="1"/>
    <col min="5634" max="5634" width="10.140625" style="647" customWidth="1"/>
    <col min="5635" max="5640" width="14.7109375" style="647" customWidth="1"/>
    <col min="5641" max="5641" width="0.85546875" style="647" customWidth="1"/>
    <col min="5642" max="5642" width="20.42578125" style="647" customWidth="1"/>
    <col min="5643" max="5643" width="3.5703125" style="647" customWidth="1"/>
    <col min="5644" max="5888" width="9.140625" style="647"/>
    <col min="5889" max="5889" width="15.7109375" style="647" customWidth="1"/>
    <col min="5890" max="5890" width="10.140625" style="647" customWidth="1"/>
    <col min="5891" max="5896" width="14.7109375" style="647" customWidth="1"/>
    <col min="5897" max="5897" width="0.85546875" style="647" customWidth="1"/>
    <col min="5898" max="5898" width="20.42578125" style="647" customWidth="1"/>
    <col min="5899" max="5899" width="3.5703125" style="647" customWidth="1"/>
    <col min="5900" max="6144" width="9.140625" style="647"/>
    <col min="6145" max="6145" width="15.7109375" style="647" customWidth="1"/>
    <col min="6146" max="6146" width="10.140625" style="647" customWidth="1"/>
    <col min="6147" max="6152" width="14.7109375" style="647" customWidth="1"/>
    <col min="6153" max="6153" width="0.85546875" style="647" customWidth="1"/>
    <col min="6154" max="6154" width="20.42578125" style="647" customWidth="1"/>
    <col min="6155" max="6155" width="3.5703125" style="647" customWidth="1"/>
    <col min="6156" max="6400" width="9.140625" style="647"/>
    <col min="6401" max="6401" width="15.7109375" style="647" customWidth="1"/>
    <col min="6402" max="6402" width="10.140625" style="647" customWidth="1"/>
    <col min="6403" max="6408" width="14.7109375" style="647" customWidth="1"/>
    <col min="6409" max="6409" width="0.85546875" style="647" customWidth="1"/>
    <col min="6410" max="6410" width="20.42578125" style="647" customWidth="1"/>
    <col min="6411" max="6411" width="3.5703125" style="647" customWidth="1"/>
    <col min="6412" max="6656" width="9.140625" style="647"/>
    <col min="6657" max="6657" width="15.7109375" style="647" customWidth="1"/>
    <col min="6658" max="6658" width="10.140625" style="647" customWidth="1"/>
    <col min="6659" max="6664" width="14.7109375" style="647" customWidth="1"/>
    <col min="6665" max="6665" width="0.85546875" style="647" customWidth="1"/>
    <col min="6666" max="6666" width="20.42578125" style="647" customWidth="1"/>
    <col min="6667" max="6667" width="3.5703125" style="647" customWidth="1"/>
    <col min="6668" max="6912" width="9.140625" style="647"/>
    <col min="6913" max="6913" width="15.7109375" style="647" customWidth="1"/>
    <col min="6914" max="6914" width="10.140625" style="647" customWidth="1"/>
    <col min="6915" max="6920" width="14.7109375" style="647" customWidth="1"/>
    <col min="6921" max="6921" width="0.85546875" style="647" customWidth="1"/>
    <col min="6922" max="6922" width="20.42578125" style="647" customWidth="1"/>
    <col min="6923" max="6923" width="3.5703125" style="647" customWidth="1"/>
    <col min="6924" max="7168" width="9.140625" style="647"/>
    <col min="7169" max="7169" width="15.7109375" style="647" customWidth="1"/>
    <col min="7170" max="7170" width="10.140625" style="647" customWidth="1"/>
    <col min="7171" max="7176" width="14.7109375" style="647" customWidth="1"/>
    <col min="7177" max="7177" width="0.85546875" style="647" customWidth="1"/>
    <col min="7178" max="7178" width="20.42578125" style="647" customWidth="1"/>
    <col min="7179" max="7179" width="3.5703125" style="647" customWidth="1"/>
    <col min="7180" max="7424" width="9.140625" style="647"/>
    <col min="7425" max="7425" width="15.7109375" style="647" customWidth="1"/>
    <col min="7426" max="7426" width="10.140625" style="647" customWidth="1"/>
    <col min="7427" max="7432" width="14.7109375" style="647" customWidth="1"/>
    <col min="7433" max="7433" width="0.85546875" style="647" customWidth="1"/>
    <col min="7434" max="7434" width="20.42578125" style="647" customWidth="1"/>
    <col min="7435" max="7435" width="3.5703125" style="647" customWidth="1"/>
    <col min="7436" max="7680" width="9.140625" style="647"/>
    <col min="7681" max="7681" width="15.7109375" style="647" customWidth="1"/>
    <col min="7682" max="7682" width="10.140625" style="647" customWidth="1"/>
    <col min="7683" max="7688" width="14.7109375" style="647" customWidth="1"/>
    <col min="7689" max="7689" width="0.85546875" style="647" customWidth="1"/>
    <col min="7690" max="7690" width="20.42578125" style="647" customWidth="1"/>
    <col min="7691" max="7691" width="3.5703125" style="647" customWidth="1"/>
    <col min="7692" max="7936" width="9.140625" style="647"/>
    <col min="7937" max="7937" width="15.7109375" style="647" customWidth="1"/>
    <col min="7938" max="7938" width="10.140625" style="647" customWidth="1"/>
    <col min="7939" max="7944" width="14.7109375" style="647" customWidth="1"/>
    <col min="7945" max="7945" width="0.85546875" style="647" customWidth="1"/>
    <col min="7946" max="7946" width="20.42578125" style="647" customWidth="1"/>
    <col min="7947" max="7947" width="3.5703125" style="647" customWidth="1"/>
    <col min="7948" max="8192" width="9.140625" style="647"/>
    <col min="8193" max="8193" width="15.7109375" style="647" customWidth="1"/>
    <col min="8194" max="8194" width="10.140625" style="647" customWidth="1"/>
    <col min="8195" max="8200" width="14.7109375" style="647" customWidth="1"/>
    <col min="8201" max="8201" width="0.85546875" style="647" customWidth="1"/>
    <col min="8202" max="8202" width="20.42578125" style="647" customWidth="1"/>
    <col min="8203" max="8203" width="3.5703125" style="647" customWidth="1"/>
    <col min="8204" max="8448" width="9.140625" style="647"/>
    <col min="8449" max="8449" width="15.7109375" style="647" customWidth="1"/>
    <col min="8450" max="8450" width="10.140625" style="647" customWidth="1"/>
    <col min="8451" max="8456" width="14.7109375" style="647" customWidth="1"/>
    <col min="8457" max="8457" width="0.85546875" style="647" customWidth="1"/>
    <col min="8458" max="8458" width="20.42578125" style="647" customWidth="1"/>
    <col min="8459" max="8459" width="3.5703125" style="647" customWidth="1"/>
    <col min="8460" max="8704" width="9.140625" style="647"/>
    <col min="8705" max="8705" width="15.7109375" style="647" customWidth="1"/>
    <col min="8706" max="8706" width="10.140625" style="647" customWidth="1"/>
    <col min="8707" max="8712" width="14.7109375" style="647" customWidth="1"/>
    <col min="8713" max="8713" width="0.85546875" style="647" customWidth="1"/>
    <col min="8714" max="8714" width="20.42578125" style="647" customWidth="1"/>
    <col min="8715" max="8715" width="3.5703125" style="647" customWidth="1"/>
    <col min="8716" max="8960" width="9.140625" style="647"/>
    <col min="8961" max="8961" width="15.7109375" style="647" customWidth="1"/>
    <col min="8962" max="8962" width="10.140625" style="647" customWidth="1"/>
    <col min="8963" max="8968" width="14.7109375" style="647" customWidth="1"/>
    <col min="8969" max="8969" width="0.85546875" style="647" customWidth="1"/>
    <col min="8970" max="8970" width="20.42578125" style="647" customWidth="1"/>
    <col min="8971" max="8971" width="3.5703125" style="647" customWidth="1"/>
    <col min="8972" max="9216" width="9.140625" style="647"/>
    <col min="9217" max="9217" width="15.7109375" style="647" customWidth="1"/>
    <col min="9218" max="9218" width="10.140625" style="647" customWidth="1"/>
    <col min="9219" max="9224" width="14.7109375" style="647" customWidth="1"/>
    <col min="9225" max="9225" width="0.85546875" style="647" customWidth="1"/>
    <col min="9226" max="9226" width="20.42578125" style="647" customWidth="1"/>
    <col min="9227" max="9227" width="3.5703125" style="647" customWidth="1"/>
    <col min="9228" max="9472" width="9.140625" style="647"/>
    <col min="9473" max="9473" width="15.7109375" style="647" customWidth="1"/>
    <col min="9474" max="9474" width="10.140625" style="647" customWidth="1"/>
    <col min="9475" max="9480" width="14.7109375" style="647" customWidth="1"/>
    <col min="9481" max="9481" width="0.85546875" style="647" customWidth="1"/>
    <col min="9482" max="9482" width="20.42578125" style="647" customWidth="1"/>
    <col min="9483" max="9483" width="3.5703125" style="647" customWidth="1"/>
    <col min="9484" max="9728" width="9.140625" style="647"/>
    <col min="9729" max="9729" width="15.7109375" style="647" customWidth="1"/>
    <col min="9730" max="9730" width="10.140625" style="647" customWidth="1"/>
    <col min="9731" max="9736" width="14.7109375" style="647" customWidth="1"/>
    <col min="9737" max="9737" width="0.85546875" style="647" customWidth="1"/>
    <col min="9738" max="9738" width="20.42578125" style="647" customWidth="1"/>
    <col min="9739" max="9739" width="3.5703125" style="647" customWidth="1"/>
    <col min="9740" max="9984" width="9.140625" style="647"/>
    <col min="9985" max="9985" width="15.7109375" style="647" customWidth="1"/>
    <col min="9986" max="9986" width="10.140625" style="647" customWidth="1"/>
    <col min="9987" max="9992" width="14.7109375" style="647" customWidth="1"/>
    <col min="9993" max="9993" width="0.85546875" style="647" customWidth="1"/>
    <col min="9994" max="9994" width="20.42578125" style="647" customWidth="1"/>
    <col min="9995" max="9995" width="3.5703125" style="647" customWidth="1"/>
    <col min="9996" max="10240" width="9.140625" style="647"/>
    <col min="10241" max="10241" width="15.7109375" style="647" customWidth="1"/>
    <col min="10242" max="10242" width="10.140625" style="647" customWidth="1"/>
    <col min="10243" max="10248" width="14.7109375" style="647" customWidth="1"/>
    <col min="10249" max="10249" width="0.85546875" style="647" customWidth="1"/>
    <col min="10250" max="10250" width="20.42578125" style="647" customWidth="1"/>
    <col min="10251" max="10251" width="3.5703125" style="647" customWidth="1"/>
    <col min="10252" max="10496" width="9.140625" style="647"/>
    <col min="10497" max="10497" width="15.7109375" style="647" customWidth="1"/>
    <col min="10498" max="10498" width="10.140625" style="647" customWidth="1"/>
    <col min="10499" max="10504" width="14.7109375" style="647" customWidth="1"/>
    <col min="10505" max="10505" width="0.85546875" style="647" customWidth="1"/>
    <col min="10506" max="10506" width="20.42578125" style="647" customWidth="1"/>
    <col min="10507" max="10507" width="3.5703125" style="647" customWidth="1"/>
    <col min="10508" max="10752" width="9.140625" style="647"/>
    <col min="10753" max="10753" width="15.7109375" style="647" customWidth="1"/>
    <col min="10754" max="10754" width="10.140625" style="647" customWidth="1"/>
    <col min="10755" max="10760" width="14.7109375" style="647" customWidth="1"/>
    <col min="10761" max="10761" width="0.85546875" style="647" customWidth="1"/>
    <col min="10762" max="10762" width="20.42578125" style="647" customWidth="1"/>
    <col min="10763" max="10763" width="3.5703125" style="647" customWidth="1"/>
    <col min="10764" max="11008" width="9.140625" style="647"/>
    <col min="11009" max="11009" width="15.7109375" style="647" customWidth="1"/>
    <col min="11010" max="11010" width="10.140625" style="647" customWidth="1"/>
    <col min="11011" max="11016" width="14.7109375" style="647" customWidth="1"/>
    <col min="11017" max="11017" width="0.85546875" style="647" customWidth="1"/>
    <col min="11018" max="11018" width="20.42578125" style="647" customWidth="1"/>
    <col min="11019" max="11019" width="3.5703125" style="647" customWidth="1"/>
    <col min="11020" max="11264" width="9.140625" style="647"/>
    <col min="11265" max="11265" width="15.7109375" style="647" customWidth="1"/>
    <col min="11266" max="11266" width="10.140625" style="647" customWidth="1"/>
    <col min="11267" max="11272" width="14.7109375" style="647" customWidth="1"/>
    <col min="11273" max="11273" width="0.85546875" style="647" customWidth="1"/>
    <col min="11274" max="11274" width="20.42578125" style="647" customWidth="1"/>
    <col min="11275" max="11275" width="3.5703125" style="647" customWidth="1"/>
    <col min="11276" max="11520" width="9.140625" style="647"/>
    <col min="11521" max="11521" width="15.7109375" style="647" customWidth="1"/>
    <col min="11522" max="11522" width="10.140625" style="647" customWidth="1"/>
    <col min="11523" max="11528" width="14.7109375" style="647" customWidth="1"/>
    <col min="11529" max="11529" width="0.85546875" style="647" customWidth="1"/>
    <col min="11530" max="11530" width="20.42578125" style="647" customWidth="1"/>
    <col min="11531" max="11531" width="3.5703125" style="647" customWidth="1"/>
    <col min="11532" max="11776" width="9.140625" style="647"/>
    <col min="11777" max="11777" width="15.7109375" style="647" customWidth="1"/>
    <col min="11778" max="11778" width="10.140625" style="647" customWidth="1"/>
    <col min="11779" max="11784" width="14.7109375" style="647" customWidth="1"/>
    <col min="11785" max="11785" width="0.85546875" style="647" customWidth="1"/>
    <col min="11786" max="11786" width="20.42578125" style="647" customWidth="1"/>
    <col min="11787" max="11787" width="3.5703125" style="647" customWidth="1"/>
    <col min="11788" max="12032" width="9.140625" style="647"/>
    <col min="12033" max="12033" width="15.7109375" style="647" customWidth="1"/>
    <col min="12034" max="12034" width="10.140625" style="647" customWidth="1"/>
    <col min="12035" max="12040" width="14.7109375" style="647" customWidth="1"/>
    <col min="12041" max="12041" width="0.85546875" style="647" customWidth="1"/>
    <col min="12042" max="12042" width="20.42578125" style="647" customWidth="1"/>
    <col min="12043" max="12043" width="3.5703125" style="647" customWidth="1"/>
    <col min="12044" max="12288" width="9.140625" style="647"/>
    <col min="12289" max="12289" width="15.7109375" style="647" customWidth="1"/>
    <col min="12290" max="12290" width="10.140625" style="647" customWidth="1"/>
    <col min="12291" max="12296" width="14.7109375" style="647" customWidth="1"/>
    <col min="12297" max="12297" width="0.85546875" style="647" customWidth="1"/>
    <col min="12298" max="12298" width="20.42578125" style="647" customWidth="1"/>
    <col min="12299" max="12299" width="3.5703125" style="647" customWidth="1"/>
    <col min="12300" max="12544" width="9.140625" style="647"/>
    <col min="12545" max="12545" width="15.7109375" style="647" customWidth="1"/>
    <col min="12546" max="12546" width="10.140625" style="647" customWidth="1"/>
    <col min="12547" max="12552" width="14.7109375" style="647" customWidth="1"/>
    <col min="12553" max="12553" width="0.85546875" style="647" customWidth="1"/>
    <col min="12554" max="12554" width="20.42578125" style="647" customWidth="1"/>
    <col min="12555" max="12555" width="3.5703125" style="647" customWidth="1"/>
    <col min="12556" max="12800" width="9.140625" style="647"/>
    <col min="12801" max="12801" width="15.7109375" style="647" customWidth="1"/>
    <col min="12802" max="12802" width="10.140625" style="647" customWidth="1"/>
    <col min="12803" max="12808" width="14.7109375" style="647" customWidth="1"/>
    <col min="12809" max="12809" width="0.85546875" style="647" customWidth="1"/>
    <col min="12810" max="12810" width="20.42578125" style="647" customWidth="1"/>
    <col min="12811" max="12811" width="3.5703125" style="647" customWidth="1"/>
    <col min="12812" max="13056" width="9.140625" style="647"/>
    <col min="13057" max="13057" width="15.7109375" style="647" customWidth="1"/>
    <col min="13058" max="13058" width="10.140625" style="647" customWidth="1"/>
    <col min="13059" max="13064" width="14.7109375" style="647" customWidth="1"/>
    <col min="13065" max="13065" width="0.85546875" style="647" customWidth="1"/>
    <col min="13066" max="13066" width="20.42578125" style="647" customWidth="1"/>
    <col min="13067" max="13067" width="3.5703125" style="647" customWidth="1"/>
    <col min="13068" max="13312" width="9.140625" style="647"/>
    <col min="13313" max="13313" width="15.7109375" style="647" customWidth="1"/>
    <col min="13314" max="13314" width="10.140625" style="647" customWidth="1"/>
    <col min="13315" max="13320" width="14.7109375" style="647" customWidth="1"/>
    <col min="13321" max="13321" width="0.85546875" style="647" customWidth="1"/>
    <col min="13322" max="13322" width="20.42578125" style="647" customWidth="1"/>
    <col min="13323" max="13323" width="3.5703125" style="647" customWidth="1"/>
    <col min="13324" max="13568" width="9.140625" style="647"/>
    <col min="13569" max="13569" width="15.7109375" style="647" customWidth="1"/>
    <col min="13570" max="13570" width="10.140625" style="647" customWidth="1"/>
    <col min="13571" max="13576" width="14.7109375" style="647" customWidth="1"/>
    <col min="13577" max="13577" width="0.85546875" style="647" customWidth="1"/>
    <col min="13578" max="13578" width="20.42578125" style="647" customWidth="1"/>
    <col min="13579" max="13579" width="3.5703125" style="647" customWidth="1"/>
    <col min="13580" max="13824" width="9.140625" style="647"/>
    <col min="13825" max="13825" width="15.7109375" style="647" customWidth="1"/>
    <col min="13826" max="13826" width="10.140625" style="647" customWidth="1"/>
    <col min="13827" max="13832" width="14.7109375" style="647" customWidth="1"/>
    <col min="13833" max="13833" width="0.85546875" style="647" customWidth="1"/>
    <col min="13834" max="13834" width="20.42578125" style="647" customWidth="1"/>
    <col min="13835" max="13835" width="3.5703125" style="647" customWidth="1"/>
    <col min="13836" max="14080" width="9.140625" style="647"/>
    <col min="14081" max="14081" width="15.7109375" style="647" customWidth="1"/>
    <col min="14082" max="14082" width="10.140625" style="647" customWidth="1"/>
    <col min="14083" max="14088" width="14.7109375" style="647" customWidth="1"/>
    <col min="14089" max="14089" width="0.85546875" style="647" customWidth="1"/>
    <col min="14090" max="14090" width="20.42578125" style="647" customWidth="1"/>
    <col min="14091" max="14091" width="3.5703125" style="647" customWidth="1"/>
    <col min="14092" max="14336" width="9.140625" style="647"/>
    <col min="14337" max="14337" width="15.7109375" style="647" customWidth="1"/>
    <col min="14338" max="14338" width="10.140625" style="647" customWidth="1"/>
    <col min="14339" max="14344" width="14.7109375" style="647" customWidth="1"/>
    <col min="14345" max="14345" width="0.85546875" style="647" customWidth="1"/>
    <col min="14346" max="14346" width="20.42578125" style="647" customWidth="1"/>
    <col min="14347" max="14347" width="3.5703125" style="647" customWidth="1"/>
    <col min="14348" max="14592" width="9.140625" style="647"/>
    <col min="14593" max="14593" width="15.7109375" style="647" customWidth="1"/>
    <col min="14594" max="14594" width="10.140625" style="647" customWidth="1"/>
    <col min="14595" max="14600" width="14.7109375" style="647" customWidth="1"/>
    <col min="14601" max="14601" width="0.85546875" style="647" customWidth="1"/>
    <col min="14602" max="14602" width="20.42578125" style="647" customWidth="1"/>
    <col min="14603" max="14603" width="3.5703125" style="647" customWidth="1"/>
    <col min="14604" max="14848" width="9.140625" style="647"/>
    <col min="14849" max="14849" width="15.7109375" style="647" customWidth="1"/>
    <col min="14850" max="14850" width="10.140625" style="647" customWidth="1"/>
    <col min="14851" max="14856" width="14.7109375" style="647" customWidth="1"/>
    <col min="14857" max="14857" width="0.85546875" style="647" customWidth="1"/>
    <col min="14858" max="14858" width="20.42578125" style="647" customWidth="1"/>
    <col min="14859" max="14859" width="3.5703125" style="647" customWidth="1"/>
    <col min="14860" max="15104" width="9.140625" style="647"/>
    <col min="15105" max="15105" width="15.7109375" style="647" customWidth="1"/>
    <col min="15106" max="15106" width="10.140625" style="647" customWidth="1"/>
    <col min="15107" max="15112" width="14.7109375" style="647" customWidth="1"/>
    <col min="15113" max="15113" width="0.85546875" style="647" customWidth="1"/>
    <col min="15114" max="15114" width="20.42578125" style="647" customWidth="1"/>
    <col min="15115" max="15115" width="3.5703125" style="647" customWidth="1"/>
    <col min="15116" max="15360" width="9.140625" style="647"/>
    <col min="15361" max="15361" width="15.7109375" style="647" customWidth="1"/>
    <col min="15362" max="15362" width="10.140625" style="647" customWidth="1"/>
    <col min="15363" max="15368" width="14.7109375" style="647" customWidth="1"/>
    <col min="15369" max="15369" width="0.85546875" style="647" customWidth="1"/>
    <col min="15370" max="15370" width="20.42578125" style="647" customWidth="1"/>
    <col min="15371" max="15371" width="3.5703125" style="647" customWidth="1"/>
    <col min="15372" max="15616" width="9.140625" style="647"/>
    <col min="15617" max="15617" width="15.7109375" style="647" customWidth="1"/>
    <col min="15618" max="15618" width="10.140625" style="647" customWidth="1"/>
    <col min="15619" max="15624" width="14.7109375" style="647" customWidth="1"/>
    <col min="15625" max="15625" width="0.85546875" style="647" customWidth="1"/>
    <col min="15626" max="15626" width="20.42578125" style="647" customWidth="1"/>
    <col min="15627" max="15627" width="3.5703125" style="647" customWidth="1"/>
    <col min="15628" max="15872" width="9.140625" style="647"/>
    <col min="15873" max="15873" width="15.7109375" style="647" customWidth="1"/>
    <col min="15874" max="15874" width="10.140625" style="647" customWidth="1"/>
    <col min="15875" max="15880" width="14.7109375" style="647" customWidth="1"/>
    <col min="15881" max="15881" width="0.85546875" style="647" customWidth="1"/>
    <col min="15882" max="15882" width="20.42578125" style="647" customWidth="1"/>
    <col min="15883" max="15883" width="3.5703125" style="647" customWidth="1"/>
    <col min="15884" max="16128" width="9.140625" style="647"/>
    <col min="16129" max="16129" width="15.7109375" style="647" customWidth="1"/>
    <col min="16130" max="16130" width="10.140625" style="647" customWidth="1"/>
    <col min="16131" max="16136" width="14.7109375" style="647" customWidth="1"/>
    <col min="16137" max="16137" width="0.85546875" style="647" customWidth="1"/>
    <col min="16138" max="16138" width="20.42578125" style="647" customWidth="1"/>
    <col min="16139" max="16139" width="3.5703125" style="647" customWidth="1"/>
    <col min="16140" max="16384" width="9.140625" style="647"/>
  </cols>
  <sheetData>
    <row r="1" spans="1:12" ht="15" customHeight="1">
      <c r="A1" s="644" t="s">
        <v>1940</v>
      </c>
      <c r="B1" s="644"/>
      <c r="C1" s="644"/>
      <c r="D1" s="644"/>
      <c r="E1" s="644"/>
      <c r="F1" s="645"/>
      <c r="G1" s="616"/>
      <c r="H1" s="616"/>
      <c r="I1" s="616"/>
      <c r="J1" s="646"/>
    </row>
    <row r="2" spans="1:12" ht="15" customHeight="1">
      <c r="A2" s="648" t="s">
        <v>1941</v>
      </c>
      <c r="B2" s="649"/>
      <c r="C2" s="649"/>
      <c r="D2" s="649"/>
      <c r="E2" s="649"/>
      <c r="F2" s="649"/>
      <c r="G2" s="649"/>
      <c r="H2" s="650"/>
      <c r="I2" s="650"/>
      <c r="J2" s="681" t="s">
        <v>1942</v>
      </c>
    </row>
    <row r="3" spans="1:12" ht="15" customHeight="1">
      <c r="A3" s="651" t="s">
        <v>1943</v>
      </c>
      <c r="B3" s="652" t="s">
        <v>965</v>
      </c>
      <c r="C3" s="1084" t="s">
        <v>1944</v>
      </c>
      <c r="D3" s="1084"/>
      <c r="E3" s="1084"/>
      <c r="F3" s="1084"/>
      <c r="G3" s="1084"/>
      <c r="H3" s="1084"/>
      <c r="I3" s="653"/>
      <c r="J3" s="654" t="s">
        <v>1945</v>
      </c>
    </row>
    <row r="4" spans="1:12" ht="15" customHeight="1">
      <c r="A4" s="655" t="s">
        <v>1946</v>
      </c>
      <c r="B4" s="724" t="s">
        <v>1947</v>
      </c>
      <c r="C4" s="1085" t="s">
        <v>1888</v>
      </c>
      <c r="D4" s="1085"/>
      <c r="E4" s="1077" t="s">
        <v>1948</v>
      </c>
      <c r="F4" s="1077"/>
      <c r="G4" s="1086" t="s">
        <v>1949</v>
      </c>
      <c r="H4" s="1086"/>
      <c r="I4" s="655"/>
      <c r="J4" s="656" t="s">
        <v>1950</v>
      </c>
    </row>
    <row r="5" spans="1:12" ht="15" customHeight="1">
      <c r="A5" s="655"/>
      <c r="B5" s="724" t="s">
        <v>116</v>
      </c>
      <c r="C5" s="1087" t="s">
        <v>1889</v>
      </c>
      <c r="D5" s="1087"/>
      <c r="E5" s="1080" t="s">
        <v>1951</v>
      </c>
      <c r="F5" s="1080"/>
      <c r="G5" s="1088" t="s">
        <v>1952</v>
      </c>
      <c r="H5" s="1088"/>
      <c r="I5" s="655"/>
      <c r="J5" s="656"/>
    </row>
    <row r="6" spans="1:12" ht="15" customHeight="1">
      <c r="A6" s="645"/>
      <c r="B6" s="724" t="s">
        <v>981</v>
      </c>
      <c r="C6" s="723" t="s">
        <v>749</v>
      </c>
      <c r="D6" s="723" t="s">
        <v>750</v>
      </c>
      <c r="E6" s="724" t="s">
        <v>749</v>
      </c>
      <c r="F6" s="724" t="s">
        <v>750</v>
      </c>
      <c r="G6" s="724" t="s">
        <v>751</v>
      </c>
      <c r="H6" s="724" t="s">
        <v>752</v>
      </c>
      <c r="I6" s="630"/>
      <c r="J6" s="657"/>
      <c r="L6" s="682" t="s">
        <v>1962</v>
      </c>
    </row>
    <row r="7" spans="1:12" ht="15" customHeight="1">
      <c r="A7" s="658"/>
      <c r="B7" s="650"/>
      <c r="C7" s="725" t="s">
        <v>753</v>
      </c>
      <c r="D7" s="725" t="s">
        <v>754</v>
      </c>
      <c r="E7" s="726" t="s">
        <v>753</v>
      </c>
      <c r="F7" s="726" t="s">
        <v>754</v>
      </c>
      <c r="G7" s="726" t="s">
        <v>755</v>
      </c>
      <c r="H7" s="726" t="s">
        <v>754</v>
      </c>
      <c r="I7" s="631"/>
      <c r="J7" s="659"/>
    </row>
    <row r="8" spans="1:12" ht="15" customHeight="1">
      <c r="A8" s="612" t="s">
        <v>395</v>
      </c>
      <c r="B8" s="632">
        <v>5589.37</v>
      </c>
      <c r="C8" s="678">
        <v>410.98</v>
      </c>
      <c r="D8" s="678">
        <v>5178.3999999999996</v>
      </c>
      <c r="E8" s="632">
        <v>534.34</v>
      </c>
      <c r="F8" s="632">
        <v>5055.03</v>
      </c>
      <c r="G8" s="632">
        <v>3670.88</v>
      </c>
      <c r="H8" s="632">
        <v>1918.5</v>
      </c>
      <c r="I8" s="660"/>
      <c r="J8" s="661" t="s">
        <v>1890</v>
      </c>
    </row>
    <row r="9" spans="1:12" ht="15" customHeight="1">
      <c r="A9" s="616" t="s">
        <v>1953</v>
      </c>
      <c r="B9" s="633">
        <v>1728.99</v>
      </c>
      <c r="C9" s="674">
        <v>139.74</v>
      </c>
      <c r="D9" s="674">
        <v>1589.25</v>
      </c>
      <c r="E9" s="633">
        <v>266.86</v>
      </c>
      <c r="F9" s="633">
        <v>1462.13</v>
      </c>
      <c r="G9" s="633">
        <v>1223.33</v>
      </c>
      <c r="H9" s="633">
        <v>505.66</v>
      </c>
      <c r="I9" s="662"/>
      <c r="J9" s="663" t="s">
        <v>1954</v>
      </c>
    </row>
    <row r="10" spans="1:12" ht="15" customHeight="1">
      <c r="A10" s="616" t="s">
        <v>1955</v>
      </c>
      <c r="B10" s="633">
        <v>3860.38</v>
      </c>
      <c r="C10" s="674">
        <v>271.24</v>
      </c>
      <c r="D10" s="674">
        <v>3589.14</v>
      </c>
      <c r="E10" s="633">
        <v>267.48</v>
      </c>
      <c r="F10" s="633">
        <v>3592.9</v>
      </c>
      <c r="G10" s="633">
        <v>2447.5500000000002</v>
      </c>
      <c r="H10" s="633">
        <v>1412.83</v>
      </c>
      <c r="I10" s="662"/>
      <c r="J10" s="663" t="s">
        <v>1956</v>
      </c>
    </row>
    <row r="11" spans="1:12" ht="15" customHeight="1">
      <c r="A11" s="664" t="s">
        <v>397</v>
      </c>
      <c r="B11" s="633">
        <v>775.86</v>
      </c>
      <c r="C11" s="674">
        <v>9.3699999999999992</v>
      </c>
      <c r="D11" s="674">
        <v>766.49</v>
      </c>
      <c r="E11" s="633">
        <v>107.74</v>
      </c>
      <c r="F11" s="633">
        <v>668.12</v>
      </c>
      <c r="G11" s="633">
        <v>574.55999999999995</v>
      </c>
      <c r="H11" s="633">
        <v>201.3</v>
      </c>
      <c r="I11" s="662"/>
      <c r="J11" s="661" t="s">
        <v>1957</v>
      </c>
    </row>
    <row r="12" spans="1:12" ht="15" customHeight="1">
      <c r="A12" s="664" t="s">
        <v>399</v>
      </c>
      <c r="B12" s="633">
        <v>376.64</v>
      </c>
      <c r="C12" s="674">
        <v>1.19</v>
      </c>
      <c r="D12" s="674">
        <v>375.45</v>
      </c>
      <c r="E12" s="633">
        <v>18.3</v>
      </c>
      <c r="F12" s="633">
        <v>358.34</v>
      </c>
      <c r="G12" s="633">
        <v>230.6</v>
      </c>
      <c r="H12" s="633">
        <v>146.04</v>
      </c>
      <c r="I12" s="662"/>
      <c r="J12" s="661" t="s">
        <v>400</v>
      </c>
    </row>
    <row r="13" spans="1:12" ht="15" customHeight="1">
      <c r="A13" s="664" t="s">
        <v>401</v>
      </c>
      <c r="B13" s="633">
        <v>335.8</v>
      </c>
      <c r="C13" s="674">
        <v>20.72</v>
      </c>
      <c r="D13" s="674">
        <v>315.08</v>
      </c>
      <c r="E13" s="633">
        <v>48.19</v>
      </c>
      <c r="F13" s="633">
        <v>287.60000000000002</v>
      </c>
      <c r="G13" s="633">
        <v>225.48</v>
      </c>
      <c r="H13" s="633">
        <v>110.32</v>
      </c>
      <c r="I13" s="662"/>
      <c r="J13" s="661" t="s">
        <v>402</v>
      </c>
    </row>
    <row r="14" spans="1:12" ht="15" customHeight="1">
      <c r="A14" s="664" t="s">
        <v>403</v>
      </c>
      <c r="B14" s="633">
        <v>291.64999999999998</v>
      </c>
      <c r="C14" s="674">
        <v>69.209999999999994</v>
      </c>
      <c r="D14" s="674">
        <v>222.44</v>
      </c>
      <c r="E14" s="633">
        <v>17.059999999999999</v>
      </c>
      <c r="F14" s="633">
        <v>274.58999999999997</v>
      </c>
      <c r="G14" s="633">
        <v>140.54</v>
      </c>
      <c r="H14" s="633">
        <v>151.11000000000001</v>
      </c>
      <c r="I14" s="662"/>
      <c r="J14" s="661" t="s">
        <v>404</v>
      </c>
    </row>
    <row r="15" spans="1:12" ht="15" customHeight="1">
      <c r="A15" s="664" t="s">
        <v>405</v>
      </c>
      <c r="B15" s="633">
        <v>492.96</v>
      </c>
      <c r="C15" s="674">
        <v>1.98</v>
      </c>
      <c r="D15" s="674">
        <v>490.98</v>
      </c>
      <c r="E15" s="633">
        <v>50.76</v>
      </c>
      <c r="F15" s="633">
        <v>442.2</v>
      </c>
      <c r="G15" s="633">
        <v>331.14</v>
      </c>
      <c r="H15" s="633">
        <v>161.82</v>
      </c>
      <c r="I15" s="662"/>
      <c r="J15" s="661" t="s">
        <v>406</v>
      </c>
    </row>
    <row r="16" spans="1:12" ht="15" customHeight="1">
      <c r="A16" s="664" t="s">
        <v>407</v>
      </c>
      <c r="B16" s="633">
        <v>158.68</v>
      </c>
      <c r="C16" s="674">
        <v>13.14</v>
      </c>
      <c r="D16" s="674">
        <v>145.54</v>
      </c>
      <c r="E16" s="633">
        <v>10.16</v>
      </c>
      <c r="F16" s="633">
        <v>148.52000000000001</v>
      </c>
      <c r="G16" s="633">
        <v>98.68</v>
      </c>
      <c r="H16" s="633">
        <v>60</v>
      </c>
      <c r="I16" s="662"/>
      <c r="J16" s="661" t="s">
        <v>408</v>
      </c>
    </row>
    <row r="17" spans="1:13" ht="15" customHeight="1">
      <c r="A17" s="664" t="s">
        <v>409</v>
      </c>
      <c r="B17" s="633">
        <v>302.97000000000003</v>
      </c>
      <c r="C17" s="674">
        <v>47.33</v>
      </c>
      <c r="D17" s="674">
        <v>255.64</v>
      </c>
      <c r="E17" s="633">
        <v>18.8</v>
      </c>
      <c r="F17" s="633">
        <v>284.17</v>
      </c>
      <c r="G17" s="633">
        <v>168.19</v>
      </c>
      <c r="H17" s="633">
        <v>134.78</v>
      </c>
      <c r="I17" s="662"/>
      <c r="J17" s="661" t="s">
        <v>410</v>
      </c>
      <c r="K17" s="665"/>
    </row>
    <row r="18" spans="1:13" ht="15" customHeight="1">
      <c r="A18" s="664" t="s">
        <v>411</v>
      </c>
      <c r="B18" s="633">
        <v>82.2</v>
      </c>
      <c r="C18" s="674">
        <v>15.8</v>
      </c>
      <c r="D18" s="674">
        <v>66.400000000000006</v>
      </c>
      <c r="E18" s="633">
        <v>6.94</v>
      </c>
      <c r="F18" s="633">
        <v>75.260000000000005</v>
      </c>
      <c r="G18" s="633">
        <v>52.89</v>
      </c>
      <c r="H18" s="633">
        <v>29.32</v>
      </c>
      <c r="I18" s="662"/>
      <c r="J18" s="661" t="s">
        <v>1891</v>
      </c>
      <c r="K18" s="665"/>
    </row>
    <row r="19" spans="1:13" ht="15" customHeight="1">
      <c r="A19" s="664" t="s">
        <v>412</v>
      </c>
      <c r="B19" s="633">
        <v>95.69</v>
      </c>
      <c r="C19" s="674">
        <v>0.4</v>
      </c>
      <c r="D19" s="674">
        <v>95.29</v>
      </c>
      <c r="E19" s="633">
        <v>4.3899999999999997</v>
      </c>
      <c r="F19" s="633">
        <v>91.3</v>
      </c>
      <c r="G19" s="633">
        <v>65.290000000000006</v>
      </c>
      <c r="H19" s="633">
        <v>30.4</v>
      </c>
      <c r="I19" s="662"/>
      <c r="J19" s="661" t="s">
        <v>669</v>
      </c>
      <c r="K19" s="665"/>
    </row>
    <row r="20" spans="1:13" ht="15" customHeight="1">
      <c r="A20" s="664" t="s">
        <v>413</v>
      </c>
      <c r="B20" s="633">
        <v>136.05000000000001</v>
      </c>
      <c r="C20" s="674">
        <v>23.65</v>
      </c>
      <c r="D20" s="674">
        <v>112.39</v>
      </c>
      <c r="E20" s="633">
        <v>14.19</v>
      </c>
      <c r="F20" s="633">
        <v>121.85</v>
      </c>
      <c r="G20" s="633">
        <v>104.57</v>
      </c>
      <c r="H20" s="633">
        <v>31.48</v>
      </c>
      <c r="I20" s="662"/>
      <c r="J20" s="661" t="s">
        <v>414</v>
      </c>
      <c r="K20" s="665"/>
    </row>
    <row r="21" spans="1:13" ht="15" customHeight="1">
      <c r="A21" s="664" t="s">
        <v>415</v>
      </c>
      <c r="B21" s="633">
        <v>518.87</v>
      </c>
      <c r="C21" s="674">
        <v>12.25</v>
      </c>
      <c r="D21" s="674">
        <v>506.62</v>
      </c>
      <c r="E21" s="633">
        <v>57.35</v>
      </c>
      <c r="F21" s="633">
        <v>461.51</v>
      </c>
      <c r="G21" s="633">
        <v>359.92</v>
      </c>
      <c r="H21" s="633">
        <v>158.94</v>
      </c>
      <c r="I21" s="662"/>
      <c r="J21" s="661" t="s">
        <v>416</v>
      </c>
      <c r="K21" s="665"/>
    </row>
    <row r="22" spans="1:13" ht="15" customHeight="1">
      <c r="A22" s="664" t="s">
        <v>417</v>
      </c>
      <c r="B22" s="633">
        <v>375.99</v>
      </c>
      <c r="C22" s="674">
        <v>47.75</v>
      </c>
      <c r="D22" s="674">
        <v>328.24</v>
      </c>
      <c r="E22" s="633">
        <v>44.04</v>
      </c>
      <c r="F22" s="633">
        <v>331.94</v>
      </c>
      <c r="G22" s="633">
        <v>294.93</v>
      </c>
      <c r="H22" s="633">
        <v>81.06</v>
      </c>
      <c r="I22" s="662"/>
      <c r="J22" s="661" t="s">
        <v>1958</v>
      </c>
      <c r="K22" s="665"/>
    </row>
    <row r="23" spans="1:13" ht="15" customHeight="1">
      <c r="A23" s="664" t="s">
        <v>419</v>
      </c>
      <c r="B23" s="633">
        <v>150.19</v>
      </c>
      <c r="C23" s="674">
        <v>19.170000000000002</v>
      </c>
      <c r="D23" s="674">
        <v>131.02000000000001</v>
      </c>
      <c r="E23" s="633">
        <v>11.14</v>
      </c>
      <c r="F23" s="633">
        <v>139.05000000000001</v>
      </c>
      <c r="G23" s="633">
        <v>90.84</v>
      </c>
      <c r="H23" s="633">
        <v>59.35</v>
      </c>
      <c r="I23" s="662"/>
      <c r="J23" s="661" t="s">
        <v>420</v>
      </c>
      <c r="K23" s="665"/>
    </row>
    <row r="24" spans="1:13" ht="15" customHeight="1">
      <c r="A24" s="664" t="s">
        <v>421</v>
      </c>
      <c r="B24" s="633">
        <v>132.65</v>
      </c>
      <c r="C24" s="674">
        <v>16.91</v>
      </c>
      <c r="D24" s="674">
        <v>115.74</v>
      </c>
      <c r="E24" s="633">
        <v>13.1</v>
      </c>
      <c r="F24" s="633">
        <v>119.55</v>
      </c>
      <c r="G24" s="633">
        <v>88.01</v>
      </c>
      <c r="H24" s="633">
        <v>44.64</v>
      </c>
      <c r="I24" s="662"/>
      <c r="J24" s="661" t="s">
        <v>422</v>
      </c>
      <c r="K24" s="665"/>
    </row>
    <row r="25" spans="1:13" ht="15" customHeight="1">
      <c r="A25" s="673" t="s">
        <v>289</v>
      </c>
      <c r="B25" s="674">
        <v>254.84</v>
      </c>
      <c r="C25" s="674">
        <v>20.420000000000002</v>
      </c>
      <c r="D25" s="674">
        <v>234.42</v>
      </c>
      <c r="E25" s="674">
        <v>35.68</v>
      </c>
      <c r="F25" s="674">
        <v>219.17</v>
      </c>
      <c r="G25" s="674">
        <v>172.54</v>
      </c>
      <c r="H25" s="674">
        <v>82.3</v>
      </c>
      <c r="I25" s="675"/>
      <c r="J25" s="676" t="s">
        <v>423</v>
      </c>
      <c r="K25" s="665"/>
      <c r="M25" s="677">
        <f>C25*100/B25</f>
        <v>8.0128708209072368</v>
      </c>
    </row>
    <row r="26" spans="1:13" ht="15" customHeight="1">
      <c r="A26" s="664" t="s">
        <v>424</v>
      </c>
      <c r="B26" s="633">
        <v>337.27</v>
      </c>
      <c r="C26" s="674">
        <v>39.21</v>
      </c>
      <c r="D26" s="674">
        <v>298.06</v>
      </c>
      <c r="E26" s="633">
        <v>25.61</v>
      </c>
      <c r="F26" s="633">
        <v>311.67</v>
      </c>
      <c r="G26" s="633">
        <v>207.21</v>
      </c>
      <c r="H26" s="633">
        <v>130.06</v>
      </c>
      <c r="I26" s="662"/>
      <c r="J26" s="661" t="s">
        <v>1959</v>
      </c>
      <c r="K26" s="665"/>
    </row>
    <row r="27" spans="1:13" ht="15" customHeight="1">
      <c r="A27" s="664" t="s">
        <v>426</v>
      </c>
      <c r="B27" s="633">
        <v>239.32</v>
      </c>
      <c r="C27" s="674">
        <v>0.18</v>
      </c>
      <c r="D27" s="674">
        <v>239.14</v>
      </c>
      <c r="E27" s="633">
        <v>12.04</v>
      </c>
      <c r="F27" s="633">
        <v>227.28</v>
      </c>
      <c r="G27" s="633">
        <v>136.27000000000001</v>
      </c>
      <c r="H27" s="633">
        <v>103.05</v>
      </c>
      <c r="I27" s="662"/>
      <c r="J27" s="661" t="s">
        <v>427</v>
      </c>
      <c r="K27" s="665"/>
    </row>
    <row r="28" spans="1:13" ht="15" customHeight="1">
      <c r="A28" s="664" t="s">
        <v>428</v>
      </c>
      <c r="B28" s="633">
        <v>257.63</v>
      </c>
      <c r="C28" s="674">
        <v>47.72</v>
      </c>
      <c r="D28" s="674">
        <v>209.91</v>
      </c>
      <c r="E28" s="633">
        <v>10.31</v>
      </c>
      <c r="F28" s="633">
        <v>247.32</v>
      </c>
      <c r="G28" s="633">
        <v>145.36000000000001</v>
      </c>
      <c r="H28" s="633">
        <v>112.27</v>
      </c>
      <c r="I28" s="662"/>
      <c r="J28" s="661" t="s">
        <v>429</v>
      </c>
      <c r="K28" s="665"/>
    </row>
    <row r="29" spans="1:13" ht="15" customHeight="1">
      <c r="A29" s="664" t="s">
        <v>430</v>
      </c>
      <c r="B29" s="633">
        <v>173.85</v>
      </c>
      <c r="C29" s="674">
        <v>3.15</v>
      </c>
      <c r="D29" s="674">
        <v>170.7</v>
      </c>
      <c r="E29" s="633">
        <v>22.9</v>
      </c>
      <c r="F29" s="633">
        <v>150.94999999999999</v>
      </c>
      <c r="G29" s="633">
        <v>122.61</v>
      </c>
      <c r="H29" s="633">
        <v>51.24</v>
      </c>
      <c r="I29" s="662"/>
      <c r="J29" s="661" t="s">
        <v>431</v>
      </c>
      <c r="K29" s="665"/>
    </row>
    <row r="30" spans="1:13" ht="15" customHeight="1">
      <c r="A30" s="650" t="s">
        <v>432</v>
      </c>
      <c r="B30" s="634">
        <v>100.28</v>
      </c>
      <c r="C30" s="679">
        <v>1.41</v>
      </c>
      <c r="D30" s="679">
        <v>98.87</v>
      </c>
      <c r="E30" s="634">
        <v>5.64</v>
      </c>
      <c r="F30" s="634">
        <v>94.64</v>
      </c>
      <c r="G30" s="634">
        <v>61.28</v>
      </c>
      <c r="H30" s="634">
        <v>39.01</v>
      </c>
      <c r="I30" s="666"/>
      <c r="J30" s="667" t="s">
        <v>433</v>
      </c>
      <c r="K30" s="668"/>
    </row>
    <row r="31" spans="1:13" ht="18.75" customHeight="1">
      <c r="A31" s="1082" t="s">
        <v>1960</v>
      </c>
      <c r="B31" s="1082"/>
      <c r="C31" s="1082"/>
      <c r="D31" s="1082"/>
      <c r="E31" s="1082"/>
      <c r="F31" s="1082"/>
      <c r="G31" s="1082"/>
      <c r="H31" s="665"/>
      <c r="I31" s="665"/>
      <c r="K31" s="669"/>
    </row>
    <row r="32" spans="1:13" ht="75" customHeight="1">
      <c r="A32" s="1083" t="s">
        <v>1961</v>
      </c>
      <c r="B32" s="1083"/>
      <c r="C32" s="1083"/>
      <c r="D32" s="1083"/>
      <c r="E32" s="670"/>
      <c r="F32" s="671"/>
      <c r="G32" s="671"/>
      <c r="J32" s="672">
        <v>121</v>
      </c>
      <c r="K32" s="669"/>
    </row>
    <row r="39" spans="10:10" ht="6" customHeight="1"/>
    <row r="40" spans="10:10" ht="42" customHeight="1">
      <c r="J40" s="672"/>
    </row>
    <row r="41" spans="10:10" ht="24" customHeight="1"/>
  </sheetData>
  <mergeCells count="9">
    <mergeCell ref="A31:G31"/>
    <mergeCell ref="A32:D32"/>
    <mergeCell ref="C3:H3"/>
    <mergeCell ref="C4:D4"/>
    <mergeCell ref="E4:F4"/>
    <mergeCell ref="G4:H4"/>
    <mergeCell ref="C5:D5"/>
    <mergeCell ref="E5:F5"/>
    <mergeCell ref="G5:H5"/>
  </mergeCell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FFFF00"/>
  </sheetPr>
  <dimension ref="A1:M42"/>
  <sheetViews>
    <sheetView topLeftCell="A4" workbookViewId="0"/>
  </sheetViews>
  <sheetFormatPr defaultRowHeight="21.75"/>
  <cols>
    <col min="1" max="1" width="19.5703125" style="9" bestFit="1" customWidth="1"/>
    <col min="2" max="7" width="14.28515625" style="9" customWidth="1"/>
    <col min="8" max="8" width="8.7109375" style="9" customWidth="1"/>
    <col min="9" max="9" width="9.42578125" style="9" customWidth="1"/>
    <col min="10" max="10" width="19" style="9" bestFit="1" customWidth="1"/>
    <col min="11" max="16384" width="9.140625" style="9"/>
  </cols>
  <sheetData>
    <row r="1" spans="1:13">
      <c r="A1" s="314" t="s">
        <v>2188</v>
      </c>
      <c r="B1"/>
      <c r="C1"/>
      <c r="D1"/>
      <c r="E1"/>
      <c r="F1"/>
      <c r="G1"/>
      <c r="H1"/>
      <c r="I1" s="60"/>
      <c r="J1" s="60"/>
      <c r="K1" s="60"/>
    </row>
    <row r="2" spans="1:13">
      <c r="A2" s="314" t="s">
        <v>2189</v>
      </c>
      <c r="B2"/>
      <c r="C2"/>
      <c r="D2"/>
      <c r="E2"/>
      <c r="F2"/>
      <c r="G2"/>
      <c r="H2"/>
      <c r="I2" s="60"/>
      <c r="J2" s="60"/>
      <c r="K2" s="60"/>
    </row>
    <row r="3" spans="1:13" ht="22.5" thickBot="1">
      <c r="A3" s="1000" t="s">
        <v>2190</v>
      </c>
      <c r="B3" s="1000"/>
      <c r="C3" s="1000"/>
      <c r="D3" s="1000"/>
      <c r="E3" s="1000"/>
      <c r="F3" s="1000"/>
      <c r="G3" s="1000"/>
      <c r="H3" s="1000"/>
      <c r="I3" s="60"/>
      <c r="J3" s="60"/>
      <c r="K3" s="60"/>
    </row>
    <row r="4" spans="1:13" ht="21.75" customHeight="1">
      <c r="A4" s="973" t="s">
        <v>220</v>
      </c>
      <c r="B4" s="966" t="s">
        <v>743</v>
      </c>
      <c r="C4" s="974"/>
      <c r="D4" s="974"/>
      <c r="E4" s="974"/>
      <c r="F4" s="974"/>
      <c r="G4" s="973"/>
      <c r="H4" s="966" t="s">
        <v>390</v>
      </c>
      <c r="I4" s="560"/>
      <c r="J4" s="560"/>
      <c r="K4" s="561"/>
      <c r="L4" s="100"/>
      <c r="M4" s="100"/>
    </row>
    <row r="5" spans="1:13" ht="22.5" customHeight="1" thickBot="1">
      <c r="A5" s="970"/>
      <c r="B5" s="968" t="s">
        <v>744</v>
      </c>
      <c r="C5" s="971"/>
      <c r="D5" s="971"/>
      <c r="E5" s="971"/>
      <c r="F5" s="971"/>
      <c r="G5" s="972"/>
      <c r="H5" s="967"/>
      <c r="I5" s="560"/>
      <c r="J5" s="560"/>
      <c r="K5" s="561"/>
      <c r="L5" s="100"/>
      <c r="M5" s="100"/>
    </row>
    <row r="6" spans="1:13" ht="21.75" customHeight="1">
      <c r="A6" s="970"/>
      <c r="B6" s="966" t="s">
        <v>2191</v>
      </c>
      <c r="C6" s="973"/>
      <c r="D6" s="966" t="s">
        <v>745</v>
      </c>
      <c r="E6" s="973"/>
      <c r="F6" s="966" t="s">
        <v>746</v>
      </c>
      <c r="G6" s="973"/>
      <c r="H6" s="967"/>
      <c r="I6" s="560"/>
      <c r="J6" s="560"/>
      <c r="K6" s="561"/>
      <c r="L6" s="100"/>
      <c r="M6" s="100"/>
    </row>
    <row r="7" spans="1:13" ht="22.5" customHeight="1" thickBot="1">
      <c r="A7" s="970"/>
      <c r="B7" s="968" t="s">
        <v>2192</v>
      </c>
      <c r="C7" s="972"/>
      <c r="D7" s="968" t="s">
        <v>747</v>
      </c>
      <c r="E7" s="972"/>
      <c r="F7" s="968" t="s">
        <v>748</v>
      </c>
      <c r="G7" s="972"/>
      <c r="H7" s="967"/>
      <c r="I7" s="560"/>
      <c r="J7" s="560"/>
      <c r="K7" s="561"/>
      <c r="L7" s="100"/>
      <c r="M7" s="100"/>
    </row>
    <row r="8" spans="1:13">
      <c r="A8" s="970"/>
      <c r="B8" s="715" t="s">
        <v>749</v>
      </c>
      <c r="C8" s="715" t="s">
        <v>750</v>
      </c>
      <c r="D8" s="715" t="s">
        <v>749</v>
      </c>
      <c r="E8" s="715" t="s">
        <v>750</v>
      </c>
      <c r="F8" s="715" t="s">
        <v>751</v>
      </c>
      <c r="G8" s="715" t="s">
        <v>752</v>
      </c>
      <c r="H8" s="967"/>
      <c r="I8" s="562"/>
      <c r="J8" s="560"/>
      <c r="K8" s="561"/>
      <c r="L8" s="100"/>
      <c r="M8" s="100"/>
    </row>
    <row r="9" spans="1:13" ht="22.5" thickBot="1">
      <c r="A9" s="972"/>
      <c r="B9" s="716" t="s">
        <v>753</v>
      </c>
      <c r="C9" s="716" t="s">
        <v>754</v>
      </c>
      <c r="D9" s="716" t="s">
        <v>753</v>
      </c>
      <c r="E9" s="716" t="s">
        <v>754</v>
      </c>
      <c r="F9" s="716" t="s">
        <v>755</v>
      </c>
      <c r="G9" s="716" t="s">
        <v>754</v>
      </c>
      <c r="H9" s="968"/>
      <c r="I9" s="562"/>
      <c r="J9" s="560"/>
      <c r="K9" s="561"/>
      <c r="L9" s="100"/>
      <c r="M9" s="100"/>
    </row>
    <row r="10" spans="1:13" ht="54.75">
      <c r="A10" s="328" t="s">
        <v>395</v>
      </c>
      <c r="B10" s="321">
        <v>5489.84</v>
      </c>
      <c r="C10" s="875">
        <v>301.89999999999998</v>
      </c>
      <c r="D10" s="321">
        <v>1027.76</v>
      </c>
      <c r="E10" s="321">
        <v>4763.97</v>
      </c>
      <c r="F10" s="321">
        <v>4808.18</v>
      </c>
      <c r="G10" s="875">
        <v>983.55</v>
      </c>
      <c r="H10" s="329" t="s">
        <v>396</v>
      </c>
      <c r="I10" s="563"/>
      <c r="J10" s="564"/>
      <c r="K10" s="561"/>
      <c r="L10" s="100"/>
      <c r="M10" s="100"/>
    </row>
    <row r="11" spans="1:13" ht="72">
      <c r="A11" s="358" t="s">
        <v>397</v>
      </c>
      <c r="B11" s="871">
        <v>734.81</v>
      </c>
      <c r="C11" s="871">
        <v>63.02</v>
      </c>
      <c r="D11" s="871">
        <v>132.16999999999999</v>
      </c>
      <c r="E11" s="871">
        <v>665.66</v>
      </c>
      <c r="F11" s="871">
        <v>618.34</v>
      </c>
      <c r="G11" s="871">
        <v>179.49</v>
      </c>
      <c r="H11" s="359" t="s">
        <v>398</v>
      </c>
      <c r="I11" s="565"/>
      <c r="J11" s="566"/>
      <c r="K11" s="561"/>
      <c r="L11" s="100"/>
      <c r="M11" s="100"/>
    </row>
    <row r="12" spans="1:13" ht="37.5">
      <c r="A12" s="358" t="s">
        <v>399</v>
      </c>
      <c r="B12" s="871">
        <v>365.84</v>
      </c>
      <c r="C12" s="871">
        <v>17.52</v>
      </c>
      <c r="D12" s="871">
        <v>65.09</v>
      </c>
      <c r="E12" s="871">
        <v>318.27999999999997</v>
      </c>
      <c r="F12" s="871">
        <v>330.94</v>
      </c>
      <c r="G12" s="871">
        <v>52.43</v>
      </c>
      <c r="H12" s="359" t="s">
        <v>400</v>
      </c>
      <c r="I12" s="565"/>
      <c r="J12" s="566"/>
      <c r="K12" s="561"/>
      <c r="L12" s="100"/>
      <c r="M12" s="100"/>
    </row>
    <row r="13" spans="1:13">
      <c r="A13" s="358" t="s">
        <v>401</v>
      </c>
      <c r="B13" s="871">
        <v>315.02999999999997</v>
      </c>
      <c r="C13" s="871">
        <v>25</v>
      </c>
      <c r="D13" s="871">
        <v>57.51</v>
      </c>
      <c r="E13" s="871">
        <v>282.52</v>
      </c>
      <c r="F13" s="871">
        <v>275.88</v>
      </c>
      <c r="G13" s="871">
        <v>64.150000000000006</v>
      </c>
      <c r="H13" s="359" t="s">
        <v>402</v>
      </c>
      <c r="I13" s="565"/>
      <c r="J13" s="566"/>
      <c r="K13" s="561"/>
      <c r="L13" s="100"/>
      <c r="M13" s="100"/>
    </row>
    <row r="14" spans="1:13" ht="37.5">
      <c r="A14" s="358" t="s">
        <v>2193</v>
      </c>
      <c r="B14" s="871">
        <v>291.99</v>
      </c>
      <c r="C14" s="871">
        <v>13.53</v>
      </c>
      <c r="D14" s="871">
        <v>41.83</v>
      </c>
      <c r="E14" s="871">
        <v>263.68</v>
      </c>
      <c r="F14" s="871">
        <v>246.38</v>
      </c>
      <c r="G14" s="871">
        <v>59.14</v>
      </c>
      <c r="H14" s="359" t="s">
        <v>404</v>
      </c>
      <c r="I14" s="565"/>
      <c r="J14" s="566"/>
      <c r="K14" s="561"/>
      <c r="L14" s="100"/>
      <c r="M14" s="100"/>
    </row>
    <row r="15" spans="1:13" ht="54.75">
      <c r="A15" s="358" t="s">
        <v>405</v>
      </c>
      <c r="B15" s="871">
        <v>517.54999999999995</v>
      </c>
      <c r="C15" s="871">
        <v>10.81</v>
      </c>
      <c r="D15" s="871">
        <v>93.91</v>
      </c>
      <c r="E15" s="871">
        <v>434.45</v>
      </c>
      <c r="F15" s="871">
        <v>445.42</v>
      </c>
      <c r="G15" s="871">
        <v>82.94</v>
      </c>
      <c r="H15" s="359" t="s">
        <v>406</v>
      </c>
      <c r="I15" s="565"/>
      <c r="J15" s="566"/>
      <c r="K15" s="561"/>
      <c r="L15" s="100"/>
      <c r="M15" s="100"/>
    </row>
    <row r="16" spans="1:13" ht="37.5">
      <c r="A16" s="358" t="s">
        <v>407</v>
      </c>
      <c r="B16" s="871">
        <v>153.9</v>
      </c>
      <c r="C16" s="871">
        <v>6.14</v>
      </c>
      <c r="D16" s="871">
        <v>15.38</v>
      </c>
      <c r="E16" s="871">
        <v>144.66</v>
      </c>
      <c r="F16" s="871">
        <v>123.84</v>
      </c>
      <c r="G16" s="871">
        <v>36.21</v>
      </c>
      <c r="H16" s="359" t="s">
        <v>408</v>
      </c>
      <c r="I16" s="565"/>
      <c r="J16" s="566"/>
      <c r="K16" s="561"/>
      <c r="L16" s="100"/>
      <c r="M16" s="100"/>
    </row>
    <row r="17" spans="1:13" ht="37.5">
      <c r="A17" s="358" t="s">
        <v>409</v>
      </c>
      <c r="B17" s="871">
        <v>287.74</v>
      </c>
      <c r="C17" s="871">
        <v>23.07</v>
      </c>
      <c r="D17" s="871">
        <v>48.83</v>
      </c>
      <c r="E17" s="871">
        <v>261.98</v>
      </c>
      <c r="F17" s="871">
        <v>240.78</v>
      </c>
      <c r="G17" s="871">
        <v>70.03</v>
      </c>
      <c r="H17" s="359" t="s">
        <v>410</v>
      </c>
      <c r="I17" s="565"/>
      <c r="J17" s="566"/>
      <c r="K17" s="561"/>
      <c r="L17" s="100"/>
      <c r="M17" s="100"/>
    </row>
    <row r="18" spans="1:13" ht="72">
      <c r="A18" s="358" t="s">
        <v>411</v>
      </c>
      <c r="B18" s="871">
        <v>78.569999999999993</v>
      </c>
      <c r="C18" s="871">
        <v>4.5599999999999996</v>
      </c>
      <c r="D18" s="871">
        <v>9.6999999999999993</v>
      </c>
      <c r="E18" s="871">
        <v>73.44</v>
      </c>
      <c r="F18" s="871">
        <v>62.43</v>
      </c>
      <c r="G18" s="871">
        <v>20.71</v>
      </c>
      <c r="H18" s="359" t="s">
        <v>2194</v>
      </c>
      <c r="I18" s="565"/>
      <c r="J18" s="566"/>
      <c r="K18" s="561"/>
      <c r="L18" s="100"/>
      <c r="M18" s="100"/>
    </row>
    <row r="19" spans="1:13" ht="37.5">
      <c r="A19" s="358" t="s">
        <v>412</v>
      </c>
      <c r="B19" s="871">
        <v>95.41</v>
      </c>
      <c r="C19" s="871">
        <v>2.95</v>
      </c>
      <c r="D19" s="871">
        <v>16.36</v>
      </c>
      <c r="E19" s="871">
        <v>81.99</v>
      </c>
      <c r="F19" s="871">
        <v>83.72</v>
      </c>
      <c r="G19" s="871">
        <v>14.63</v>
      </c>
      <c r="H19" s="359" t="s">
        <v>669</v>
      </c>
      <c r="I19" s="565"/>
      <c r="J19" s="566"/>
      <c r="K19" s="561"/>
      <c r="L19" s="100"/>
      <c r="M19" s="100"/>
    </row>
    <row r="20" spans="1:13" ht="72">
      <c r="A20" s="358" t="s">
        <v>413</v>
      </c>
      <c r="B20" s="871">
        <v>136.94</v>
      </c>
      <c r="C20" s="871">
        <v>5</v>
      </c>
      <c r="D20" s="871">
        <v>26.9</v>
      </c>
      <c r="E20" s="871">
        <v>115.04</v>
      </c>
      <c r="F20" s="871">
        <v>125.05</v>
      </c>
      <c r="G20" s="871">
        <v>16.89</v>
      </c>
      <c r="H20" s="359" t="s">
        <v>414</v>
      </c>
      <c r="I20" s="565"/>
      <c r="J20" s="566"/>
      <c r="K20" s="561"/>
      <c r="L20" s="100"/>
      <c r="M20" s="100"/>
    </row>
    <row r="21" spans="1:13" ht="37.5">
      <c r="A21" s="358" t="s">
        <v>415</v>
      </c>
      <c r="B21" s="871">
        <v>570.03</v>
      </c>
      <c r="C21" s="871">
        <v>21.95</v>
      </c>
      <c r="D21" s="871">
        <v>154.04</v>
      </c>
      <c r="E21" s="871">
        <v>437.94</v>
      </c>
      <c r="F21" s="871">
        <v>514.85</v>
      </c>
      <c r="G21" s="871">
        <v>77.13</v>
      </c>
      <c r="H21" s="359" t="s">
        <v>416</v>
      </c>
      <c r="I21" s="565"/>
      <c r="J21" s="566"/>
      <c r="K21" s="561"/>
      <c r="L21" s="100"/>
      <c r="M21" s="100"/>
    </row>
    <row r="22" spans="1:13" ht="37.5">
      <c r="A22" s="358" t="s">
        <v>417</v>
      </c>
      <c r="B22" s="871">
        <v>350.35</v>
      </c>
      <c r="C22" s="871">
        <v>22.25</v>
      </c>
      <c r="D22" s="871">
        <v>67.23</v>
      </c>
      <c r="E22" s="871">
        <v>305.37</v>
      </c>
      <c r="F22" s="871">
        <v>329.62</v>
      </c>
      <c r="G22" s="871">
        <v>42.98</v>
      </c>
      <c r="H22" s="359" t="s">
        <v>418</v>
      </c>
      <c r="I22" s="565"/>
      <c r="J22" s="566"/>
      <c r="K22" s="561"/>
      <c r="L22" s="100"/>
      <c r="M22" s="100"/>
    </row>
    <row r="23" spans="1:13">
      <c r="A23" s="358" t="s">
        <v>419</v>
      </c>
      <c r="B23" s="871">
        <v>148.61000000000001</v>
      </c>
      <c r="C23" s="871">
        <v>8.39</v>
      </c>
      <c r="D23" s="871">
        <v>28.63</v>
      </c>
      <c r="E23" s="871">
        <v>128.37</v>
      </c>
      <c r="F23" s="871">
        <v>121.46</v>
      </c>
      <c r="G23" s="871">
        <v>35.54</v>
      </c>
      <c r="H23" s="359" t="s">
        <v>420</v>
      </c>
      <c r="I23" s="565"/>
      <c r="J23" s="566"/>
      <c r="K23" s="561"/>
      <c r="L23" s="100"/>
      <c r="M23" s="100"/>
    </row>
    <row r="24" spans="1:13" ht="37.5">
      <c r="A24" s="358" t="s">
        <v>421</v>
      </c>
      <c r="B24" s="871">
        <v>132.91</v>
      </c>
      <c r="C24" s="871">
        <v>5.37</v>
      </c>
      <c r="D24" s="871">
        <v>29.03</v>
      </c>
      <c r="E24" s="871">
        <v>109.26</v>
      </c>
      <c r="F24" s="871">
        <v>113.28</v>
      </c>
      <c r="G24" s="871">
        <v>25.01</v>
      </c>
      <c r="H24" s="359" t="s">
        <v>422</v>
      </c>
      <c r="I24" s="565"/>
      <c r="J24" s="566"/>
      <c r="K24" s="561"/>
      <c r="L24" s="100"/>
      <c r="M24" s="100"/>
    </row>
    <row r="25" spans="1:13" ht="54.75">
      <c r="A25" s="358" t="s">
        <v>289</v>
      </c>
      <c r="B25" s="871">
        <v>251.02</v>
      </c>
      <c r="C25" s="871">
        <v>9.23</v>
      </c>
      <c r="D25" s="871">
        <v>67.86</v>
      </c>
      <c r="E25" s="871">
        <v>192.4</v>
      </c>
      <c r="F25" s="871">
        <v>231.32</v>
      </c>
      <c r="G25" s="871">
        <v>28.94</v>
      </c>
      <c r="H25" s="359" t="s">
        <v>423</v>
      </c>
      <c r="I25" s="567"/>
      <c r="J25" s="568">
        <f>SUM(B25:C25)</f>
        <v>260.25</v>
      </c>
      <c r="K25" s="568">
        <f>SUM(D25:E25)</f>
        <v>260.26</v>
      </c>
      <c r="L25" s="568"/>
      <c r="M25" s="568">
        <f>SUM(F25:G25)</f>
        <v>260.26</v>
      </c>
    </row>
    <row r="26" spans="1:13">
      <c r="A26" s="358" t="s">
        <v>424</v>
      </c>
      <c r="B26" s="871">
        <v>325.18</v>
      </c>
      <c r="C26" s="871">
        <v>13.51</v>
      </c>
      <c r="D26" s="871">
        <v>47</v>
      </c>
      <c r="E26" s="871">
        <v>291.69</v>
      </c>
      <c r="F26" s="871">
        <v>293.18</v>
      </c>
      <c r="G26" s="871">
        <v>45.51</v>
      </c>
      <c r="H26" s="359" t="s">
        <v>425</v>
      </c>
      <c r="I26" s="565"/>
      <c r="J26" s="566"/>
      <c r="K26" s="561"/>
      <c r="L26" s="100"/>
      <c r="M26" s="100"/>
    </row>
    <row r="27" spans="1:13">
      <c r="A27" s="358" t="s">
        <v>426</v>
      </c>
      <c r="B27" s="871">
        <v>229.67</v>
      </c>
      <c r="C27" s="871">
        <v>10.36</v>
      </c>
      <c r="D27" s="871">
        <v>32.93</v>
      </c>
      <c r="E27" s="871">
        <v>207.1</v>
      </c>
      <c r="F27" s="871">
        <v>195.32</v>
      </c>
      <c r="G27" s="871">
        <v>44.71</v>
      </c>
      <c r="H27" s="359" t="s">
        <v>427</v>
      </c>
      <c r="I27" s="565"/>
      <c r="J27" s="566"/>
      <c r="K27" s="561"/>
      <c r="L27" s="100"/>
      <c r="M27" s="100"/>
    </row>
    <row r="28" spans="1:13" ht="54.75">
      <c r="A28" s="358" t="s">
        <v>428</v>
      </c>
      <c r="B28" s="871">
        <v>233.34</v>
      </c>
      <c r="C28" s="871">
        <v>24.33</v>
      </c>
      <c r="D28" s="871">
        <v>34.090000000000003</v>
      </c>
      <c r="E28" s="871">
        <v>223.58</v>
      </c>
      <c r="F28" s="871">
        <v>207.64</v>
      </c>
      <c r="G28" s="871">
        <v>50.03</v>
      </c>
      <c r="H28" s="359" t="s">
        <v>429</v>
      </c>
      <c r="I28" s="565"/>
      <c r="J28" s="566"/>
      <c r="K28" s="561"/>
      <c r="L28" s="100"/>
      <c r="M28" s="100"/>
    </row>
    <row r="29" spans="1:13" ht="72">
      <c r="A29" s="358" t="s">
        <v>430</v>
      </c>
      <c r="B29" s="871">
        <v>167.6</v>
      </c>
      <c r="C29" s="871">
        <v>8.8000000000000007</v>
      </c>
      <c r="D29" s="871">
        <v>39.520000000000003</v>
      </c>
      <c r="E29" s="871">
        <v>136.87</v>
      </c>
      <c r="F29" s="871">
        <v>151.99</v>
      </c>
      <c r="G29" s="871">
        <v>24.4</v>
      </c>
      <c r="H29" s="359" t="s">
        <v>431</v>
      </c>
      <c r="I29" s="565"/>
      <c r="J29" s="566"/>
      <c r="K29" s="561"/>
      <c r="L29" s="100"/>
      <c r="M29" s="100"/>
    </row>
    <row r="30" spans="1:13" ht="38.25" thickBot="1">
      <c r="A30" s="358" t="s">
        <v>432</v>
      </c>
      <c r="B30" s="871">
        <v>103.35</v>
      </c>
      <c r="C30" s="871">
        <v>6.12</v>
      </c>
      <c r="D30" s="871">
        <v>19.77</v>
      </c>
      <c r="E30" s="871">
        <v>89.7</v>
      </c>
      <c r="F30" s="871">
        <v>96.76</v>
      </c>
      <c r="G30" s="871">
        <v>12.71</v>
      </c>
      <c r="H30" s="359" t="s">
        <v>433</v>
      </c>
      <c r="I30" s="565"/>
      <c r="J30" s="566"/>
      <c r="K30" s="561"/>
      <c r="L30" s="100"/>
      <c r="M30" s="100"/>
    </row>
    <row r="31" spans="1:13">
      <c r="A31" s="360"/>
      <c r="B31" s="360"/>
      <c r="C31" s="360"/>
      <c r="D31" s="360"/>
      <c r="E31" s="360"/>
      <c r="F31" s="360"/>
      <c r="G31" s="360"/>
      <c r="H31" s="360"/>
      <c r="I31" s="565"/>
      <c r="J31" s="566"/>
      <c r="K31" s="561"/>
      <c r="L31" s="100"/>
      <c r="M31" s="100"/>
    </row>
    <row r="32" spans="1:13" ht="94.5" thickBot="1">
      <c r="A32" s="361" t="s">
        <v>286</v>
      </c>
      <c r="B32" s="361" t="s">
        <v>756</v>
      </c>
      <c r="C32" s="361" t="s">
        <v>286</v>
      </c>
      <c r="D32" s="361" t="s">
        <v>757</v>
      </c>
      <c r="E32"/>
      <c r="F32"/>
      <c r="G32"/>
      <c r="H32"/>
      <c r="I32" s="565"/>
      <c r="J32" s="566"/>
      <c r="K32" s="561"/>
      <c r="L32" s="100"/>
      <c r="M32" s="100"/>
    </row>
    <row r="33" spans="1:12" ht="112.5">
      <c r="A33" s="1005" t="s">
        <v>143</v>
      </c>
      <c r="B33" s="361" t="s">
        <v>2197</v>
      </c>
      <c r="C33" s="1005" t="s">
        <v>145</v>
      </c>
      <c r="D33" s="361" t="s">
        <v>2198</v>
      </c>
      <c r="E33"/>
      <c r="F33"/>
      <c r="G33"/>
      <c r="H33"/>
      <c r="I33" s="10"/>
      <c r="J33" s="10"/>
    </row>
    <row r="34" spans="1:12" ht="37.5">
      <c r="A34" s="1005"/>
      <c r="B34" s="361" t="s">
        <v>760</v>
      </c>
      <c r="C34" s="1005"/>
      <c r="D34" s="361" t="s">
        <v>2199</v>
      </c>
      <c r="E34"/>
      <c r="F34"/>
      <c r="G34"/>
      <c r="H34"/>
      <c r="I34" s="17" t="s">
        <v>286</v>
      </c>
      <c r="J34" s="12" t="s">
        <v>757</v>
      </c>
    </row>
    <row r="35" spans="1:12">
      <c r="A35" s="1071" t="s">
        <v>143</v>
      </c>
      <c r="B35" s="12" t="s">
        <v>758</v>
      </c>
      <c r="I35" s="1071" t="s">
        <v>145</v>
      </c>
      <c r="J35" s="12" t="s">
        <v>759</v>
      </c>
    </row>
    <row r="36" spans="1:12">
      <c r="A36" s="1071"/>
      <c r="B36" s="12" t="s">
        <v>760</v>
      </c>
      <c r="I36" s="1071"/>
      <c r="J36" s="12" t="s">
        <v>761</v>
      </c>
    </row>
    <row r="38" spans="1:12" ht="23.25">
      <c r="A38" s="91" t="s">
        <v>765</v>
      </c>
      <c r="B38" s="92"/>
      <c r="C38" s="97"/>
      <c r="D38" s="92"/>
      <c r="E38" s="92"/>
      <c r="F38" s="97"/>
      <c r="G38" s="98"/>
      <c r="H38" s="92"/>
      <c r="I38" s="92"/>
      <c r="J38" s="26"/>
      <c r="K38" s="26"/>
      <c r="L38" s="26"/>
    </row>
    <row r="39" spans="1:12" ht="24" thickBot="1">
      <c r="A39" s="92"/>
      <c r="B39" s="92"/>
      <c r="C39" s="92"/>
      <c r="D39" s="93" t="s">
        <v>763</v>
      </c>
      <c r="E39" s="94"/>
      <c r="F39" s="98"/>
      <c r="G39" s="92"/>
      <c r="H39" s="92"/>
      <c r="I39" s="92"/>
    </row>
    <row r="40" spans="1:12" ht="22.5" thickBot="1">
      <c r="A40" s="92"/>
      <c r="B40" s="95"/>
      <c r="C40" s="96" t="s">
        <v>102</v>
      </c>
      <c r="D40" s="559">
        <f>B25*100/J25</f>
        <v>96.453410182516805</v>
      </c>
      <c r="E40" s="92"/>
      <c r="F40" s="92"/>
      <c r="G40" s="92"/>
      <c r="H40" s="92"/>
      <c r="I40" s="92"/>
      <c r="J40" s="305" t="s">
        <v>1246</v>
      </c>
      <c r="K40"/>
    </row>
    <row r="41" spans="1:12">
      <c r="A41" s="92"/>
      <c r="B41" s="92"/>
      <c r="C41" s="92"/>
      <c r="D41" s="92"/>
      <c r="E41" s="92"/>
      <c r="F41" s="92"/>
      <c r="G41" s="92"/>
      <c r="H41" s="92"/>
      <c r="I41" s="92"/>
      <c r="J41" s="305" t="s">
        <v>1244</v>
      </c>
      <c r="K41"/>
    </row>
    <row r="42" spans="1:12">
      <c r="J42"/>
    </row>
  </sheetData>
  <mergeCells count="15">
    <mergeCell ref="A3:H3"/>
    <mergeCell ref="A33:A34"/>
    <mergeCell ref="C33:C34"/>
    <mergeCell ref="B5:G5"/>
    <mergeCell ref="A35:A36"/>
    <mergeCell ref="I35:I36"/>
    <mergeCell ref="A4:A9"/>
    <mergeCell ref="B6:C6"/>
    <mergeCell ref="D6:E6"/>
    <mergeCell ref="F6:G6"/>
    <mergeCell ref="B7:C7"/>
    <mergeCell ref="D7:E7"/>
    <mergeCell ref="F7:G7"/>
    <mergeCell ref="B4:G4"/>
    <mergeCell ref="H4:H9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952F0-0A1E-4ABA-9394-4353214B54E2}">
  <sheetPr>
    <tabColor rgb="FFC00000"/>
  </sheetPr>
  <dimension ref="A1:L24"/>
  <sheetViews>
    <sheetView workbookViewId="0">
      <selection sqref="A1:P19"/>
    </sheetView>
  </sheetViews>
  <sheetFormatPr defaultRowHeight="21.75"/>
  <cols>
    <col min="1" max="1" width="21.42578125" style="9" bestFit="1" customWidth="1"/>
    <col min="2" max="4" width="8.85546875" style="9" customWidth="1"/>
    <col min="5" max="7" width="7.85546875" style="9" customWidth="1"/>
    <col min="8" max="8" width="25.42578125" style="9" bestFit="1" customWidth="1"/>
    <col min="9" max="16384" width="9.140625" style="9"/>
  </cols>
  <sheetData>
    <row r="1" spans="1:11">
      <c r="A1" s="314" t="s">
        <v>2200</v>
      </c>
      <c r="B1"/>
      <c r="C1"/>
      <c r="D1"/>
      <c r="E1"/>
      <c r="F1"/>
      <c r="G1"/>
      <c r="H1"/>
    </row>
    <row r="2" spans="1:11">
      <c r="A2" s="314" t="s">
        <v>2201</v>
      </c>
      <c r="B2"/>
      <c r="C2"/>
      <c r="D2"/>
      <c r="E2"/>
      <c r="F2"/>
      <c r="G2"/>
      <c r="H2"/>
    </row>
    <row r="3" spans="1:11" ht="22.5" thickBot="1">
      <c r="A3" s="1000" t="s">
        <v>2190</v>
      </c>
      <c r="B3" s="1000"/>
      <c r="C3" s="1000"/>
      <c r="D3" s="1000"/>
      <c r="E3" s="1000"/>
      <c r="F3" s="1000"/>
      <c r="G3" s="1000"/>
      <c r="H3" s="1000"/>
    </row>
    <row r="4" spans="1:11" ht="38.25" thickBot="1">
      <c r="A4" s="735" t="s">
        <v>767</v>
      </c>
      <c r="B4" s="975" t="s">
        <v>271</v>
      </c>
      <c r="C4" s="976"/>
      <c r="D4" s="977"/>
      <c r="E4" s="975" t="s">
        <v>768</v>
      </c>
      <c r="F4" s="976"/>
      <c r="G4" s="977"/>
      <c r="H4" s="730" t="s">
        <v>2202</v>
      </c>
      <c r="K4" s="158" t="s">
        <v>2237</v>
      </c>
    </row>
    <row r="5" spans="1:11">
      <c r="A5" s="733" t="s">
        <v>769</v>
      </c>
      <c r="B5" s="735" t="s">
        <v>1896</v>
      </c>
      <c r="C5" s="735" t="s">
        <v>1281</v>
      </c>
      <c r="D5" s="735" t="s">
        <v>2203</v>
      </c>
      <c r="E5" s="735" t="s">
        <v>1896</v>
      </c>
      <c r="F5" s="735" t="s">
        <v>1281</v>
      </c>
      <c r="G5" s="735" t="s">
        <v>2203</v>
      </c>
      <c r="H5" s="731" t="s">
        <v>1895</v>
      </c>
    </row>
    <row r="6" spans="1:11" ht="22.5" thickBot="1">
      <c r="A6" s="734"/>
      <c r="B6" s="734" t="s">
        <v>89</v>
      </c>
      <c r="C6" s="734" t="s">
        <v>1258</v>
      </c>
      <c r="D6" s="734" t="s">
        <v>1968</v>
      </c>
      <c r="E6" s="734" t="s">
        <v>89</v>
      </c>
      <c r="F6" s="734" t="s">
        <v>1258</v>
      </c>
      <c r="G6" s="734" t="s">
        <v>1968</v>
      </c>
      <c r="H6" s="732"/>
    </row>
    <row r="7" spans="1:11">
      <c r="A7" s="319" t="s">
        <v>777</v>
      </c>
      <c r="B7" s="56" t="s">
        <v>2204</v>
      </c>
      <c r="C7" s="56" t="s">
        <v>2205</v>
      </c>
      <c r="D7" s="56" t="s">
        <v>2206</v>
      </c>
      <c r="E7" s="56" t="s">
        <v>1900</v>
      </c>
      <c r="F7" s="56" t="s">
        <v>1900</v>
      </c>
      <c r="G7" s="56" t="s">
        <v>1900</v>
      </c>
      <c r="H7" s="320" t="s">
        <v>778</v>
      </c>
    </row>
    <row r="8" spans="1:11">
      <c r="A8" s="326" t="s">
        <v>773</v>
      </c>
      <c r="B8" s="56" t="s">
        <v>2207</v>
      </c>
      <c r="C8" s="56" t="s">
        <v>2208</v>
      </c>
      <c r="D8" s="56" t="s">
        <v>2209</v>
      </c>
      <c r="E8" s="56" t="s">
        <v>1917</v>
      </c>
      <c r="F8" s="56" t="s">
        <v>1918</v>
      </c>
      <c r="G8" s="56" t="s">
        <v>2210</v>
      </c>
      <c r="H8" s="327" t="s">
        <v>2211</v>
      </c>
      <c r="J8" s="26"/>
    </row>
    <row r="9" spans="1:11">
      <c r="A9" s="326" t="s">
        <v>775</v>
      </c>
      <c r="B9" s="56" t="s">
        <v>2212</v>
      </c>
      <c r="C9" s="56" t="s">
        <v>2213</v>
      </c>
      <c r="D9" s="56" t="s">
        <v>2214</v>
      </c>
      <c r="E9" s="56" t="s">
        <v>1923</v>
      </c>
      <c r="F9" s="56" t="s">
        <v>1924</v>
      </c>
      <c r="G9" s="56" t="s">
        <v>2215</v>
      </c>
      <c r="H9" s="327" t="s">
        <v>776</v>
      </c>
    </row>
    <row r="10" spans="1:11">
      <c r="A10" s="319" t="s">
        <v>779</v>
      </c>
      <c r="B10" s="56" t="s">
        <v>96</v>
      </c>
      <c r="C10" s="56" t="s">
        <v>2205</v>
      </c>
      <c r="D10" s="56" t="s">
        <v>2206</v>
      </c>
      <c r="E10" s="56" t="s">
        <v>96</v>
      </c>
      <c r="F10" s="56" t="s">
        <v>1900</v>
      </c>
      <c r="G10" s="56" t="s">
        <v>1900</v>
      </c>
      <c r="H10" s="320" t="s">
        <v>2216</v>
      </c>
    </row>
    <row r="11" spans="1:11">
      <c r="A11" s="326" t="s">
        <v>773</v>
      </c>
      <c r="B11" s="56" t="s">
        <v>96</v>
      </c>
      <c r="C11" s="56" t="s">
        <v>2217</v>
      </c>
      <c r="D11" s="56" t="s">
        <v>2218</v>
      </c>
      <c r="E11" s="56" t="s">
        <v>96</v>
      </c>
      <c r="F11" s="56" t="s">
        <v>1926</v>
      </c>
      <c r="G11" s="56" t="s">
        <v>2219</v>
      </c>
      <c r="H11" s="327" t="s">
        <v>2211</v>
      </c>
    </row>
    <row r="12" spans="1:11">
      <c r="A12" s="326" t="s">
        <v>775</v>
      </c>
      <c r="B12" s="56" t="s">
        <v>96</v>
      </c>
      <c r="C12" s="56" t="s">
        <v>2220</v>
      </c>
      <c r="D12" s="56" t="s">
        <v>2221</v>
      </c>
      <c r="E12" s="56" t="s">
        <v>96</v>
      </c>
      <c r="F12" s="56" t="s">
        <v>1928</v>
      </c>
      <c r="G12" s="56" t="s">
        <v>2222</v>
      </c>
      <c r="H12" s="327" t="s">
        <v>776</v>
      </c>
    </row>
    <row r="13" spans="1:11">
      <c r="A13" s="319" t="s">
        <v>2223</v>
      </c>
      <c r="B13" s="56" t="s">
        <v>96</v>
      </c>
      <c r="C13" s="56" t="s">
        <v>2205</v>
      </c>
      <c r="D13" s="56" t="s">
        <v>2206</v>
      </c>
      <c r="E13" s="56" t="s">
        <v>96</v>
      </c>
      <c r="F13" s="56" t="s">
        <v>1900</v>
      </c>
      <c r="G13" s="56" t="s">
        <v>1900</v>
      </c>
      <c r="H13" s="320" t="s">
        <v>2224</v>
      </c>
    </row>
    <row r="14" spans="1:11">
      <c r="A14" s="326" t="s">
        <v>749</v>
      </c>
      <c r="B14" s="56" t="s">
        <v>96</v>
      </c>
      <c r="C14" s="56" t="s">
        <v>2225</v>
      </c>
      <c r="D14" s="56" t="s">
        <v>2226</v>
      </c>
      <c r="E14" s="56" t="s">
        <v>96</v>
      </c>
      <c r="F14" s="56" t="s">
        <v>2227</v>
      </c>
      <c r="G14" s="56" t="s">
        <v>2228</v>
      </c>
      <c r="H14" s="327" t="s">
        <v>753</v>
      </c>
    </row>
    <row r="15" spans="1:11" ht="22.5" thickBot="1">
      <c r="A15" s="326" t="s">
        <v>750</v>
      </c>
      <c r="B15" s="56" t="s">
        <v>96</v>
      </c>
      <c r="C15" s="56" t="s">
        <v>2229</v>
      </c>
      <c r="D15" s="56" t="s">
        <v>2230</v>
      </c>
      <c r="E15" s="56" t="s">
        <v>96</v>
      </c>
      <c r="F15" s="56" t="s">
        <v>2231</v>
      </c>
      <c r="G15" s="56" t="s">
        <v>2232</v>
      </c>
      <c r="H15" s="327" t="s">
        <v>754</v>
      </c>
    </row>
    <row r="16" spans="1:11">
      <c r="A16" s="360"/>
      <c r="B16" s="360"/>
      <c r="C16" s="360"/>
      <c r="D16" s="360"/>
      <c r="E16" s="360"/>
      <c r="F16" s="360"/>
      <c r="G16" s="360"/>
      <c r="H16" s="360"/>
    </row>
    <row r="17" spans="1:12" ht="131.25">
      <c r="A17" s="874" t="s">
        <v>267</v>
      </c>
      <c r="B17" s="822" t="s">
        <v>2233</v>
      </c>
      <c r="C17" s="874" t="s">
        <v>268</v>
      </c>
      <c r="D17" s="822" t="s">
        <v>2234</v>
      </c>
      <c r="E17"/>
      <c r="F17"/>
      <c r="G17"/>
      <c r="H17"/>
    </row>
    <row r="18" spans="1:12" ht="243.75">
      <c r="A18" s="1005" t="s">
        <v>143</v>
      </c>
      <c r="B18" s="822" t="s">
        <v>2235</v>
      </c>
      <c r="C18" s="1005" t="s">
        <v>145</v>
      </c>
      <c r="D18" s="822" t="s">
        <v>2236</v>
      </c>
      <c r="E18"/>
      <c r="F18"/>
      <c r="G18"/>
      <c r="H18"/>
      <c r="I18" s="551" t="s">
        <v>782</v>
      </c>
    </row>
    <row r="19" spans="1:12" ht="56.25">
      <c r="A19" s="1005"/>
      <c r="B19" s="822" t="s">
        <v>760</v>
      </c>
      <c r="C19" s="1005"/>
      <c r="D19" s="822" t="s">
        <v>761</v>
      </c>
      <c r="E19"/>
      <c r="F19"/>
      <c r="G19"/>
      <c r="H19"/>
      <c r="I19" s="551" t="s">
        <v>761</v>
      </c>
    </row>
    <row r="21" spans="1:12" ht="23.25">
      <c r="A21" s="699" t="s">
        <v>783</v>
      </c>
      <c r="B21" s="700"/>
      <c r="C21" s="700"/>
      <c r="D21" s="700"/>
      <c r="E21" s="700"/>
      <c r="F21" s="700"/>
      <c r="G21" s="701"/>
      <c r="H21" s="701"/>
      <c r="I21" s="701"/>
      <c r="J21" s="700"/>
    </row>
    <row r="22" spans="1:12" ht="24" thickBot="1">
      <c r="A22" s="700"/>
      <c r="B22" s="700"/>
      <c r="C22" s="700"/>
      <c r="D22" s="700"/>
      <c r="E22" s="700"/>
      <c r="F22" s="700"/>
      <c r="G22" s="699" t="s">
        <v>784</v>
      </c>
      <c r="H22" s="700"/>
      <c r="I22" s="700"/>
      <c r="J22" s="700"/>
    </row>
    <row r="23" spans="1:12" ht="24" thickBot="1">
      <c r="A23" s="700"/>
      <c r="B23" s="700"/>
      <c r="C23" s="700"/>
      <c r="D23" s="700"/>
      <c r="E23" s="700"/>
      <c r="F23" s="702" t="s">
        <v>785</v>
      </c>
      <c r="G23" s="703">
        <f>C9*100/C8</f>
        <v>30.931725810307729</v>
      </c>
      <c r="H23" s="700"/>
      <c r="I23" s="700"/>
      <c r="J23" s="700"/>
      <c r="K23" s="305" t="s">
        <v>1247</v>
      </c>
      <c r="L23"/>
    </row>
    <row r="24" spans="1:12">
      <c r="A24" s="700"/>
      <c r="B24" s="700"/>
      <c r="C24" s="700"/>
      <c r="D24" s="700"/>
      <c r="E24" s="700"/>
      <c r="F24" s="700"/>
      <c r="G24" s="700"/>
      <c r="H24" s="700"/>
      <c r="I24" s="700"/>
      <c r="J24" s="700"/>
      <c r="K24" s="305" t="s">
        <v>1248</v>
      </c>
    </row>
  </sheetData>
  <mergeCells count="5">
    <mergeCell ref="A3:H3"/>
    <mergeCell ref="A18:A19"/>
    <mergeCell ref="B4:D4"/>
    <mergeCell ref="E4:G4"/>
    <mergeCell ref="C18:C19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C00000"/>
  </sheetPr>
  <dimension ref="A1:L24"/>
  <sheetViews>
    <sheetView workbookViewId="0">
      <selection activeCell="H10" sqref="H10"/>
    </sheetView>
  </sheetViews>
  <sheetFormatPr defaultRowHeight="21.75"/>
  <cols>
    <col min="1" max="1" width="21.42578125" style="9" bestFit="1" customWidth="1"/>
    <col min="2" max="4" width="8.85546875" style="9" customWidth="1"/>
    <col min="5" max="7" width="7.85546875" style="9" customWidth="1"/>
    <col min="8" max="8" width="25.42578125" style="9" bestFit="1" customWidth="1"/>
    <col min="9" max="16384" width="9.140625" style="9"/>
  </cols>
  <sheetData>
    <row r="1" spans="1:11">
      <c r="A1" s="314" t="s">
        <v>2200</v>
      </c>
      <c r="B1"/>
      <c r="C1"/>
      <c r="D1"/>
      <c r="E1"/>
      <c r="F1"/>
      <c r="G1"/>
      <c r="H1"/>
    </row>
    <row r="2" spans="1:11">
      <c r="A2" s="314" t="s">
        <v>2201</v>
      </c>
      <c r="B2"/>
      <c r="C2"/>
      <c r="D2"/>
      <c r="E2"/>
      <c r="F2"/>
      <c r="G2"/>
      <c r="H2"/>
    </row>
    <row r="3" spans="1:11" ht="22.5" thickBot="1">
      <c r="A3" s="1000" t="s">
        <v>2190</v>
      </c>
      <c r="B3" s="1000"/>
      <c r="C3" s="1000"/>
      <c r="D3" s="1000"/>
      <c r="E3" s="1000"/>
      <c r="F3" s="1000"/>
      <c r="G3" s="1000"/>
      <c r="H3" s="1000"/>
    </row>
    <row r="4" spans="1:11" ht="38.25" thickBot="1">
      <c r="A4" s="735" t="s">
        <v>767</v>
      </c>
      <c r="B4" s="975" t="s">
        <v>271</v>
      </c>
      <c r="C4" s="976"/>
      <c r="D4" s="977"/>
      <c r="E4" s="975" t="s">
        <v>768</v>
      </c>
      <c r="F4" s="976"/>
      <c r="G4" s="977"/>
      <c r="H4" s="730" t="s">
        <v>2202</v>
      </c>
      <c r="K4" s="158" t="s">
        <v>2237</v>
      </c>
    </row>
    <row r="5" spans="1:11">
      <c r="A5" s="733" t="s">
        <v>769</v>
      </c>
      <c r="B5" s="735" t="s">
        <v>1896</v>
      </c>
      <c r="C5" s="735" t="s">
        <v>1281</v>
      </c>
      <c r="D5" s="735" t="s">
        <v>2203</v>
      </c>
      <c r="E5" s="735" t="s">
        <v>1896</v>
      </c>
      <c r="F5" s="735" t="s">
        <v>1281</v>
      </c>
      <c r="G5" s="735" t="s">
        <v>2203</v>
      </c>
      <c r="H5" s="731" t="s">
        <v>1895</v>
      </c>
    </row>
    <row r="6" spans="1:11" ht="22.5" thickBot="1">
      <c r="A6" s="734"/>
      <c r="B6" s="734" t="s">
        <v>89</v>
      </c>
      <c r="C6" s="734" t="s">
        <v>1258</v>
      </c>
      <c r="D6" s="734" t="s">
        <v>1968</v>
      </c>
      <c r="E6" s="734" t="s">
        <v>89</v>
      </c>
      <c r="F6" s="734" t="s">
        <v>1258</v>
      </c>
      <c r="G6" s="734" t="s">
        <v>1968</v>
      </c>
      <c r="H6" s="732"/>
    </row>
    <row r="7" spans="1:11">
      <c r="A7" s="319" t="s">
        <v>777</v>
      </c>
      <c r="B7" s="56" t="s">
        <v>2204</v>
      </c>
      <c r="C7" s="56" t="s">
        <v>2205</v>
      </c>
      <c r="D7" s="56" t="s">
        <v>2206</v>
      </c>
      <c r="E7" s="56" t="s">
        <v>1900</v>
      </c>
      <c r="F7" s="56" t="s">
        <v>1900</v>
      </c>
      <c r="G7" s="56" t="s">
        <v>1900</v>
      </c>
      <c r="H7" s="320" t="s">
        <v>778</v>
      </c>
    </row>
    <row r="8" spans="1:11">
      <c r="A8" s="326" t="s">
        <v>773</v>
      </c>
      <c r="B8" s="56" t="s">
        <v>2207</v>
      </c>
      <c r="C8" s="56" t="s">
        <v>2208</v>
      </c>
      <c r="D8" s="56" t="s">
        <v>2209</v>
      </c>
      <c r="E8" s="56" t="s">
        <v>1917</v>
      </c>
      <c r="F8" s="56" t="s">
        <v>1918</v>
      </c>
      <c r="G8" s="56" t="s">
        <v>2210</v>
      </c>
      <c r="H8" s="327" t="s">
        <v>2211</v>
      </c>
      <c r="J8" s="26"/>
    </row>
    <row r="9" spans="1:11">
      <c r="A9" s="326" t="s">
        <v>775</v>
      </c>
      <c r="B9" s="56" t="s">
        <v>2212</v>
      </c>
      <c r="C9" s="56" t="s">
        <v>2213</v>
      </c>
      <c r="D9" s="56" t="s">
        <v>2214</v>
      </c>
      <c r="E9" s="56" t="s">
        <v>1923</v>
      </c>
      <c r="F9" s="56" t="s">
        <v>1924</v>
      </c>
      <c r="G9" s="56" t="s">
        <v>2215</v>
      </c>
      <c r="H9" s="327" t="s">
        <v>776</v>
      </c>
    </row>
    <row r="10" spans="1:11">
      <c r="A10" s="319" t="s">
        <v>779</v>
      </c>
      <c r="B10" s="56" t="s">
        <v>96</v>
      </c>
      <c r="C10" s="56" t="s">
        <v>2205</v>
      </c>
      <c r="D10" s="56" t="s">
        <v>2206</v>
      </c>
      <c r="E10" s="56" t="s">
        <v>96</v>
      </c>
      <c r="F10" s="56" t="s">
        <v>1900</v>
      </c>
      <c r="G10" s="56" t="s">
        <v>1900</v>
      </c>
      <c r="H10" s="320" t="s">
        <v>2216</v>
      </c>
    </row>
    <row r="11" spans="1:11">
      <c r="A11" s="326" t="s">
        <v>773</v>
      </c>
      <c r="B11" s="56" t="s">
        <v>96</v>
      </c>
      <c r="C11" s="56" t="s">
        <v>2217</v>
      </c>
      <c r="D11" s="56" t="s">
        <v>2218</v>
      </c>
      <c r="E11" s="56" t="s">
        <v>96</v>
      </c>
      <c r="F11" s="56" t="s">
        <v>1926</v>
      </c>
      <c r="G11" s="56" t="s">
        <v>2219</v>
      </c>
      <c r="H11" s="327" t="s">
        <v>2211</v>
      </c>
    </row>
    <row r="12" spans="1:11">
      <c r="A12" s="326" t="s">
        <v>775</v>
      </c>
      <c r="B12" s="56" t="s">
        <v>96</v>
      </c>
      <c r="C12" s="56" t="s">
        <v>2220</v>
      </c>
      <c r="D12" s="56" t="s">
        <v>2221</v>
      </c>
      <c r="E12" s="56" t="s">
        <v>96</v>
      </c>
      <c r="F12" s="56" t="s">
        <v>1928</v>
      </c>
      <c r="G12" s="56" t="s">
        <v>2222</v>
      </c>
      <c r="H12" s="327" t="s">
        <v>776</v>
      </c>
    </row>
    <row r="13" spans="1:11">
      <c r="A13" s="319" t="s">
        <v>2223</v>
      </c>
      <c r="B13" s="56" t="s">
        <v>96</v>
      </c>
      <c r="C13" s="56" t="s">
        <v>2205</v>
      </c>
      <c r="D13" s="56" t="s">
        <v>2206</v>
      </c>
      <c r="E13" s="56" t="s">
        <v>96</v>
      </c>
      <c r="F13" s="56" t="s">
        <v>1900</v>
      </c>
      <c r="G13" s="56" t="s">
        <v>1900</v>
      </c>
      <c r="H13" s="320" t="s">
        <v>2224</v>
      </c>
    </row>
    <row r="14" spans="1:11">
      <c r="A14" s="326" t="s">
        <v>749</v>
      </c>
      <c r="B14" s="56" t="s">
        <v>96</v>
      </c>
      <c r="C14" s="56" t="s">
        <v>2225</v>
      </c>
      <c r="D14" s="56" t="s">
        <v>2226</v>
      </c>
      <c r="E14" s="56" t="s">
        <v>96</v>
      </c>
      <c r="F14" s="56" t="s">
        <v>2227</v>
      </c>
      <c r="G14" s="56" t="s">
        <v>2228</v>
      </c>
      <c r="H14" s="327" t="s">
        <v>753</v>
      </c>
    </row>
    <row r="15" spans="1:11" ht="22.5" thickBot="1">
      <c r="A15" s="326" t="s">
        <v>750</v>
      </c>
      <c r="B15" s="56" t="s">
        <v>96</v>
      </c>
      <c r="C15" s="56" t="s">
        <v>2229</v>
      </c>
      <c r="D15" s="56" t="s">
        <v>2230</v>
      </c>
      <c r="E15" s="56" t="s">
        <v>96</v>
      </c>
      <c r="F15" s="56" t="s">
        <v>2231</v>
      </c>
      <c r="G15" s="56" t="s">
        <v>2232</v>
      </c>
      <c r="H15" s="327" t="s">
        <v>754</v>
      </c>
    </row>
    <row r="16" spans="1:11">
      <c r="A16" s="360"/>
      <c r="B16" s="360"/>
      <c r="C16" s="360"/>
      <c r="D16" s="360"/>
      <c r="E16" s="360"/>
      <c r="F16" s="360"/>
      <c r="G16" s="360"/>
      <c r="H16" s="360"/>
    </row>
    <row r="17" spans="1:12" ht="131.25">
      <c r="A17" s="874" t="s">
        <v>267</v>
      </c>
      <c r="B17" s="822" t="s">
        <v>2233</v>
      </c>
      <c r="C17" s="874" t="s">
        <v>268</v>
      </c>
      <c r="D17" s="822" t="s">
        <v>2234</v>
      </c>
      <c r="E17"/>
      <c r="F17"/>
      <c r="G17"/>
      <c r="H17"/>
    </row>
    <row r="18" spans="1:12" ht="243.75">
      <c r="A18" s="1005" t="s">
        <v>143</v>
      </c>
      <c r="B18" s="822" t="s">
        <v>2235</v>
      </c>
      <c r="C18" s="1005" t="s">
        <v>145</v>
      </c>
      <c r="D18" s="822" t="s">
        <v>2236</v>
      </c>
      <c r="E18"/>
      <c r="F18"/>
      <c r="G18"/>
      <c r="H18"/>
      <c r="I18" s="736" t="s">
        <v>782</v>
      </c>
    </row>
    <row r="19" spans="1:12" ht="56.25">
      <c r="A19" s="1005"/>
      <c r="B19" s="822" t="s">
        <v>760</v>
      </c>
      <c r="C19" s="1005"/>
      <c r="D19" s="822" t="s">
        <v>761</v>
      </c>
      <c r="E19"/>
      <c r="F19"/>
      <c r="G19"/>
      <c r="H19"/>
      <c r="I19" s="736" t="s">
        <v>761</v>
      </c>
    </row>
    <row r="21" spans="1:12" ht="23.25">
      <c r="A21" s="91" t="s">
        <v>783</v>
      </c>
      <c r="B21" s="92"/>
      <c r="C21" s="92"/>
      <c r="D21" s="92"/>
      <c r="E21" s="92"/>
      <c r="F21" s="92"/>
      <c r="G21" s="97"/>
      <c r="H21" s="97"/>
      <c r="I21" s="97"/>
      <c r="J21" s="92"/>
    </row>
    <row r="22" spans="1:12" ht="24" thickBot="1">
      <c r="A22" s="92"/>
      <c r="B22" s="92"/>
      <c r="C22" s="92"/>
      <c r="D22" s="92"/>
      <c r="E22" s="92"/>
      <c r="F22" s="92"/>
      <c r="G22" s="91" t="s">
        <v>784</v>
      </c>
      <c r="H22" s="92"/>
      <c r="I22" s="92"/>
      <c r="J22" s="92"/>
    </row>
    <row r="23" spans="1:12" ht="24" thickBot="1">
      <c r="A23" s="92"/>
      <c r="B23" s="92"/>
      <c r="C23" s="92"/>
      <c r="D23" s="92"/>
      <c r="E23" s="92"/>
      <c r="F23" s="99" t="s">
        <v>785</v>
      </c>
      <c r="G23" s="105">
        <f>D9*100/D8</f>
        <v>10.373965420115265</v>
      </c>
      <c r="H23" s="92"/>
      <c r="I23" s="92"/>
      <c r="J23" s="92"/>
      <c r="K23" s="305" t="s">
        <v>1247</v>
      </c>
      <c r="L23"/>
    </row>
    <row r="24" spans="1:12">
      <c r="A24" s="92"/>
      <c r="B24" s="92"/>
      <c r="C24" s="92"/>
      <c r="D24" s="92"/>
      <c r="E24" s="92"/>
      <c r="F24" s="92"/>
      <c r="G24" s="92"/>
      <c r="H24" s="92"/>
      <c r="I24" s="92"/>
      <c r="J24" s="92"/>
      <c r="K24" s="305" t="s">
        <v>1248</v>
      </c>
    </row>
  </sheetData>
  <mergeCells count="5">
    <mergeCell ref="A3:H3"/>
    <mergeCell ref="A18:A19"/>
    <mergeCell ref="B4:D4"/>
    <mergeCell ref="E4:G4"/>
    <mergeCell ref="C18:C19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71963-0209-420A-80B7-74FA17788099}">
  <sheetPr>
    <tabColor rgb="FF00B050"/>
  </sheetPr>
  <dimension ref="A1:K24"/>
  <sheetViews>
    <sheetView workbookViewId="0">
      <selection activeCell="H25" sqref="H25"/>
    </sheetView>
  </sheetViews>
  <sheetFormatPr defaultRowHeight="21.75"/>
  <cols>
    <col min="1" max="1" width="21.42578125" style="161" bestFit="1" customWidth="1"/>
    <col min="2" max="4" width="8.85546875" style="161" customWidth="1"/>
    <col min="5" max="7" width="7.85546875" style="161" customWidth="1"/>
    <col min="8" max="8" width="25.42578125" style="161" bestFit="1" customWidth="1"/>
    <col min="9" max="16384" width="9.140625" style="161"/>
  </cols>
  <sheetData>
    <row r="1" spans="1:10">
      <c r="A1" s="683" t="s">
        <v>1892</v>
      </c>
    </row>
    <row r="2" spans="1:10">
      <c r="A2" s="684" t="s">
        <v>1893</v>
      </c>
    </row>
    <row r="3" spans="1:10" ht="22.5" thickBot="1">
      <c r="A3" s="1089" t="s">
        <v>766</v>
      </c>
      <c r="B3" s="1089"/>
      <c r="C3" s="1089"/>
      <c r="D3" s="1089"/>
      <c r="E3" s="1089"/>
      <c r="F3" s="1089"/>
      <c r="G3" s="1089"/>
      <c r="H3" s="1089"/>
    </row>
    <row r="4" spans="1:10" ht="37.5">
      <c r="A4" s="343" t="s">
        <v>767</v>
      </c>
      <c r="B4" s="1090" t="s">
        <v>271</v>
      </c>
      <c r="C4" s="1091"/>
      <c r="D4" s="1092"/>
      <c r="E4" s="1090" t="s">
        <v>768</v>
      </c>
      <c r="F4" s="1091"/>
      <c r="G4" s="1092"/>
      <c r="H4" s="685" t="s">
        <v>1894</v>
      </c>
    </row>
    <row r="5" spans="1:10" ht="22.5" thickBot="1">
      <c r="A5" s="579" t="s">
        <v>769</v>
      </c>
      <c r="B5" s="1093"/>
      <c r="C5" s="1094"/>
      <c r="D5" s="1095"/>
      <c r="E5" s="1093"/>
      <c r="F5" s="1094"/>
      <c r="G5" s="1095"/>
      <c r="H5" s="686" t="s">
        <v>1895</v>
      </c>
    </row>
    <row r="6" spans="1:10">
      <c r="A6" s="579"/>
      <c r="B6" s="343" t="s">
        <v>1280</v>
      </c>
      <c r="C6" s="343" t="s">
        <v>1896</v>
      </c>
      <c r="D6" s="343" t="s">
        <v>1281</v>
      </c>
      <c r="E6" s="343" t="s">
        <v>1280</v>
      </c>
      <c r="F6" s="343" t="s">
        <v>1896</v>
      </c>
      <c r="G6" s="343" t="s">
        <v>1281</v>
      </c>
      <c r="H6" s="686" t="s">
        <v>770</v>
      </c>
    </row>
    <row r="7" spans="1:10" ht="22.5" thickBot="1">
      <c r="A7" s="344"/>
      <c r="B7" s="344" t="s">
        <v>70</v>
      </c>
      <c r="C7" s="344" t="s">
        <v>89</v>
      </c>
      <c r="D7" s="344" t="s">
        <v>1258</v>
      </c>
      <c r="E7" s="344" t="s">
        <v>70</v>
      </c>
      <c r="F7" s="344" t="s">
        <v>89</v>
      </c>
      <c r="G7" s="344" t="s">
        <v>1258</v>
      </c>
      <c r="H7" s="687"/>
    </row>
    <row r="8" spans="1:10">
      <c r="A8" s="569" t="s">
        <v>771</v>
      </c>
      <c r="B8" s="570" t="s">
        <v>1897</v>
      </c>
      <c r="C8" s="570" t="s">
        <v>1898</v>
      </c>
      <c r="D8" s="570" t="s">
        <v>1899</v>
      </c>
      <c r="E8" s="570" t="s">
        <v>1900</v>
      </c>
      <c r="F8" s="570" t="s">
        <v>1900</v>
      </c>
      <c r="G8" s="570" t="s">
        <v>1900</v>
      </c>
      <c r="H8" s="688" t="s">
        <v>772</v>
      </c>
      <c r="J8" s="404"/>
    </row>
    <row r="9" spans="1:10">
      <c r="A9" s="571" t="s">
        <v>773</v>
      </c>
      <c r="B9" s="570" t="s">
        <v>1901</v>
      </c>
      <c r="C9" s="570" t="s">
        <v>1902</v>
      </c>
      <c r="D9" s="570" t="s">
        <v>1903</v>
      </c>
      <c r="E9" s="570" t="s">
        <v>1904</v>
      </c>
      <c r="F9" s="570" t="s">
        <v>1905</v>
      </c>
      <c r="G9" s="570" t="s">
        <v>1906</v>
      </c>
      <c r="H9" s="689" t="s">
        <v>774</v>
      </c>
    </row>
    <row r="10" spans="1:10">
      <c r="A10" s="571" t="s">
        <v>775</v>
      </c>
      <c r="B10" s="570" t="s">
        <v>1907</v>
      </c>
      <c r="C10" s="570" t="s">
        <v>1908</v>
      </c>
      <c r="D10" s="570" t="s">
        <v>1909</v>
      </c>
      <c r="E10" s="570" t="s">
        <v>1910</v>
      </c>
      <c r="F10" s="570" t="s">
        <v>1911</v>
      </c>
      <c r="G10" s="570" t="s">
        <v>1912</v>
      </c>
      <c r="H10" s="689" t="s">
        <v>776</v>
      </c>
    </row>
    <row r="11" spans="1:10">
      <c r="A11" s="696" t="s">
        <v>777</v>
      </c>
      <c r="B11" s="570" t="s">
        <v>1897</v>
      </c>
      <c r="C11" s="698" t="s">
        <v>1898</v>
      </c>
      <c r="D11" s="570" t="s">
        <v>1899</v>
      </c>
      <c r="E11" s="570" t="s">
        <v>1900</v>
      </c>
      <c r="F11" s="570" t="s">
        <v>1900</v>
      </c>
      <c r="G11" s="570" t="s">
        <v>1900</v>
      </c>
      <c r="H11" s="688" t="s">
        <v>778</v>
      </c>
    </row>
    <row r="12" spans="1:10">
      <c r="A12" s="697" t="s">
        <v>773</v>
      </c>
      <c r="B12" s="570" t="s">
        <v>1913</v>
      </c>
      <c r="C12" s="698" t="s">
        <v>1914</v>
      </c>
      <c r="D12" s="570" t="s">
        <v>1915</v>
      </c>
      <c r="E12" s="570" t="s">
        <v>1916</v>
      </c>
      <c r="F12" s="570" t="s">
        <v>1917</v>
      </c>
      <c r="G12" s="570" t="s">
        <v>1918</v>
      </c>
      <c r="H12" s="689" t="s">
        <v>774</v>
      </c>
    </row>
    <row r="13" spans="1:10">
      <c r="A13" s="571" t="s">
        <v>775</v>
      </c>
      <c r="B13" s="570" t="s">
        <v>1919</v>
      </c>
      <c r="C13" s="570" t="s">
        <v>1920</v>
      </c>
      <c r="D13" s="570" t="s">
        <v>1921</v>
      </c>
      <c r="E13" s="570" t="s">
        <v>1922</v>
      </c>
      <c r="F13" s="570" t="s">
        <v>1923</v>
      </c>
      <c r="G13" s="570" t="s">
        <v>1924</v>
      </c>
      <c r="H13" s="689" t="s">
        <v>776</v>
      </c>
    </row>
    <row r="14" spans="1:10">
      <c r="A14" s="569" t="s">
        <v>779</v>
      </c>
      <c r="B14" s="570" t="s">
        <v>96</v>
      </c>
      <c r="C14" s="570" t="s">
        <v>96</v>
      </c>
      <c r="D14" s="570" t="s">
        <v>1899</v>
      </c>
      <c r="E14" s="570" t="s">
        <v>96</v>
      </c>
      <c r="F14" s="570" t="s">
        <v>96</v>
      </c>
      <c r="G14" s="570" t="s">
        <v>1900</v>
      </c>
      <c r="H14" s="688" t="s">
        <v>780</v>
      </c>
    </row>
    <row r="15" spans="1:10">
      <c r="A15" s="571" t="s">
        <v>773</v>
      </c>
      <c r="B15" s="570" t="s">
        <v>96</v>
      </c>
      <c r="C15" s="570" t="s">
        <v>96</v>
      </c>
      <c r="D15" s="570" t="s">
        <v>1925</v>
      </c>
      <c r="E15" s="570" t="s">
        <v>96</v>
      </c>
      <c r="F15" s="570" t="s">
        <v>96</v>
      </c>
      <c r="G15" s="570" t="s">
        <v>1926</v>
      </c>
      <c r="H15" s="689" t="s">
        <v>774</v>
      </c>
    </row>
    <row r="16" spans="1:10" ht="22.5" thickBot="1">
      <c r="A16" s="571" t="s">
        <v>775</v>
      </c>
      <c r="B16" s="570" t="s">
        <v>96</v>
      </c>
      <c r="C16" s="570" t="s">
        <v>96</v>
      </c>
      <c r="D16" s="570" t="s">
        <v>1927</v>
      </c>
      <c r="E16" s="570" t="s">
        <v>96</v>
      </c>
      <c r="F16" s="570" t="s">
        <v>96</v>
      </c>
      <c r="G16" s="570" t="s">
        <v>1928</v>
      </c>
      <c r="H16" s="689" t="s">
        <v>776</v>
      </c>
    </row>
    <row r="17" spans="1:11">
      <c r="A17" s="690"/>
      <c r="B17" s="690"/>
      <c r="C17" s="690"/>
      <c r="D17" s="690"/>
      <c r="E17" s="690"/>
      <c r="F17" s="690"/>
      <c r="G17" s="690"/>
      <c r="H17" s="690"/>
    </row>
    <row r="18" spans="1:11">
      <c r="A18" s="1096" t="s">
        <v>143</v>
      </c>
      <c r="B18" s="691" t="s">
        <v>781</v>
      </c>
      <c r="H18" s="1097" t="s">
        <v>145</v>
      </c>
      <c r="I18" s="691" t="s">
        <v>782</v>
      </c>
    </row>
    <row r="19" spans="1:11">
      <c r="A19" s="1096"/>
      <c r="B19" s="691" t="s">
        <v>760</v>
      </c>
      <c r="H19" s="1097"/>
      <c r="I19" s="691" t="s">
        <v>761</v>
      </c>
    </row>
    <row r="21" spans="1:11" ht="23.25">
      <c r="A21" s="699" t="s">
        <v>783</v>
      </c>
      <c r="B21" s="700"/>
      <c r="C21" s="700"/>
      <c r="D21" s="700"/>
      <c r="E21" s="700"/>
      <c r="F21" s="700"/>
      <c r="G21" s="701"/>
      <c r="H21" s="701"/>
      <c r="I21" s="701"/>
      <c r="J21" s="700"/>
    </row>
    <row r="22" spans="1:11" ht="24" thickBot="1">
      <c r="A22" s="700"/>
      <c r="B22" s="700"/>
      <c r="C22" s="700"/>
      <c r="D22" s="700"/>
      <c r="E22" s="700"/>
      <c r="F22" s="700"/>
      <c r="G22" s="699" t="s">
        <v>784</v>
      </c>
      <c r="H22" s="700"/>
      <c r="I22" s="700"/>
      <c r="J22" s="700"/>
    </row>
    <row r="23" spans="1:11" ht="24" thickBot="1">
      <c r="A23" s="700"/>
      <c r="B23" s="700"/>
      <c r="C23" s="700"/>
      <c r="D23" s="700"/>
      <c r="E23" s="700"/>
      <c r="F23" s="702" t="s">
        <v>785</v>
      </c>
      <c r="G23" s="703">
        <f>(C12*100)/C11</f>
        <v>58.880669952222291</v>
      </c>
      <c r="H23" s="700"/>
      <c r="I23" s="700"/>
      <c r="J23" s="700"/>
      <c r="K23" s="695" t="s">
        <v>1247</v>
      </c>
    </row>
    <row r="24" spans="1:11">
      <c r="K24" s="695" t="s">
        <v>1248</v>
      </c>
    </row>
  </sheetData>
  <mergeCells count="5">
    <mergeCell ref="A3:H3"/>
    <mergeCell ref="B4:D5"/>
    <mergeCell ref="E4:G5"/>
    <mergeCell ref="A18:A19"/>
    <mergeCell ref="H18:H19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FFFF00"/>
  </sheetPr>
  <dimension ref="A1:L24"/>
  <sheetViews>
    <sheetView workbookViewId="0">
      <selection sqref="A1:I18"/>
    </sheetView>
  </sheetViews>
  <sheetFormatPr defaultRowHeight="21.75"/>
  <cols>
    <col min="1" max="1" width="21.42578125" style="9" bestFit="1" customWidth="1"/>
    <col min="2" max="4" width="8.85546875" style="9" customWidth="1"/>
    <col min="5" max="7" width="7.85546875" style="9" customWidth="1"/>
    <col min="8" max="8" width="25.42578125" style="9" bestFit="1" customWidth="1"/>
    <col min="9" max="16384" width="9.140625" style="9"/>
  </cols>
  <sheetData>
    <row r="1" spans="1:11">
      <c r="A1" s="314" t="s">
        <v>2339</v>
      </c>
      <c r="B1"/>
      <c r="C1"/>
      <c r="D1"/>
      <c r="E1"/>
      <c r="F1"/>
      <c r="G1"/>
      <c r="H1"/>
    </row>
    <row r="2" spans="1:11">
      <c r="A2" s="314" t="s">
        <v>2340</v>
      </c>
      <c r="B2"/>
      <c r="C2"/>
      <c r="D2"/>
      <c r="E2"/>
      <c r="F2"/>
      <c r="G2"/>
      <c r="H2"/>
    </row>
    <row r="3" spans="1:11" ht="22.5" thickBot="1">
      <c r="A3" s="1000" t="s">
        <v>2190</v>
      </c>
      <c r="B3" s="1000"/>
      <c r="C3" s="1000"/>
      <c r="D3" s="1000"/>
      <c r="E3" s="1000"/>
      <c r="F3" s="1000"/>
      <c r="G3" s="1000"/>
      <c r="H3" s="1000"/>
    </row>
    <row r="4" spans="1:11" ht="38.25" thickBot="1">
      <c r="A4" s="916" t="s">
        <v>767</v>
      </c>
      <c r="B4" s="975" t="s">
        <v>271</v>
      </c>
      <c r="C4" s="976"/>
      <c r="D4" s="977"/>
      <c r="E4" s="975" t="s">
        <v>768</v>
      </c>
      <c r="F4" s="976"/>
      <c r="G4" s="977"/>
      <c r="H4" s="911" t="s">
        <v>2202</v>
      </c>
      <c r="K4" s="158"/>
    </row>
    <row r="5" spans="1:11">
      <c r="A5" s="914" t="s">
        <v>769</v>
      </c>
      <c r="B5" s="916" t="s">
        <v>1281</v>
      </c>
      <c r="C5" s="916" t="s">
        <v>2203</v>
      </c>
      <c r="D5" s="916" t="s">
        <v>2341</v>
      </c>
      <c r="E5" s="916" t="s">
        <v>1281</v>
      </c>
      <c r="F5" s="916" t="s">
        <v>2203</v>
      </c>
      <c r="G5" s="916" t="s">
        <v>2341</v>
      </c>
      <c r="H5" s="912" t="s">
        <v>1895</v>
      </c>
    </row>
    <row r="6" spans="1:11" ht="22.5" thickBot="1">
      <c r="A6" s="915"/>
      <c r="B6" s="915" t="s">
        <v>1258</v>
      </c>
      <c r="C6" s="915" t="s">
        <v>1968</v>
      </c>
      <c r="D6" s="915" t="s">
        <v>2256</v>
      </c>
      <c r="E6" s="915" t="s">
        <v>1258</v>
      </c>
      <c r="F6" s="915" t="s">
        <v>1968</v>
      </c>
      <c r="G6" s="915" t="s">
        <v>2256</v>
      </c>
      <c r="H6" s="913"/>
    </row>
    <row r="7" spans="1:11">
      <c r="A7" s="319" t="s">
        <v>777</v>
      </c>
      <c r="B7" s="56" t="s">
        <v>2205</v>
      </c>
      <c r="C7" s="56" t="s">
        <v>2206</v>
      </c>
      <c r="D7" s="56" t="s">
        <v>2342</v>
      </c>
      <c r="E7" s="56" t="s">
        <v>1900</v>
      </c>
      <c r="F7" s="56" t="s">
        <v>1900</v>
      </c>
      <c r="G7" s="56" t="s">
        <v>1900</v>
      </c>
      <c r="H7" s="320" t="s">
        <v>778</v>
      </c>
    </row>
    <row r="8" spans="1:11">
      <c r="A8" s="326" t="s">
        <v>773</v>
      </c>
      <c r="B8" s="56" t="s">
        <v>2208</v>
      </c>
      <c r="C8" s="56" t="s">
        <v>2209</v>
      </c>
      <c r="D8" s="56" t="s">
        <v>2343</v>
      </c>
      <c r="E8" s="56" t="s">
        <v>1918</v>
      </c>
      <c r="F8" s="56" t="s">
        <v>2210</v>
      </c>
      <c r="G8" s="56" t="s">
        <v>2344</v>
      </c>
      <c r="H8" s="327" t="s">
        <v>2211</v>
      </c>
      <c r="J8" s="26"/>
    </row>
    <row r="9" spans="1:11">
      <c r="A9" s="326" t="s">
        <v>775</v>
      </c>
      <c r="B9" s="56" t="s">
        <v>2213</v>
      </c>
      <c r="C9" s="56" t="s">
        <v>2214</v>
      </c>
      <c r="D9" s="56" t="s">
        <v>2345</v>
      </c>
      <c r="E9" s="56" t="s">
        <v>1924</v>
      </c>
      <c r="F9" s="56" t="s">
        <v>2215</v>
      </c>
      <c r="G9" s="56" t="s">
        <v>2346</v>
      </c>
      <c r="H9" s="327" t="s">
        <v>776</v>
      </c>
    </row>
    <row r="10" spans="1:11">
      <c r="A10" s="319" t="s">
        <v>779</v>
      </c>
      <c r="B10" s="56" t="s">
        <v>2205</v>
      </c>
      <c r="C10" s="56" t="s">
        <v>2206</v>
      </c>
      <c r="D10" s="56" t="s">
        <v>2342</v>
      </c>
      <c r="E10" s="56" t="s">
        <v>1900</v>
      </c>
      <c r="F10" s="56" t="s">
        <v>1900</v>
      </c>
      <c r="G10" s="56" t="s">
        <v>1900</v>
      </c>
      <c r="H10" s="320" t="s">
        <v>2216</v>
      </c>
    </row>
    <row r="11" spans="1:11">
      <c r="A11" s="326" t="s">
        <v>773</v>
      </c>
      <c r="B11" s="56" t="s">
        <v>2217</v>
      </c>
      <c r="C11" s="56" t="s">
        <v>2218</v>
      </c>
      <c r="D11" s="56" t="s">
        <v>2347</v>
      </c>
      <c r="E11" s="56" t="s">
        <v>1926</v>
      </c>
      <c r="F11" s="56" t="s">
        <v>2219</v>
      </c>
      <c r="G11" s="56" t="s">
        <v>2348</v>
      </c>
      <c r="H11" s="327" t="s">
        <v>2211</v>
      </c>
    </row>
    <row r="12" spans="1:11">
      <c r="A12" s="326" t="s">
        <v>775</v>
      </c>
      <c r="B12" s="56" t="s">
        <v>2220</v>
      </c>
      <c r="C12" s="56" t="s">
        <v>2221</v>
      </c>
      <c r="D12" s="56" t="s">
        <v>2349</v>
      </c>
      <c r="E12" s="56" t="s">
        <v>1928</v>
      </c>
      <c r="F12" s="56" t="s">
        <v>2222</v>
      </c>
      <c r="G12" s="56" t="s">
        <v>2350</v>
      </c>
      <c r="H12" s="327" t="s">
        <v>776</v>
      </c>
    </row>
    <row r="13" spans="1:11">
      <c r="A13" s="319" t="s">
        <v>2223</v>
      </c>
      <c r="B13" s="56" t="s">
        <v>2205</v>
      </c>
      <c r="C13" s="56" t="s">
        <v>2206</v>
      </c>
      <c r="D13" s="56" t="s">
        <v>2342</v>
      </c>
      <c r="E13" s="56" t="s">
        <v>1900</v>
      </c>
      <c r="F13" s="56" t="s">
        <v>1900</v>
      </c>
      <c r="G13" s="56" t="s">
        <v>1900</v>
      </c>
      <c r="H13" s="320" t="s">
        <v>2224</v>
      </c>
    </row>
    <row r="14" spans="1:11">
      <c r="A14" s="326" t="s">
        <v>749</v>
      </c>
      <c r="B14" s="56" t="s">
        <v>2225</v>
      </c>
      <c r="C14" s="56" t="s">
        <v>2226</v>
      </c>
      <c r="D14" s="56" t="s">
        <v>2351</v>
      </c>
      <c r="E14" s="56" t="s">
        <v>2227</v>
      </c>
      <c r="F14" s="56" t="s">
        <v>2228</v>
      </c>
      <c r="G14" s="56" t="s">
        <v>2352</v>
      </c>
      <c r="H14" s="327" t="s">
        <v>753</v>
      </c>
    </row>
    <row r="15" spans="1:11" ht="22.5" thickBot="1">
      <c r="A15" s="326" t="s">
        <v>750</v>
      </c>
      <c r="B15" s="56" t="s">
        <v>2229</v>
      </c>
      <c r="C15" s="56" t="s">
        <v>2230</v>
      </c>
      <c r="D15" s="56" t="s">
        <v>2353</v>
      </c>
      <c r="E15" s="56" t="s">
        <v>2231</v>
      </c>
      <c r="F15" s="56" t="s">
        <v>2232</v>
      </c>
      <c r="G15" s="56" t="s">
        <v>2354</v>
      </c>
      <c r="H15" s="327" t="s">
        <v>754</v>
      </c>
    </row>
    <row r="16" spans="1:11">
      <c r="A16" s="360"/>
      <c r="B16" s="360"/>
      <c r="C16" s="360"/>
      <c r="D16" s="360"/>
      <c r="E16" s="360"/>
      <c r="F16" s="360"/>
      <c r="G16" s="360"/>
      <c r="H16" s="360"/>
    </row>
    <row r="17" spans="1:12" s="100" customFormat="1">
      <c r="A17" s="1006" t="s">
        <v>143</v>
      </c>
      <c r="B17" s="924" t="s">
        <v>2355</v>
      </c>
      <c r="C17" s="1006" t="s">
        <v>145</v>
      </c>
      <c r="D17" s="924" t="s">
        <v>2356</v>
      </c>
      <c r="E17" s="303"/>
      <c r="F17" s="303"/>
      <c r="G17" s="303"/>
      <c r="H17" s="303"/>
    </row>
    <row r="18" spans="1:12" s="100" customFormat="1">
      <c r="A18" s="1006"/>
      <c r="B18" s="924" t="s">
        <v>2357</v>
      </c>
      <c r="C18" s="1006"/>
      <c r="D18" s="924" t="s">
        <v>2358</v>
      </c>
      <c r="E18" s="303"/>
      <c r="F18" s="303"/>
      <c r="G18" s="303"/>
      <c r="H18" s="303"/>
      <c r="I18" s="922"/>
    </row>
    <row r="19" spans="1:12">
      <c r="A19" s="935"/>
      <c r="B19" s="917"/>
      <c r="C19" s="935"/>
      <c r="D19" s="917"/>
      <c r="E19"/>
      <c r="F19"/>
      <c r="G19"/>
      <c r="H19"/>
      <c r="I19" s="922"/>
    </row>
    <row r="21" spans="1:12" ht="23.25">
      <c r="A21" s="91" t="s">
        <v>786</v>
      </c>
      <c r="B21" s="92"/>
      <c r="C21" s="92"/>
      <c r="D21" s="92"/>
      <c r="E21" s="92"/>
      <c r="F21" s="92"/>
      <c r="G21" s="97"/>
      <c r="H21" s="97"/>
      <c r="I21" s="97"/>
      <c r="J21" s="92"/>
    </row>
    <row r="22" spans="1:12" ht="24" thickBot="1">
      <c r="A22" s="92"/>
      <c r="B22" s="92"/>
      <c r="C22" s="92"/>
      <c r="D22" s="92"/>
      <c r="E22" s="92"/>
      <c r="F22" s="92"/>
      <c r="G22" s="91" t="s">
        <v>784</v>
      </c>
      <c r="H22" s="92"/>
      <c r="I22" s="92"/>
      <c r="J22" s="92"/>
    </row>
    <row r="23" spans="1:12" ht="24" thickBot="1">
      <c r="A23" s="92"/>
      <c r="B23" s="92"/>
      <c r="C23" s="92"/>
      <c r="D23" s="92"/>
      <c r="E23" s="92"/>
      <c r="F23" s="99" t="s">
        <v>785</v>
      </c>
      <c r="G23" s="105">
        <f>D8*100/D7</f>
        <v>93.493589743589737</v>
      </c>
      <c r="H23" s="92"/>
      <c r="I23" s="92"/>
      <c r="J23" s="92"/>
      <c r="K23" s="305" t="s">
        <v>1249</v>
      </c>
      <c r="L23"/>
    </row>
    <row r="24" spans="1:12">
      <c r="A24" s="92"/>
      <c r="B24" s="92"/>
      <c r="C24" s="92"/>
      <c r="D24" s="92"/>
      <c r="E24" s="92"/>
      <c r="F24" s="92"/>
      <c r="G24" s="92"/>
      <c r="H24" s="92"/>
      <c r="I24" s="92"/>
      <c r="J24" s="92"/>
      <c r="K24" s="305" t="s">
        <v>1248</v>
      </c>
    </row>
  </sheetData>
  <mergeCells count="5">
    <mergeCell ref="A3:H3"/>
    <mergeCell ref="B4:D4"/>
    <mergeCell ref="E4:G4"/>
    <mergeCell ref="A17:A18"/>
    <mergeCell ref="C17:C18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8D5B7-3F39-4ED2-8917-046CECDF1971}">
  <sheetPr>
    <tabColor rgb="FF00B050"/>
  </sheetPr>
  <dimension ref="A1:K24"/>
  <sheetViews>
    <sheetView topLeftCell="A7" workbookViewId="0">
      <selection activeCell="G23" sqref="G23"/>
    </sheetView>
  </sheetViews>
  <sheetFormatPr defaultRowHeight="21.75"/>
  <cols>
    <col min="1" max="1" width="21.42578125" style="161" bestFit="1" customWidth="1"/>
    <col min="2" max="4" width="8.85546875" style="161" customWidth="1"/>
    <col min="5" max="7" width="7.85546875" style="161" customWidth="1"/>
    <col min="8" max="8" width="25.42578125" style="161" bestFit="1" customWidth="1"/>
    <col min="9" max="16384" width="9.140625" style="161"/>
  </cols>
  <sheetData>
    <row r="1" spans="1:10">
      <c r="A1" s="683" t="s">
        <v>1892</v>
      </c>
    </row>
    <row r="2" spans="1:10">
      <c r="A2" s="684" t="s">
        <v>1893</v>
      </c>
    </row>
    <row r="3" spans="1:10" ht="22.5" thickBot="1">
      <c r="A3" s="1089" t="s">
        <v>766</v>
      </c>
      <c r="B3" s="1089"/>
      <c r="C3" s="1089"/>
      <c r="D3" s="1089"/>
      <c r="E3" s="1089"/>
      <c r="F3" s="1089"/>
      <c r="G3" s="1089"/>
      <c r="H3" s="1089"/>
    </row>
    <row r="4" spans="1:10" ht="37.5">
      <c r="A4" s="343" t="s">
        <v>767</v>
      </c>
      <c r="B4" s="1090" t="s">
        <v>271</v>
      </c>
      <c r="C4" s="1091"/>
      <c r="D4" s="1092"/>
      <c r="E4" s="1090" t="s">
        <v>768</v>
      </c>
      <c r="F4" s="1091"/>
      <c r="G4" s="1092"/>
      <c r="H4" s="685" t="s">
        <v>1894</v>
      </c>
    </row>
    <row r="5" spans="1:10" ht="22.5" thickBot="1">
      <c r="A5" s="579" t="s">
        <v>769</v>
      </c>
      <c r="B5" s="1093"/>
      <c r="C5" s="1094"/>
      <c r="D5" s="1095"/>
      <c r="E5" s="1093"/>
      <c r="F5" s="1094"/>
      <c r="G5" s="1095"/>
      <c r="H5" s="686" t="s">
        <v>1895</v>
      </c>
    </row>
    <row r="6" spans="1:10">
      <c r="A6" s="579"/>
      <c r="B6" s="343" t="s">
        <v>1280</v>
      </c>
      <c r="C6" s="343" t="s">
        <v>1896</v>
      </c>
      <c r="D6" s="343" t="s">
        <v>1281</v>
      </c>
      <c r="E6" s="343" t="s">
        <v>1280</v>
      </c>
      <c r="F6" s="343" t="s">
        <v>1896</v>
      </c>
      <c r="G6" s="343" t="s">
        <v>1281</v>
      </c>
      <c r="H6" s="686" t="s">
        <v>770</v>
      </c>
    </row>
    <row r="7" spans="1:10" ht="22.5" thickBot="1">
      <c r="A7" s="344"/>
      <c r="B7" s="344" t="s">
        <v>70</v>
      </c>
      <c r="C7" s="344" t="s">
        <v>89</v>
      </c>
      <c r="D7" s="344" t="s">
        <v>1258</v>
      </c>
      <c r="E7" s="344" t="s">
        <v>70</v>
      </c>
      <c r="F7" s="344" t="s">
        <v>89</v>
      </c>
      <c r="G7" s="344" t="s">
        <v>1258</v>
      </c>
      <c r="H7" s="687"/>
    </row>
    <row r="8" spans="1:10">
      <c r="A8" s="569" t="s">
        <v>771</v>
      </c>
      <c r="B8" s="570" t="s">
        <v>1897</v>
      </c>
      <c r="C8" s="570" t="s">
        <v>1898</v>
      </c>
      <c r="D8" s="570" t="s">
        <v>1899</v>
      </c>
      <c r="E8" s="570" t="s">
        <v>1900</v>
      </c>
      <c r="F8" s="570" t="s">
        <v>1900</v>
      </c>
      <c r="G8" s="570" t="s">
        <v>1900</v>
      </c>
      <c r="H8" s="688" t="s">
        <v>772</v>
      </c>
      <c r="J8" s="404"/>
    </row>
    <row r="9" spans="1:10">
      <c r="A9" s="571" t="s">
        <v>773</v>
      </c>
      <c r="B9" s="570" t="s">
        <v>1901</v>
      </c>
      <c r="C9" s="570" t="s">
        <v>1902</v>
      </c>
      <c r="D9" s="570" t="s">
        <v>1903</v>
      </c>
      <c r="E9" s="570" t="s">
        <v>1904</v>
      </c>
      <c r="F9" s="570" t="s">
        <v>1905</v>
      </c>
      <c r="G9" s="570" t="s">
        <v>1906</v>
      </c>
      <c r="H9" s="689" t="s">
        <v>774</v>
      </c>
    </row>
    <row r="10" spans="1:10">
      <c r="A10" s="571" t="s">
        <v>775</v>
      </c>
      <c r="B10" s="570" t="s">
        <v>1907</v>
      </c>
      <c r="C10" s="570" t="s">
        <v>1908</v>
      </c>
      <c r="D10" s="570" t="s">
        <v>1909</v>
      </c>
      <c r="E10" s="570" t="s">
        <v>1910</v>
      </c>
      <c r="F10" s="570" t="s">
        <v>1911</v>
      </c>
      <c r="G10" s="570" t="s">
        <v>1912</v>
      </c>
      <c r="H10" s="689" t="s">
        <v>776</v>
      </c>
    </row>
    <row r="11" spans="1:10">
      <c r="A11" s="569" t="s">
        <v>777</v>
      </c>
      <c r="B11" s="570" t="s">
        <v>1897</v>
      </c>
      <c r="C11" s="570" t="s">
        <v>1898</v>
      </c>
      <c r="D11" s="570" t="s">
        <v>1899</v>
      </c>
      <c r="E11" s="570" t="s">
        <v>1900</v>
      </c>
      <c r="F11" s="570" t="s">
        <v>1900</v>
      </c>
      <c r="G11" s="570" t="s">
        <v>1900</v>
      </c>
      <c r="H11" s="688" t="s">
        <v>778</v>
      </c>
    </row>
    <row r="12" spans="1:10">
      <c r="A12" s="571" t="s">
        <v>773</v>
      </c>
      <c r="B12" s="570" t="s">
        <v>1913</v>
      </c>
      <c r="C12" s="570" t="s">
        <v>1914</v>
      </c>
      <c r="D12" s="570" t="s">
        <v>1915</v>
      </c>
      <c r="E12" s="570" t="s">
        <v>1916</v>
      </c>
      <c r="F12" s="570" t="s">
        <v>1917</v>
      </c>
      <c r="G12" s="570" t="s">
        <v>1918</v>
      </c>
      <c r="H12" s="689" t="s">
        <v>774</v>
      </c>
    </row>
    <row r="13" spans="1:10">
      <c r="A13" s="571" t="s">
        <v>775</v>
      </c>
      <c r="B13" s="570" t="s">
        <v>1919</v>
      </c>
      <c r="C13" s="570" t="s">
        <v>1920</v>
      </c>
      <c r="D13" s="570" t="s">
        <v>1921</v>
      </c>
      <c r="E13" s="570" t="s">
        <v>1922</v>
      </c>
      <c r="F13" s="570" t="s">
        <v>1923</v>
      </c>
      <c r="G13" s="570" t="s">
        <v>1924</v>
      </c>
      <c r="H13" s="689" t="s">
        <v>776</v>
      </c>
    </row>
    <row r="14" spans="1:10">
      <c r="A14" s="569" t="s">
        <v>779</v>
      </c>
      <c r="B14" s="707" t="s">
        <v>96</v>
      </c>
      <c r="C14" s="707" t="s">
        <v>96</v>
      </c>
      <c r="D14" s="570" t="s">
        <v>1899</v>
      </c>
      <c r="E14" s="707" t="s">
        <v>96</v>
      </c>
      <c r="F14" s="707" t="s">
        <v>96</v>
      </c>
      <c r="G14" s="570" t="s">
        <v>1900</v>
      </c>
      <c r="H14" s="688" t="s">
        <v>780</v>
      </c>
    </row>
    <row r="15" spans="1:10">
      <c r="A15" s="571" t="s">
        <v>773</v>
      </c>
      <c r="B15" s="707" t="s">
        <v>96</v>
      </c>
      <c r="C15" s="707" t="s">
        <v>96</v>
      </c>
      <c r="D15" s="570" t="s">
        <v>1925</v>
      </c>
      <c r="E15" s="707" t="s">
        <v>96</v>
      </c>
      <c r="F15" s="707" t="s">
        <v>96</v>
      </c>
      <c r="G15" s="570" t="s">
        <v>1926</v>
      </c>
      <c r="H15" s="689" t="s">
        <v>774</v>
      </c>
    </row>
    <row r="16" spans="1:10" ht="22.5" thickBot="1">
      <c r="A16" s="571" t="s">
        <v>775</v>
      </c>
      <c r="B16" s="707" t="s">
        <v>96</v>
      </c>
      <c r="C16" s="707" t="s">
        <v>96</v>
      </c>
      <c r="D16" s="570" t="s">
        <v>1927</v>
      </c>
      <c r="E16" s="707" t="s">
        <v>96</v>
      </c>
      <c r="F16" s="707" t="s">
        <v>96</v>
      </c>
      <c r="G16" s="570" t="s">
        <v>1928</v>
      </c>
      <c r="H16" s="689" t="s">
        <v>776</v>
      </c>
    </row>
    <row r="17" spans="1:11">
      <c r="A17" s="690"/>
      <c r="B17" s="690"/>
      <c r="C17" s="690"/>
      <c r="D17" s="690"/>
      <c r="E17" s="690"/>
      <c r="F17" s="690"/>
      <c r="G17" s="690"/>
      <c r="H17" s="690"/>
    </row>
    <row r="18" spans="1:11">
      <c r="A18" s="1096" t="s">
        <v>143</v>
      </c>
      <c r="B18" s="691" t="s">
        <v>781</v>
      </c>
      <c r="H18" s="1097" t="s">
        <v>145</v>
      </c>
      <c r="I18" s="691" t="s">
        <v>782</v>
      </c>
    </row>
    <row r="19" spans="1:11">
      <c r="A19" s="1096"/>
      <c r="B19" s="691" t="s">
        <v>760</v>
      </c>
      <c r="H19" s="1097"/>
      <c r="I19" s="691" t="s">
        <v>761</v>
      </c>
    </row>
    <row r="21" spans="1:11" ht="23.25">
      <c r="A21" s="692" t="s">
        <v>783</v>
      </c>
      <c r="G21" s="693"/>
      <c r="H21" s="693"/>
      <c r="I21" s="693"/>
    </row>
    <row r="22" spans="1:11" ht="24" thickBot="1">
      <c r="G22" s="692" t="s">
        <v>784</v>
      </c>
    </row>
    <row r="23" spans="1:11" ht="24" thickBot="1">
      <c r="F23" s="694" t="s">
        <v>785</v>
      </c>
      <c r="G23" s="704" t="s">
        <v>1963</v>
      </c>
      <c r="H23" s="705"/>
      <c r="I23" s="706"/>
      <c r="K23" s="695" t="s">
        <v>1247</v>
      </c>
    </row>
    <row r="24" spans="1:11">
      <c r="K24" s="695" t="s">
        <v>1248</v>
      </c>
    </row>
  </sheetData>
  <mergeCells count="5">
    <mergeCell ref="A3:H3"/>
    <mergeCell ref="B4:D5"/>
    <mergeCell ref="E4:G5"/>
    <mergeCell ref="A18:A19"/>
    <mergeCell ref="H18:H19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FFFF00"/>
  </sheetPr>
  <dimension ref="A1:K24"/>
  <sheetViews>
    <sheetView workbookViewId="0">
      <selection activeCell="G24" sqref="G24"/>
    </sheetView>
  </sheetViews>
  <sheetFormatPr defaultRowHeight="21.75"/>
  <cols>
    <col min="1" max="1" width="21.42578125" style="9" bestFit="1" customWidth="1"/>
    <col min="2" max="4" width="8.85546875" style="9" customWidth="1"/>
    <col min="5" max="7" width="7.85546875" style="9" customWidth="1"/>
    <col min="8" max="8" width="25.42578125" style="9" bestFit="1" customWidth="1"/>
    <col min="9" max="16384" width="9.140625" style="9"/>
  </cols>
  <sheetData>
    <row r="1" spans="1:11">
      <c r="A1" s="314" t="s">
        <v>2339</v>
      </c>
      <c r="B1"/>
      <c r="C1"/>
      <c r="D1"/>
      <c r="E1"/>
      <c r="F1"/>
      <c r="G1"/>
      <c r="H1"/>
    </row>
    <row r="2" spans="1:11">
      <c r="A2" s="314" t="s">
        <v>2340</v>
      </c>
      <c r="B2"/>
      <c r="C2"/>
      <c r="D2"/>
      <c r="E2"/>
      <c r="F2"/>
      <c r="G2"/>
      <c r="H2"/>
    </row>
    <row r="3" spans="1:11" ht="22.5" thickBot="1">
      <c r="A3" s="1000" t="s">
        <v>2190</v>
      </c>
      <c r="B3" s="1000"/>
      <c r="C3" s="1000"/>
      <c r="D3" s="1000"/>
      <c r="E3" s="1000"/>
      <c r="F3" s="1000"/>
      <c r="G3" s="1000"/>
      <c r="H3" s="1000"/>
    </row>
    <row r="4" spans="1:11" ht="38.25" thickBot="1">
      <c r="A4" s="916" t="s">
        <v>767</v>
      </c>
      <c r="B4" s="975" t="s">
        <v>271</v>
      </c>
      <c r="C4" s="976"/>
      <c r="D4" s="977"/>
      <c r="E4" s="975" t="s">
        <v>768</v>
      </c>
      <c r="F4" s="976"/>
      <c r="G4" s="977"/>
      <c r="H4" s="911" t="s">
        <v>2202</v>
      </c>
      <c r="K4" s="158"/>
    </row>
    <row r="5" spans="1:11">
      <c r="A5" s="914" t="s">
        <v>769</v>
      </c>
      <c r="B5" s="916" t="s">
        <v>1281</v>
      </c>
      <c r="C5" s="916" t="s">
        <v>2203</v>
      </c>
      <c r="D5" s="916" t="s">
        <v>2341</v>
      </c>
      <c r="E5" s="916" t="s">
        <v>1281</v>
      </c>
      <c r="F5" s="916" t="s">
        <v>2203</v>
      </c>
      <c r="G5" s="916" t="s">
        <v>2341</v>
      </c>
      <c r="H5" s="912" t="s">
        <v>1895</v>
      </c>
    </row>
    <row r="6" spans="1:11" ht="22.5" thickBot="1">
      <c r="A6" s="915"/>
      <c r="B6" s="915" t="s">
        <v>1258</v>
      </c>
      <c r="C6" s="915" t="s">
        <v>1968</v>
      </c>
      <c r="D6" s="915" t="s">
        <v>2256</v>
      </c>
      <c r="E6" s="915" t="s">
        <v>1258</v>
      </c>
      <c r="F6" s="915" t="s">
        <v>1968</v>
      </c>
      <c r="G6" s="915" t="s">
        <v>2256</v>
      </c>
      <c r="H6" s="913"/>
    </row>
    <row r="7" spans="1:11">
      <c r="A7" s="319" t="s">
        <v>777</v>
      </c>
      <c r="B7" s="56" t="s">
        <v>2205</v>
      </c>
      <c r="C7" s="56" t="s">
        <v>2206</v>
      </c>
      <c r="D7" s="56" t="s">
        <v>2342</v>
      </c>
      <c r="E7" s="56" t="s">
        <v>1900</v>
      </c>
      <c r="F7" s="56" t="s">
        <v>1900</v>
      </c>
      <c r="G7" s="56" t="s">
        <v>1900</v>
      </c>
      <c r="H7" s="320" t="s">
        <v>778</v>
      </c>
    </row>
    <row r="8" spans="1:11">
      <c r="A8" s="326" t="s">
        <v>773</v>
      </c>
      <c r="B8" s="56" t="s">
        <v>2208</v>
      </c>
      <c r="C8" s="56" t="s">
        <v>2209</v>
      </c>
      <c r="D8" s="56" t="s">
        <v>2343</v>
      </c>
      <c r="E8" s="56" t="s">
        <v>1918</v>
      </c>
      <c r="F8" s="56" t="s">
        <v>2210</v>
      </c>
      <c r="G8" s="56" t="s">
        <v>2344</v>
      </c>
      <c r="H8" s="327" t="s">
        <v>2211</v>
      </c>
      <c r="J8" s="26"/>
    </row>
    <row r="9" spans="1:11">
      <c r="A9" s="326" t="s">
        <v>775</v>
      </c>
      <c r="B9" s="56" t="s">
        <v>2213</v>
      </c>
      <c r="C9" s="56" t="s">
        <v>2214</v>
      </c>
      <c r="D9" s="56" t="s">
        <v>2345</v>
      </c>
      <c r="E9" s="56" t="s">
        <v>1924</v>
      </c>
      <c r="F9" s="56" t="s">
        <v>2215</v>
      </c>
      <c r="G9" s="56" t="s">
        <v>2346</v>
      </c>
      <c r="H9" s="327" t="s">
        <v>776</v>
      </c>
    </row>
    <row r="10" spans="1:11">
      <c r="A10" s="319" t="s">
        <v>779</v>
      </c>
      <c r="B10" s="56" t="s">
        <v>2205</v>
      </c>
      <c r="C10" s="56" t="s">
        <v>2206</v>
      </c>
      <c r="D10" s="56" t="s">
        <v>2342</v>
      </c>
      <c r="E10" s="56" t="s">
        <v>1900</v>
      </c>
      <c r="F10" s="56" t="s">
        <v>1900</v>
      </c>
      <c r="G10" s="56" t="s">
        <v>1900</v>
      </c>
      <c r="H10" s="320" t="s">
        <v>2216</v>
      </c>
    </row>
    <row r="11" spans="1:11">
      <c r="A11" s="326" t="s">
        <v>773</v>
      </c>
      <c r="B11" s="56" t="s">
        <v>2217</v>
      </c>
      <c r="C11" s="56" t="s">
        <v>2218</v>
      </c>
      <c r="D11" s="56" t="s">
        <v>2347</v>
      </c>
      <c r="E11" s="56" t="s">
        <v>1926</v>
      </c>
      <c r="F11" s="56" t="s">
        <v>2219</v>
      </c>
      <c r="G11" s="56" t="s">
        <v>2348</v>
      </c>
      <c r="H11" s="327" t="s">
        <v>2211</v>
      </c>
    </row>
    <row r="12" spans="1:11">
      <c r="A12" s="326" t="s">
        <v>775</v>
      </c>
      <c r="B12" s="56" t="s">
        <v>2220</v>
      </c>
      <c r="C12" s="56" t="s">
        <v>2221</v>
      </c>
      <c r="D12" s="56" t="s">
        <v>2349</v>
      </c>
      <c r="E12" s="56" t="s">
        <v>1928</v>
      </c>
      <c r="F12" s="56" t="s">
        <v>2222</v>
      </c>
      <c r="G12" s="56" t="s">
        <v>2350</v>
      </c>
      <c r="H12" s="327" t="s">
        <v>776</v>
      </c>
    </row>
    <row r="13" spans="1:11">
      <c r="A13" s="319" t="s">
        <v>2223</v>
      </c>
      <c r="B13" s="56" t="s">
        <v>2205</v>
      </c>
      <c r="C13" s="56" t="s">
        <v>2206</v>
      </c>
      <c r="D13" s="56" t="s">
        <v>2342</v>
      </c>
      <c r="E13" s="56" t="s">
        <v>1900</v>
      </c>
      <c r="F13" s="56" t="s">
        <v>1900</v>
      </c>
      <c r="G13" s="56" t="s">
        <v>1900</v>
      </c>
      <c r="H13" s="320" t="s">
        <v>2224</v>
      </c>
    </row>
    <row r="14" spans="1:11">
      <c r="A14" s="326" t="s">
        <v>749</v>
      </c>
      <c r="B14" s="56" t="s">
        <v>2225</v>
      </c>
      <c r="C14" s="56" t="s">
        <v>2226</v>
      </c>
      <c r="D14" s="56" t="s">
        <v>2351</v>
      </c>
      <c r="E14" s="56" t="s">
        <v>2227</v>
      </c>
      <c r="F14" s="56" t="s">
        <v>2228</v>
      </c>
      <c r="G14" s="56" t="s">
        <v>2352</v>
      </c>
      <c r="H14" s="327" t="s">
        <v>753</v>
      </c>
    </row>
    <row r="15" spans="1:11" ht="22.5" thickBot="1">
      <c r="A15" s="326" t="s">
        <v>750</v>
      </c>
      <c r="B15" s="56" t="s">
        <v>2229</v>
      </c>
      <c r="C15" s="56" t="s">
        <v>2230</v>
      </c>
      <c r="D15" s="56" t="s">
        <v>2353</v>
      </c>
      <c r="E15" s="56" t="s">
        <v>2231</v>
      </c>
      <c r="F15" s="56" t="s">
        <v>2232</v>
      </c>
      <c r="G15" s="56" t="s">
        <v>2354</v>
      </c>
      <c r="H15" s="327" t="s">
        <v>754</v>
      </c>
    </row>
    <row r="16" spans="1:11">
      <c r="A16" s="360"/>
      <c r="B16" s="360"/>
      <c r="C16" s="360"/>
      <c r="D16" s="360"/>
      <c r="E16" s="360"/>
      <c r="F16" s="360"/>
      <c r="G16" s="360"/>
      <c r="H16" s="360"/>
    </row>
    <row r="17" spans="1:11">
      <c r="A17" s="1006" t="s">
        <v>143</v>
      </c>
      <c r="B17" s="924" t="s">
        <v>2355</v>
      </c>
      <c r="C17" s="1006" t="s">
        <v>145</v>
      </c>
      <c r="D17" s="924" t="s">
        <v>2356</v>
      </c>
      <c r="E17" s="303"/>
      <c r="F17" s="303"/>
      <c r="G17" s="303"/>
      <c r="H17" s="303"/>
      <c r="I17" s="100"/>
    </row>
    <row r="18" spans="1:11">
      <c r="A18" s="1006"/>
      <c r="B18" s="924" t="s">
        <v>2357</v>
      </c>
      <c r="C18" s="1006"/>
      <c r="D18" s="924" t="s">
        <v>2358</v>
      </c>
      <c r="E18" s="303"/>
      <c r="F18" s="303"/>
      <c r="G18" s="303"/>
      <c r="H18" s="303"/>
      <c r="I18" s="922"/>
    </row>
    <row r="19" spans="1:11">
      <c r="A19" s="935"/>
      <c r="B19" s="917"/>
      <c r="C19" s="935"/>
      <c r="D19" s="917"/>
      <c r="E19"/>
      <c r="F19"/>
      <c r="G19"/>
      <c r="H19"/>
      <c r="I19" s="922"/>
    </row>
    <row r="21" spans="1:11" ht="23.25">
      <c r="A21" s="91" t="s">
        <v>787</v>
      </c>
      <c r="B21" s="92"/>
      <c r="C21" s="92"/>
      <c r="D21" s="92"/>
      <c r="E21" s="92"/>
      <c r="F21" s="92"/>
      <c r="G21" s="97"/>
      <c r="H21" s="97"/>
      <c r="I21" s="97"/>
      <c r="J21" s="92"/>
    </row>
    <row r="22" spans="1:11" ht="24" thickBot="1">
      <c r="A22" s="92"/>
      <c r="B22" s="92"/>
      <c r="C22" s="92"/>
      <c r="D22" s="92"/>
      <c r="E22" s="92"/>
      <c r="F22" s="92"/>
      <c r="G22" s="91" t="s">
        <v>784</v>
      </c>
      <c r="H22" s="92"/>
      <c r="I22" s="92"/>
      <c r="J22" s="92"/>
    </row>
    <row r="23" spans="1:11" ht="24" thickBot="1">
      <c r="A23" s="92"/>
      <c r="B23" s="92"/>
      <c r="C23" s="92"/>
      <c r="D23" s="92"/>
      <c r="E23" s="92"/>
      <c r="F23" s="99" t="s">
        <v>785</v>
      </c>
      <c r="G23" s="105">
        <f>D14*100/D13</f>
        <v>83.351449275362313</v>
      </c>
      <c r="H23" s="92"/>
      <c r="I23" s="92"/>
      <c r="J23" s="92"/>
      <c r="K23" s="305" t="s">
        <v>1249</v>
      </c>
    </row>
    <row r="24" spans="1:11">
      <c r="A24" s="92"/>
      <c r="B24" s="92"/>
      <c r="C24" s="92"/>
      <c r="D24" s="92"/>
      <c r="E24" s="92"/>
      <c r="F24" s="92"/>
      <c r="G24" s="92"/>
      <c r="H24" s="92"/>
      <c r="I24" s="92"/>
      <c r="J24" s="92"/>
      <c r="K24" s="305" t="s">
        <v>1248</v>
      </c>
    </row>
  </sheetData>
  <mergeCells count="5">
    <mergeCell ref="A3:H3"/>
    <mergeCell ref="B4:D4"/>
    <mergeCell ref="E4:G4"/>
    <mergeCell ref="A17:A18"/>
    <mergeCell ref="C17:C1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K78"/>
  <sheetViews>
    <sheetView topLeftCell="A68" workbookViewId="0">
      <selection activeCell="E77" sqref="E77"/>
    </sheetView>
  </sheetViews>
  <sheetFormatPr defaultRowHeight="21.75"/>
  <cols>
    <col min="1" max="1" width="20.42578125" style="9" bestFit="1" customWidth="1"/>
    <col min="2" max="2" width="14.42578125" style="9" customWidth="1"/>
    <col min="3" max="4" width="10.42578125" style="9" customWidth="1"/>
    <col min="5" max="5" width="13.42578125" style="9" customWidth="1"/>
    <col min="6" max="10" width="8" style="9" customWidth="1"/>
    <col min="11" max="11" width="37.7109375" style="9" bestFit="1" customWidth="1"/>
    <col min="12" max="16384" width="9.140625" style="9"/>
  </cols>
  <sheetData>
    <row r="1" spans="1:11">
      <c r="A1" s="314" t="s">
        <v>2262</v>
      </c>
      <c r="B1"/>
      <c r="C1"/>
      <c r="D1"/>
      <c r="E1"/>
      <c r="F1"/>
      <c r="G1"/>
      <c r="H1"/>
      <c r="I1"/>
      <c r="J1"/>
      <c r="K1"/>
    </row>
    <row r="2" spans="1:11">
      <c r="A2" s="314" t="s">
        <v>2263</v>
      </c>
      <c r="B2"/>
      <c r="C2"/>
      <c r="D2"/>
      <c r="E2"/>
      <c r="F2"/>
      <c r="G2"/>
      <c r="H2"/>
      <c r="I2"/>
      <c r="J2"/>
      <c r="K2"/>
    </row>
    <row r="3" spans="1:11" ht="22.5" thickBot="1">
      <c r="A3"/>
      <c r="B3"/>
      <c r="C3"/>
      <c r="D3"/>
      <c r="E3"/>
      <c r="F3"/>
      <c r="G3"/>
      <c r="H3"/>
      <c r="I3"/>
      <c r="J3"/>
      <c r="K3"/>
    </row>
    <row r="4" spans="1:11" ht="18.75" customHeight="1">
      <c r="A4" s="899" t="s">
        <v>178</v>
      </c>
      <c r="B4" s="966">
        <v>2563</v>
      </c>
      <c r="C4" s="974"/>
      <c r="D4" s="973"/>
      <c r="E4" s="966">
        <v>2564</v>
      </c>
      <c r="F4" s="974"/>
      <c r="G4" s="973"/>
      <c r="H4" s="966">
        <v>2565</v>
      </c>
      <c r="I4" s="974"/>
      <c r="J4" s="973"/>
      <c r="K4" s="966" t="s">
        <v>179</v>
      </c>
    </row>
    <row r="5" spans="1:11" ht="22.5" thickBot="1">
      <c r="A5" s="897" t="s">
        <v>180</v>
      </c>
      <c r="B5" s="968">
        <v>-2020</v>
      </c>
      <c r="C5" s="971"/>
      <c r="D5" s="972"/>
      <c r="E5" s="968">
        <v>-2021</v>
      </c>
      <c r="F5" s="971"/>
      <c r="G5" s="972"/>
      <c r="H5" s="968">
        <v>-2022</v>
      </c>
      <c r="I5" s="971"/>
      <c r="J5" s="972"/>
      <c r="K5" s="967"/>
    </row>
    <row r="6" spans="1:11">
      <c r="A6" s="897"/>
      <c r="B6" s="899" t="s">
        <v>181</v>
      </c>
      <c r="C6" s="899" t="s">
        <v>182</v>
      </c>
      <c r="D6" s="899" t="s">
        <v>183</v>
      </c>
      <c r="E6" s="899" t="s">
        <v>181</v>
      </c>
      <c r="F6" s="899" t="s">
        <v>182</v>
      </c>
      <c r="G6" s="899" t="s">
        <v>183</v>
      </c>
      <c r="H6" s="899" t="s">
        <v>181</v>
      </c>
      <c r="I6" s="899" t="s">
        <v>182</v>
      </c>
      <c r="J6" s="899" t="s">
        <v>183</v>
      </c>
      <c r="K6" s="967"/>
    </row>
    <row r="7" spans="1:11" ht="22.5" thickBot="1">
      <c r="A7" s="898"/>
      <c r="B7" s="898" t="s">
        <v>116</v>
      </c>
      <c r="C7" s="898" t="s">
        <v>184</v>
      </c>
      <c r="D7" s="898" t="s">
        <v>185</v>
      </c>
      <c r="E7" s="898" t="s">
        <v>116</v>
      </c>
      <c r="F7" s="898" t="s">
        <v>184</v>
      </c>
      <c r="G7" s="898" t="s">
        <v>185</v>
      </c>
      <c r="H7" s="898" t="s">
        <v>116</v>
      </c>
      <c r="I7" s="898" t="s">
        <v>184</v>
      </c>
      <c r="J7" s="898" t="s">
        <v>185</v>
      </c>
      <c r="K7" s="968"/>
    </row>
    <row r="8" spans="1:11">
      <c r="A8" s="315" t="s">
        <v>115</v>
      </c>
      <c r="B8" s="316">
        <v>953660</v>
      </c>
      <c r="C8" s="316">
        <v>467497</v>
      </c>
      <c r="D8" s="316">
        <v>486163</v>
      </c>
      <c r="E8" s="316">
        <v>948310</v>
      </c>
      <c r="F8" s="316">
        <v>464976</v>
      </c>
      <c r="G8" s="316">
        <v>483334</v>
      </c>
      <c r="H8" s="316">
        <v>944605</v>
      </c>
      <c r="I8" s="316">
        <v>462896</v>
      </c>
      <c r="J8" s="316">
        <v>481709</v>
      </c>
      <c r="K8" s="318" t="s">
        <v>116</v>
      </c>
    </row>
    <row r="9" spans="1:11">
      <c r="A9" s="319" t="s">
        <v>1998</v>
      </c>
      <c r="B9" s="58">
        <v>130411</v>
      </c>
      <c r="C9" s="58">
        <v>59161</v>
      </c>
      <c r="D9" s="58">
        <v>71250</v>
      </c>
      <c r="E9" s="58">
        <v>125501</v>
      </c>
      <c r="F9" s="58">
        <v>57414</v>
      </c>
      <c r="G9" s="58">
        <v>68087</v>
      </c>
      <c r="H9" s="58">
        <v>124115</v>
      </c>
      <c r="I9" s="58">
        <v>56687</v>
      </c>
      <c r="J9" s="58">
        <v>67428</v>
      </c>
      <c r="K9" s="320" t="s">
        <v>1999</v>
      </c>
    </row>
    <row r="10" spans="1:11">
      <c r="A10" s="319" t="s">
        <v>2000</v>
      </c>
      <c r="B10" s="58">
        <v>823249</v>
      </c>
      <c r="C10" s="58">
        <v>408336</v>
      </c>
      <c r="D10" s="58">
        <v>414913</v>
      </c>
      <c r="E10" s="58">
        <v>822809</v>
      </c>
      <c r="F10" s="58">
        <v>407562</v>
      </c>
      <c r="G10" s="58">
        <v>415247</v>
      </c>
      <c r="H10" s="58">
        <v>820490</v>
      </c>
      <c r="I10" s="58">
        <v>406209</v>
      </c>
      <c r="J10" s="58">
        <v>414281</v>
      </c>
      <c r="K10" s="320" t="s">
        <v>2001</v>
      </c>
    </row>
    <row r="11" spans="1:11">
      <c r="A11" s="319" t="s">
        <v>117</v>
      </c>
      <c r="B11" s="58">
        <v>157203</v>
      </c>
      <c r="C11" s="58">
        <v>74185</v>
      </c>
      <c r="D11" s="58">
        <v>83018</v>
      </c>
      <c r="E11" s="58">
        <v>154562</v>
      </c>
      <c r="F11" s="58">
        <v>73169</v>
      </c>
      <c r="G11" s="58">
        <v>81393</v>
      </c>
      <c r="H11" s="58">
        <v>153665</v>
      </c>
      <c r="I11" s="58">
        <v>72785</v>
      </c>
      <c r="J11" s="58">
        <v>80880</v>
      </c>
      <c r="K11" s="320" t="s">
        <v>118</v>
      </c>
    </row>
    <row r="12" spans="1:11">
      <c r="A12" s="319" t="s">
        <v>1998</v>
      </c>
      <c r="B12" s="58">
        <v>55380</v>
      </c>
      <c r="C12" s="58">
        <v>24313</v>
      </c>
      <c r="D12" s="58">
        <v>31067</v>
      </c>
      <c r="E12" s="58">
        <v>52507</v>
      </c>
      <c r="F12" s="58">
        <v>23272</v>
      </c>
      <c r="G12" s="58">
        <v>29235</v>
      </c>
      <c r="H12" s="58">
        <v>51519</v>
      </c>
      <c r="I12" s="58">
        <v>22888</v>
      </c>
      <c r="J12" s="58">
        <v>28631</v>
      </c>
      <c r="K12" s="320" t="s">
        <v>1999</v>
      </c>
    </row>
    <row r="13" spans="1:11">
      <c r="A13" s="358" t="s">
        <v>186</v>
      </c>
      <c r="B13" s="58">
        <v>49780</v>
      </c>
      <c r="C13" s="58">
        <v>21604</v>
      </c>
      <c r="D13" s="58">
        <v>28176</v>
      </c>
      <c r="E13" s="58">
        <v>46895</v>
      </c>
      <c r="F13" s="58">
        <v>20556</v>
      </c>
      <c r="G13" s="58">
        <v>26339</v>
      </c>
      <c r="H13" s="58">
        <v>45881</v>
      </c>
      <c r="I13" s="58">
        <v>20157</v>
      </c>
      <c r="J13" s="58">
        <v>25724</v>
      </c>
      <c r="K13" s="359" t="s">
        <v>187</v>
      </c>
    </row>
    <row r="14" spans="1:11">
      <c r="A14" s="358" t="s">
        <v>188</v>
      </c>
      <c r="B14" s="58">
        <v>5600</v>
      </c>
      <c r="C14" s="58">
        <v>2709</v>
      </c>
      <c r="D14" s="58">
        <v>2891</v>
      </c>
      <c r="E14" s="58">
        <v>5612</v>
      </c>
      <c r="F14" s="58">
        <v>2716</v>
      </c>
      <c r="G14" s="58">
        <v>2896</v>
      </c>
      <c r="H14" s="58">
        <v>5638</v>
      </c>
      <c r="I14" s="58">
        <v>2731</v>
      </c>
      <c r="J14" s="58">
        <v>2907</v>
      </c>
      <c r="K14" s="359" t="s">
        <v>189</v>
      </c>
    </row>
    <row r="15" spans="1:11">
      <c r="A15" s="319" t="s">
        <v>2000</v>
      </c>
      <c r="B15" s="58">
        <v>101823</v>
      </c>
      <c r="C15" s="58">
        <v>49872</v>
      </c>
      <c r="D15" s="58">
        <v>51951</v>
      </c>
      <c r="E15" s="58">
        <v>102055</v>
      </c>
      <c r="F15" s="58">
        <v>49897</v>
      </c>
      <c r="G15" s="58">
        <v>52158</v>
      </c>
      <c r="H15" s="58">
        <v>102146</v>
      </c>
      <c r="I15" s="58">
        <v>49897</v>
      </c>
      <c r="J15" s="58">
        <v>52249</v>
      </c>
      <c r="K15" s="320" t="s">
        <v>2001</v>
      </c>
    </row>
    <row r="16" spans="1:11">
      <c r="A16" s="319" t="s">
        <v>119</v>
      </c>
      <c r="B16" s="58">
        <v>29739</v>
      </c>
      <c r="C16" s="58">
        <v>14945</v>
      </c>
      <c r="D16" s="58">
        <v>14794</v>
      </c>
      <c r="E16" s="58">
        <v>29731</v>
      </c>
      <c r="F16" s="58">
        <v>14919</v>
      </c>
      <c r="G16" s="58">
        <v>14812</v>
      </c>
      <c r="H16" s="58">
        <v>29711</v>
      </c>
      <c r="I16" s="58">
        <v>14893</v>
      </c>
      <c r="J16" s="58">
        <v>14818</v>
      </c>
      <c r="K16" s="320" t="s">
        <v>120</v>
      </c>
    </row>
    <row r="17" spans="1:11">
      <c r="A17" s="319" t="s">
        <v>1998</v>
      </c>
      <c r="B17" s="58">
        <v>5344</v>
      </c>
      <c r="C17" s="58">
        <v>2674</v>
      </c>
      <c r="D17" s="58">
        <v>2670</v>
      </c>
      <c r="E17" s="58">
        <v>5341</v>
      </c>
      <c r="F17" s="58">
        <v>2677</v>
      </c>
      <c r="G17" s="58">
        <v>2664</v>
      </c>
      <c r="H17" s="58">
        <v>5300</v>
      </c>
      <c r="I17" s="58">
        <v>2649</v>
      </c>
      <c r="J17" s="58">
        <v>2651</v>
      </c>
      <c r="K17" s="320" t="s">
        <v>1999</v>
      </c>
    </row>
    <row r="18" spans="1:11">
      <c r="A18" s="358" t="s">
        <v>190</v>
      </c>
      <c r="B18" s="58">
        <v>5344</v>
      </c>
      <c r="C18" s="58">
        <v>2674</v>
      </c>
      <c r="D18" s="58">
        <v>2670</v>
      </c>
      <c r="E18" s="58">
        <v>5341</v>
      </c>
      <c r="F18" s="58">
        <v>2677</v>
      </c>
      <c r="G18" s="58">
        <v>2664</v>
      </c>
      <c r="H18" s="58">
        <v>5300</v>
      </c>
      <c r="I18" s="58">
        <v>2649</v>
      </c>
      <c r="J18" s="58">
        <v>2651</v>
      </c>
      <c r="K18" s="359" t="s">
        <v>191</v>
      </c>
    </row>
    <row r="19" spans="1:11">
      <c r="A19" s="319" t="s">
        <v>2000</v>
      </c>
      <c r="B19" s="58">
        <v>24395</v>
      </c>
      <c r="C19" s="58">
        <v>12271</v>
      </c>
      <c r="D19" s="58">
        <v>12124</v>
      </c>
      <c r="E19" s="58">
        <v>24390</v>
      </c>
      <c r="F19" s="58">
        <v>12242</v>
      </c>
      <c r="G19" s="58">
        <v>12148</v>
      </c>
      <c r="H19" s="58">
        <v>24411</v>
      </c>
      <c r="I19" s="58">
        <v>12244</v>
      </c>
      <c r="J19" s="58">
        <v>12167</v>
      </c>
      <c r="K19" s="320" t="s">
        <v>2001</v>
      </c>
    </row>
    <row r="20" spans="1:11">
      <c r="A20" s="319" t="s">
        <v>121</v>
      </c>
      <c r="B20" s="58">
        <v>119090</v>
      </c>
      <c r="C20" s="58">
        <v>58631</v>
      </c>
      <c r="D20" s="58">
        <v>60459</v>
      </c>
      <c r="E20" s="58">
        <v>118816</v>
      </c>
      <c r="F20" s="58">
        <v>58348</v>
      </c>
      <c r="G20" s="58">
        <v>60468</v>
      </c>
      <c r="H20" s="58">
        <v>118153</v>
      </c>
      <c r="I20" s="58">
        <v>58018</v>
      </c>
      <c r="J20" s="58">
        <v>60135</v>
      </c>
      <c r="K20" s="320" t="s">
        <v>122</v>
      </c>
    </row>
    <row r="21" spans="1:11">
      <c r="A21" s="319" t="s">
        <v>1998</v>
      </c>
      <c r="B21" s="58">
        <v>9226</v>
      </c>
      <c r="C21" s="58">
        <v>4409</v>
      </c>
      <c r="D21" s="58">
        <v>4817</v>
      </c>
      <c r="E21" s="58">
        <v>9151</v>
      </c>
      <c r="F21" s="58">
        <v>4364</v>
      </c>
      <c r="G21" s="58">
        <v>4787</v>
      </c>
      <c r="H21" s="58">
        <v>8994</v>
      </c>
      <c r="I21" s="58">
        <v>4281</v>
      </c>
      <c r="J21" s="58">
        <v>4713</v>
      </c>
      <c r="K21" s="320" t="s">
        <v>1999</v>
      </c>
    </row>
    <row r="22" spans="1:11">
      <c r="A22" s="358" t="s">
        <v>192</v>
      </c>
      <c r="B22" s="58">
        <v>9226</v>
      </c>
      <c r="C22" s="58">
        <v>4409</v>
      </c>
      <c r="D22" s="58">
        <v>4817</v>
      </c>
      <c r="E22" s="58">
        <v>9151</v>
      </c>
      <c r="F22" s="58">
        <v>4364</v>
      </c>
      <c r="G22" s="58">
        <v>4787</v>
      </c>
      <c r="H22" s="58">
        <v>8994</v>
      </c>
      <c r="I22" s="58">
        <v>4281</v>
      </c>
      <c r="J22" s="58">
        <v>4713</v>
      </c>
      <c r="K22" s="359" t="s">
        <v>193</v>
      </c>
    </row>
    <row r="23" spans="1:11">
      <c r="A23" s="319" t="s">
        <v>2000</v>
      </c>
      <c r="B23" s="58">
        <v>109864</v>
      </c>
      <c r="C23" s="58">
        <v>54222</v>
      </c>
      <c r="D23" s="58">
        <v>55642</v>
      </c>
      <c r="E23" s="58">
        <v>109665</v>
      </c>
      <c r="F23" s="58">
        <v>53984</v>
      </c>
      <c r="G23" s="58">
        <v>55681</v>
      </c>
      <c r="H23" s="58">
        <v>109159</v>
      </c>
      <c r="I23" s="58">
        <v>53737</v>
      </c>
      <c r="J23" s="58">
        <v>55422</v>
      </c>
      <c r="K23" s="320" t="s">
        <v>2001</v>
      </c>
    </row>
    <row r="24" spans="1:11">
      <c r="A24" s="319" t="s">
        <v>123</v>
      </c>
      <c r="B24" s="58">
        <v>84581</v>
      </c>
      <c r="C24" s="58">
        <v>40013</v>
      </c>
      <c r="D24" s="58">
        <v>44568</v>
      </c>
      <c r="E24" s="58">
        <v>82680</v>
      </c>
      <c r="F24" s="58">
        <v>39357</v>
      </c>
      <c r="G24" s="58">
        <v>43323</v>
      </c>
      <c r="H24" s="58">
        <v>82470</v>
      </c>
      <c r="I24" s="58">
        <v>39083</v>
      </c>
      <c r="J24" s="58">
        <v>43387</v>
      </c>
      <c r="K24" s="320" t="s">
        <v>124</v>
      </c>
    </row>
    <row r="25" spans="1:11">
      <c r="A25" s="319" t="s">
        <v>1998</v>
      </c>
      <c r="B25" s="58">
        <v>28785</v>
      </c>
      <c r="C25" s="58">
        <v>12548</v>
      </c>
      <c r="D25" s="58">
        <v>16237</v>
      </c>
      <c r="E25" s="58">
        <v>27018</v>
      </c>
      <c r="F25" s="58">
        <v>12024</v>
      </c>
      <c r="G25" s="58">
        <v>14994</v>
      </c>
      <c r="H25" s="58">
        <v>27119</v>
      </c>
      <c r="I25" s="58">
        <v>11964</v>
      </c>
      <c r="J25" s="58">
        <v>15155</v>
      </c>
      <c r="K25" s="320" t="s">
        <v>1999</v>
      </c>
    </row>
    <row r="26" spans="1:11">
      <c r="A26" s="358" t="s">
        <v>194</v>
      </c>
      <c r="B26" s="58">
        <v>3416</v>
      </c>
      <c r="C26" s="58">
        <v>1628</v>
      </c>
      <c r="D26" s="58">
        <v>1788</v>
      </c>
      <c r="E26" s="58">
        <v>3384</v>
      </c>
      <c r="F26" s="58">
        <v>1601</v>
      </c>
      <c r="G26" s="58">
        <v>1783</v>
      </c>
      <c r="H26" s="58">
        <v>3350</v>
      </c>
      <c r="I26" s="58">
        <v>1581</v>
      </c>
      <c r="J26" s="58">
        <v>1769</v>
      </c>
      <c r="K26" s="359" t="s">
        <v>195</v>
      </c>
    </row>
    <row r="27" spans="1:11">
      <c r="A27" s="358" t="s">
        <v>196</v>
      </c>
      <c r="B27" s="58">
        <v>8858</v>
      </c>
      <c r="C27" s="58">
        <v>4257</v>
      </c>
      <c r="D27" s="58">
        <v>4601</v>
      </c>
      <c r="E27" s="58">
        <v>8868</v>
      </c>
      <c r="F27" s="58">
        <v>4267</v>
      </c>
      <c r="G27" s="58">
        <v>4601</v>
      </c>
      <c r="H27" s="58">
        <v>8875</v>
      </c>
      <c r="I27" s="58">
        <v>4263</v>
      </c>
      <c r="J27" s="58">
        <v>4612</v>
      </c>
      <c r="K27" s="359" t="s">
        <v>197</v>
      </c>
    </row>
    <row r="28" spans="1:11">
      <c r="A28" s="358" t="s">
        <v>198</v>
      </c>
      <c r="B28" s="58">
        <v>16511</v>
      </c>
      <c r="C28" s="58">
        <v>6663</v>
      </c>
      <c r="D28" s="58">
        <v>9848</v>
      </c>
      <c r="E28" s="58">
        <v>14766</v>
      </c>
      <c r="F28" s="58">
        <v>6156</v>
      </c>
      <c r="G28" s="58">
        <v>8610</v>
      </c>
      <c r="H28" s="58">
        <v>14894</v>
      </c>
      <c r="I28" s="58">
        <v>6120</v>
      </c>
      <c r="J28" s="58">
        <v>8774</v>
      </c>
      <c r="K28" s="359" t="s">
        <v>199</v>
      </c>
    </row>
    <row r="29" spans="1:11">
      <c r="A29" s="319" t="s">
        <v>2000</v>
      </c>
      <c r="B29" s="58">
        <v>55796</v>
      </c>
      <c r="C29" s="58">
        <v>27465</v>
      </c>
      <c r="D29" s="58">
        <v>28331</v>
      </c>
      <c r="E29" s="58">
        <v>55662</v>
      </c>
      <c r="F29" s="58">
        <v>27333</v>
      </c>
      <c r="G29" s="58">
        <v>28329</v>
      </c>
      <c r="H29" s="58">
        <v>55351</v>
      </c>
      <c r="I29" s="58">
        <v>27119</v>
      </c>
      <c r="J29" s="58">
        <v>28232</v>
      </c>
      <c r="K29" s="320" t="s">
        <v>2001</v>
      </c>
    </row>
    <row r="30" spans="1:11">
      <c r="A30" s="319" t="s">
        <v>125</v>
      </c>
      <c r="B30" s="58">
        <v>60769</v>
      </c>
      <c r="C30" s="58">
        <v>29954</v>
      </c>
      <c r="D30" s="58">
        <v>30815</v>
      </c>
      <c r="E30" s="58">
        <v>60612</v>
      </c>
      <c r="F30" s="58">
        <v>29855</v>
      </c>
      <c r="G30" s="58">
        <v>30757</v>
      </c>
      <c r="H30" s="58">
        <v>60329</v>
      </c>
      <c r="I30" s="58">
        <v>29660</v>
      </c>
      <c r="J30" s="58">
        <v>30669</v>
      </c>
      <c r="K30" s="320" t="s">
        <v>126</v>
      </c>
    </row>
    <row r="31" spans="1:11">
      <c r="A31" s="319" t="s">
        <v>1998</v>
      </c>
      <c r="B31" s="58">
        <v>4687</v>
      </c>
      <c r="C31" s="58">
        <v>2283</v>
      </c>
      <c r="D31" s="58">
        <v>2404</v>
      </c>
      <c r="E31" s="58">
        <v>4671</v>
      </c>
      <c r="F31" s="58">
        <v>2269</v>
      </c>
      <c r="G31" s="58">
        <v>2402</v>
      </c>
      <c r="H31" s="58">
        <v>4630</v>
      </c>
      <c r="I31" s="58">
        <v>2244</v>
      </c>
      <c r="J31" s="58">
        <v>2386</v>
      </c>
      <c r="K31" s="320" t="s">
        <v>1999</v>
      </c>
    </row>
    <row r="32" spans="1:11">
      <c r="A32" s="358" t="s">
        <v>200</v>
      </c>
      <c r="B32" s="58">
        <v>4687</v>
      </c>
      <c r="C32" s="58">
        <v>2283</v>
      </c>
      <c r="D32" s="58">
        <v>2404</v>
      </c>
      <c r="E32" s="58">
        <v>4671</v>
      </c>
      <c r="F32" s="58">
        <v>2269</v>
      </c>
      <c r="G32" s="58">
        <v>2402</v>
      </c>
      <c r="H32" s="58">
        <v>4630</v>
      </c>
      <c r="I32" s="58">
        <v>2244</v>
      </c>
      <c r="J32" s="58">
        <v>2386</v>
      </c>
      <c r="K32" s="359" t="s">
        <v>201</v>
      </c>
    </row>
    <row r="33" spans="1:11">
      <c r="A33" s="319" t="s">
        <v>2000</v>
      </c>
      <c r="B33" s="58">
        <v>56082</v>
      </c>
      <c r="C33" s="58">
        <v>27671</v>
      </c>
      <c r="D33" s="58">
        <v>28411</v>
      </c>
      <c r="E33" s="58">
        <v>55941</v>
      </c>
      <c r="F33" s="58">
        <v>27586</v>
      </c>
      <c r="G33" s="58">
        <v>28355</v>
      </c>
      <c r="H33" s="58">
        <v>55699</v>
      </c>
      <c r="I33" s="58">
        <v>27416</v>
      </c>
      <c r="J33" s="58">
        <v>28283</v>
      </c>
      <c r="K33" s="320" t="s">
        <v>2001</v>
      </c>
    </row>
    <row r="34" spans="1:11">
      <c r="A34" s="319" t="s">
        <v>127</v>
      </c>
      <c r="B34" s="58">
        <v>107264</v>
      </c>
      <c r="C34" s="58">
        <v>53340</v>
      </c>
      <c r="D34" s="58">
        <v>53924</v>
      </c>
      <c r="E34" s="58">
        <v>107084</v>
      </c>
      <c r="F34" s="58">
        <v>53189</v>
      </c>
      <c r="G34" s="58">
        <v>53895</v>
      </c>
      <c r="H34" s="58">
        <v>106494</v>
      </c>
      <c r="I34" s="58">
        <v>52859</v>
      </c>
      <c r="J34" s="58">
        <v>53635</v>
      </c>
      <c r="K34" s="320" t="s">
        <v>128</v>
      </c>
    </row>
    <row r="35" spans="1:11">
      <c r="A35" s="319" t="s">
        <v>1998</v>
      </c>
      <c r="B35" s="58">
        <v>5671</v>
      </c>
      <c r="C35" s="58">
        <v>2615</v>
      </c>
      <c r="D35" s="58">
        <v>3056</v>
      </c>
      <c r="E35" s="58">
        <v>5586</v>
      </c>
      <c r="F35" s="58">
        <v>2569</v>
      </c>
      <c r="G35" s="58">
        <v>3017</v>
      </c>
      <c r="H35" s="58">
        <v>5441</v>
      </c>
      <c r="I35" s="58">
        <v>2492</v>
      </c>
      <c r="J35" s="58">
        <v>2949</v>
      </c>
      <c r="K35" s="320" t="s">
        <v>1999</v>
      </c>
    </row>
    <row r="36" spans="1:11">
      <c r="A36" s="358" t="s">
        <v>202</v>
      </c>
      <c r="B36" s="58">
        <v>5671</v>
      </c>
      <c r="C36" s="58">
        <v>2615</v>
      </c>
      <c r="D36" s="58">
        <v>3056</v>
      </c>
      <c r="E36" s="58">
        <v>5586</v>
      </c>
      <c r="F36" s="58">
        <v>2569</v>
      </c>
      <c r="G36" s="58">
        <v>3017</v>
      </c>
      <c r="H36" s="58">
        <v>5441</v>
      </c>
      <c r="I36" s="58">
        <v>2492</v>
      </c>
      <c r="J36" s="58">
        <v>2949</v>
      </c>
      <c r="K36" s="359" t="s">
        <v>203</v>
      </c>
    </row>
    <row r="37" spans="1:11">
      <c r="A37" s="319" t="s">
        <v>2000</v>
      </c>
      <c r="B37" s="58">
        <v>101593</v>
      </c>
      <c r="C37" s="58">
        <v>50725</v>
      </c>
      <c r="D37" s="58">
        <v>50868</v>
      </c>
      <c r="E37" s="58">
        <v>101498</v>
      </c>
      <c r="F37" s="58">
        <v>50620</v>
      </c>
      <c r="G37" s="58">
        <v>50878</v>
      </c>
      <c r="H37" s="58">
        <v>101053</v>
      </c>
      <c r="I37" s="58">
        <v>50367</v>
      </c>
      <c r="J37" s="58">
        <v>50686</v>
      </c>
      <c r="K37" s="320" t="s">
        <v>2001</v>
      </c>
    </row>
    <row r="38" spans="1:11">
      <c r="A38" s="319" t="s">
        <v>129</v>
      </c>
      <c r="B38" s="58">
        <v>60944</v>
      </c>
      <c r="C38" s="58">
        <v>30383</v>
      </c>
      <c r="D38" s="58">
        <v>30561</v>
      </c>
      <c r="E38" s="58">
        <v>60897</v>
      </c>
      <c r="F38" s="58">
        <v>30325</v>
      </c>
      <c r="G38" s="58">
        <v>30572</v>
      </c>
      <c r="H38" s="58">
        <v>60896</v>
      </c>
      <c r="I38" s="58">
        <v>30304</v>
      </c>
      <c r="J38" s="58">
        <v>30592</v>
      </c>
      <c r="K38" s="320" t="s">
        <v>130</v>
      </c>
    </row>
    <row r="39" spans="1:11">
      <c r="A39" s="319" t="s">
        <v>1998</v>
      </c>
      <c r="B39" s="58">
        <v>3784</v>
      </c>
      <c r="C39" s="58">
        <v>1843</v>
      </c>
      <c r="D39" s="58">
        <v>1941</v>
      </c>
      <c r="E39" s="58">
        <v>3772</v>
      </c>
      <c r="F39" s="58">
        <v>1829</v>
      </c>
      <c r="G39" s="58">
        <v>1943</v>
      </c>
      <c r="H39" s="58">
        <v>3742</v>
      </c>
      <c r="I39" s="58">
        <v>1798</v>
      </c>
      <c r="J39" s="58">
        <v>1944</v>
      </c>
      <c r="K39" s="320" t="s">
        <v>1999</v>
      </c>
    </row>
    <row r="40" spans="1:11">
      <c r="A40" s="358" t="s">
        <v>204</v>
      </c>
      <c r="B40" s="58">
        <v>3784</v>
      </c>
      <c r="C40" s="58">
        <v>1843</v>
      </c>
      <c r="D40" s="58">
        <v>1941</v>
      </c>
      <c r="E40" s="58">
        <v>3772</v>
      </c>
      <c r="F40" s="58">
        <v>1829</v>
      </c>
      <c r="G40" s="58">
        <v>1943</v>
      </c>
      <c r="H40" s="58">
        <v>3742</v>
      </c>
      <c r="I40" s="58">
        <v>1798</v>
      </c>
      <c r="J40" s="58">
        <v>1944</v>
      </c>
      <c r="K40" s="359" t="s">
        <v>205</v>
      </c>
    </row>
    <row r="41" spans="1:11">
      <c r="A41" s="319" t="s">
        <v>2000</v>
      </c>
      <c r="B41" s="58">
        <v>57160</v>
      </c>
      <c r="C41" s="58">
        <v>28540</v>
      </c>
      <c r="D41" s="58">
        <v>28620</v>
      </c>
      <c r="E41" s="58">
        <v>57125</v>
      </c>
      <c r="F41" s="58">
        <v>28496</v>
      </c>
      <c r="G41" s="58">
        <v>28629</v>
      </c>
      <c r="H41" s="58">
        <v>57154</v>
      </c>
      <c r="I41" s="58">
        <v>28506</v>
      </c>
      <c r="J41" s="58">
        <v>28648</v>
      </c>
      <c r="K41" s="320" t="s">
        <v>2001</v>
      </c>
    </row>
    <row r="42" spans="1:11">
      <c r="A42" s="319" t="s">
        <v>131</v>
      </c>
      <c r="B42" s="58">
        <v>87632</v>
      </c>
      <c r="C42" s="58">
        <v>43403</v>
      </c>
      <c r="D42" s="58">
        <v>44229</v>
      </c>
      <c r="E42" s="58">
        <v>87589</v>
      </c>
      <c r="F42" s="58">
        <v>43337</v>
      </c>
      <c r="G42" s="58">
        <v>44252</v>
      </c>
      <c r="H42" s="58">
        <v>87414</v>
      </c>
      <c r="I42" s="58">
        <v>43241</v>
      </c>
      <c r="J42" s="58">
        <v>44173</v>
      </c>
      <c r="K42" s="320" t="s">
        <v>132</v>
      </c>
    </row>
    <row r="43" spans="1:11">
      <c r="A43" s="319" t="s">
        <v>1998</v>
      </c>
      <c r="B43" s="58">
        <v>8040</v>
      </c>
      <c r="C43" s="58">
        <v>3820</v>
      </c>
      <c r="D43" s="58">
        <v>4220</v>
      </c>
      <c r="E43" s="58">
        <v>7992</v>
      </c>
      <c r="F43" s="58">
        <v>3783</v>
      </c>
      <c r="G43" s="58">
        <v>4209</v>
      </c>
      <c r="H43" s="58">
        <v>7990</v>
      </c>
      <c r="I43" s="58">
        <v>3788</v>
      </c>
      <c r="J43" s="58">
        <v>4202</v>
      </c>
      <c r="K43" s="320" t="s">
        <v>1999</v>
      </c>
    </row>
    <row r="44" spans="1:11" ht="37.5">
      <c r="A44" s="358" t="s">
        <v>206</v>
      </c>
      <c r="B44" s="58">
        <v>8040</v>
      </c>
      <c r="C44" s="58">
        <v>3820</v>
      </c>
      <c r="D44" s="58">
        <v>4220</v>
      </c>
      <c r="E44" s="58">
        <v>7992</v>
      </c>
      <c r="F44" s="58">
        <v>3783</v>
      </c>
      <c r="G44" s="58">
        <v>4209</v>
      </c>
      <c r="H44" s="58">
        <v>7990</v>
      </c>
      <c r="I44" s="58">
        <v>3788</v>
      </c>
      <c r="J44" s="58">
        <v>4202</v>
      </c>
      <c r="K44" s="359" t="s">
        <v>207</v>
      </c>
    </row>
    <row r="45" spans="1:11">
      <c r="A45" s="319" t="s">
        <v>2000</v>
      </c>
      <c r="B45" s="58">
        <v>79592</v>
      </c>
      <c r="C45" s="58">
        <v>39583</v>
      </c>
      <c r="D45" s="58">
        <v>40009</v>
      </c>
      <c r="E45" s="58">
        <v>79597</v>
      </c>
      <c r="F45" s="58">
        <v>39554</v>
      </c>
      <c r="G45" s="58">
        <v>40043</v>
      </c>
      <c r="H45" s="58">
        <v>79424</v>
      </c>
      <c r="I45" s="58">
        <v>39453</v>
      </c>
      <c r="J45" s="58">
        <v>39971</v>
      </c>
      <c r="K45" s="320" t="s">
        <v>2001</v>
      </c>
    </row>
    <row r="46" spans="1:11">
      <c r="A46" s="319" t="s">
        <v>133</v>
      </c>
      <c r="B46" s="58">
        <v>112266</v>
      </c>
      <c r="C46" s="58">
        <v>55712</v>
      </c>
      <c r="D46" s="58">
        <v>56554</v>
      </c>
      <c r="E46" s="58">
        <v>112214</v>
      </c>
      <c r="F46" s="58">
        <v>55639</v>
      </c>
      <c r="G46" s="58">
        <v>56575</v>
      </c>
      <c r="H46" s="58">
        <v>111883</v>
      </c>
      <c r="I46" s="58">
        <v>55507</v>
      </c>
      <c r="J46" s="58">
        <v>56376</v>
      </c>
      <c r="K46" s="320" t="s">
        <v>134</v>
      </c>
    </row>
    <row r="47" spans="1:11">
      <c r="A47" s="319" t="s">
        <v>1998</v>
      </c>
      <c r="B47" s="58">
        <v>4760</v>
      </c>
      <c r="C47" s="58">
        <v>2268</v>
      </c>
      <c r="D47" s="58">
        <v>2492</v>
      </c>
      <c r="E47" s="58">
        <v>4709</v>
      </c>
      <c r="F47" s="58">
        <v>2230</v>
      </c>
      <c r="G47" s="58">
        <v>2479</v>
      </c>
      <c r="H47" s="58">
        <v>4649</v>
      </c>
      <c r="I47" s="58">
        <v>2199</v>
      </c>
      <c r="J47" s="58">
        <v>2450</v>
      </c>
      <c r="K47" s="320" t="s">
        <v>1999</v>
      </c>
    </row>
    <row r="48" spans="1:11">
      <c r="A48" s="358" t="s">
        <v>1268</v>
      </c>
      <c r="B48" s="58">
        <v>4760</v>
      </c>
      <c r="C48" s="58">
        <v>2268</v>
      </c>
      <c r="D48" s="58">
        <v>2492</v>
      </c>
      <c r="E48" s="58">
        <v>4709</v>
      </c>
      <c r="F48" s="58">
        <v>2230</v>
      </c>
      <c r="G48" s="58">
        <v>2479</v>
      </c>
      <c r="H48" s="58">
        <v>4649</v>
      </c>
      <c r="I48" s="58">
        <v>2199</v>
      </c>
      <c r="J48" s="58">
        <v>2450</v>
      </c>
      <c r="K48" s="359" t="s">
        <v>1269</v>
      </c>
    </row>
    <row r="49" spans="1:11">
      <c r="A49" s="319" t="s">
        <v>2000</v>
      </c>
      <c r="B49" s="58">
        <v>107506</v>
      </c>
      <c r="C49" s="58">
        <v>53444</v>
      </c>
      <c r="D49" s="58">
        <v>54062</v>
      </c>
      <c r="E49" s="58">
        <v>107505</v>
      </c>
      <c r="F49" s="58">
        <v>53409</v>
      </c>
      <c r="G49" s="58">
        <v>54096</v>
      </c>
      <c r="H49" s="58">
        <v>107234</v>
      </c>
      <c r="I49" s="58">
        <v>53308</v>
      </c>
      <c r="J49" s="58">
        <v>53926</v>
      </c>
      <c r="K49" s="320" t="s">
        <v>2001</v>
      </c>
    </row>
    <row r="50" spans="1:11">
      <c r="A50" s="319" t="s">
        <v>135</v>
      </c>
      <c r="B50" s="58">
        <v>37390</v>
      </c>
      <c r="C50" s="58">
        <v>18695</v>
      </c>
      <c r="D50" s="58">
        <v>18695</v>
      </c>
      <c r="E50" s="58">
        <v>37390</v>
      </c>
      <c r="F50" s="58">
        <v>18680</v>
      </c>
      <c r="G50" s="58">
        <v>18710</v>
      </c>
      <c r="H50" s="58">
        <v>37260</v>
      </c>
      <c r="I50" s="58">
        <v>18601</v>
      </c>
      <c r="J50" s="58">
        <v>18659</v>
      </c>
      <c r="K50" s="320" t="s">
        <v>136</v>
      </c>
    </row>
    <row r="51" spans="1:11">
      <c r="A51" s="319" t="s">
        <v>1998</v>
      </c>
      <c r="B51" s="58">
        <v>4734</v>
      </c>
      <c r="C51" s="58">
        <v>2388</v>
      </c>
      <c r="D51" s="58">
        <v>2346</v>
      </c>
      <c r="E51" s="58">
        <v>4754</v>
      </c>
      <c r="F51" s="58">
        <v>2397</v>
      </c>
      <c r="G51" s="58">
        <v>2357</v>
      </c>
      <c r="H51" s="58">
        <v>4731</v>
      </c>
      <c r="I51" s="58">
        <v>2384</v>
      </c>
      <c r="J51" s="58">
        <v>2347</v>
      </c>
      <c r="K51" s="320" t="s">
        <v>1999</v>
      </c>
    </row>
    <row r="52" spans="1:11">
      <c r="A52" s="358" t="s">
        <v>208</v>
      </c>
      <c r="B52" s="58">
        <v>4734</v>
      </c>
      <c r="C52" s="58">
        <v>2388</v>
      </c>
      <c r="D52" s="58">
        <v>2346</v>
      </c>
      <c r="E52" s="58">
        <v>4754</v>
      </c>
      <c r="F52" s="58">
        <v>2397</v>
      </c>
      <c r="G52" s="58">
        <v>2357</v>
      </c>
      <c r="H52" s="58">
        <v>4731</v>
      </c>
      <c r="I52" s="58">
        <v>2384</v>
      </c>
      <c r="J52" s="58">
        <v>2347</v>
      </c>
      <c r="K52" s="359" t="s">
        <v>209</v>
      </c>
    </row>
    <row r="53" spans="1:11">
      <c r="A53" s="319" t="s">
        <v>2000</v>
      </c>
      <c r="B53" s="58">
        <v>32656</v>
      </c>
      <c r="C53" s="58">
        <v>16307</v>
      </c>
      <c r="D53" s="58">
        <v>16349</v>
      </c>
      <c r="E53" s="58">
        <v>32636</v>
      </c>
      <c r="F53" s="58">
        <v>16283</v>
      </c>
      <c r="G53" s="58">
        <v>16353</v>
      </c>
      <c r="H53" s="58">
        <v>32529</v>
      </c>
      <c r="I53" s="58">
        <v>16217</v>
      </c>
      <c r="J53" s="58">
        <v>16312</v>
      </c>
      <c r="K53" s="320" t="s">
        <v>2001</v>
      </c>
    </row>
    <row r="54" spans="1:11">
      <c r="A54" s="319" t="s">
        <v>137</v>
      </c>
      <c r="B54" s="58">
        <v>35143</v>
      </c>
      <c r="C54" s="58">
        <v>17479</v>
      </c>
      <c r="D54" s="58">
        <v>17664</v>
      </c>
      <c r="E54" s="58">
        <v>35054</v>
      </c>
      <c r="F54" s="58">
        <v>17422</v>
      </c>
      <c r="G54" s="58">
        <v>17632</v>
      </c>
      <c r="H54" s="58">
        <v>34911</v>
      </c>
      <c r="I54" s="58">
        <v>17345</v>
      </c>
      <c r="J54" s="58">
        <v>17566</v>
      </c>
      <c r="K54" s="320" t="s">
        <v>138</v>
      </c>
    </row>
    <row r="55" spans="1:11">
      <c r="A55" s="319" t="s">
        <v>1998</v>
      </c>
      <c r="B55" s="56" t="s">
        <v>96</v>
      </c>
      <c r="C55" s="56" t="s">
        <v>96</v>
      </c>
      <c r="D55" s="56" t="s">
        <v>96</v>
      </c>
      <c r="E55" s="56" t="s">
        <v>96</v>
      </c>
      <c r="F55" s="56" t="s">
        <v>96</v>
      </c>
      <c r="G55" s="56" t="s">
        <v>96</v>
      </c>
      <c r="H55" s="56" t="s">
        <v>96</v>
      </c>
      <c r="I55" s="56" t="s">
        <v>96</v>
      </c>
      <c r="J55" s="56" t="s">
        <v>96</v>
      </c>
      <c r="K55" s="320" t="s">
        <v>1999</v>
      </c>
    </row>
    <row r="56" spans="1:11">
      <c r="A56" s="319" t="s">
        <v>2000</v>
      </c>
      <c r="B56" s="58">
        <v>35143</v>
      </c>
      <c r="C56" s="58">
        <v>17479</v>
      </c>
      <c r="D56" s="58">
        <v>17664</v>
      </c>
      <c r="E56" s="58">
        <v>35054</v>
      </c>
      <c r="F56" s="58">
        <v>17422</v>
      </c>
      <c r="G56" s="58">
        <v>17632</v>
      </c>
      <c r="H56" s="58">
        <v>34911</v>
      </c>
      <c r="I56" s="58">
        <v>17345</v>
      </c>
      <c r="J56" s="58">
        <v>17566</v>
      </c>
      <c r="K56" s="320" t="s">
        <v>2001</v>
      </c>
    </row>
    <row r="57" spans="1:11">
      <c r="A57" s="319" t="s">
        <v>139</v>
      </c>
      <c r="B57" s="58">
        <v>37035</v>
      </c>
      <c r="C57" s="58">
        <v>18647</v>
      </c>
      <c r="D57" s="58">
        <v>18388</v>
      </c>
      <c r="E57" s="58">
        <v>37053</v>
      </c>
      <c r="F57" s="58">
        <v>18618</v>
      </c>
      <c r="G57" s="58">
        <v>18435</v>
      </c>
      <c r="H57" s="58">
        <v>36962</v>
      </c>
      <c r="I57" s="58">
        <v>18580</v>
      </c>
      <c r="J57" s="58">
        <v>18382</v>
      </c>
      <c r="K57" s="320" t="s">
        <v>140</v>
      </c>
    </row>
    <row r="58" spans="1:11">
      <c r="A58" s="319" t="s">
        <v>1998</v>
      </c>
      <c r="B58" s="56" t="s">
        <v>96</v>
      </c>
      <c r="C58" s="56" t="s">
        <v>96</v>
      </c>
      <c r="D58" s="56" t="s">
        <v>96</v>
      </c>
      <c r="E58" s="56" t="s">
        <v>96</v>
      </c>
      <c r="F58" s="56" t="s">
        <v>96</v>
      </c>
      <c r="G58" s="56" t="s">
        <v>96</v>
      </c>
      <c r="H58" s="56" t="s">
        <v>96</v>
      </c>
      <c r="I58" s="56" t="s">
        <v>96</v>
      </c>
      <c r="J58" s="56" t="s">
        <v>96</v>
      </c>
      <c r="K58" s="320" t="s">
        <v>1999</v>
      </c>
    </row>
    <row r="59" spans="1:11">
      <c r="A59" s="319" t="s">
        <v>2000</v>
      </c>
      <c r="B59" s="58">
        <v>37035</v>
      </c>
      <c r="C59" s="58">
        <v>18647</v>
      </c>
      <c r="D59" s="58">
        <v>18388</v>
      </c>
      <c r="E59" s="58">
        <v>37053</v>
      </c>
      <c r="F59" s="58">
        <v>18618</v>
      </c>
      <c r="G59" s="58">
        <v>18435</v>
      </c>
      <c r="H59" s="58">
        <v>36962</v>
      </c>
      <c r="I59" s="58">
        <v>18580</v>
      </c>
      <c r="J59" s="58">
        <v>18382</v>
      </c>
      <c r="K59" s="320" t="s">
        <v>2001</v>
      </c>
    </row>
    <row r="60" spans="1:11">
      <c r="A60" s="319" t="s">
        <v>141</v>
      </c>
      <c r="B60" s="58">
        <v>24604</v>
      </c>
      <c r="C60" s="58">
        <v>12110</v>
      </c>
      <c r="D60" s="58">
        <v>12494</v>
      </c>
      <c r="E60" s="58">
        <v>24628</v>
      </c>
      <c r="F60" s="58">
        <v>12118</v>
      </c>
      <c r="G60" s="58">
        <v>12510</v>
      </c>
      <c r="H60" s="58">
        <v>24457</v>
      </c>
      <c r="I60" s="58">
        <v>12020</v>
      </c>
      <c r="J60" s="58">
        <v>12437</v>
      </c>
      <c r="K60" s="320" t="s">
        <v>142</v>
      </c>
    </row>
    <row r="61" spans="1:11">
      <c r="A61" s="319" t="s">
        <v>1998</v>
      </c>
      <c r="B61" s="56" t="s">
        <v>96</v>
      </c>
      <c r="C61" s="56" t="s">
        <v>96</v>
      </c>
      <c r="D61" s="56" t="s">
        <v>96</v>
      </c>
      <c r="E61" s="56" t="s">
        <v>96</v>
      </c>
      <c r="F61" s="56" t="s">
        <v>96</v>
      </c>
      <c r="G61" s="56" t="s">
        <v>96</v>
      </c>
      <c r="H61" s="56" t="s">
        <v>96</v>
      </c>
      <c r="I61" s="56" t="s">
        <v>96</v>
      </c>
      <c r="J61" s="56" t="s">
        <v>96</v>
      </c>
      <c r="K61" s="320" t="s">
        <v>1999</v>
      </c>
    </row>
    <row r="62" spans="1:11" ht="22.5" thickBot="1">
      <c r="A62" s="319" t="s">
        <v>2000</v>
      </c>
      <c r="B62" s="58">
        <v>24604</v>
      </c>
      <c r="C62" s="58">
        <v>12110</v>
      </c>
      <c r="D62" s="58">
        <v>12494</v>
      </c>
      <c r="E62" s="58">
        <v>24628</v>
      </c>
      <c r="F62" s="58">
        <v>12118</v>
      </c>
      <c r="G62" s="58">
        <v>12510</v>
      </c>
      <c r="H62" s="58">
        <v>24457</v>
      </c>
      <c r="I62" s="58">
        <v>12020</v>
      </c>
      <c r="J62" s="58">
        <v>12437</v>
      </c>
      <c r="K62" s="320" t="s">
        <v>2001</v>
      </c>
    </row>
    <row r="63" spans="1:11">
      <c r="A63" s="360"/>
      <c r="B63" s="360"/>
      <c r="C63" s="360"/>
      <c r="D63" s="360"/>
      <c r="E63" s="360"/>
      <c r="F63" s="360"/>
      <c r="G63" s="360"/>
      <c r="H63" s="360"/>
      <c r="I63" s="360"/>
      <c r="J63" s="360"/>
      <c r="K63" s="360"/>
    </row>
    <row r="64" spans="1:11" ht="131.25">
      <c r="A64" s="901" t="s">
        <v>143</v>
      </c>
      <c r="B64" s="900" t="s">
        <v>144</v>
      </c>
      <c r="C64" s="901" t="s">
        <v>145</v>
      </c>
      <c r="D64" s="900" t="s">
        <v>210</v>
      </c>
      <c r="E64"/>
      <c r="F64"/>
      <c r="G64"/>
      <c r="H64"/>
      <c r="I64"/>
      <c r="J64"/>
      <c r="K64"/>
    </row>
    <row r="65" spans="1:11">
      <c r="A65" s="163"/>
      <c r="B65" s="163"/>
      <c r="C65" s="163"/>
      <c r="D65" s="163"/>
      <c r="E65" s="163"/>
      <c r="F65" s="163"/>
      <c r="G65" s="163"/>
      <c r="H65" s="163"/>
      <c r="I65" s="163"/>
      <c r="J65" s="163"/>
      <c r="K65" s="163"/>
    </row>
    <row r="66" spans="1:11" ht="37.5">
      <c r="A66" s="722" t="s">
        <v>143</v>
      </c>
      <c r="B66" s="727" t="s">
        <v>144</v>
      </c>
      <c r="F66" s="722" t="s">
        <v>145</v>
      </c>
      <c r="G66" s="727" t="s">
        <v>210</v>
      </c>
    </row>
    <row r="68" spans="1:11">
      <c r="B68" s="92" t="s">
        <v>211</v>
      </c>
      <c r="C68" s="97" t="s">
        <v>212</v>
      </c>
      <c r="D68" s="97"/>
      <c r="E68" s="97"/>
      <c r="F68" s="97"/>
      <c r="G68" s="97"/>
    </row>
    <row r="69" spans="1:11">
      <c r="B69" s="92"/>
      <c r="C69" s="98" t="s">
        <v>213</v>
      </c>
      <c r="D69" s="92"/>
      <c r="E69" s="92"/>
      <c r="F69" s="92"/>
      <c r="G69" s="92"/>
    </row>
    <row r="70" spans="1:11">
      <c r="B70" s="92"/>
      <c r="C70" s="92"/>
      <c r="D70" s="92"/>
      <c r="E70" s="92"/>
      <c r="F70" s="92"/>
      <c r="G70" s="92"/>
    </row>
    <row r="71" spans="1:11" ht="65.25">
      <c r="B71" s="330" t="s">
        <v>174</v>
      </c>
      <c r="C71" s="331" t="s">
        <v>214</v>
      </c>
      <c r="D71" s="331" t="s">
        <v>215</v>
      </c>
      <c r="E71" s="332" t="s">
        <v>216</v>
      </c>
      <c r="F71" s="92"/>
      <c r="G71" s="92"/>
    </row>
    <row r="72" spans="1:11">
      <c r="B72" s="114">
        <v>2559</v>
      </c>
      <c r="C72" s="116">
        <v>472972</v>
      </c>
      <c r="D72" s="116">
        <v>490512</v>
      </c>
      <c r="E72" s="118">
        <v>96.424144567309256</v>
      </c>
      <c r="F72" s="92"/>
      <c r="G72" s="92"/>
    </row>
    <row r="73" spans="1:11">
      <c r="B73" s="114">
        <v>2560</v>
      </c>
      <c r="C73" s="116">
        <v>472797</v>
      </c>
      <c r="D73" s="116">
        <v>490275</v>
      </c>
      <c r="E73" s="118">
        <v>96.435061955025247</v>
      </c>
      <c r="F73" s="92"/>
      <c r="G73" s="92"/>
    </row>
    <row r="74" spans="1:11">
      <c r="B74" s="114">
        <v>2561</v>
      </c>
      <c r="C74" s="116">
        <v>472540</v>
      </c>
      <c r="D74" s="116">
        <v>490507</v>
      </c>
      <c r="E74" s="118">
        <v>96.33705533254367</v>
      </c>
      <c r="F74" s="92"/>
      <c r="G74" s="92"/>
    </row>
    <row r="75" spans="1:11">
      <c r="B75" s="114">
        <v>2562</v>
      </c>
      <c r="C75" s="119">
        <v>472198</v>
      </c>
      <c r="D75" s="119">
        <v>490467</v>
      </c>
      <c r="E75" s="118">
        <v>96.275182632062908</v>
      </c>
      <c r="F75" s="92"/>
      <c r="G75" s="92"/>
    </row>
    <row r="76" spans="1:11">
      <c r="B76" s="322">
        <v>2563</v>
      </c>
      <c r="C76" s="333">
        <v>467497</v>
      </c>
      <c r="D76" s="333">
        <v>486163</v>
      </c>
      <c r="E76" s="325">
        <v>96.160546977042685</v>
      </c>
      <c r="F76" s="92"/>
      <c r="G76" s="92"/>
    </row>
    <row r="77" spans="1:11">
      <c r="B77" s="322">
        <v>2564</v>
      </c>
      <c r="C77" s="333">
        <v>464976</v>
      </c>
      <c r="D77" s="333">
        <v>483334</v>
      </c>
      <c r="E77" s="325">
        <v>96.201798342347118</v>
      </c>
      <c r="F77" s="92"/>
      <c r="G77" s="92"/>
    </row>
    <row r="78" spans="1:11">
      <c r="B78" s="14">
        <v>2565</v>
      </c>
      <c r="C78" s="282">
        <f>I8</f>
        <v>462896</v>
      </c>
      <c r="D78" s="282">
        <f>J8</f>
        <v>481709</v>
      </c>
      <c r="E78" s="121">
        <f>(C78*100)/D78</f>
        <v>96.094530100122682</v>
      </c>
    </row>
  </sheetData>
  <mergeCells count="7">
    <mergeCell ref="B4:D4"/>
    <mergeCell ref="E4:G4"/>
    <mergeCell ref="H4:J4"/>
    <mergeCell ref="K4:K7"/>
    <mergeCell ref="B5:D5"/>
    <mergeCell ref="E5:G5"/>
    <mergeCell ref="H5:J5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FFFF00"/>
  </sheetPr>
  <dimension ref="A1:H47"/>
  <sheetViews>
    <sheetView workbookViewId="0">
      <selection sqref="A1:G40"/>
    </sheetView>
  </sheetViews>
  <sheetFormatPr defaultRowHeight="21.75"/>
  <cols>
    <col min="1" max="1" width="28.140625" style="9" bestFit="1" customWidth="1"/>
    <col min="2" max="4" width="8.28515625" style="9" customWidth="1"/>
    <col min="5" max="6" width="12.140625" style="9" customWidth="1"/>
    <col min="7" max="7" width="30" style="9" customWidth="1"/>
    <col min="8" max="16384" width="9.140625" style="9"/>
  </cols>
  <sheetData>
    <row r="1" spans="1:7">
      <c r="A1" s="314" t="s">
        <v>2359</v>
      </c>
      <c r="B1"/>
      <c r="C1"/>
      <c r="D1"/>
      <c r="E1"/>
      <c r="F1"/>
      <c r="G1"/>
    </row>
    <row r="2" spans="1:7">
      <c r="A2" s="314" t="s">
        <v>2360</v>
      </c>
      <c r="B2"/>
      <c r="C2"/>
      <c r="D2"/>
      <c r="E2"/>
      <c r="F2"/>
      <c r="G2"/>
    </row>
    <row r="3" spans="1:7" ht="22.5" thickBot="1">
      <c r="A3"/>
      <c r="B3"/>
      <c r="C3"/>
      <c r="D3"/>
      <c r="E3"/>
      <c r="F3"/>
      <c r="G3"/>
    </row>
    <row r="4" spans="1:7" ht="21.75" customHeight="1">
      <c r="A4" s="973" t="s">
        <v>788</v>
      </c>
      <c r="B4" s="916">
        <v>2562</v>
      </c>
      <c r="C4" s="916">
        <v>2563</v>
      </c>
      <c r="D4" s="916">
        <v>2564</v>
      </c>
      <c r="E4" s="966" t="s">
        <v>789</v>
      </c>
      <c r="F4" s="973"/>
      <c r="G4" s="966" t="s">
        <v>790</v>
      </c>
    </row>
    <row r="5" spans="1:7" ht="22.5" customHeight="1" thickBot="1">
      <c r="A5" s="970"/>
      <c r="B5" s="914">
        <v>-2019</v>
      </c>
      <c r="C5" s="914">
        <v>-2020</v>
      </c>
      <c r="D5" s="914">
        <v>-2021</v>
      </c>
      <c r="E5" s="968" t="s">
        <v>791</v>
      </c>
      <c r="F5" s="972"/>
      <c r="G5" s="967"/>
    </row>
    <row r="6" spans="1:7">
      <c r="A6" s="970"/>
      <c r="B6" s="914"/>
      <c r="C6" s="914"/>
      <c r="D6" s="914"/>
      <c r="E6" s="916">
        <v>2563</v>
      </c>
      <c r="F6" s="916">
        <v>2564</v>
      </c>
      <c r="G6" s="967"/>
    </row>
    <row r="7" spans="1:7" ht="22.5" thickBot="1">
      <c r="A7" s="972"/>
      <c r="B7" s="915"/>
      <c r="C7" s="915"/>
      <c r="D7" s="915"/>
      <c r="E7" s="915">
        <v>-2020</v>
      </c>
      <c r="F7" s="915">
        <v>-2021</v>
      </c>
      <c r="G7" s="968"/>
    </row>
    <row r="8" spans="1:7" ht="37.5">
      <c r="A8" s="319" t="s">
        <v>792</v>
      </c>
      <c r="B8" s="58">
        <v>2343</v>
      </c>
      <c r="C8" s="58">
        <v>2321</v>
      </c>
      <c r="D8" s="58">
        <v>2150</v>
      </c>
      <c r="E8" s="56">
        <v>-0.94</v>
      </c>
      <c r="F8" s="56">
        <v>-7.37</v>
      </c>
      <c r="G8" s="320" t="s">
        <v>793</v>
      </c>
    </row>
    <row r="9" spans="1:7">
      <c r="A9" s="319" t="s">
        <v>794</v>
      </c>
      <c r="B9" s="58">
        <v>747775</v>
      </c>
      <c r="C9" s="58">
        <v>459848</v>
      </c>
      <c r="D9" s="58">
        <v>195028</v>
      </c>
      <c r="E9" s="56">
        <v>-38.5</v>
      </c>
      <c r="F9" s="56">
        <v>-57.59</v>
      </c>
      <c r="G9" s="320" t="s">
        <v>795</v>
      </c>
    </row>
    <row r="10" spans="1:7">
      <c r="A10" s="358" t="s">
        <v>796</v>
      </c>
      <c r="B10" s="58">
        <v>737819</v>
      </c>
      <c r="C10" s="58">
        <v>456975</v>
      </c>
      <c r="D10" s="58">
        <v>194793</v>
      </c>
      <c r="E10" s="56">
        <v>-38.06</v>
      </c>
      <c r="F10" s="56">
        <v>-57.37</v>
      </c>
      <c r="G10" s="359" t="s">
        <v>797</v>
      </c>
    </row>
    <row r="11" spans="1:7">
      <c r="A11" s="358" t="s">
        <v>798</v>
      </c>
      <c r="B11" s="58">
        <v>9956</v>
      </c>
      <c r="C11" s="58">
        <v>2873</v>
      </c>
      <c r="D11" s="56">
        <v>235</v>
      </c>
      <c r="E11" s="56">
        <v>-71.14</v>
      </c>
      <c r="F11" s="56">
        <v>-91.82</v>
      </c>
      <c r="G11" s="359" t="s">
        <v>799</v>
      </c>
    </row>
    <row r="12" spans="1:7" ht="22.5">
      <c r="A12" s="326" t="s">
        <v>800</v>
      </c>
      <c r="B12" s="58">
        <v>525511</v>
      </c>
      <c r="C12" s="58">
        <v>320966</v>
      </c>
      <c r="D12" s="58">
        <v>126989</v>
      </c>
      <c r="E12" s="56">
        <v>-38.92</v>
      </c>
      <c r="F12" s="56">
        <v>-60.44</v>
      </c>
      <c r="G12" s="327" t="s">
        <v>801</v>
      </c>
    </row>
    <row r="13" spans="1:7">
      <c r="A13" s="358" t="s">
        <v>796</v>
      </c>
      <c r="B13" s="58">
        <v>519220</v>
      </c>
      <c r="C13" s="58">
        <v>319206</v>
      </c>
      <c r="D13" s="58">
        <v>126895</v>
      </c>
      <c r="E13" s="56">
        <v>-38.520000000000003</v>
      </c>
      <c r="F13" s="56">
        <v>-60.25</v>
      </c>
      <c r="G13" s="359" t="s">
        <v>797</v>
      </c>
    </row>
    <row r="14" spans="1:7">
      <c r="A14" s="358" t="s">
        <v>798</v>
      </c>
      <c r="B14" s="58">
        <v>6291</v>
      </c>
      <c r="C14" s="58">
        <v>1760</v>
      </c>
      <c r="D14" s="56">
        <v>94</v>
      </c>
      <c r="E14" s="56">
        <v>-72.02</v>
      </c>
      <c r="F14" s="56">
        <v>-94.66</v>
      </c>
      <c r="G14" s="359" t="s">
        <v>799</v>
      </c>
    </row>
    <row r="15" spans="1:7" ht="22.5">
      <c r="A15" s="326" t="s">
        <v>802</v>
      </c>
      <c r="B15" s="58">
        <v>222264</v>
      </c>
      <c r="C15" s="58">
        <v>138882</v>
      </c>
      <c r="D15" s="58">
        <v>68039</v>
      </c>
      <c r="E15" s="56">
        <v>-37.51</v>
      </c>
      <c r="F15" s="56">
        <v>-51.01</v>
      </c>
      <c r="G15" s="327" t="s">
        <v>803</v>
      </c>
    </row>
    <row r="16" spans="1:7">
      <c r="A16" s="358" t="s">
        <v>796</v>
      </c>
      <c r="B16" s="58">
        <v>218599</v>
      </c>
      <c r="C16" s="58">
        <v>137769</v>
      </c>
      <c r="D16" s="58">
        <v>67898</v>
      </c>
      <c r="E16" s="56">
        <v>-36.979999999999997</v>
      </c>
      <c r="F16" s="56">
        <v>-50.72</v>
      </c>
      <c r="G16" s="359" t="s">
        <v>797</v>
      </c>
    </row>
    <row r="17" spans="1:7">
      <c r="A17" s="358" t="s">
        <v>798</v>
      </c>
      <c r="B17" s="58">
        <v>3665</v>
      </c>
      <c r="C17" s="58">
        <v>1113</v>
      </c>
      <c r="D17" s="56">
        <v>141</v>
      </c>
      <c r="E17" s="56">
        <v>-69.63</v>
      </c>
      <c r="F17" s="56">
        <v>-87.33</v>
      </c>
      <c r="G17" s="359" t="s">
        <v>799</v>
      </c>
    </row>
    <row r="18" spans="1:7" ht="37.5">
      <c r="A18" s="319" t="s">
        <v>804</v>
      </c>
      <c r="B18" s="56">
        <v>2.0699999999999998</v>
      </c>
      <c r="C18" s="56">
        <v>2.09</v>
      </c>
      <c r="D18" s="56">
        <v>2.02</v>
      </c>
      <c r="E18" s="56">
        <v>0.97</v>
      </c>
      <c r="F18" s="56">
        <v>-3.35</v>
      </c>
      <c r="G18" s="320" t="s">
        <v>805</v>
      </c>
    </row>
    <row r="19" spans="1:7">
      <c r="A19" s="358" t="s">
        <v>796</v>
      </c>
      <c r="B19" s="56">
        <v>2.0699999999999998</v>
      </c>
      <c r="C19" s="56">
        <v>2.09</v>
      </c>
      <c r="D19" s="56">
        <v>2.02</v>
      </c>
      <c r="E19" s="56">
        <v>0.97</v>
      </c>
      <c r="F19" s="56">
        <v>-3.35</v>
      </c>
      <c r="G19" s="359" t="s">
        <v>797</v>
      </c>
    </row>
    <row r="20" spans="1:7">
      <c r="A20" s="358" t="s">
        <v>798</v>
      </c>
      <c r="B20" s="56">
        <v>2.2400000000000002</v>
      </c>
      <c r="C20" s="56">
        <v>1.83</v>
      </c>
      <c r="D20" s="56">
        <v>3.14</v>
      </c>
      <c r="E20" s="56">
        <v>-18.3</v>
      </c>
      <c r="F20" s="56">
        <v>71.58</v>
      </c>
      <c r="G20" s="359" t="s">
        <v>799</v>
      </c>
    </row>
    <row r="21" spans="1:7" ht="37.5">
      <c r="A21" s="319" t="s">
        <v>806</v>
      </c>
      <c r="B21" s="56"/>
      <c r="C21" s="56"/>
      <c r="D21" s="56"/>
      <c r="E21" s="56"/>
      <c r="F21" s="56"/>
      <c r="G21" s="320" t="s">
        <v>807</v>
      </c>
    </row>
    <row r="22" spans="1:7">
      <c r="A22" s="326" t="s">
        <v>808</v>
      </c>
      <c r="B22" s="56">
        <v>913.42</v>
      </c>
      <c r="C22" s="56">
        <v>762.72</v>
      </c>
      <c r="D22" s="56">
        <v>748.87</v>
      </c>
      <c r="E22" s="56">
        <v>-16.5</v>
      </c>
      <c r="F22" s="56">
        <v>-1.82</v>
      </c>
      <c r="G22" s="327" t="s">
        <v>809</v>
      </c>
    </row>
    <row r="23" spans="1:7">
      <c r="A23" s="358" t="s">
        <v>796</v>
      </c>
      <c r="B23" s="56">
        <v>912.02</v>
      </c>
      <c r="C23" s="56">
        <v>762.23</v>
      </c>
      <c r="D23" s="56">
        <v>748.7</v>
      </c>
      <c r="E23" s="56">
        <v>-16.420000000000002</v>
      </c>
      <c r="F23" s="56">
        <v>-1.78</v>
      </c>
      <c r="G23" s="359" t="s">
        <v>797</v>
      </c>
    </row>
    <row r="24" spans="1:7">
      <c r="A24" s="358" t="s">
        <v>798</v>
      </c>
      <c r="B24" s="572">
        <v>1015.94</v>
      </c>
      <c r="C24" s="56">
        <v>853.72</v>
      </c>
      <c r="D24" s="56">
        <v>871.55</v>
      </c>
      <c r="E24" s="56">
        <v>-15.97</v>
      </c>
      <c r="F24" s="56">
        <v>2.09</v>
      </c>
      <c r="G24" s="359" t="s">
        <v>799</v>
      </c>
    </row>
    <row r="25" spans="1:7">
      <c r="A25" s="326" t="s">
        <v>810</v>
      </c>
      <c r="B25" s="56">
        <v>996.85</v>
      </c>
      <c r="C25" s="56">
        <v>830.42</v>
      </c>
      <c r="D25" s="56">
        <v>837.84</v>
      </c>
      <c r="E25" s="56">
        <v>-16.7</v>
      </c>
      <c r="F25" s="56">
        <v>0.89</v>
      </c>
      <c r="G25" s="327" t="s">
        <v>811</v>
      </c>
    </row>
    <row r="26" spans="1:7">
      <c r="A26" s="358" t="s">
        <v>796</v>
      </c>
      <c r="B26" s="56">
        <v>995.15</v>
      </c>
      <c r="C26" s="56">
        <v>829.79</v>
      </c>
      <c r="D26" s="56">
        <v>837.61</v>
      </c>
      <c r="E26" s="56">
        <v>-16.62</v>
      </c>
      <c r="F26" s="56">
        <v>0.94</v>
      </c>
      <c r="G26" s="359" t="s">
        <v>797</v>
      </c>
    </row>
    <row r="27" spans="1:7">
      <c r="A27" s="358" t="s">
        <v>798</v>
      </c>
      <c r="B27" s="572">
        <v>1126.8800000000001</v>
      </c>
      <c r="C27" s="56">
        <v>959.32</v>
      </c>
      <c r="D27" s="572">
        <v>1050.8499999999999</v>
      </c>
      <c r="E27" s="56">
        <v>-14.87</v>
      </c>
      <c r="F27" s="56">
        <v>9.5399999999999991</v>
      </c>
      <c r="G27" s="359" t="s">
        <v>799</v>
      </c>
    </row>
    <row r="28" spans="1:7">
      <c r="A28" s="326" t="s">
        <v>812</v>
      </c>
      <c r="B28" s="56">
        <v>504.72</v>
      </c>
      <c r="C28" s="56">
        <v>435.91</v>
      </c>
      <c r="D28" s="56">
        <v>413.33</v>
      </c>
      <c r="E28" s="56">
        <v>-13.63</v>
      </c>
      <c r="F28" s="56">
        <v>-5.18</v>
      </c>
      <c r="G28" s="327" t="s">
        <v>813</v>
      </c>
    </row>
    <row r="29" spans="1:7">
      <c r="A29" s="358" t="s">
        <v>796</v>
      </c>
      <c r="B29" s="56">
        <v>503.31</v>
      </c>
      <c r="C29" s="56">
        <v>435.01</v>
      </c>
      <c r="D29" s="56">
        <v>413.12</v>
      </c>
      <c r="E29" s="56">
        <v>-13.57</v>
      </c>
      <c r="F29" s="56">
        <v>-5.03</v>
      </c>
      <c r="G29" s="359" t="s">
        <v>797</v>
      </c>
    </row>
    <row r="30" spans="1:7">
      <c r="A30" s="358" t="s">
        <v>798</v>
      </c>
      <c r="B30" s="56">
        <v>589.36</v>
      </c>
      <c r="C30" s="56">
        <v>548.07000000000005</v>
      </c>
      <c r="D30" s="56">
        <v>511.52</v>
      </c>
      <c r="E30" s="56">
        <v>-7.01</v>
      </c>
      <c r="F30" s="56">
        <v>-6.67</v>
      </c>
      <c r="G30" s="359" t="s">
        <v>799</v>
      </c>
    </row>
    <row r="31" spans="1:7">
      <c r="A31" s="319" t="s">
        <v>814</v>
      </c>
      <c r="B31" s="56"/>
      <c r="C31" s="56"/>
      <c r="D31" s="56"/>
      <c r="E31" s="56"/>
      <c r="F31" s="56"/>
      <c r="G31" s="320" t="s">
        <v>815</v>
      </c>
    </row>
    <row r="32" spans="1:7">
      <c r="A32" s="326" t="s">
        <v>808</v>
      </c>
      <c r="B32" s="572">
        <v>1197.6300000000001</v>
      </c>
      <c r="C32" s="56">
        <v>617.22</v>
      </c>
      <c r="D32" s="56">
        <v>243.13</v>
      </c>
      <c r="E32" s="56">
        <v>-48.46</v>
      </c>
      <c r="F32" s="56">
        <v>-60.61</v>
      </c>
      <c r="G32" s="327" t="s">
        <v>809</v>
      </c>
    </row>
    <row r="33" spans="1:8">
      <c r="A33" s="358" t="s">
        <v>796</v>
      </c>
      <c r="B33" s="572">
        <v>1179.5899999999999</v>
      </c>
      <c r="C33" s="56">
        <v>613.52</v>
      </c>
      <c r="D33" s="56">
        <v>242.75</v>
      </c>
      <c r="E33" s="56">
        <v>-47.99</v>
      </c>
      <c r="F33" s="56">
        <v>-60.43</v>
      </c>
      <c r="G33" s="359" t="s">
        <v>797</v>
      </c>
    </row>
    <row r="34" spans="1:8" ht="21.75" customHeight="1" thickBot="1">
      <c r="A34" s="358" t="s">
        <v>798</v>
      </c>
      <c r="B34" s="56">
        <v>18.04</v>
      </c>
      <c r="C34" s="56">
        <v>3.7</v>
      </c>
      <c r="D34" s="56">
        <v>0.38</v>
      </c>
      <c r="E34" s="56">
        <v>-79.489999999999995</v>
      </c>
      <c r="F34" s="56">
        <v>-89.73</v>
      </c>
      <c r="G34" s="359" t="s">
        <v>799</v>
      </c>
    </row>
    <row r="35" spans="1:8">
      <c r="A35" s="360"/>
      <c r="B35" s="360"/>
      <c r="C35" s="360"/>
      <c r="D35" s="360"/>
      <c r="E35" s="360"/>
      <c r="F35" s="360"/>
      <c r="G35" s="360"/>
    </row>
    <row r="36" spans="1:8" s="100" customFormat="1" ht="21.75" customHeight="1">
      <c r="A36" s="1098" t="s">
        <v>286</v>
      </c>
      <c r="B36" s="924" t="s">
        <v>2361</v>
      </c>
      <c r="C36" s="1098" t="s">
        <v>286</v>
      </c>
      <c r="D36" s="924" t="s">
        <v>816</v>
      </c>
      <c r="E36" s="303"/>
      <c r="F36" s="303"/>
      <c r="G36" s="303"/>
      <c r="H36" s="922"/>
    </row>
    <row r="37" spans="1:8" s="100" customFormat="1">
      <c r="A37" s="1098"/>
      <c r="B37" s="924" t="s">
        <v>2362</v>
      </c>
      <c r="C37" s="1098"/>
      <c r="D37" s="924" t="s">
        <v>2363</v>
      </c>
      <c r="E37" s="303"/>
      <c r="F37" s="303"/>
      <c r="G37" s="303"/>
      <c r="H37" s="922"/>
    </row>
    <row r="38" spans="1:8" s="100" customFormat="1" ht="21.75" customHeight="1">
      <c r="A38" s="1098"/>
      <c r="B38" s="924" t="s">
        <v>2364</v>
      </c>
      <c r="C38" s="1098"/>
      <c r="D38" s="924" t="s">
        <v>2365</v>
      </c>
      <c r="E38" s="303"/>
      <c r="F38" s="303"/>
      <c r="G38" s="303"/>
      <c r="H38" s="922"/>
    </row>
    <row r="39" spans="1:8" s="100" customFormat="1">
      <c r="A39" s="1098"/>
      <c r="B39" s="924" t="s">
        <v>819</v>
      </c>
      <c r="C39" s="1098"/>
      <c r="D39" s="924" t="s">
        <v>820</v>
      </c>
      <c r="E39" s="303"/>
      <c r="F39" s="303"/>
      <c r="G39" s="303"/>
      <c r="H39" s="922"/>
    </row>
    <row r="40" spans="1:8" s="100" customFormat="1">
      <c r="A40" s="925" t="s">
        <v>143</v>
      </c>
      <c r="B40" s="924" t="s">
        <v>2366</v>
      </c>
      <c r="C40" s="925" t="s">
        <v>145</v>
      </c>
      <c r="D40" s="924" t="s">
        <v>2367</v>
      </c>
      <c r="E40" s="303"/>
      <c r="F40" s="303"/>
      <c r="G40" s="303"/>
      <c r="H40" s="922"/>
    </row>
    <row r="41" spans="1:8">
      <c r="B41" s="100"/>
    </row>
    <row r="42" spans="1:8">
      <c r="A42" s="92"/>
      <c r="B42" s="92"/>
      <c r="C42" s="92"/>
      <c r="D42" s="92"/>
      <c r="E42" s="92"/>
      <c r="F42" s="92"/>
      <c r="G42" s="92"/>
    </row>
    <row r="43" spans="1:8" ht="23.25">
      <c r="A43" s="91" t="s">
        <v>822</v>
      </c>
      <c r="B43" s="92"/>
      <c r="C43" s="92"/>
      <c r="D43" s="97"/>
      <c r="E43" s="97"/>
      <c r="F43" s="97"/>
      <c r="G43" s="97"/>
    </row>
    <row r="44" spans="1:8" ht="24" thickBot="1">
      <c r="A44" s="92"/>
      <c r="B44" s="92"/>
      <c r="C44" s="92"/>
      <c r="D44" s="101" t="s">
        <v>823</v>
      </c>
      <c r="E44" s="92"/>
      <c r="F44" s="92"/>
      <c r="G44" s="92"/>
    </row>
    <row r="45" spans="1:8" ht="24" thickBot="1">
      <c r="A45" s="92"/>
      <c r="B45" s="92"/>
      <c r="C45" s="102" t="s">
        <v>253</v>
      </c>
      <c r="D45" s="103">
        <f>(D32-C32)*100/C32</f>
        <v>-60.60885907780046</v>
      </c>
      <c r="E45" s="92"/>
      <c r="F45" s="92"/>
      <c r="G45" s="92"/>
      <c r="H45" s="306" t="s">
        <v>1250</v>
      </c>
    </row>
    <row r="46" spans="1:8" ht="23.25">
      <c r="A46" s="92"/>
      <c r="B46" s="92"/>
      <c r="C46" s="92"/>
      <c r="D46" s="92"/>
      <c r="E46" s="92"/>
      <c r="F46" s="92"/>
      <c r="G46" s="92"/>
      <c r="H46" s="306" t="s">
        <v>1251</v>
      </c>
    </row>
    <row r="47" spans="1:8">
      <c r="D47" s="9">
        <f>(C32-B32)*100/B32</f>
        <v>-48.463214849327422</v>
      </c>
    </row>
  </sheetData>
  <mergeCells count="6">
    <mergeCell ref="A4:A7"/>
    <mergeCell ref="E4:F4"/>
    <mergeCell ref="G4:G7"/>
    <mergeCell ref="E5:F5"/>
    <mergeCell ref="A36:A39"/>
    <mergeCell ref="C36:C39"/>
  </mergeCells>
  <pageMargins left="0.7" right="0.7" top="0.75" bottom="0.75" header="0.3" footer="0.3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FFFF00"/>
  </sheetPr>
  <dimension ref="A1:K46"/>
  <sheetViews>
    <sheetView topLeftCell="A28" workbookViewId="0">
      <selection sqref="A1:G40"/>
    </sheetView>
  </sheetViews>
  <sheetFormatPr defaultRowHeight="21.75"/>
  <cols>
    <col min="1" max="1" width="28.140625" style="9" bestFit="1" customWidth="1"/>
    <col min="2" max="4" width="8.28515625" style="9" customWidth="1"/>
    <col min="5" max="5" width="10.5703125" style="9" customWidth="1"/>
    <col min="6" max="6" width="10.140625" style="9" customWidth="1"/>
    <col min="7" max="7" width="30" style="9" customWidth="1"/>
    <col min="8" max="16384" width="9.140625" style="9"/>
  </cols>
  <sheetData>
    <row r="1" spans="1:7">
      <c r="A1" s="314" t="s">
        <v>2359</v>
      </c>
      <c r="B1"/>
      <c r="C1"/>
      <c r="D1"/>
      <c r="E1"/>
      <c r="F1"/>
      <c r="G1"/>
    </row>
    <row r="2" spans="1:7">
      <c r="A2" s="314" t="s">
        <v>2360</v>
      </c>
      <c r="B2"/>
      <c r="C2"/>
      <c r="D2"/>
      <c r="E2"/>
      <c r="F2"/>
      <c r="G2"/>
    </row>
    <row r="3" spans="1:7" ht="22.5" thickBot="1">
      <c r="A3"/>
      <c r="B3"/>
      <c r="C3"/>
      <c r="D3"/>
      <c r="E3"/>
      <c r="F3"/>
      <c r="G3"/>
    </row>
    <row r="4" spans="1:7" ht="21.75" customHeight="1">
      <c r="A4" s="973" t="s">
        <v>788</v>
      </c>
      <c r="B4" s="916">
        <v>2562</v>
      </c>
      <c r="C4" s="916">
        <v>2563</v>
      </c>
      <c r="D4" s="916">
        <v>2564</v>
      </c>
      <c r="E4" s="966" t="s">
        <v>789</v>
      </c>
      <c r="F4" s="973"/>
      <c r="G4" s="966" t="s">
        <v>790</v>
      </c>
    </row>
    <row r="5" spans="1:7" ht="22.5" customHeight="1" thickBot="1">
      <c r="A5" s="970"/>
      <c r="B5" s="914">
        <v>-2019</v>
      </c>
      <c r="C5" s="914">
        <v>-2020</v>
      </c>
      <c r="D5" s="914">
        <v>-2021</v>
      </c>
      <c r="E5" s="968" t="s">
        <v>791</v>
      </c>
      <c r="F5" s="972"/>
      <c r="G5" s="967"/>
    </row>
    <row r="6" spans="1:7">
      <c r="A6" s="970"/>
      <c r="B6" s="914"/>
      <c r="C6" s="914"/>
      <c r="D6" s="914"/>
      <c r="E6" s="916">
        <v>2563</v>
      </c>
      <c r="F6" s="916">
        <v>2564</v>
      </c>
      <c r="G6" s="967"/>
    </row>
    <row r="7" spans="1:7" ht="22.5" thickBot="1">
      <c r="A7" s="972"/>
      <c r="B7" s="915"/>
      <c r="C7" s="915"/>
      <c r="D7" s="915"/>
      <c r="E7" s="915">
        <v>-2020</v>
      </c>
      <c r="F7" s="915">
        <v>-2021</v>
      </c>
      <c r="G7" s="968"/>
    </row>
    <row r="8" spans="1:7" ht="37.5">
      <c r="A8" s="319" t="s">
        <v>792</v>
      </c>
      <c r="B8" s="58">
        <v>2343</v>
      </c>
      <c r="C8" s="58">
        <v>2321</v>
      </c>
      <c r="D8" s="58">
        <v>2150</v>
      </c>
      <c r="E8" s="56">
        <v>-0.94</v>
      </c>
      <c r="F8" s="56">
        <v>-7.37</v>
      </c>
      <c r="G8" s="320" t="s">
        <v>793</v>
      </c>
    </row>
    <row r="9" spans="1:7">
      <c r="A9" s="319" t="s">
        <v>794</v>
      </c>
      <c r="B9" s="58">
        <v>747775</v>
      </c>
      <c r="C9" s="58">
        <v>459848</v>
      </c>
      <c r="D9" s="58">
        <v>195028</v>
      </c>
      <c r="E9" s="56">
        <v>-38.5</v>
      </c>
      <c r="F9" s="56">
        <v>-57.59</v>
      </c>
      <c r="G9" s="320" t="s">
        <v>795</v>
      </c>
    </row>
    <row r="10" spans="1:7">
      <c r="A10" s="358" t="s">
        <v>796</v>
      </c>
      <c r="B10" s="58">
        <v>737819</v>
      </c>
      <c r="C10" s="58">
        <v>456975</v>
      </c>
      <c r="D10" s="58">
        <v>194793</v>
      </c>
      <c r="E10" s="56">
        <v>-38.06</v>
      </c>
      <c r="F10" s="56">
        <v>-57.37</v>
      </c>
      <c r="G10" s="359" t="s">
        <v>797</v>
      </c>
    </row>
    <row r="11" spans="1:7">
      <c r="A11" s="358" t="s">
        <v>798</v>
      </c>
      <c r="B11" s="58">
        <v>9956</v>
      </c>
      <c r="C11" s="58">
        <v>2873</v>
      </c>
      <c r="D11" s="56">
        <v>235</v>
      </c>
      <c r="E11" s="56">
        <v>-71.14</v>
      </c>
      <c r="F11" s="56">
        <v>-91.82</v>
      </c>
      <c r="G11" s="359" t="s">
        <v>799</v>
      </c>
    </row>
    <row r="12" spans="1:7" ht="22.5">
      <c r="A12" s="326" t="s">
        <v>800</v>
      </c>
      <c r="B12" s="58">
        <v>525511</v>
      </c>
      <c r="C12" s="58">
        <v>320966</v>
      </c>
      <c r="D12" s="58">
        <v>126989</v>
      </c>
      <c r="E12" s="56">
        <v>-38.92</v>
      </c>
      <c r="F12" s="56">
        <v>-60.44</v>
      </c>
      <c r="G12" s="327" t="s">
        <v>801</v>
      </c>
    </row>
    <row r="13" spans="1:7">
      <c r="A13" s="358" t="s">
        <v>796</v>
      </c>
      <c r="B13" s="58">
        <v>519220</v>
      </c>
      <c r="C13" s="58">
        <v>319206</v>
      </c>
      <c r="D13" s="58">
        <v>126895</v>
      </c>
      <c r="E13" s="56">
        <v>-38.520000000000003</v>
      </c>
      <c r="F13" s="56">
        <v>-60.25</v>
      </c>
      <c r="G13" s="359" t="s">
        <v>797</v>
      </c>
    </row>
    <row r="14" spans="1:7">
      <c r="A14" s="358" t="s">
        <v>798</v>
      </c>
      <c r="B14" s="58">
        <v>6291</v>
      </c>
      <c r="C14" s="58">
        <v>1760</v>
      </c>
      <c r="D14" s="56">
        <v>94</v>
      </c>
      <c r="E14" s="56">
        <v>-72.02</v>
      </c>
      <c r="F14" s="56">
        <v>-94.66</v>
      </c>
      <c r="G14" s="359" t="s">
        <v>799</v>
      </c>
    </row>
    <row r="15" spans="1:7" ht="22.5">
      <c r="A15" s="326" t="s">
        <v>802</v>
      </c>
      <c r="B15" s="58">
        <v>222264</v>
      </c>
      <c r="C15" s="58">
        <v>138882</v>
      </c>
      <c r="D15" s="58">
        <v>68039</v>
      </c>
      <c r="E15" s="56">
        <v>-37.51</v>
      </c>
      <c r="F15" s="56">
        <v>-51.01</v>
      </c>
      <c r="G15" s="327" t="s">
        <v>803</v>
      </c>
    </row>
    <row r="16" spans="1:7">
      <c r="A16" s="358" t="s">
        <v>796</v>
      </c>
      <c r="B16" s="58">
        <v>218599</v>
      </c>
      <c r="C16" s="58">
        <v>137769</v>
      </c>
      <c r="D16" s="58">
        <v>67898</v>
      </c>
      <c r="E16" s="56">
        <v>-36.979999999999997</v>
      </c>
      <c r="F16" s="56">
        <v>-50.72</v>
      </c>
      <c r="G16" s="359" t="s">
        <v>797</v>
      </c>
    </row>
    <row r="17" spans="1:7">
      <c r="A17" s="358" t="s">
        <v>798</v>
      </c>
      <c r="B17" s="58">
        <v>3665</v>
      </c>
      <c r="C17" s="58">
        <v>1113</v>
      </c>
      <c r="D17" s="56">
        <v>141</v>
      </c>
      <c r="E17" s="56">
        <v>-69.63</v>
      </c>
      <c r="F17" s="56">
        <v>-87.33</v>
      </c>
      <c r="G17" s="359" t="s">
        <v>799</v>
      </c>
    </row>
    <row r="18" spans="1:7" ht="37.5">
      <c r="A18" s="319" t="s">
        <v>804</v>
      </c>
      <c r="B18" s="56">
        <v>2.0699999999999998</v>
      </c>
      <c r="C18" s="56">
        <v>2.09</v>
      </c>
      <c r="D18" s="56">
        <v>2.02</v>
      </c>
      <c r="E18" s="56">
        <v>0.97</v>
      </c>
      <c r="F18" s="56">
        <v>-3.35</v>
      </c>
      <c r="G18" s="320" t="s">
        <v>805</v>
      </c>
    </row>
    <row r="19" spans="1:7">
      <c r="A19" s="358" t="s">
        <v>796</v>
      </c>
      <c r="B19" s="56">
        <v>2.0699999999999998</v>
      </c>
      <c r="C19" s="56">
        <v>2.09</v>
      </c>
      <c r="D19" s="56">
        <v>2.02</v>
      </c>
      <c r="E19" s="56">
        <v>0.97</v>
      </c>
      <c r="F19" s="56">
        <v>-3.35</v>
      </c>
      <c r="G19" s="359" t="s">
        <v>797</v>
      </c>
    </row>
    <row r="20" spans="1:7">
      <c r="A20" s="358" t="s">
        <v>798</v>
      </c>
      <c r="B20" s="56">
        <v>2.2400000000000002</v>
      </c>
      <c r="C20" s="56">
        <v>1.83</v>
      </c>
      <c r="D20" s="56">
        <v>3.14</v>
      </c>
      <c r="E20" s="56">
        <v>-18.3</v>
      </c>
      <c r="F20" s="56">
        <v>71.58</v>
      </c>
      <c r="G20" s="359" t="s">
        <v>799</v>
      </c>
    </row>
    <row r="21" spans="1:7" ht="37.5">
      <c r="A21" s="319" t="s">
        <v>806</v>
      </c>
      <c r="B21" s="56"/>
      <c r="C21" s="56"/>
      <c r="D21" s="56"/>
      <c r="E21" s="56"/>
      <c r="F21" s="56"/>
      <c r="G21" s="320" t="s">
        <v>807</v>
      </c>
    </row>
    <row r="22" spans="1:7">
      <c r="A22" s="326" t="s">
        <v>808</v>
      </c>
      <c r="B22" s="56">
        <v>913.42</v>
      </c>
      <c r="C22" s="56">
        <v>762.72</v>
      </c>
      <c r="D22" s="56">
        <v>748.87</v>
      </c>
      <c r="E22" s="56">
        <v>-16.5</v>
      </c>
      <c r="F22" s="56">
        <v>-1.82</v>
      </c>
      <c r="G22" s="327" t="s">
        <v>809</v>
      </c>
    </row>
    <row r="23" spans="1:7">
      <c r="A23" s="358" t="s">
        <v>796</v>
      </c>
      <c r="B23" s="56">
        <v>912.02</v>
      </c>
      <c r="C23" s="56">
        <v>762.23</v>
      </c>
      <c r="D23" s="56">
        <v>748.7</v>
      </c>
      <c r="E23" s="56">
        <v>-16.420000000000002</v>
      </c>
      <c r="F23" s="56">
        <v>-1.78</v>
      </c>
      <c r="G23" s="359" t="s">
        <v>797</v>
      </c>
    </row>
    <row r="24" spans="1:7">
      <c r="A24" s="358" t="s">
        <v>798</v>
      </c>
      <c r="B24" s="572">
        <v>1015.94</v>
      </c>
      <c r="C24" s="56">
        <v>853.72</v>
      </c>
      <c r="D24" s="56">
        <v>871.55</v>
      </c>
      <c r="E24" s="56">
        <v>-15.97</v>
      </c>
      <c r="F24" s="56">
        <v>2.09</v>
      </c>
      <c r="G24" s="359" t="s">
        <v>799</v>
      </c>
    </row>
    <row r="25" spans="1:7">
      <c r="A25" s="326" t="s">
        <v>810</v>
      </c>
      <c r="B25" s="56">
        <v>996.85</v>
      </c>
      <c r="C25" s="56">
        <v>830.42</v>
      </c>
      <c r="D25" s="56">
        <v>837.84</v>
      </c>
      <c r="E25" s="56">
        <v>-16.7</v>
      </c>
      <c r="F25" s="56">
        <v>0.89</v>
      </c>
      <c r="G25" s="327" t="s">
        <v>811</v>
      </c>
    </row>
    <row r="26" spans="1:7">
      <c r="A26" s="358" t="s">
        <v>796</v>
      </c>
      <c r="B26" s="56">
        <v>995.15</v>
      </c>
      <c r="C26" s="56">
        <v>829.79</v>
      </c>
      <c r="D26" s="56">
        <v>837.61</v>
      </c>
      <c r="E26" s="56">
        <v>-16.62</v>
      </c>
      <c r="F26" s="56">
        <v>0.94</v>
      </c>
      <c r="G26" s="359" t="s">
        <v>797</v>
      </c>
    </row>
    <row r="27" spans="1:7">
      <c r="A27" s="358" t="s">
        <v>798</v>
      </c>
      <c r="B27" s="572">
        <v>1126.8800000000001</v>
      </c>
      <c r="C27" s="56">
        <v>959.32</v>
      </c>
      <c r="D27" s="572">
        <v>1050.8499999999999</v>
      </c>
      <c r="E27" s="56">
        <v>-14.87</v>
      </c>
      <c r="F27" s="56">
        <v>9.5399999999999991</v>
      </c>
      <c r="G27" s="359" t="s">
        <v>799</v>
      </c>
    </row>
    <row r="28" spans="1:7">
      <c r="A28" s="326" t="s">
        <v>812</v>
      </c>
      <c r="B28" s="56">
        <v>504.72</v>
      </c>
      <c r="C28" s="56">
        <v>435.91</v>
      </c>
      <c r="D28" s="56">
        <v>413.33</v>
      </c>
      <c r="E28" s="56">
        <v>-13.63</v>
      </c>
      <c r="F28" s="56">
        <v>-5.18</v>
      </c>
      <c r="G28" s="327" t="s">
        <v>813</v>
      </c>
    </row>
    <row r="29" spans="1:7">
      <c r="A29" s="358" t="s">
        <v>796</v>
      </c>
      <c r="B29" s="56">
        <v>503.31</v>
      </c>
      <c r="C29" s="56">
        <v>435.01</v>
      </c>
      <c r="D29" s="56">
        <v>413.12</v>
      </c>
      <c r="E29" s="56">
        <v>-13.57</v>
      </c>
      <c r="F29" s="56">
        <v>-5.03</v>
      </c>
      <c r="G29" s="359" t="s">
        <v>797</v>
      </c>
    </row>
    <row r="30" spans="1:7">
      <c r="A30" s="358" t="s">
        <v>798</v>
      </c>
      <c r="B30" s="56">
        <v>589.36</v>
      </c>
      <c r="C30" s="56">
        <v>548.07000000000005</v>
      </c>
      <c r="D30" s="56">
        <v>511.52</v>
      </c>
      <c r="E30" s="56">
        <v>-7.01</v>
      </c>
      <c r="F30" s="56">
        <v>-6.67</v>
      </c>
      <c r="G30" s="359" t="s">
        <v>799</v>
      </c>
    </row>
    <row r="31" spans="1:7">
      <c r="A31" s="319" t="s">
        <v>814</v>
      </c>
      <c r="B31" s="56"/>
      <c r="C31" s="56"/>
      <c r="D31" s="56"/>
      <c r="E31" s="56"/>
      <c r="F31" s="56"/>
      <c r="G31" s="320" t="s">
        <v>815</v>
      </c>
    </row>
    <row r="32" spans="1:7">
      <c r="A32" s="326" t="s">
        <v>808</v>
      </c>
      <c r="B32" s="572">
        <v>1197.6300000000001</v>
      </c>
      <c r="C32" s="56">
        <v>617.22</v>
      </c>
      <c r="D32" s="56">
        <v>243.13</v>
      </c>
      <c r="E32" s="56">
        <v>-48.46</v>
      </c>
      <c r="F32" s="56">
        <v>-60.61</v>
      </c>
      <c r="G32" s="327" t="s">
        <v>809</v>
      </c>
    </row>
    <row r="33" spans="1:11">
      <c r="A33" s="358" t="s">
        <v>796</v>
      </c>
      <c r="B33" s="572">
        <v>1179.5899999999999</v>
      </c>
      <c r="C33" s="56">
        <v>613.52</v>
      </c>
      <c r="D33" s="56">
        <v>242.75</v>
      </c>
      <c r="E33" s="56">
        <v>-47.99</v>
      </c>
      <c r="F33" s="56">
        <v>-60.43</v>
      </c>
      <c r="G33" s="359" t="s">
        <v>797</v>
      </c>
    </row>
    <row r="34" spans="1:11" ht="22.5" thickBot="1">
      <c r="A34" s="358" t="s">
        <v>798</v>
      </c>
      <c r="B34" s="56">
        <v>18.04</v>
      </c>
      <c r="C34" s="56">
        <v>3.7</v>
      </c>
      <c r="D34" s="56">
        <v>0.38</v>
      </c>
      <c r="E34" s="56">
        <v>-79.489999999999995</v>
      </c>
      <c r="F34" s="56">
        <v>-89.73</v>
      </c>
      <c r="G34" s="359" t="s">
        <v>799</v>
      </c>
    </row>
    <row r="35" spans="1:11">
      <c r="A35" s="360"/>
      <c r="B35" s="360"/>
      <c r="C35" s="360"/>
      <c r="D35" s="360"/>
      <c r="E35" s="360"/>
      <c r="F35" s="360"/>
      <c r="G35" s="360"/>
    </row>
    <row r="36" spans="1:11">
      <c r="A36" s="1098" t="s">
        <v>286</v>
      </c>
      <c r="B36" s="924" t="s">
        <v>2361</v>
      </c>
      <c r="C36" s="1098" t="s">
        <v>286</v>
      </c>
      <c r="D36" s="924" t="s">
        <v>816</v>
      </c>
      <c r="E36" s="303"/>
      <c r="F36" s="303"/>
      <c r="G36" s="303"/>
      <c r="H36" s="12" t="s">
        <v>816</v>
      </c>
    </row>
    <row r="37" spans="1:11">
      <c r="A37" s="1098"/>
      <c r="B37" s="924" t="s">
        <v>2362</v>
      </c>
      <c r="C37" s="1098"/>
      <c r="D37" s="924" t="s">
        <v>2363</v>
      </c>
      <c r="E37" s="303"/>
      <c r="F37" s="303"/>
      <c r="G37" s="303"/>
      <c r="H37" s="12" t="s">
        <v>817</v>
      </c>
    </row>
    <row r="38" spans="1:11">
      <c r="A38" s="1098"/>
      <c r="B38" s="924" t="s">
        <v>2364</v>
      </c>
      <c r="C38" s="1098"/>
      <c r="D38" s="924" t="s">
        <v>2365</v>
      </c>
      <c r="E38" s="303"/>
      <c r="F38" s="303"/>
      <c r="G38" s="303"/>
      <c r="H38" s="12" t="s">
        <v>818</v>
      </c>
    </row>
    <row r="39" spans="1:11">
      <c r="A39" s="1098"/>
      <c r="B39" s="924" t="s">
        <v>819</v>
      </c>
      <c r="C39" s="1098"/>
      <c r="D39" s="924" t="s">
        <v>820</v>
      </c>
      <c r="E39" s="303"/>
      <c r="F39" s="303"/>
      <c r="G39" s="303"/>
      <c r="H39" s="12" t="s">
        <v>820</v>
      </c>
    </row>
    <row r="40" spans="1:11">
      <c r="A40" s="925" t="s">
        <v>143</v>
      </c>
      <c r="B40" s="924" t="s">
        <v>2366</v>
      </c>
      <c r="C40" s="925" t="s">
        <v>145</v>
      </c>
      <c r="D40" s="924" t="s">
        <v>2367</v>
      </c>
      <c r="E40" s="303"/>
      <c r="F40" s="303"/>
      <c r="G40" s="303"/>
      <c r="H40" s="12" t="s">
        <v>821</v>
      </c>
    </row>
    <row r="41" spans="1:11">
      <c r="B41" s="100"/>
    </row>
    <row r="42" spans="1:11">
      <c r="A42" s="92"/>
      <c r="B42" s="92"/>
      <c r="C42" s="92"/>
      <c r="D42" s="92"/>
      <c r="E42" s="92"/>
      <c r="F42" s="92"/>
      <c r="G42" s="92"/>
      <c r="H42" s="92"/>
      <c r="I42" s="92"/>
    </row>
    <row r="43" spans="1:11" ht="23.25">
      <c r="A43" s="91" t="s">
        <v>824</v>
      </c>
      <c r="B43" s="92"/>
      <c r="C43" s="98"/>
      <c r="D43" s="98"/>
      <c r="E43" s="97"/>
      <c r="F43" s="97"/>
      <c r="G43" s="97"/>
      <c r="H43" s="97"/>
      <c r="I43" s="92"/>
    </row>
    <row r="44" spans="1:11" ht="24" thickBot="1">
      <c r="A44" s="92"/>
      <c r="B44" s="92"/>
      <c r="C44" s="92"/>
      <c r="D44" s="92"/>
      <c r="E44" s="92"/>
      <c r="F44" s="101" t="s">
        <v>825</v>
      </c>
      <c r="G44" s="92"/>
      <c r="H44" s="92"/>
      <c r="I44" s="92"/>
    </row>
    <row r="45" spans="1:11" ht="24" thickBot="1">
      <c r="A45" s="92"/>
      <c r="B45" s="92"/>
      <c r="C45" s="102"/>
      <c r="D45" s="104" t="s">
        <v>253</v>
      </c>
      <c r="E45" s="105">
        <f>(D13-C13)*100/C13</f>
        <v>-60.246674561255112</v>
      </c>
      <c r="F45" s="92"/>
      <c r="G45" s="92"/>
      <c r="H45" s="92"/>
      <c r="I45" s="92"/>
      <c r="J45" s="305" t="s">
        <v>1252</v>
      </c>
      <c r="K45" s="303"/>
    </row>
    <row r="46" spans="1:11">
      <c r="A46" s="92"/>
      <c r="B46" s="92"/>
      <c r="C46" s="92"/>
      <c r="D46" s="92"/>
      <c r="E46" s="92"/>
      <c r="F46" s="92"/>
      <c r="G46" s="92"/>
      <c r="H46" s="92"/>
      <c r="I46" s="92"/>
      <c r="J46" s="305" t="s">
        <v>1253</v>
      </c>
    </row>
  </sheetData>
  <mergeCells count="6">
    <mergeCell ref="A4:A7"/>
    <mergeCell ref="E4:F4"/>
    <mergeCell ref="G4:G7"/>
    <mergeCell ref="E5:F5"/>
    <mergeCell ref="A36:A39"/>
    <mergeCell ref="C36:C39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FFFF00"/>
  </sheetPr>
  <dimension ref="A1:K46"/>
  <sheetViews>
    <sheetView topLeftCell="A22" workbookViewId="0">
      <selection activeCell="E46" sqref="E46"/>
    </sheetView>
  </sheetViews>
  <sheetFormatPr defaultRowHeight="21.75"/>
  <cols>
    <col min="1" max="1" width="28.140625" style="9" bestFit="1" customWidth="1"/>
    <col min="2" max="4" width="8.28515625" style="9" customWidth="1"/>
    <col min="5" max="5" width="10.5703125" style="9" customWidth="1"/>
    <col min="6" max="6" width="10.140625" style="9" customWidth="1"/>
    <col min="7" max="7" width="30" style="9" customWidth="1"/>
    <col min="8" max="16384" width="9.140625" style="9"/>
  </cols>
  <sheetData>
    <row r="1" spans="1:7">
      <c r="A1" s="314" t="s">
        <v>2359</v>
      </c>
      <c r="B1"/>
      <c r="C1"/>
      <c r="D1"/>
      <c r="E1"/>
      <c r="F1"/>
      <c r="G1"/>
    </row>
    <row r="2" spans="1:7">
      <c r="A2" s="314" t="s">
        <v>2360</v>
      </c>
      <c r="B2"/>
      <c r="C2"/>
      <c r="D2"/>
      <c r="E2"/>
      <c r="F2"/>
      <c r="G2"/>
    </row>
    <row r="3" spans="1:7" ht="22.5" thickBot="1">
      <c r="A3"/>
      <c r="B3"/>
      <c r="C3"/>
      <c r="D3"/>
      <c r="E3"/>
      <c r="F3"/>
      <c r="G3"/>
    </row>
    <row r="4" spans="1:7" ht="21.75" customHeight="1">
      <c r="A4" s="973" t="s">
        <v>788</v>
      </c>
      <c r="B4" s="916">
        <v>2562</v>
      </c>
      <c r="C4" s="916">
        <v>2563</v>
      </c>
      <c r="D4" s="916">
        <v>2564</v>
      </c>
      <c r="E4" s="966" t="s">
        <v>789</v>
      </c>
      <c r="F4" s="973"/>
      <c r="G4" s="966" t="s">
        <v>790</v>
      </c>
    </row>
    <row r="5" spans="1:7" ht="22.5" customHeight="1" thickBot="1">
      <c r="A5" s="970"/>
      <c r="B5" s="914">
        <v>-2019</v>
      </c>
      <c r="C5" s="914">
        <v>-2020</v>
      </c>
      <c r="D5" s="914">
        <v>-2021</v>
      </c>
      <c r="E5" s="968" t="s">
        <v>791</v>
      </c>
      <c r="F5" s="972"/>
      <c r="G5" s="967"/>
    </row>
    <row r="6" spans="1:7">
      <c r="A6" s="970"/>
      <c r="B6" s="914"/>
      <c r="C6" s="914"/>
      <c r="D6" s="914"/>
      <c r="E6" s="916">
        <v>2563</v>
      </c>
      <c r="F6" s="916">
        <v>2564</v>
      </c>
      <c r="G6" s="967"/>
    </row>
    <row r="7" spans="1:7" ht="22.5" thickBot="1">
      <c r="A7" s="972"/>
      <c r="B7" s="915"/>
      <c r="C7" s="915"/>
      <c r="D7" s="915"/>
      <c r="E7" s="915">
        <v>-2020</v>
      </c>
      <c r="F7" s="915">
        <v>-2021</v>
      </c>
      <c r="G7" s="968"/>
    </row>
    <row r="8" spans="1:7" ht="37.5">
      <c r="A8" s="319" t="s">
        <v>792</v>
      </c>
      <c r="B8" s="58">
        <v>2343</v>
      </c>
      <c r="C8" s="58">
        <v>2321</v>
      </c>
      <c r="D8" s="58">
        <v>2150</v>
      </c>
      <c r="E8" s="56">
        <v>-0.94</v>
      </c>
      <c r="F8" s="56">
        <v>-7.37</v>
      </c>
      <c r="G8" s="320" t="s">
        <v>793</v>
      </c>
    </row>
    <row r="9" spans="1:7">
      <c r="A9" s="319" t="s">
        <v>794</v>
      </c>
      <c r="B9" s="58">
        <v>747775</v>
      </c>
      <c r="C9" s="58">
        <v>459848</v>
      </c>
      <c r="D9" s="58">
        <v>195028</v>
      </c>
      <c r="E9" s="56">
        <v>-38.5</v>
      </c>
      <c r="F9" s="56">
        <v>-57.59</v>
      </c>
      <c r="G9" s="320" t="s">
        <v>795</v>
      </c>
    </row>
    <row r="10" spans="1:7">
      <c r="A10" s="358" t="s">
        <v>796</v>
      </c>
      <c r="B10" s="58">
        <v>737819</v>
      </c>
      <c r="C10" s="58">
        <v>456975</v>
      </c>
      <c r="D10" s="58">
        <v>194793</v>
      </c>
      <c r="E10" s="56">
        <v>-38.06</v>
      </c>
      <c r="F10" s="56">
        <v>-57.37</v>
      </c>
      <c r="G10" s="359" t="s">
        <v>797</v>
      </c>
    </row>
    <row r="11" spans="1:7">
      <c r="A11" s="358" t="s">
        <v>798</v>
      </c>
      <c r="B11" s="58">
        <v>9956</v>
      </c>
      <c r="C11" s="58">
        <v>2873</v>
      </c>
      <c r="D11" s="56">
        <v>235</v>
      </c>
      <c r="E11" s="56">
        <v>-71.14</v>
      </c>
      <c r="F11" s="56">
        <v>-91.82</v>
      </c>
      <c r="G11" s="359" t="s">
        <v>799</v>
      </c>
    </row>
    <row r="12" spans="1:7" ht="22.5">
      <c r="A12" s="326" t="s">
        <v>800</v>
      </c>
      <c r="B12" s="58">
        <v>525511</v>
      </c>
      <c r="C12" s="58">
        <v>320966</v>
      </c>
      <c r="D12" s="58">
        <v>126989</v>
      </c>
      <c r="E12" s="56">
        <v>-38.92</v>
      </c>
      <c r="F12" s="56">
        <v>-60.44</v>
      </c>
      <c r="G12" s="327" t="s">
        <v>801</v>
      </c>
    </row>
    <row r="13" spans="1:7">
      <c r="A13" s="358" t="s">
        <v>796</v>
      </c>
      <c r="B13" s="58">
        <v>519220</v>
      </c>
      <c r="C13" s="58">
        <v>319206</v>
      </c>
      <c r="D13" s="58">
        <v>126895</v>
      </c>
      <c r="E13" s="56">
        <v>-38.520000000000003</v>
      </c>
      <c r="F13" s="56">
        <v>-60.25</v>
      </c>
      <c r="G13" s="359" t="s">
        <v>797</v>
      </c>
    </row>
    <row r="14" spans="1:7">
      <c r="A14" s="358" t="s">
        <v>798</v>
      </c>
      <c r="B14" s="58">
        <v>6291</v>
      </c>
      <c r="C14" s="58">
        <v>1760</v>
      </c>
      <c r="D14" s="56">
        <v>94</v>
      </c>
      <c r="E14" s="56">
        <v>-72.02</v>
      </c>
      <c r="F14" s="56">
        <v>-94.66</v>
      </c>
      <c r="G14" s="359" t="s">
        <v>799</v>
      </c>
    </row>
    <row r="15" spans="1:7" ht="22.5">
      <c r="A15" s="326" t="s">
        <v>802</v>
      </c>
      <c r="B15" s="58">
        <v>222264</v>
      </c>
      <c r="C15" s="58">
        <v>138882</v>
      </c>
      <c r="D15" s="58">
        <v>68039</v>
      </c>
      <c r="E15" s="56">
        <v>-37.51</v>
      </c>
      <c r="F15" s="56">
        <v>-51.01</v>
      </c>
      <c r="G15" s="327" t="s">
        <v>803</v>
      </c>
    </row>
    <row r="16" spans="1:7">
      <c r="A16" s="358" t="s">
        <v>796</v>
      </c>
      <c r="B16" s="58">
        <v>218599</v>
      </c>
      <c r="C16" s="58">
        <v>137769</v>
      </c>
      <c r="D16" s="58">
        <v>67898</v>
      </c>
      <c r="E16" s="56">
        <v>-36.979999999999997</v>
      </c>
      <c r="F16" s="56">
        <v>-50.72</v>
      </c>
      <c r="G16" s="359" t="s">
        <v>797</v>
      </c>
    </row>
    <row r="17" spans="1:7">
      <c r="A17" s="358" t="s">
        <v>798</v>
      </c>
      <c r="B17" s="58">
        <v>3665</v>
      </c>
      <c r="C17" s="58">
        <v>1113</v>
      </c>
      <c r="D17" s="56">
        <v>141</v>
      </c>
      <c r="E17" s="56">
        <v>-69.63</v>
      </c>
      <c r="F17" s="56">
        <v>-87.33</v>
      </c>
      <c r="G17" s="359" t="s">
        <v>799</v>
      </c>
    </row>
    <row r="18" spans="1:7" ht="37.5">
      <c r="A18" s="319" t="s">
        <v>804</v>
      </c>
      <c r="B18" s="56">
        <v>2.0699999999999998</v>
      </c>
      <c r="C18" s="56">
        <v>2.09</v>
      </c>
      <c r="D18" s="56">
        <v>2.02</v>
      </c>
      <c r="E18" s="56">
        <v>0.97</v>
      </c>
      <c r="F18" s="56">
        <v>-3.35</v>
      </c>
      <c r="G18" s="320" t="s">
        <v>805</v>
      </c>
    </row>
    <row r="19" spans="1:7">
      <c r="A19" s="358" t="s">
        <v>796</v>
      </c>
      <c r="B19" s="56">
        <v>2.0699999999999998</v>
      </c>
      <c r="C19" s="56">
        <v>2.09</v>
      </c>
      <c r="D19" s="56">
        <v>2.02</v>
      </c>
      <c r="E19" s="56">
        <v>0.97</v>
      </c>
      <c r="F19" s="56">
        <v>-3.35</v>
      </c>
      <c r="G19" s="359" t="s">
        <v>797</v>
      </c>
    </row>
    <row r="20" spans="1:7">
      <c r="A20" s="358" t="s">
        <v>798</v>
      </c>
      <c r="B20" s="56">
        <v>2.2400000000000002</v>
      </c>
      <c r="C20" s="56">
        <v>1.83</v>
      </c>
      <c r="D20" s="56">
        <v>3.14</v>
      </c>
      <c r="E20" s="56">
        <v>-18.3</v>
      </c>
      <c r="F20" s="56">
        <v>71.58</v>
      </c>
      <c r="G20" s="359" t="s">
        <v>799</v>
      </c>
    </row>
    <row r="21" spans="1:7" ht="37.5">
      <c r="A21" s="319" t="s">
        <v>806</v>
      </c>
      <c r="B21" s="56"/>
      <c r="C21" s="56"/>
      <c r="D21" s="56"/>
      <c r="E21" s="56"/>
      <c r="F21" s="56"/>
      <c r="G21" s="320" t="s">
        <v>807</v>
      </c>
    </row>
    <row r="22" spans="1:7">
      <c r="A22" s="326" t="s">
        <v>808</v>
      </c>
      <c r="B22" s="56">
        <v>913.42</v>
      </c>
      <c r="C22" s="56">
        <v>762.72</v>
      </c>
      <c r="D22" s="56">
        <v>748.87</v>
      </c>
      <c r="E22" s="56">
        <v>-16.5</v>
      </c>
      <c r="F22" s="56">
        <v>-1.82</v>
      </c>
      <c r="G22" s="327" t="s">
        <v>809</v>
      </c>
    </row>
    <row r="23" spans="1:7">
      <c r="A23" s="358" t="s">
        <v>796</v>
      </c>
      <c r="B23" s="56">
        <v>912.02</v>
      </c>
      <c r="C23" s="56">
        <v>762.23</v>
      </c>
      <c r="D23" s="56">
        <v>748.7</v>
      </c>
      <c r="E23" s="56">
        <v>-16.420000000000002</v>
      </c>
      <c r="F23" s="56">
        <v>-1.78</v>
      </c>
      <c r="G23" s="359" t="s">
        <v>797</v>
      </c>
    </row>
    <row r="24" spans="1:7">
      <c r="A24" s="358" t="s">
        <v>798</v>
      </c>
      <c r="B24" s="572">
        <v>1015.94</v>
      </c>
      <c r="C24" s="56">
        <v>853.72</v>
      </c>
      <c r="D24" s="56">
        <v>871.55</v>
      </c>
      <c r="E24" s="56">
        <v>-15.97</v>
      </c>
      <c r="F24" s="56">
        <v>2.09</v>
      </c>
      <c r="G24" s="359" t="s">
        <v>799</v>
      </c>
    </row>
    <row r="25" spans="1:7">
      <c r="A25" s="326" t="s">
        <v>810</v>
      </c>
      <c r="B25" s="56">
        <v>996.85</v>
      </c>
      <c r="C25" s="56">
        <v>830.42</v>
      </c>
      <c r="D25" s="56">
        <v>837.84</v>
      </c>
      <c r="E25" s="56">
        <v>-16.7</v>
      </c>
      <c r="F25" s="56">
        <v>0.89</v>
      </c>
      <c r="G25" s="327" t="s">
        <v>811</v>
      </c>
    </row>
    <row r="26" spans="1:7">
      <c r="A26" s="358" t="s">
        <v>796</v>
      </c>
      <c r="B26" s="56">
        <v>995.15</v>
      </c>
      <c r="C26" s="56">
        <v>829.79</v>
      </c>
      <c r="D26" s="56">
        <v>837.61</v>
      </c>
      <c r="E26" s="56">
        <v>-16.62</v>
      </c>
      <c r="F26" s="56">
        <v>0.94</v>
      </c>
      <c r="G26" s="359" t="s">
        <v>797</v>
      </c>
    </row>
    <row r="27" spans="1:7">
      <c r="A27" s="358" t="s">
        <v>798</v>
      </c>
      <c r="B27" s="572">
        <v>1126.8800000000001</v>
      </c>
      <c r="C27" s="56">
        <v>959.32</v>
      </c>
      <c r="D27" s="572">
        <v>1050.8499999999999</v>
      </c>
      <c r="E27" s="56">
        <v>-14.87</v>
      </c>
      <c r="F27" s="56">
        <v>9.5399999999999991</v>
      </c>
      <c r="G27" s="359" t="s">
        <v>799</v>
      </c>
    </row>
    <row r="28" spans="1:7">
      <c r="A28" s="326" t="s">
        <v>812</v>
      </c>
      <c r="B28" s="56">
        <v>504.72</v>
      </c>
      <c r="C28" s="56">
        <v>435.91</v>
      </c>
      <c r="D28" s="56">
        <v>413.33</v>
      </c>
      <c r="E28" s="56">
        <v>-13.63</v>
      </c>
      <c r="F28" s="56">
        <v>-5.18</v>
      </c>
      <c r="G28" s="327" t="s">
        <v>813</v>
      </c>
    </row>
    <row r="29" spans="1:7">
      <c r="A29" s="358" t="s">
        <v>796</v>
      </c>
      <c r="B29" s="56">
        <v>503.31</v>
      </c>
      <c r="C29" s="56">
        <v>435.01</v>
      </c>
      <c r="D29" s="56">
        <v>413.12</v>
      </c>
      <c r="E29" s="56">
        <v>-13.57</v>
      </c>
      <c r="F29" s="56">
        <v>-5.03</v>
      </c>
      <c r="G29" s="359" t="s">
        <v>797</v>
      </c>
    </row>
    <row r="30" spans="1:7">
      <c r="A30" s="358" t="s">
        <v>798</v>
      </c>
      <c r="B30" s="56">
        <v>589.36</v>
      </c>
      <c r="C30" s="56">
        <v>548.07000000000005</v>
      </c>
      <c r="D30" s="56">
        <v>511.52</v>
      </c>
      <c r="E30" s="56">
        <v>-7.01</v>
      </c>
      <c r="F30" s="56">
        <v>-6.67</v>
      </c>
      <c r="G30" s="359" t="s">
        <v>799</v>
      </c>
    </row>
    <row r="31" spans="1:7">
      <c r="A31" s="319" t="s">
        <v>814</v>
      </c>
      <c r="B31" s="56"/>
      <c r="C31" s="56"/>
      <c r="D31" s="56"/>
      <c r="E31" s="56"/>
      <c r="F31" s="56"/>
      <c r="G31" s="320" t="s">
        <v>815</v>
      </c>
    </row>
    <row r="32" spans="1:7">
      <c r="A32" s="326" t="s">
        <v>808</v>
      </c>
      <c r="B32" s="572">
        <v>1197.6300000000001</v>
      </c>
      <c r="C32" s="56">
        <v>617.22</v>
      </c>
      <c r="D32" s="56">
        <v>243.13</v>
      </c>
      <c r="E32" s="56">
        <v>-48.46</v>
      </c>
      <c r="F32" s="56">
        <v>-60.61</v>
      </c>
      <c r="G32" s="327" t="s">
        <v>809</v>
      </c>
    </row>
    <row r="33" spans="1:11">
      <c r="A33" s="358" t="s">
        <v>796</v>
      </c>
      <c r="B33" s="572">
        <v>1179.5899999999999</v>
      </c>
      <c r="C33" s="56">
        <v>613.52</v>
      </c>
      <c r="D33" s="56">
        <v>242.75</v>
      </c>
      <c r="E33" s="56">
        <v>-47.99</v>
      </c>
      <c r="F33" s="56">
        <v>-60.43</v>
      </c>
      <c r="G33" s="359" t="s">
        <v>797</v>
      </c>
    </row>
    <row r="34" spans="1:11" ht="22.5" thickBot="1">
      <c r="A34" s="358" t="s">
        <v>798</v>
      </c>
      <c r="B34" s="56">
        <v>18.04</v>
      </c>
      <c r="C34" s="56">
        <v>3.7</v>
      </c>
      <c r="D34" s="56">
        <v>0.38</v>
      </c>
      <c r="E34" s="56">
        <v>-79.489999999999995</v>
      </c>
      <c r="F34" s="56">
        <v>-89.73</v>
      </c>
      <c r="G34" s="359" t="s">
        <v>799</v>
      </c>
    </row>
    <row r="35" spans="1:11">
      <c r="A35" s="360"/>
      <c r="B35" s="360"/>
      <c r="C35" s="360"/>
      <c r="D35" s="360"/>
      <c r="E35" s="360"/>
      <c r="F35" s="360"/>
      <c r="G35" s="360"/>
    </row>
    <row r="36" spans="1:11">
      <c r="A36" s="1098" t="s">
        <v>286</v>
      </c>
      <c r="B36" s="924" t="s">
        <v>2361</v>
      </c>
      <c r="C36" s="1098" t="s">
        <v>286</v>
      </c>
      <c r="D36" s="924" t="s">
        <v>816</v>
      </c>
      <c r="E36" s="303"/>
      <c r="F36" s="303"/>
      <c r="G36" s="303"/>
      <c r="H36" s="736" t="s">
        <v>816</v>
      </c>
    </row>
    <row r="37" spans="1:11">
      <c r="A37" s="1098"/>
      <c r="B37" s="924" t="s">
        <v>2362</v>
      </c>
      <c r="C37" s="1098"/>
      <c r="D37" s="924" t="s">
        <v>2363</v>
      </c>
      <c r="E37" s="303"/>
      <c r="F37" s="303"/>
      <c r="G37" s="303"/>
      <c r="H37" s="736" t="s">
        <v>817</v>
      </c>
    </row>
    <row r="38" spans="1:11">
      <c r="A38" s="1098"/>
      <c r="B38" s="924" t="s">
        <v>2364</v>
      </c>
      <c r="C38" s="1098"/>
      <c r="D38" s="924" t="s">
        <v>2365</v>
      </c>
      <c r="E38" s="303"/>
      <c r="F38" s="303"/>
      <c r="G38" s="303"/>
      <c r="H38" s="736" t="s">
        <v>818</v>
      </c>
    </row>
    <row r="39" spans="1:11">
      <c r="A39" s="1098"/>
      <c r="B39" s="924" t="s">
        <v>819</v>
      </c>
      <c r="C39" s="1098"/>
      <c r="D39" s="924" t="s">
        <v>820</v>
      </c>
      <c r="E39" s="303"/>
      <c r="F39" s="303"/>
      <c r="G39" s="303"/>
      <c r="H39" s="736" t="s">
        <v>820</v>
      </c>
    </row>
    <row r="40" spans="1:11">
      <c r="A40" s="925" t="s">
        <v>143</v>
      </c>
      <c r="B40" s="924" t="s">
        <v>2366</v>
      </c>
      <c r="C40" s="925" t="s">
        <v>145</v>
      </c>
      <c r="D40" s="924" t="s">
        <v>2367</v>
      </c>
      <c r="E40" s="303"/>
      <c r="F40" s="303"/>
      <c r="G40" s="303"/>
      <c r="H40" s="736" t="s">
        <v>821</v>
      </c>
    </row>
    <row r="41" spans="1:11">
      <c r="B41" s="100"/>
    </row>
    <row r="42" spans="1:11">
      <c r="A42" s="92"/>
      <c r="B42" s="92"/>
      <c r="C42" s="92"/>
      <c r="D42" s="92"/>
      <c r="E42" s="92"/>
      <c r="F42" s="92"/>
      <c r="G42" s="92"/>
      <c r="H42" s="92"/>
      <c r="I42" s="92"/>
    </row>
    <row r="43" spans="1:11" ht="23.25">
      <c r="A43" s="91" t="s">
        <v>826</v>
      </c>
      <c r="B43" s="92"/>
      <c r="C43" s="98"/>
      <c r="D43" s="98"/>
      <c r="E43" s="97"/>
      <c r="F43" s="97"/>
      <c r="G43" s="97"/>
      <c r="H43" s="97"/>
      <c r="I43" s="92"/>
    </row>
    <row r="44" spans="1:11" ht="24" thickBot="1">
      <c r="A44" s="92"/>
      <c r="B44" s="92"/>
      <c r="C44" s="92"/>
      <c r="D44" s="92"/>
      <c r="E44" s="92"/>
      <c r="F44" s="101" t="s">
        <v>827</v>
      </c>
      <c r="G44" s="92"/>
      <c r="H44" s="92"/>
      <c r="I44" s="92"/>
    </row>
    <row r="45" spans="1:11" ht="24" thickBot="1">
      <c r="A45" s="92"/>
      <c r="B45" s="92"/>
      <c r="C45" s="102"/>
      <c r="D45" s="104" t="s">
        <v>253</v>
      </c>
      <c r="E45" s="105">
        <f>(D14-C14)*100/C14</f>
        <v>-94.659090909090907</v>
      </c>
      <c r="F45" s="92"/>
      <c r="G45" s="92"/>
      <c r="H45" s="92"/>
      <c r="I45" s="92"/>
      <c r="J45" s="305" t="s">
        <v>1254</v>
      </c>
      <c r="K45" s="307"/>
    </row>
    <row r="46" spans="1:11" ht="23.25">
      <c r="A46" s="92"/>
      <c r="B46" s="92"/>
      <c r="C46" s="92"/>
      <c r="D46" s="92"/>
      <c r="E46" s="92"/>
      <c r="F46" s="92"/>
      <c r="G46" s="92"/>
      <c r="H46" s="92"/>
      <c r="I46" s="92"/>
      <c r="J46" s="308" t="s">
        <v>1255</v>
      </c>
    </row>
  </sheetData>
  <mergeCells count="6">
    <mergeCell ref="A4:A7"/>
    <mergeCell ref="E4:F4"/>
    <mergeCell ref="G4:G7"/>
    <mergeCell ref="E5:F5"/>
    <mergeCell ref="A36:A39"/>
    <mergeCell ref="C36:C39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FFFF00"/>
  </sheetPr>
  <dimension ref="A1:K26"/>
  <sheetViews>
    <sheetView topLeftCell="A13" workbookViewId="0">
      <selection activeCell="E26" sqref="E26"/>
    </sheetView>
  </sheetViews>
  <sheetFormatPr defaultRowHeight="21.75"/>
  <cols>
    <col min="1" max="1" width="9.28515625" style="9" customWidth="1"/>
    <col min="2" max="2" width="6.42578125" style="9" customWidth="1"/>
    <col min="3" max="3" width="17.28515625" style="9" customWidth="1"/>
    <col min="4" max="4" width="6" style="9" customWidth="1"/>
    <col min="5" max="5" width="17.42578125" style="9" bestFit="1" customWidth="1"/>
    <col min="6" max="6" width="6.140625" style="9" customWidth="1"/>
    <col min="7" max="7" width="17.42578125" style="9" bestFit="1" customWidth="1"/>
    <col min="8" max="8" width="6.140625" style="9" customWidth="1"/>
    <col min="9" max="9" width="17.42578125" style="9" bestFit="1" customWidth="1"/>
    <col min="10" max="10" width="5" style="9" customWidth="1"/>
    <col min="11" max="11" width="17.42578125" style="9" bestFit="1" customWidth="1"/>
    <col min="12" max="16384" width="9.140625" style="9"/>
  </cols>
  <sheetData>
    <row r="1" spans="1:11">
      <c r="A1" s="314" t="s">
        <v>2368</v>
      </c>
      <c r="B1"/>
      <c r="C1"/>
      <c r="D1"/>
      <c r="E1"/>
      <c r="F1"/>
      <c r="G1"/>
      <c r="H1"/>
      <c r="I1"/>
      <c r="J1"/>
      <c r="K1"/>
    </row>
    <row r="2" spans="1:11">
      <c r="A2" s="314" t="s">
        <v>2369</v>
      </c>
      <c r="B2"/>
      <c r="C2"/>
      <c r="D2"/>
      <c r="E2"/>
      <c r="F2"/>
      <c r="G2"/>
      <c r="H2"/>
      <c r="I2"/>
      <c r="J2"/>
      <c r="K2"/>
    </row>
    <row r="3" spans="1:11" ht="22.5" thickBot="1">
      <c r="A3"/>
      <c r="B3"/>
      <c r="C3"/>
      <c r="D3"/>
      <c r="E3"/>
      <c r="F3"/>
      <c r="G3"/>
      <c r="H3"/>
      <c r="I3"/>
      <c r="J3"/>
      <c r="K3"/>
    </row>
    <row r="4" spans="1:11" ht="22.5" customHeight="1" thickBot="1">
      <c r="A4" s="916" t="s">
        <v>270</v>
      </c>
      <c r="B4" s="975" t="s">
        <v>2370</v>
      </c>
      <c r="C4" s="976"/>
      <c r="D4" s="976"/>
      <c r="E4" s="976"/>
      <c r="F4" s="976"/>
      <c r="G4" s="976"/>
      <c r="H4" s="976"/>
      <c r="I4" s="976"/>
      <c r="J4" s="976"/>
      <c r="K4" s="976"/>
    </row>
    <row r="5" spans="1:11" ht="18.75" customHeight="1">
      <c r="A5" s="914" t="s">
        <v>273</v>
      </c>
      <c r="B5" s="966" t="s">
        <v>115</v>
      </c>
      <c r="C5" s="973"/>
      <c r="D5" s="966" t="s">
        <v>828</v>
      </c>
      <c r="E5" s="973"/>
      <c r="F5" s="966" t="s">
        <v>829</v>
      </c>
      <c r="G5" s="973"/>
      <c r="H5" s="966" t="s">
        <v>830</v>
      </c>
      <c r="I5" s="973"/>
      <c r="J5" s="966" t="s">
        <v>831</v>
      </c>
      <c r="K5" s="974"/>
    </row>
    <row r="6" spans="1:11" ht="22.5" customHeight="1" thickBot="1">
      <c r="A6" s="914"/>
      <c r="B6" s="968" t="s">
        <v>116</v>
      </c>
      <c r="C6" s="972"/>
      <c r="D6" s="968" t="s">
        <v>832</v>
      </c>
      <c r="E6" s="972"/>
      <c r="F6" s="968" t="s">
        <v>833</v>
      </c>
      <c r="G6" s="972"/>
      <c r="H6" s="968" t="s">
        <v>834</v>
      </c>
      <c r="I6" s="972"/>
      <c r="J6" s="968" t="s">
        <v>835</v>
      </c>
      <c r="K6" s="971"/>
    </row>
    <row r="7" spans="1:11">
      <c r="A7" s="914"/>
      <c r="B7" s="916" t="s">
        <v>836</v>
      </c>
      <c r="C7" s="916" t="s">
        <v>1929</v>
      </c>
      <c r="D7" s="916" t="s">
        <v>836</v>
      </c>
      <c r="E7" s="916" t="s">
        <v>1929</v>
      </c>
      <c r="F7" s="916" t="s">
        <v>836</v>
      </c>
      <c r="G7" s="916" t="s">
        <v>1929</v>
      </c>
      <c r="H7" s="916" t="s">
        <v>836</v>
      </c>
      <c r="I7" s="916" t="s">
        <v>1929</v>
      </c>
      <c r="J7" s="916" t="s">
        <v>836</v>
      </c>
      <c r="K7" s="911" t="s">
        <v>1929</v>
      </c>
    </row>
    <row r="8" spans="1:11" ht="38.25" thickBot="1">
      <c r="A8" s="915"/>
      <c r="B8" s="915" t="s">
        <v>837</v>
      </c>
      <c r="C8" s="915" t="s">
        <v>2371</v>
      </c>
      <c r="D8" s="915" t="s">
        <v>837</v>
      </c>
      <c r="E8" s="915" t="s">
        <v>2371</v>
      </c>
      <c r="F8" s="915" t="s">
        <v>837</v>
      </c>
      <c r="G8" s="915" t="s">
        <v>2371</v>
      </c>
      <c r="H8" s="915" t="s">
        <v>837</v>
      </c>
      <c r="I8" s="915" t="s">
        <v>2371</v>
      </c>
      <c r="J8" s="915" t="s">
        <v>837</v>
      </c>
      <c r="K8" s="913" t="s">
        <v>2371</v>
      </c>
    </row>
    <row r="9" spans="1:11">
      <c r="A9" s="55" t="s">
        <v>838</v>
      </c>
      <c r="B9" s="58">
        <v>1377</v>
      </c>
      <c r="C9" s="56" t="s">
        <v>96</v>
      </c>
      <c r="D9" s="56">
        <v>373</v>
      </c>
      <c r="E9" s="56" t="s">
        <v>96</v>
      </c>
      <c r="F9" s="58">
        <v>1000</v>
      </c>
      <c r="G9" s="56" t="s">
        <v>96</v>
      </c>
      <c r="H9" s="56">
        <v>4</v>
      </c>
      <c r="I9" s="56" t="s">
        <v>96</v>
      </c>
      <c r="J9" s="56" t="s">
        <v>96</v>
      </c>
      <c r="K9" s="56" t="s">
        <v>96</v>
      </c>
    </row>
    <row r="10" spans="1:11">
      <c r="A10" s="55" t="s">
        <v>839</v>
      </c>
      <c r="B10" s="58">
        <v>1504</v>
      </c>
      <c r="C10" s="56" t="s">
        <v>96</v>
      </c>
      <c r="D10" s="56">
        <v>415</v>
      </c>
      <c r="E10" s="56" t="s">
        <v>96</v>
      </c>
      <c r="F10" s="58">
        <v>1084</v>
      </c>
      <c r="G10" s="56" t="s">
        <v>96</v>
      </c>
      <c r="H10" s="56">
        <v>5</v>
      </c>
      <c r="I10" s="56" t="s">
        <v>96</v>
      </c>
      <c r="J10" s="56" t="s">
        <v>96</v>
      </c>
      <c r="K10" s="56" t="s">
        <v>96</v>
      </c>
    </row>
    <row r="11" spans="1:11">
      <c r="A11" s="55" t="s">
        <v>840</v>
      </c>
      <c r="B11" s="58">
        <v>1535</v>
      </c>
      <c r="C11" s="58">
        <v>5825280</v>
      </c>
      <c r="D11" s="56">
        <v>450</v>
      </c>
      <c r="E11" s="58">
        <v>3177010</v>
      </c>
      <c r="F11" s="58">
        <v>1079</v>
      </c>
      <c r="G11" s="58">
        <v>2643920</v>
      </c>
      <c r="H11" s="56">
        <v>6</v>
      </c>
      <c r="I11" s="58">
        <v>4350</v>
      </c>
      <c r="J11" s="56" t="s">
        <v>96</v>
      </c>
      <c r="K11" s="56" t="s">
        <v>96</v>
      </c>
    </row>
    <row r="12" spans="1:11">
      <c r="A12" s="55" t="s">
        <v>841</v>
      </c>
      <c r="B12" s="58">
        <v>1620</v>
      </c>
      <c r="C12" s="58">
        <v>6094000</v>
      </c>
      <c r="D12" s="56">
        <v>495</v>
      </c>
      <c r="E12" s="58">
        <v>3424000</v>
      </c>
      <c r="F12" s="58">
        <v>1120</v>
      </c>
      <c r="G12" s="58">
        <v>2666000</v>
      </c>
      <c r="H12" s="56">
        <v>5</v>
      </c>
      <c r="I12" s="58">
        <v>4000</v>
      </c>
      <c r="J12" s="56" t="s">
        <v>96</v>
      </c>
      <c r="K12" s="56" t="s">
        <v>96</v>
      </c>
    </row>
    <row r="13" spans="1:11">
      <c r="A13" s="55" t="s">
        <v>842</v>
      </c>
      <c r="B13" s="58">
        <v>1953</v>
      </c>
      <c r="C13" s="58">
        <v>7537590</v>
      </c>
      <c r="D13" s="56">
        <v>621</v>
      </c>
      <c r="E13" s="58">
        <v>4577270</v>
      </c>
      <c r="F13" s="58">
        <v>1327</v>
      </c>
      <c r="G13" s="58">
        <v>2956320</v>
      </c>
      <c r="H13" s="56">
        <v>5</v>
      </c>
      <c r="I13" s="58">
        <v>4000</v>
      </c>
      <c r="J13" s="56" t="s">
        <v>96</v>
      </c>
      <c r="K13" s="56" t="s">
        <v>96</v>
      </c>
    </row>
    <row r="14" spans="1:11">
      <c r="A14" s="55" t="s">
        <v>843</v>
      </c>
      <c r="B14" s="58">
        <v>1956</v>
      </c>
      <c r="C14" s="58">
        <v>8773000</v>
      </c>
      <c r="D14" s="56">
        <v>682</v>
      </c>
      <c r="E14" s="58">
        <v>5722690</v>
      </c>
      <c r="F14" s="58">
        <v>1268</v>
      </c>
      <c r="G14" s="58">
        <v>3047230</v>
      </c>
      <c r="H14" s="56">
        <v>6</v>
      </c>
      <c r="I14" s="58">
        <v>3080</v>
      </c>
      <c r="J14" s="56" t="s">
        <v>96</v>
      </c>
      <c r="K14" s="56" t="s">
        <v>96</v>
      </c>
    </row>
    <row r="15" spans="1:11">
      <c r="A15" s="55" t="s">
        <v>1090</v>
      </c>
      <c r="B15" s="58">
        <v>2174</v>
      </c>
      <c r="C15" s="58">
        <v>9244900</v>
      </c>
      <c r="D15" s="56">
        <v>797</v>
      </c>
      <c r="E15" s="58">
        <v>6131929</v>
      </c>
      <c r="F15" s="58">
        <v>1373</v>
      </c>
      <c r="G15" s="58">
        <v>3110171</v>
      </c>
      <c r="H15" s="56">
        <v>4</v>
      </c>
      <c r="I15" s="58">
        <v>2800</v>
      </c>
      <c r="J15" s="56" t="s">
        <v>96</v>
      </c>
      <c r="K15" s="56" t="s">
        <v>96</v>
      </c>
    </row>
    <row r="16" spans="1:11">
      <c r="A16" s="55" t="s">
        <v>1930</v>
      </c>
      <c r="B16" s="58">
        <v>2333</v>
      </c>
      <c r="C16" s="58">
        <v>9759477</v>
      </c>
      <c r="D16" s="56">
        <v>882</v>
      </c>
      <c r="E16" s="58">
        <v>6536029</v>
      </c>
      <c r="F16" s="58">
        <v>1447</v>
      </c>
      <c r="G16" s="58">
        <v>3220647</v>
      </c>
      <c r="H16" s="56">
        <v>4</v>
      </c>
      <c r="I16" s="58">
        <v>2800</v>
      </c>
      <c r="J16" s="56" t="s">
        <v>96</v>
      </c>
      <c r="K16" s="56" t="s">
        <v>96</v>
      </c>
    </row>
    <row r="17" spans="1:11">
      <c r="A17" s="55" t="s">
        <v>2238</v>
      </c>
      <c r="B17" s="58">
        <v>2700</v>
      </c>
      <c r="C17" s="58">
        <v>9631825</v>
      </c>
      <c r="D17" s="58">
        <v>1028</v>
      </c>
      <c r="E17" s="58">
        <v>6291644</v>
      </c>
      <c r="F17" s="58">
        <v>1665</v>
      </c>
      <c r="G17" s="58">
        <v>3335281</v>
      </c>
      <c r="H17" s="56">
        <v>7</v>
      </c>
      <c r="I17" s="58">
        <v>4900</v>
      </c>
      <c r="J17" s="56" t="s">
        <v>96</v>
      </c>
      <c r="K17" s="56" t="s">
        <v>96</v>
      </c>
    </row>
    <row r="18" spans="1:11" ht="22.5" thickBot="1">
      <c r="A18" s="55" t="s">
        <v>2372</v>
      </c>
      <c r="B18" s="58">
        <v>2870</v>
      </c>
      <c r="C18" s="58">
        <v>10860916</v>
      </c>
      <c r="D18" s="58">
        <v>1119</v>
      </c>
      <c r="E18" s="58">
        <v>6901599</v>
      </c>
      <c r="F18" s="58">
        <v>1744</v>
      </c>
      <c r="G18" s="58">
        <v>3534816</v>
      </c>
      <c r="H18" s="56">
        <v>6</v>
      </c>
      <c r="I18" s="58">
        <v>4500</v>
      </c>
      <c r="J18" s="56">
        <v>1</v>
      </c>
      <c r="K18" s="58">
        <v>420000</v>
      </c>
    </row>
    <row r="19" spans="1:11">
      <c r="A19" s="360"/>
      <c r="B19" s="360"/>
      <c r="C19" s="360"/>
      <c r="D19" s="360"/>
      <c r="E19" s="360"/>
      <c r="F19" s="360"/>
      <c r="G19" s="360"/>
      <c r="H19" s="360"/>
      <c r="I19" s="360"/>
      <c r="J19" s="360"/>
      <c r="K19" s="360"/>
    </row>
    <row r="20" spans="1:11" ht="112.5">
      <c r="A20" s="917" t="s">
        <v>286</v>
      </c>
      <c r="B20" s="917" t="s">
        <v>2239</v>
      </c>
      <c r="C20" s="917" t="s">
        <v>286</v>
      </c>
      <c r="D20" s="917" t="s">
        <v>2240</v>
      </c>
      <c r="E20"/>
      <c r="F20"/>
      <c r="G20"/>
      <c r="H20"/>
      <c r="I20"/>
      <c r="J20"/>
      <c r="K20"/>
    </row>
    <row r="21" spans="1:11" ht="168.75">
      <c r="A21" s="918" t="s">
        <v>143</v>
      </c>
      <c r="B21" s="917" t="s">
        <v>2373</v>
      </c>
      <c r="C21" s="918" t="s">
        <v>145</v>
      </c>
      <c r="D21" s="917" t="s">
        <v>844</v>
      </c>
      <c r="E21"/>
      <c r="F21"/>
      <c r="G21"/>
      <c r="H21"/>
      <c r="I21"/>
      <c r="J21"/>
      <c r="K21"/>
    </row>
    <row r="23" spans="1:11" ht="23.25">
      <c r="A23" s="222" t="s">
        <v>845</v>
      </c>
      <c r="B23" s="214"/>
      <c r="C23" s="214"/>
      <c r="D23" s="214"/>
      <c r="E23" s="214"/>
      <c r="F23" s="214"/>
      <c r="G23" s="214"/>
      <c r="H23" s="214"/>
      <c r="I23" s="214"/>
      <c r="J23" s="214"/>
      <c r="K23" s="214"/>
    </row>
    <row r="24" spans="1:11" ht="24" thickBot="1">
      <c r="A24" s="214"/>
      <c r="B24" s="214"/>
      <c r="C24" s="214"/>
      <c r="D24" s="214"/>
      <c r="E24" s="214"/>
      <c r="F24" s="255" t="s">
        <v>846</v>
      </c>
      <c r="G24" s="256"/>
      <c r="H24" s="256"/>
      <c r="I24" s="256"/>
      <c r="J24" s="256"/>
      <c r="K24" s="214"/>
    </row>
    <row r="25" spans="1:11" ht="24" thickBot="1">
      <c r="A25" s="214"/>
      <c r="B25" s="214"/>
      <c r="C25" s="214"/>
      <c r="D25" s="257" t="s">
        <v>253</v>
      </c>
      <c r="E25" s="258">
        <f>((B18-B17)*100)/B17</f>
        <v>6.2962962962962967</v>
      </c>
      <c r="F25" s="214"/>
      <c r="G25" s="214"/>
      <c r="H25" s="214"/>
      <c r="I25" s="214"/>
      <c r="J25" s="214"/>
      <c r="K25" s="214"/>
    </row>
    <row r="26" spans="1:11">
      <c r="A26" s="214"/>
      <c r="B26" s="214"/>
      <c r="C26" s="214"/>
      <c r="D26" s="214"/>
      <c r="E26" s="214"/>
      <c r="F26" s="214"/>
      <c r="G26" s="214"/>
      <c r="H26" s="214"/>
      <c r="I26" s="214"/>
      <c r="J26" s="214"/>
      <c r="K26" s="214"/>
    </row>
  </sheetData>
  <mergeCells count="11">
    <mergeCell ref="B6:C6"/>
    <mergeCell ref="D6:E6"/>
    <mergeCell ref="F6:G6"/>
    <mergeCell ref="H6:I6"/>
    <mergeCell ref="J6:K6"/>
    <mergeCell ref="B4:K4"/>
    <mergeCell ref="B5:C5"/>
    <mergeCell ref="D5:E5"/>
    <mergeCell ref="F5:G5"/>
    <mergeCell ref="H5:I5"/>
    <mergeCell ref="J5:K5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FFFF00"/>
  </sheetPr>
  <dimension ref="A1:J31"/>
  <sheetViews>
    <sheetView topLeftCell="A16" workbookViewId="0">
      <selection activeCell="D26" sqref="D26"/>
    </sheetView>
  </sheetViews>
  <sheetFormatPr defaultColWidth="16.85546875" defaultRowHeight="21.75"/>
  <cols>
    <col min="1" max="16384" width="16.85546875" style="9"/>
  </cols>
  <sheetData>
    <row r="1" spans="1:10">
      <c r="A1" s="314" t="s">
        <v>2299</v>
      </c>
      <c r="B1"/>
      <c r="C1"/>
      <c r="D1"/>
      <c r="E1"/>
      <c r="F1"/>
      <c r="G1"/>
      <c r="H1"/>
      <c r="I1"/>
      <c r="J1"/>
    </row>
    <row r="2" spans="1:10">
      <c r="A2" s="314" t="s">
        <v>2300</v>
      </c>
      <c r="B2"/>
      <c r="C2"/>
      <c r="D2"/>
      <c r="E2"/>
      <c r="F2"/>
      <c r="G2"/>
      <c r="H2"/>
      <c r="I2"/>
      <c r="J2"/>
    </row>
    <row r="3" spans="1:10" ht="22.5" thickBot="1">
      <c r="A3" s="1000" t="s">
        <v>690</v>
      </c>
      <c r="B3" s="1000"/>
      <c r="C3" s="1000"/>
      <c r="D3" s="1000"/>
      <c r="E3" s="1000"/>
      <c r="F3" s="1000"/>
      <c r="G3" s="1000"/>
      <c r="H3" s="1000"/>
      <c r="I3" s="1000"/>
      <c r="J3" s="1000"/>
    </row>
    <row r="4" spans="1:10" ht="21.75" customHeight="1">
      <c r="A4" s="916" t="s">
        <v>270</v>
      </c>
      <c r="B4" s="916" t="s">
        <v>691</v>
      </c>
      <c r="C4" s="966" t="s">
        <v>2176</v>
      </c>
      <c r="D4" s="974"/>
      <c r="E4" s="974"/>
      <c r="F4" s="974"/>
      <c r="G4" s="974"/>
      <c r="H4" s="973"/>
      <c r="I4" s="916" t="s">
        <v>147</v>
      </c>
      <c r="J4" s="911" t="s">
        <v>692</v>
      </c>
    </row>
    <row r="5" spans="1:10">
      <c r="A5" s="914" t="s">
        <v>273</v>
      </c>
      <c r="B5" s="914" t="s">
        <v>116</v>
      </c>
      <c r="C5" s="967"/>
      <c r="D5" s="969"/>
      <c r="E5" s="969"/>
      <c r="F5" s="969"/>
      <c r="G5" s="969"/>
      <c r="H5" s="970"/>
      <c r="I5" s="914" t="s">
        <v>693</v>
      </c>
      <c r="J5" s="912" t="s">
        <v>694</v>
      </c>
    </row>
    <row r="6" spans="1:10" ht="22.5" thickBot="1">
      <c r="A6" s="914"/>
      <c r="B6" s="914" t="s">
        <v>695</v>
      </c>
      <c r="C6" s="968"/>
      <c r="D6" s="971"/>
      <c r="E6" s="971"/>
      <c r="F6" s="971"/>
      <c r="G6" s="971"/>
      <c r="H6" s="972"/>
      <c r="I6" s="914" t="s">
        <v>696</v>
      </c>
      <c r="J6" s="912"/>
    </row>
    <row r="7" spans="1:10">
      <c r="A7" s="914"/>
      <c r="B7" s="914"/>
      <c r="C7" s="916" t="s">
        <v>115</v>
      </c>
      <c r="D7" s="916" t="s">
        <v>1224</v>
      </c>
      <c r="E7" s="916" t="s">
        <v>1225</v>
      </c>
      <c r="F7" s="916" t="s">
        <v>2177</v>
      </c>
      <c r="G7" s="916" t="s">
        <v>2178</v>
      </c>
      <c r="H7" s="916" t="s">
        <v>1226</v>
      </c>
      <c r="I7" s="914" t="s">
        <v>695</v>
      </c>
      <c r="J7" s="912"/>
    </row>
    <row r="8" spans="1:10">
      <c r="A8" s="914"/>
      <c r="B8" s="914"/>
      <c r="C8" s="914" t="s">
        <v>116</v>
      </c>
      <c r="D8" s="914" t="s">
        <v>697</v>
      </c>
      <c r="E8" s="914" t="s">
        <v>698</v>
      </c>
      <c r="F8" s="914" t="s">
        <v>699</v>
      </c>
      <c r="G8" s="914" t="s">
        <v>2179</v>
      </c>
      <c r="H8" s="914" t="s">
        <v>1227</v>
      </c>
      <c r="I8" s="914"/>
      <c r="J8" s="912"/>
    </row>
    <row r="9" spans="1:10">
      <c r="A9" s="914"/>
      <c r="B9" s="914"/>
      <c r="C9" s="914"/>
      <c r="D9" s="914"/>
      <c r="E9" s="914" t="s">
        <v>700</v>
      </c>
      <c r="F9" s="914" t="s">
        <v>2180</v>
      </c>
      <c r="G9" s="914" t="s">
        <v>2181</v>
      </c>
      <c r="H9" s="914" t="s">
        <v>1228</v>
      </c>
      <c r="I9" s="914"/>
      <c r="J9" s="912"/>
    </row>
    <row r="10" spans="1:10">
      <c r="A10" s="914"/>
      <c r="B10" s="914"/>
      <c r="C10" s="914"/>
      <c r="D10" s="914"/>
      <c r="E10" s="914"/>
      <c r="F10" s="914" t="s">
        <v>701</v>
      </c>
      <c r="G10" s="914" t="s">
        <v>2182</v>
      </c>
      <c r="H10" s="914" t="s">
        <v>1229</v>
      </c>
      <c r="I10" s="914"/>
      <c r="J10" s="912"/>
    </row>
    <row r="11" spans="1:10">
      <c r="A11" s="914"/>
      <c r="B11" s="914"/>
      <c r="C11" s="914"/>
      <c r="D11" s="914"/>
      <c r="E11" s="914"/>
      <c r="F11" s="914" t="s">
        <v>2183</v>
      </c>
      <c r="G11" s="914" t="s">
        <v>702</v>
      </c>
      <c r="H11" s="914"/>
      <c r="I11" s="914"/>
      <c r="J11" s="912"/>
    </row>
    <row r="12" spans="1:10" ht="22.5" thickBot="1">
      <c r="A12" s="915"/>
      <c r="B12" s="915"/>
      <c r="C12" s="915"/>
      <c r="D12" s="915"/>
      <c r="E12" s="915"/>
      <c r="F12" s="915"/>
      <c r="G12" s="915" t="s">
        <v>703</v>
      </c>
      <c r="H12" s="915"/>
      <c r="I12" s="915"/>
      <c r="J12" s="913"/>
    </row>
    <row r="13" spans="1:10">
      <c r="A13" s="55" t="s">
        <v>704</v>
      </c>
      <c r="B13" s="56" t="s">
        <v>1230</v>
      </c>
      <c r="C13" s="56" t="s">
        <v>2301</v>
      </c>
      <c r="D13" s="56" t="s">
        <v>1231</v>
      </c>
      <c r="E13" s="56" t="s">
        <v>2302</v>
      </c>
      <c r="F13" s="56" t="s">
        <v>1232</v>
      </c>
      <c r="G13" s="56" t="s">
        <v>1233</v>
      </c>
      <c r="H13" s="56" t="s">
        <v>2303</v>
      </c>
      <c r="I13" s="56" t="s">
        <v>2304</v>
      </c>
      <c r="J13" s="56" t="s">
        <v>1234</v>
      </c>
    </row>
    <row r="14" spans="1:10">
      <c r="A14" s="55" t="s">
        <v>705</v>
      </c>
      <c r="B14" s="56" t="s">
        <v>1230</v>
      </c>
      <c r="C14" s="56" t="s">
        <v>2305</v>
      </c>
      <c r="D14" s="56" t="s">
        <v>1235</v>
      </c>
      <c r="E14" s="56" t="s">
        <v>2306</v>
      </c>
      <c r="F14" s="56" t="s">
        <v>1236</v>
      </c>
      <c r="G14" s="56" t="s">
        <v>1237</v>
      </c>
      <c r="H14" s="56" t="s">
        <v>2307</v>
      </c>
      <c r="I14" s="56" t="s">
        <v>2308</v>
      </c>
      <c r="J14" s="56" t="s">
        <v>1238</v>
      </c>
    </row>
    <row r="15" spans="1:10">
      <c r="A15" s="55" t="s">
        <v>1931</v>
      </c>
      <c r="B15" s="56" t="s">
        <v>1230</v>
      </c>
      <c r="C15" s="56" t="s">
        <v>2309</v>
      </c>
      <c r="D15" s="56" t="s">
        <v>2310</v>
      </c>
      <c r="E15" s="56" t="s">
        <v>2311</v>
      </c>
      <c r="F15" s="56" t="s">
        <v>2312</v>
      </c>
      <c r="G15" s="56" t="s">
        <v>2313</v>
      </c>
      <c r="H15" s="56" t="s">
        <v>2314</v>
      </c>
      <c r="I15" s="56" t="s">
        <v>2315</v>
      </c>
      <c r="J15" s="56" t="s">
        <v>1932</v>
      </c>
    </row>
    <row r="16" spans="1:10">
      <c r="A16" s="55" t="s">
        <v>2184</v>
      </c>
      <c r="B16" s="56" t="s">
        <v>1230</v>
      </c>
      <c r="C16" s="56" t="s">
        <v>2316</v>
      </c>
      <c r="D16" s="56" t="s">
        <v>2317</v>
      </c>
      <c r="E16" s="56" t="s">
        <v>2318</v>
      </c>
      <c r="F16" s="56" t="s">
        <v>2319</v>
      </c>
      <c r="G16" s="56" t="s">
        <v>2320</v>
      </c>
      <c r="H16" s="56" t="s">
        <v>2321</v>
      </c>
      <c r="I16" s="56" t="s">
        <v>2322</v>
      </c>
      <c r="J16" s="56" t="s">
        <v>2185</v>
      </c>
    </row>
    <row r="17" spans="1:10" ht="22.5" thickBot="1">
      <c r="A17" s="55" t="s">
        <v>2323</v>
      </c>
      <c r="B17" s="56" t="s">
        <v>1230</v>
      </c>
      <c r="C17" s="56" t="s">
        <v>2324</v>
      </c>
      <c r="D17" s="56" t="s">
        <v>2325</v>
      </c>
      <c r="E17" s="56" t="s">
        <v>2326</v>
      </c>
      <c r="F17" s="56" t="s">
        <v>2327</v>
      </c>
      <c r="G17" s="56" t="s">
        <v>2328</v>
      </c>
      <c r="H17" s="56" t="s">
        <v>2329</v>
      </c>
      <c r="I17" s="56" t="s">
        <v>2330</v>
      </c>
      <c r="J17" s="56" t="s">
        <v>2331</v>
      </c>
    </row>
    <row r="18" spans="1:10">
      <c r="A18" s="360"/>
      <c r="B18" s="360"/>
      <c r="C18" s="360"/>
      <c r="D18" s="360"/>
      <c r="E18" s="360"/>
      <c r="F18" s="360"/>
      <c r="G18" s="360"/>
      <c r="H18" s="360"/>
      <c r="I18" s="360"/>
      <c r="J18" s="360"/>
    </row>
    <row r="19" spans="1:10" ht="112.5">
      <c r="A19" s="918" t="s">
        <v>143</v>
      </c>
      <c r="B19" s="917" t="s">
        <v>2332</v>
      </c>
      <c r="C19" s="918" t="s">
        <v>145</v>
      </c>
      <c r="D19" s="917" t="s">
        <v>2333</v>
      </c>
      <c r="E19"/>
      <c r="F19"/>
      <c r="G19"/>
      <c r="H19"/>
      <c r="I19"/>
      <c r="J19"/>
    </row>
    <row r="20" spans="1:10">
      <c r="A20" s="935"/>
      <c r="B20" s="917"/>
      <c r="C20" s="935"/>
      <c r="D20" s="935"/>
      <c r="E20"/>
      <c r="F20"/>
      <c r="G20"/>
      <c r="H20"/>
      <c r="I20"/>
      <c r="J20"/>
    </row>
    <row r="21" spans="1:10">
      <c r="A21" s="935"/>
      <c r="B21" s="917"/>
      <c r="C21" s="935"/>
      <c r="D21" s="917"/>
      <c r="E21"/>
      <c r="F21"/>
      <c r="G21"/>
      <c r="H21"/>
      <c r="I21"/>
      <c r="J21"/>
    </row>
    <row r="22" spans="1:10">
      <c r="A22" s="935"/>
      <c r="B22" s="917"/>
      <c r="C22" s="935"/>
      <c r="D22" s="917"/>
      <c r="E22"/>
      <c r="F22"/>
      <c r="G22"/>
      <c r="H22"/>
      <c r="I22"/>
      <c r="J22"/>
    </row>
    <row r="23" spans="1:10">
      <c r="A23" s="163"/>
      <c r="B23" s="163"/>
      <c r="C23" s="163"/>
      <c r="D23" s="163"/>
      <c r="E23" s="163"/>
      <c r="F23" s="163"/>
      <c r="G23" s="163"/>
      <c r="H23" s="163"/>
      <c r="I23" s="163"/>
      <c r="J23" s="163"/>
    </row>
    <row r="24" spans="1:10">
      <c r="A24" s="163"/>
      <c r="B24" s="163"/>
      <c r="C24" s="163"/>
      <c r="D24" s="163"/>
      <c r="E24" s="163"/>
      <c r="F24" s="163"/>
      <c r="G24" s="163"/>
      <c r="H24" s="163"/>
      <c r="I24" s="163"/>
      <c r="J24" s="163"/>
    </row>
    <row r="25" spans="1:10">
      <c r="A25" s="163"/>
      <c r="B25" s="163"/>
      <c r="C25" s="163"/>
      <c r="D25" s="163"/>
      <c r="E25" s="163"/>
      <c r="F25" s="163"/>
      <c r="G25" s="163"/>
      <c r="H25" s="163"/>
      <c r="I25" s="163"/>
      <c r="J25" s="163"/>
    </row>
    <row r="26" spans="1:10">
      <c r="A26" s="921"/>
      <c r="B26" s="922"/>
      <c r="C26" s="921"/>
      <c r="D26" s="922"/>
    </row>
    <row r="28" spans="1:10" ht="23.25">
      <c r="A28" s="91" t="s">
        <v>847</v>
      </c>
      <c r="B28" s="92"/>
      <c r="C28" s="97"/>
      <c r="D28" s="92"/>
    </row>
    <row r="29" spans="1:10" ht="21.75" customHeight="1" thickBot="1">
      <c r="A29" s="92"/>
      <c r="B29" s="106"/>
      <c r="C29" s="106" t="s">
        <v>848</v>
      </c>
      <c r="D29" s="92"/>
    </row>
    <row r="30" spans="1:10" ht="24" thickBot="1">
      <c r="A30" s="92"/>
      <c r="B30" s="99" t="s">
        <v>253</v>
      </c>
      <c r="C30" s="107">
        <f>J17*100/B17</f>
        <v>4.0151156441111215</v>
      </c>
      <c r="D30" s="92"/>
      <c r="E30" s="305" t="s">
        <v>1256</v>
      </c>
      <c r="F30" s="307"/>
    </row>
    <row r="31" spans="1:10" ht="23.25">
      <c r="A31" s="92"/>
      <c r="B31" s="92"/>
      <c r="C31" s="92"/>
      <c r="D31" s="92"/>
      <c r="E31" s="308" t="s">
        <v>1257</v>
      </c>
    </row>
  </sheetData>
  <mergeCells count="2">
    <mergeCell ref="A3:J3"/>
    <mergeCell ref="C4:H6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92D050"/>
  </sheetPr>
  <dimension ref="A1:J33"/>
  <sheetViews>
    <sheetView topLeftCell="A16" workbookViewId="0">
      <selection activeCell="E31" sqref="E31"/>
    </sheetView>
  </sheetViews>
  <sheetFormatPr defaultRowHeight="21.75"/>
  <cols>
    <col min="1" max="1" width="16.140625" style="9" bestFit="1" customWidth="1"/>
    <col min="2" max="2" width="22.140625" style="9" customWidth="1"/>
    <col min="3" max="3" width="16.5703125" style="9" bestFit="1" customWidth="1"/>
    <col min="4" max="4" width="28.140625" style="9" customWidth="1"/>
    <col min="5" max="5" width="12.28515625" style="9" bestFit="1" customWidth="1"/>
    <col min="6" max="6" width="23.5703125" style="9" bestFit="1" customWidth="1"/>
    <col min="7" max="7" width="12.28515625" style="9" bestFit="1" customWidth="1"/>
    <col min="8" max="8" width="17.28515625" style="9" bestFit="1" customWidth="1"/>
    <col min="9" max="9" width="10.7109375" style="9" bestFit="1" customWidth="1"/>
    <col min="10" max="10" width="24.85546875" style="9" bestFit="1" customWidth="1"/>
    <col min="11" max="16384" width="9.140625" style="9"/>
  </cols>
  <sheetData>
    <row r="1" spans="1:10">
      <c r="A1" s="398" t="s">
        <v>1933</v>
      </c>
      <c r="B1"/>
      <c r="C1"/>
      <c r="D1"/>
      <c r="E1"/>
      <c r="F1"/>
      <c r="G1"/>
      <c r="H1"/>
      <c r="I1"/>
      <c r="J1"/>
    </row>
    <row r="2" spans="1:10">
      <c r="A2" s="314" t="s">
        <v>1934</v>
      </c>
      <c r="B2"/>
      <c r="C2"/>
      <c r="D2"/>
      <c r="E2"/>
      <c r="F2"/>
      <c r="G2"/>
      <c r="H2"/>
      <c r="I2"/>
      <c r="J2"/>
    </row>
    <row r="3" spans="1:10" ht="22.5" thickBot="1">
      <c r="A3"/>
      <c r="B3"/>
      <c r="C3"/>
      <c r="D3"/>
      <c r="E3"/>
      <c r="F3"/>
      <c r="G3"/>
      <c r="H3"/>
      <c r="I3"/>
      <c r="J3"/>
    </row>
    <row r="4" spans="1:10">
      <c r="A4" s="973" t="s">
        <v>104</v>
      </c>
      <c r="B4" s="413" t="s">
        <v>849</v>
      </c>
      <c r="C4" s="413" t="s">
        <v>850</v>
      </c>
      <c r="D4" s="413" t="s">
        <v>850</v>
      </c>
      <c r="E4" s="413" t="s">
        <v>850</v>
      </c>
      <c r="F4" s="413" t="s">
        <v>851</v>
      </c>
      <c r="G4" s="413" t="s">
        <v>852</v>
      </c>
      <c r="H4" s="413" t="s">
        <v>853</v>
      </c>
      <c r="I4" s="413" t="s">
        <v>854</v>
      </c>
      <c r="J4" s="966" t="s">
        <v>108</v>
      </c>
    </row>
    <row r="5" spans="1:10">
      <c r="A5" s="970"/>
      <c r="B5" s="414" t="s">
        <v>855</v>
      </c>
      <c r="C5" s="414" t="s">
        <v>856</v>
      </c>
      <c r="D5" s="414" t="s">
        <v>857</v>
      </c>
      <c r="E5" s="414" t="s">
        <v>858</v>
      </c>
      <c r="F5" s="414" t="s">
        <v>859</v>
      </c>
      <c r="G5" s="414" t="s">
        <v>860</v>
      </c>
      <c r="H5" s="414" t="s">
        <v>861</v>
      </c>
      <c r="I5" s="414" t="s">
        <v>862</v>
      </c>
      <c r="J5" s="967"/>
    </row>
    <row r="6" spans="1:10">
      <c r="A6" s="970"/>
      <c r="B6" s="414" t="s">
        <v>863</v>
      </c>
      <c r="C6" s="414" t="s">
        <v>855</v>
      </c>
      <c r="D6" s="414" t="s">
        <v>855</v>
      </c>
      <c r="E6" s="414" t="s">
        <v>864</v>
      </c>
      <c r="F6" s="414" t="s">
        <v>865</v>
      </c>
      <c r="G6" s="414" t="s">
        <v>866</v>
      </c>
      <c r="H6" s="414" t="s">
        <v>867</v>
      </c>
      <c r="I6" s="414" t="s">
        <v>868</v>
      </c>
      <c r="J6" s="967"/>
    </row>
    <row r="7" spans="1:10" ht="37.5">
      <c r="A7" s="970"/>
      <c r="B7" s="414" t="s">
        <v>869</v>
      </c>
      <c r="C7" s="414" t="s">
        <v>870</v>
      </c>
      <c r="D7" s="414" t="s">
        <v>871</v>
      </c>
      <c r="E7" s="414" t="s">
        <v>872</v>
      </c>
      <c r="F7" s="414" t="s">
        <v>873</v>
      </c>
      <c r="G7" s="414" t="s">
        <v>874</v>
      </c>
      <c r="H7" s="414" t="s">
        <v>875</v>
      </c>
      <c r="I7" s="414" t="s">
        <v>876</v>
      </c>
      <c r="J7" s="967"/>
    </row>
    <row r="8" spans="1:10" ht="38.25" thickBot="1">
      <c r="A8" s="972"/>
      <c r="B8" s="415"/>
      <c r="C8" s="415" t="s">
        <v>869</v>
      </c>
      <c r="D8" s="415" t="s">
        <v>869</v>
      </c>
      <c r="E8" s="415" t="s">
        <v>869</v>
      </c>
      <c r="F8" s="415" t="s">
        <v>877</v>
      </c>
      <c r="G8" s="415"/>
      <c r="H8" s="415"/>
      <c r="I8" s="415"/>
      <c r="J8" s="968"/>
    </row>
    <row r="9" spans="1:10">
      <c r="A9" s="315" t="s">
        <v>115</v>
      </c>
      <c r="B9" s="316">
        <v>31028000</v>
      </c>
      <c r="C9" s="316">
        <v>24582727</v>
      </c>
      <c r="D9" s="316">
        <v>18314663</v>
      </c>
      <c r="E9" s="316">
        <v>13266871</v>
      </c>
      <c r="F9" s="316">
        <v>3635</v>
      </c>
      <c r="G9" s="317">
        <v>46.03</v>
      </c>
      <c r="H9" s="317">
        <v>296.10000000000002</v>
      </c>
      <c r="I9" s="316">
        <v>44805</v>
      </c>
      <c r="J9" s="318" t="s">
        <v>116</v>
      </c>
    </row>
    <row r="10" spans="1:10">
      <c r="A10" s="319" t="s">
        <v>117</v>
      </c>
      <c r="B10" s="58">
        <v>28500000</v>
      </c>
      <c r="C10" s="58">
        <v>16327272</v>
      </c>
      <c r="D10" s="58">
        <v>10158109</v>
      </c>
      <c r="E10" s="58">
        <v>7411633</v>
      </c>
      <c r="F10" s="58">
        <v>2072</v>
      </c>
      <c r="G10" s="56">
        <v>54.61</v>
      </c>
      <c r="H10" s="56">
        <v>307.58999999999997</v>
      </c>
      <c r="I10" s="58">
        <v>24096</v>
      </c>
      <c r="J10" s="320" t="s">
        <v>118</v>
      </c>
    </row>
    <row r="11" spans="1:10">
      <c r="A11" s="319" t="s">
        <v>119</v>
      </c>
      <c r="B11" s="56" t="s">
        <v>96</v>
      </c>
      <c r="C11" s="56" t="s">
        <v>96</v>
      </c>
      <c r="D11" s="56" t="s">
        <v>96</v>
      </c>
      <c r="E11" s="56" t="s">
        <v>96</v>
      </c>
      <c r="F11" s="56" t="s">
        <v>96</v>
      </c>
      <c r="G11" s="56" t="s">
        <v>96</v>
      </c>
      <c r="H11" s="56" t="s">
        <v>96</v>
      </c>
      <c r="I11" s="56" t="s">
        <v>96</v>
      </c>
      <c r="J11" s="320" t="s">
        <v>120</v>
      </c>
    </row>
    <row r="12" spans="1:10">
      <c r="A12" s="319" t="s">
        <v>121</v>
      </c>
      <c r="B12" s="58">
        <v>800000</v>
      </c>
      <c r="C12" s="58">
        <v>863472</v>
      </c>
      <c r="D12" s="58">
        <v>833497</v>
      </c>
      <c r="E12" s="58">
        <v>557298</v>
      </c>
      <c r="F12" s="56">
        <v>170</v>
      </c>
      <c r="G12" s="56">
        <v>35.46</v>
      </c>
      <c r="H12" s="56">
        <v>189.62</v>
      </c>
      <c r="I12" s="58">
        <v>2939</v>
      </c>
      <c r="J12" s="320" t="s">
        <v>122</v>
      </c>
    </row>
    <row r="13" spans="1:10">
      <c r="A13" s="319" t="s">
        <v>123</v>
      </c>
      <c r="B13" s="56" t="s">
        <v>96</v>
      </c>
      <c r="C13" s="58">
        <v>4600913</v>
      </c>
      <c r="D13" s="58">
        <v>4600913</v>
      </c>
      <c r="E13" s="58">
        <v>3313797</v>
      </c>
      <c r="F13" s="56">
        <v>30</v>
      </c>
      <c r="G13" s="56">
        <v>27.98</v>
      </c>
      <c r="H13" s="56">
        <v>395.82</v>
      </c>
      <c r="I13" s="58">
        <v>8372</v>
      </c>
      <c r="J13" s="320" t="s">
        <v>124</v>
      </c>
    </row>
    <row r="14" spans="1:10">
      <c r="A14" s="319" t="s">
        <v>125</v>
      </c>
      <c r="B14" s="56" t="s">
        <v>96</v>
      </c>
      <c r="C14" s="56" t="s">
        <v>96</v>
      </c>
      <c r="D14" s="56" t="s">
        <v>96</v>
      </c>
      <c r="E14" s="56" t="s">
        <v>96</v>
      </c>
      <c r="F14" s="56" t="s">
        <v>96</v>
      </c>
      <c r="G14" s="56" t="s">
        <v>96</v>
      </c>
      <c r="H14" s="56" t="s">
        <v>96</v>
      </c>
      <c r="I14" s="56" t="s">
        <v>96</v>
      </c>
      <c r="J14" s="320" t="s">
        <v>126</v>
      </c>
    </row>
    <row r="15" spans="1:10">
      <c r="A15" s="319" t="s">
        <v>127</v>
      </c>
      <c r="B15" s="56" t="s">
        <v>96</v>
      </c>
      <c r="C15" s="58">
        <v>955069</v>
      </c>
      <c r="D15" s="58">
        <v>955069</v>
      </c>
      <c r="E15" s="58">
        <v>686800</v>
      </c>
      <c r="F15" s="56">
        <v>1</v>
      </c>
      <c r="G15" s="56">
        <v>28.09</v>
      </c>
      <c r="H15" s="56">
        <v>231.4</v>
      </c>
      <c r="I15" s="58">
        <v>2968</v>
      </c>
      <c r="J15" s="320" t="s">
        <v>128</v>
      </c>
    </row>
    <row r="16" spans="1:10">
      <c r="A16" s="319" t="s">
        <v>129</v>
      </c>
      <c r="B16" s="56" t="s">
        <v>96</v>
      </c>
      <c r="C16" s="56" t="s">
        <v>96</v>
      </c>
      <c r="D16" s="56" t="s">
        <v>96</v>
      </c>
      <c r="E16" s="56" t="s">
        <v>96</v>
      </c>
      <c r="F16" s="56" t="s">
        <v>96</v>
      </c>
      <c r="G16" s="56" t="s">
        <v>96</v>
      </c>
      <c r="H16" s="56" t="s">
        <v>96</v>
      </c>
      <c r="I16" s="56" t="s">
        <v>96</v>
      </c>
      <c r="J16" s="320" t="s">
        <v>130</v>
      </c>
    </row>
    <row r="17" spans="1:10">
      <c r="A17" s="319" t="s">
        <v>131</v>
      </c>
      <c r="B17" s="58">
        <v>864000</v>
      </c>
      <c r="C17" s="58">
        <v>1008000</v>
      </c>
      <c r="D17" s="58">
        <v>973676</v>
      </c>
      <c r="E17" s="58">
        <v>661343</v>
      </c>
      <c r="F17" s="56">
        <v>766</v>
      </c>
      <c r="G17" s="56">
        <v>34.39</v>
      </c>
      <c r="H17" s="56">
        <v>171.29</v>
      </c>
      <c r="I17" s="58">
        <v>3861</v>
      </c>
      <c r="J17" s="320" t="s">
        <v>132</v>
      </c>
    </row>
    <row r="18" spans="1:10">
      <c r="A18" s="319" t="s">
        <v>133</v>
      </c>
      <c r="B18" s="58">
        <v>864000</v>
      </c>
      <c r="C18" s="58">
        <v>828000</v>
      </c>
      <c r="D18" s="58">
        <v>793399</v>
      </c>
      <c r="E18" s="58">
        <v>636000</v>
      </c>
      <c r="F18" s="56">
        <v>596</v>
      </c>
      <c r="G18" s="56">
        <v>23.19</v>
      </c>
      <c r="H18" s="56">
        <v>247.57</v>
      </c>
      <c r="I18" s="58">
        <v>2569</v>
      </c>
      <c r="J18" s="320" t="s">
        <v>134</v>
      </c>
    </row>
    <row r="19" spans="1:10">
      <c r="A19" s="319" t="s">
        <v>135</v>
      </c>
      <c r="B19" s="56" t="s">
        <v>96</v>
      </c>
      <c r="C19" s="56" t="s">
        <v>96</v>
      </c>
      <c r="D19" s="56" t="s">
        <v>96</v>
      </c>
      <c r="E19" s="56" t="s">
        <v>96</v>
      </c>
      <c r="F19" s="56" t="s">
        <v>96</v>
      </c>
      <c r="G19" s="56" t="s">
        <v>96</v>
      </c>
      <c r="H19" s="56" t="s">
        <v>96</v>
      </c>
      <c r="I19" s="56" t="s">
        <v>96</v>
      </c>
      <c r="J19" s="320" t="s">
        <v>136</v>
      </c>
    </row>
    <row r="20" spans="1:10">
      <c r="A20" s="319" t="s">
        <v>137</v>
      </c>
      <c r="B20" s="56" t="s">
        <v>96</v>
      </c>
      <c r="C20" s="56" t="s">
        <v>96</v>
      </c>
      <c r="D20" s="56" t="s">
        <v>96</v>
      </c>
      <c r="E20" s="56" t="s">
        <v>96</v>
      </c>
      <c r="F20" s="56" t="s">
        <v>96</v>
      </c>
      <c r="G20" s="56" t="s">
        <v>96</v>
      </c>
      <c r="H20" s="56" t="s">
        <v>96</v>
      </c>
      <c r="I20" s="56" t="s">
        <v>96</v>
      </c>
      <c r="J20" s="320" t="s">
        <v>138</v>
      </c>
    </row>
    <row r="21" spans="1:10">
      <c r="A21" s="319" t="s">
        <v>139</v>
      </c>
      <c r="B21" s="56" t="s">
        <v>96</v>
      </c>
      <c r="C21" s="56" t="s">
        <v>96</v>
      </c>
      <c r="D21" s="56" t="s">
        <v>96</v>
      </c>
      <c r="E21" s="56" t="s">
        <v>96</v>
      </c>
      <c r="F21" s="56" t="s">
        <v>96</v>
      </c>
      <c r="G21" s="56" t="s">
        <v>96</v>
      </c>
      <c r="H21" s="56" t="s">
        <v>96</v>
      </c>
      <c r="I21" s="56" t="s">
        <v>96</v>
      </c>
      <c r="J21" s="320" t="s">
        <v>140</v>
      </c>
    </row>
    <row r="22" spans="1:10" ht="22.5" thickBot="1">
      <c r="A22" s="319" t="s">
        <v>141</v>
      </c>
      <c r="B22" s="56" t="s">
        <v>96</v>
      </c>
      <c r="C22" s="56" t="s">
        <v>96</v>
      </c>
      <c r="D22" s="56" t="s">
        <v>96</v>
      </c>
      <c r="E22" s="56" t="s">
        <v>96</v>
      </c>
      <c r="F22" s="56" t="s">
        <v>96</v>
      </c>
      <c r="G22" s="56" t="s">
        <v>96</v>
      </c>
      <c r="H22" s="56" t="s">
        <v>96</v>
      </c>
      <c r="I22" s="56" t="s">
        <v>96</v>
      </c>
      <c r="J22" s="320" t="s">
        <v>142</v>
      </c>
    </row>
    <row r="23" spans="1:10">
      <c r="A23" s="10"/>
      <c r="B23" s="10"/>
      <c r="C23" s="10"/>
      <c r="D23" s="10"/>
      <c r="E23" s="10"/>
      <c r="F23" s="10"/>
      <c r="G23" s="10"/>
      <c r="H23" s="10"/>
      <c r="I23" s="10"/>
      <c r="J23" s="10"/>
    </row>
    <row r="24" spans="1:10">
      <c r="A24" s="108" t="s">
        <v>267</v>
      </c>
      <c r="B24" s="208" t="s">
        <v>878</v>
      </c>
      <c r="C24" s="109"/>
      <c r="D24" s="109"/>
      <c r="E24" s="1099" t="s">
        <v>268</v>
      </c>
      <c r="F24" s="1100"/>
    </row>
    <row r="25" spans="1:10">
      <c r="A25" s="108"/>
      <c r="B25" s="208" t="s">
        <v>879</v>
      </c>
      <c r="C25" s="109"/>
      <c r="D25" s="109"/>
      <c r="E25" s="1099"/>
      <c r="F25" s="1100"/>
    </row>
    <row r="26" spans="1:10">
      <c r="A26" s="1099" t="s">
        <v>143</v>
      </c>
      <c r="B26" s="208" t="s">
        <v>880</v>
      </c>
      <c r="C26" s="109"/>
      <c r="D26" s="208"/>
      <c r="E26" s="1099" t="s">
        <v>145</v>
      </c>
      <c r="F26" s="208" t="s">
        <v>881</v>
      </c>
    </row>
    <row r="27" spans="1:10">
      <c r="A27" s="1099"/>
      <c r="B27" s="208" t="s">
        <v>882</v>
      </c>
      <c r="C27" s="109"/>
      <c r="D27" s="208"/>
      <c r="E27" s="1099"/>
      <c r="F27" s="208" t="s">
        <v>883</v>
      </c>
    </row>
    <row r="30" spans="1:10" ht="23.25">
      <c r="B30" s="222" t="s">
        <v>884</v>
      </c>
      <c r="C30" s="223"/>
      <c r="D30" s="223"/>
    </row>
    <row r="31" spans="1:10" ht="24" thickBot="1">
      <c r="B31" s="222"/>
      <c r="C31" s="259" t="s">
        <v>885</v>
      </c>
      <c r="D31" s="214"/>
    </row>
    <row r="32" spans="1:10" ht="24" thickBot="1">
      <c r="B32" s="226" t="s">
        <v>886</v>
      </c>
      <c r="C32" s="260">
        <f>((C9-E9)*100)/C9</f>
        <v>46.031736023428159</v>
      </c>
      <c r="D32" s="214"/>
    </row>
    <row r="33" spans="2:4">
      <c r="B33" s="214"/>
      <c r="C33" s="214"/>
      <c r="D33" s="214"/>
    </row>
  </sheetData>
  <mergeCells count="6">
    <mergeCell ref="A4:A8"/>
    <mergeCell ref="J4:J8"/>
    <mergeCell ref="E24:E25"/>
    <mergeCell ref="F24:F25"/>
    <mergeCell ref="A26:A27"/>
    <mergeCell ref="E26:E27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92D050"/>
  </sheetPr>
  <dimension ref="A1:J33"/>
  <sheetViews>
    <sheetView workbookViewId="0">
      <selection activeCell="K15" sqref="K15"/>
    </sheetView>
  </sheetViews>
  <sheetFormatPr defaultRowHeight="21.75"/>
  <cols>
    <col min="1" max="1" width="16.140625" style="9" bestFit="1" customWidth="1"/>
    <col min="2" max="2" width="22.140625" style="9" customWidth="1"/>
    <col min="3" max="3" width="16.5703125" style="9" bestFit="1" customWidth="1"/>
    <col min="4" max="4" width="28.140625" style="9" customWidth="1"/>
    <col min="5" max="5" width="12.28515625" style="9" bestFit="1" customWidth="1"/>
    <col min="6" max="6" width="23.5703125" style="9" bestFit="1" customWidth="1"/>
    <col min="7" max="7" width="12.28515625" style="9" bestFit="1" customWidth="1"/>
    <col min="8" max="8" width="17.28515625" style="9" bestFit="1" customWidth="1"/>
    <col min="9" max="9" width="10.7109375" style="9" bestFit="1" customWidth="1"/>
    <col min="10" max="10" width="24.85546875" style="9" bestFit="1" customWidth="1"/>
    <col min="11" max="16384" width="9.140625" style="9"/>
  </cols>
  <sheetData>
    <row r="1" spans="1:10">
      <c r="A1" s="398" t="s">
        <v>1933</v>
      </c>
      <c r="B1"/>
      <c r="C1"/>
      <c r="D1"/>
      <c r="E1"/>
      <c r="F1"/>
      <c r="G1"/>
      <c r="H1"/>
      <c r="I1"/>
      <c r="J1"/>
    </row>
    <row r="2" spans="1:10">
      <c r="A2" s="314" t="s">
        <v>1934</v>
      </c>
      <c r="B2"/>
      <c r="C2"/>
      <c r="D2"/>
      <c r="E2"/>
      <c r="F2"/>
      <c r="G2"/>
      <c r="H2"/>
      <c r="I2"/>
      <c r="J2"/>
    </row>
    <row r="3" spans="1:10" ht="22.5" thickBot="1">
      <c r="A3"/>
      <c r="B3"/>
      <c r="C3"/>
      <c r="D3"/>
      <c r="E3"/>
      <c r="F3"/>
      <c r="G3"/>
      <c r="H3"/>
      <c r="I3"/>
      <c r="J3"/>
    </row>
    <row r="4" spans="1:10">
      <c r="A4" s="973" t="s">
        <v>104</v>
      </c>
      <c r="B4" s="413" t="s">
        <v>849</v>
      </c>
      <c r="C4" s="413" t="s">
        <v>850</v>
      </c>
      <c r="D4" s="413" t="s">
        <v>850</v>
      </c>
      <c r="E4" s="413" t="s">
        <v>850</v>
      </c>
      <c r="F4" s="413" t="s">
        <v>851</v>
      </c>
      <c r="G4" s="413" t="s">
        <v>852</v>
      </c>
      <c r="H4" s="573" t="s">
        <v>853</v>
      </c>
      <c r="I4" s="413" t="s">
        <v>854</v>
      </c>
      <c r="J4" s="966" t="s">
        <v>108</v>
      </c>
    </row>
    <row r="5" spans="1:10">
      <c r="A5" s="970"/>
      <c r="B5" s="414" t="s">
        <v>855</v>
      </c>
      <c r="C5" s="414" t="s">
        <v>856</v>
      </c>
      <c r="D5" s="414" t="s">
        <v>857</v>
      </c>
      <c r="E5" s="414" t="s">
        <v>858</v>
      </c>
      <c r="F5" s="414" t="s">
        <v>859</v>
      </c>
      <c r="G5" s="414" t="s">
        <v>860</v>
      </c>
      <c r="H5" s="574" t="s">
        <v>861</v>
      </c>
      <c r="I5" s="414" t="s">
        <v>862</v>
      </c>
      <c r="J5" s="967"/>
    </row>
    <row r="6" spans="1:10">
      <c r="A6" s="970"/>
      <c r="B6" s="414" t="s">
        <v>863</v>
      </c>
      <c r="C6" s="414" t="s">
        <v>855</v>
      </c>
      <c r="D6" s="414" t="s">
        <v>855</v>
      </c>
      <c r="E6" s="414" t="s">
        <v>864</v>
      </c>
      <c r="F6" s="414" t="s">
        <v>865</v>
      </c>
      <c r="G6" s="414" t="s">
        <v>866</v>
      </c>
      <c r="H6" s="574" t="s">
        <v>867</v>
      </c>
      <c r="I6" s="414" t="s">
        <v>868</v>
      </c>
      <c r="J6" s="967"/>
    </row>
    <row r="7" spans="1:10" ht="37.5">
      <c r="A7" s="970"/>
      <c r="B7" s="414" t="s">
        <v>869</v>
      </c>
      <c r="C7" s="414" t="s">
        <v>870</v>
      </c>
      <c r="D7" s="414" t="s">
        <v>871</v>
      </c>
      <c r="E7" s="414" t="s">
        <v>872</v>
      </c>
      <c r="F7" s="414" t="s">
        <v>873</v>
      </c>
      <c r="G7" s="414" t="s">
        <v>874</v>
      </c>
      <c r="H7" s="574" t="s">
        <v>875</v>
      </c>
      <c r="I7" s="414" t="s">
        <v>876</v>
      </c>
      <c r="J7" s="967"/>
    </row>
    <row r="8" spans="1:10" ht="38.25" thickBot="1">
      <c r="A8" s="972"/>
      <c r="B8" s="415"/>
      <c r="C8" s="415" t="s">
        <v>869</v>
      </c>
      <c r="D8" s="415" t="s">
        <v>869</v>
      </c>
      <c r="E8" s="415" t="s">
        <v>869</v>
      </c>
      <c r="F8" s="415" t="s">
        <v>877</v>
      </c>
      <c r="G8" s="415"/>
      <c r="H8" s="575"/>
      <c r="I8" s="415"/>
      <c r="J8" s="968"/>
    </row>
    <row r="9" spans="1:10">
      <c r="A9" s="315" t="s">
        <v>115</v>
      </c>
      <c r="B9" s="316">
        <v>31028000</v>
      </c>
      <c r="C9" s="316">
        <v>24582727</v>
      </c>
      <c r="D9" s="316">
        <v>18314663</v>
      </c>
      <c r="E9" s="316">
        <v>13266871</v>
      </c>
      <c r="F9" s="316">
        <v>3635</v>
      </c>
      <c r="G9" s="317">
        <v>46.03</v>
      </c>
      <c r="H9" s="576">
        <v>296.10000000000002</v>
      </c>
      <c r="I9" s="316">
        <v>44805</v>
      </c>
      <c r="J9" s="318" t="s">
        <v>116</v>
      </c>
    </row>
    <row r="10" spans="1:10">
      <c r="A10" s="319" t="s">
        <v>117</v>
      </c>
      <c r="B10" s="58">
        <v>28500000</v>
      </c>
      <c r="C10" s="58">
        <v>16327272</v>
      </c>
      <c r="D10" s="58">
        <v>10158109</v>
      </c>
      <c r="E10" s="58">
        <v>7411633</v>
      </c>
      <c r="F10" s="58">
        <v>2072</v>
      </c>
      <c r="G10" s="56">
        <v>54.61</v>
      </c>
      <c r="H10" s="56">
        <v>307.58999999999997</v>
      </c>
      <c r="I10" s="58">
        <v>24096</v>
      </c>
      <c r="J10" s="320" t="s">
        <v>118</v>
      </c>
    </row>
    <row r="11" spans="1:10">
      <c r="A11" s="319" t="s">
        <v>119</v>
      </c>
      <c r="B11" s="56" t="s">
        <v>96</v>
      </c>
      <c r="C11" s="56" t="s">
        <v>96</v>
      </c>
      <c r="D11" s="56" t="s">
        <v>96</v>
      </c>
      <c r="E11" s="56" t="s">
        <v>96</v>
      </c>
      <c r="F11" s="56" t="s">
        <v>96</v>
      </c>
      <c r="G11" s="56" t="s">
        <v>96</v>
      </c>
      <c r="H11" s="56" t="s">
        <v>96</v>
      </c>
      <c r="I11" s="56" t="s">
        <v>96</v>
      </c>
      <c r="J11" s="320" t="s">
        <v>120</v>
      </c>
    </row>
    <row r="12" spans="1:10">
      <c r="A12" s="319" t="s">
        <v>121</v>
      </c>
      <c r="B12" s="58">
        <v>800000</v>
      </c>
      <c r="C12" s="58">
        <v>863472</v>
      </c>
      <c r="D12" s="58">
        <v>833497</v>
      </c>
      <c r="E12" s="58">
        <v>557298</v>
      </c>
      <c r="F12" s="56">
        <v>170</v>
      </c>
      <c r="G12" s="56">
        <v>35.46</v>
      </c>
      <c r="H12" s="56">
        <v>189.62</v>
      </c>
      <c r="I12" s="58">
        <v>2939</v>
      </c>
      <c r="J12" s="320" t="s">
        <v>122</v>
      </c>
    </row>
    <row r="13" spans="1:10">
      <c r="A13" s="319" t="s">
        <v>123</v>
      </c>
      <c r="B13" s="56" t="s">
        <v>96</v>
      </c>
      <c r="C13" s="58">
        <v>4600913</v>
      </c>
      <c r="D13" s="58">
        <v>4600913</v>
      </c>
      <c r="E13" s="58">
        <v>3313797</v>
      </c>
      <c r="F13" s="56">
        <v>30</v>
      </c>
      <c r="G13" s="56">
        <v>27.98</v>
      </c>
      <c r="H13" s="56">
        <v>395.82</v>
      </c>
      <c r="I13" s="58">
        <v>8372</v>
      </c>
      <c r="J13" s="320" t="s">
        <v>124</v>
      </c>
    </row>
    <row r="14" spans="1:10">
      <c r="A14" s="319" t="s">
        <v>125</v>
      </c>
      <c r="B14" s="56" t="s">
        <v>96</v>
      </c>
      <c r="C14" s="56" t="s">
        <v>96</v>
      </c>
      <c r="D14" s="56" t="s">
        <v>96</v>
      </c>
      <c r="E14" s="56" t="s">
        <v>96</v>
      </c>
      <c r="F14" s="56" t="s">
        <v>96</v>
      </c>
      <c r="G14" s="56" t="s">
        <v>96</v>
      </c>
      <c r="H14" s="56" t="s">
        <v>96</v>
      </c>
      <c r="I14" s="56" t="s">
        <v>96</v>
      </c>
      <c r="J14" s="320" t="s">
        <v>126</v>
      </c>
    </row>
    <row r="15" spans="1:10">
      <c r="A15" s="319" t="s">
        <v>127</v>
      </c>
      <c r="B15" s="56" t="s">
        <v>96</v>
      </c>
      <c r="C15" s="58">
        <v>955069</v>
      </c>
      <c r="D15" s="58">
        <v>955069</v>
      </c>
      <c r="E15" s="58">
        <v>686800</v>
      </c>
      <c r="F15" s="56">
        <v>1</v>
      </c>
      <c r="G15" s="56">
        <v>28.09</v>
      </c>
      <c r="H15" s="56">
        <v>231.4</v>
      </c>
      <c r="I15" s="58">
        <v>2968</v>
      </c>
      <c r="J15" s="320" t="s">
        <v>128</v>
      </c>
    </row>
    <row r="16" spans="1:10">
      <c r="A16" s="319" t="s">
        <v>129</v>
      </c>
      <c r="B16" s="56" t="s">
        <v>96</v>
      </c>
      <c r="C16" s="56" t="s">
        <v>96</v>
      </c>
      <c r="D16" s="56" t="s">
        <v>96</v>
      </c>
      <c r="E16" s="56" t="s">
        <v>96</v>
      </c>
      <c r="F16" s="56" t="s">
        <v>96</v>
      </c>
      <c r="G16" s="56" t="s">
        <v>96</v>
      </c>
      <c r="H16" s="56" t="s">
        <v>96</v>
      </c>
      <c r="I16" s="56" t="s">
        <v>96</v>
      </c>
      <c r="J16" s="320" t="s">
        <v>130</v>
      </c>
    </row>
    <row r="17" spans="1:10">
      <c r="A17" s="319" t="s">
        <v>131</v>
      </c>
      <c r="B17" s="58">
        <v>864000</v>
      </c>
      <c r="C17" s="58">
        <v>1008000</v>
      </c>
      <c r="D17" s="58">
        <v>973676</v>
      </c>
      <c r="E17" s="58">
        <v>661343</v>
      </c>
      <c r="F17" s="56">
        <v>766</v>
      </c>
      <c r="G17" s="56">
        <v>34.39</v>
      </c>
      <c r="H17" s="56">
        <v>171.29</v>
      </c>
      <c r="I17" s="58">
        <v>3861</v>
      </c>
      <c r="J17" s="320" t="s">
        <v>132</v>
      </c>
    </row>
    <row r="18" spans="1:10">
      <c r="A18" s="319" t="s">
        <v>133</v>
      </c>
      <c r="B18" s="58">
        <v>864000</v>
      </c>
      <c r="C18" s="58">
        <v>828000</v>
      </c>
      <c r="D18" s="58">
        <v>793399</v>
      </c>
      <c r="E18" s="58">
        <v>636000</v>
      </c>
      <c r="F18" s="56">
        <v>596</v>
      </c>
      <c r="G18" s="56">
        <v>23.19</v>
      </c>
      <c r="H18" s="56">
        <v>247.57</v>
      </c>
      <c r="I18" s="58">
        <v>2569</v>
      </c>
      <c r="J18" s="320" t="s">
        <v>134</v>
      </c>
    </row>
    <row r="19" spans="1:10">
      <c r="A19" s="319" t="s">
        <v>135</v>
      </c>
      <c r="B19" s="56" t="s">
        <v>96</v>
      </c>
      <c r="C19" s="56" t="s">
        <v>96</v>
      </c>
      <c r="D19" s="56" t="s">
        <v>96</v>
      </c>
      <c r="E19" s="56" t="s">
        <v>96</v>
      </c>
      <c r="F19" s="56" t="s">
        <v>96</v>
      </c>
      <c r="G19" s="56" t="s">
        <v>96</v>
      </c>
      <c r="H19" s="56" t="s">
        <v>96</v>
      </c>
      <c r="I19" s="56" t="s">
        <v>96</v>
      </c>
      <c r="J19" s="320" t="s">
        <v>136</v>
      </c>
    </row>
    <row r="20" spans="1:10">
      <c r="A20" s="319" t="s">
        <v>137</v>
      </c>
      <c r="B20" s="56" t="s">
        <v>96</v>
      </c>
      <c r="C20" s="56" t="s">
        <v>96</v>
      </c>
      <c r="D20" s="56" t="s">
        <v>96</v>
      </c>
      <c r="E20" s="56" t="s">
        <v>96</v>
      </c>
      <c r="F20" s="56" t="s">
        <v>96</v>
      </c>
      <c r="G20" s="56" t="s">
        <v>96</v>
      </c>
      <c r="H20" s="56" t="s">
        <v>96</v>
      </c>
      <c r="I20" s="56" t="s">
        <v>96</v>
      </c>
      <c r="J20" s="320" t="s">
        <v>138</v>
      </c>
    </row>
    <row r="21" spans="1:10">
      <c r="A21" s="319" t="s">
        <v>139</v>
      </c>
      <c r="B21" s="56" t="s">
        <v>96</v>
      </c>
      <c r="C21" s="56" t="s">
        <v>96</v>
      </c>
      <c r="D21" s="56" t="s">
        <v>96</v>
      </c>
      <c r="E21" s="56" t="s">
        <v>96</v>
      </c>
      <c r="F21" s="56" t="s">
        <v>96</v>
      </c>
      <c r="G21" s="56" t="s">
        <v>96</v>
      </c>
      <c r="H21" s="56" t="s">
        <v>96</v>
      </c>
      <c r="I21" s="56" t="s">
        <v>96</v>
      </c>
      <c r="J21" s="320" t="s">
        <v>140</v>
      </c>
    </row>
    <row r="22" spans="1:10" ht="22.5" thickBot="1">
      <c r="A22" s="319" t="s">
        <v>141</v>
      </c>
      <c r="B22" s="56" t="s">
        <v>96</v>
      </c>
      <c r="C22" s="56" t="s">
        <v>96</v>
      </c>
      <c r="D22" s="56" t="s">
        <v>96</v>
      </c>
      <c r="E22" s="56" t="s">
        <v>96</v>
      </c>
      <c r="F22" s="56" t="s">
        <v>96</v>
      </c>
      <c r="G22" s="56" t="s">
        <v>96</v>
      </c>
      <c r="H22" s="56" t="s">
        <v>96</v>
      </c>
      <c r="I22" s="56" t="s">
        <v>96</v>
      </c>
      <c r="J22" s="320" t="s">
        <v>142</v>
      </c>
    </row>
    <row r="23" spans="1:10">
      <c r="A23" s="10"/>
      <c r="B23" s="10"/>
      <c r="C23" s="10"/>
      <c r="D23" s="10"/>
      <c r="E23" s="10"/>
      <c r="F23" s="10"/>
      <c r="G23" s="10"/>
      <c r="H23" s="10"/>
      <c r="I23" s="10"/>
      <c r="J23" s="10"/>
    </row>
    <row r="24" spans="1:10">
      <c r="A24" s="108" t="s">
        <v>267</v>
      </c>
      <c r="B24" s="208" t="s">
        <v>878</v>
      </c>
      <c r="C24" s="109"/>
      <c r="D24" s="109"/>
      <c r="E24" s="1099" t="s">
        <v>268</v>
      </c>
      <c r="F24" s="1100"/>
    </row>
    <row r="25" spans="1:10">
      <c r="A25" s="108"/>
      <c r="B25" s="208" t="s">
        <v>879</v>
      </c>
      <c r="C25" s="109"/>
      <c r="D25" s="109"/>
      <c r="E25" s="1099"/>
      <c r="F25" s="1100"/>
    </row>
    <row r="26" spans="1:10">
      <c r="A26" s="1099" t="s">
        <v>143</v>
      </c>
      <c r="B26" s="208" t="s">
        <v>880</v>
      </c>
      <c r="C26" s="109"/>
      <c r="D26" s="208"/>
      <c r="E26" s="1099" t="s">
        <v>145</v>
      </c>
      <c r="F26" s="208" t="s">
        <v>881</v>
      </c>
    </row>
    <row r="27" spans="1:10">
      <c r="A27" s="1099"/>
      <c r="B27" s="208" t="s">
        <v>882</v>
      </c>
      <c r="C27" s="109"/>
      <c r="D27" s="208"/>
      <c r="E27" s="1099"/>
      <c r="F27" s="208" t="s">
        <v>883</v>
      </c>
    </row>
    <row r="30" spans="1:10" ht="23.25">
      <c r="B30" s="222" t="s">
        <v>887</v>
      </c>
      <c r="C30" s="261" t="s">
        <v>888</v>
      </c>
      <c r="D30" s="225"/>
    </row>
    <row r="31" spans="1:10" ht="24" thickBot="1">
      <c r="B31" s="222"/>
      <c r="C31" s="259" t="s">
        <v>854</v>
      </c>
      <c r="D31" s="214"/>
    </row>
    <row r="32" spans="1:10" ht="24" thickBot="1">
      <c r="B32" s="226" t="s">
        <v>886</v>
      </c>
      <c r="C32" s="260">
        <f>E9/I9</f>
        <v>296.10246624260685</v>
      </c>
      <c r="D32" s="214"/>
    </row>
    <row r="33" spans="2:4">
      <c r="B33" s="214"/>
      <c r="C33" s="214"/>
      <c r="D33" s="214"/>
    </row>
  </sheetData>
  <mergeCells count="6">
    <mergeCell ref="A4:A8"/>
    <mergeCell ref="J4:J8"/>
    <mergeCell ref="E24:E25"/>
    <mergeCell ref="F24:F25"/>
    <mergeCell ref="A26:A27"/>
    <mergeCell ref="E26:E27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92D050"/>
  </sheetPr>
  <dimension ref="A1:V67"/>
  <sheetViews>
    <sheetView topLeftCell="A46" workbookViewId="0">
      <selection activeCell="G67" sqref="G67"/>
    </sheetView>
  </sheetViews>
  <sheetFormatPr defaultRowHeight="21.75"/>
  <cols>
    <col min="1" max="1" width="16.140625" style="9" bestFit="1" customWidth="1"/>
    <col min="2" max="16" width="8" style="9" customWidth="1"/>
    <col min="17" max="17" width="24.85546875" style="9" bestFit="1" customWidth="1"/>
    <col min="18" max="19" width="9.140625" style="9"/>
    <col min="20" max="20" width="15.5703125" style="9" customWidth="1"/>
    <col min="21" max="21" width="15.85546875" style="9" customWidth="1"/>
    <col min="22" max="16384" width="9.140625" style="9"/>
  </cols>
  <sheetData>
    <row r="1" spans="1:22">
      <c r="A1" s="398" t="s">
        <v>1597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22">
      <c r="A2" s="314" t="s">
        <v>1598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</row>
    <row r="3" spans="1:22" ht="22.5" thickBot="1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</row>
    <row r="4" spans="1:22" ht="22.5" customHeight="1" thickBot="1">
      <c r="A4" s="973" t="s">
        <v>104</v>
      </c>
      <c r="B4" s="966" t="s">
        <v>181</v>
      </c>
      <c r="C4" s="974"/>
      <c r="D4" s="973"/>
      <c r="E4" s="975" t="s">
        <v>520</v>
      </c>
      <c r="F4" s="976"/>
      <c r="G4" s="976"/>
      <c r="H4" s="976"/>
      <c r="I4" s="976"/>
      <c r="J4" s="976"/>
      <c r="K4" s="976"/>
      <c r="L4" s="976"/>
      <c r="M4" s="976"/>
      <c r="N4" s="976"/>
      <c r="O4" s="976"/>
      <c r="P4" s="977"/>
      <c r="Q4" s="966" t="s">
        <v>108</v>
      </c>
    </row>
    <row r="5" spans="1:22" ht="18.75" customHeight="1">
      <c r="A5" s="970"/>
      <c r="B5" s="967" t="s">
        <v>116</v>
      </c>
      <c r="C5" s="969"/>
      <c r="D5" s="970"/>
      <c r="E5" s="1101" t="s">
        <v>443</v>
      </c>
      <c r="F5" s="1102"/>
      <c r="G5" s="1103"/>
      <c r="H5" s="966" t="s">
        <v>453</v>
      </c>
      <c r="I5" s="974"/>
      <c r="J5" s="973"/>
      <c r="K5" s="966" t="s">
        <v>521</v>
      </c>
      <c r="L5" s="974"/>
      <c r="M5" s="973"/>
      <c r="N5" s="966" t="s">
        <v>522</v>
      </c>
      <c r="O5" s="974"/>
      <c r="P5" s="973"/>
      <c r="Q5" s="967"/>
    </row>
    <row r="6" spans="1:22" ht="22.5" customHeight="1" thickBot="1">
      <c r="A6" s="970"/>
      <c r="B6" s="968"/>
      <c r="C6" s="971"/>
      <c r="D6" s="972"/>
      <c r="E6" s="1104" t="s">
        <v>444</v>
      </c>
      <c r="F6" s="1105"/>
      <c r="G6" s="1106"/>
      <c r="H6" s="968" t="s">
        <v>454</v>
      </c>
      <c r="I6" s="971"/>
      <c r="J6" s="972"/>
      <c r="K6" s="968" t="s">
        <v>468</v>
      </c>
      <c r="L6" s="971"/>
      <c r="M6" s="972"/>
      <c r="N6" s="968" t="s">
        <v>476</v>
      </c>
      <c r="O6" s="971"/>
      <c r="P6" s="972"/>
      <c r="Q6" s="967"/>
    </row>
    <row r="7" spans="1:22" ht="22.5" thickBot="1">
      <c r="A7" s="970"/>
      <c r="B7" s="413" t="s">
        <v>181</v>
      </c>
      <c r="C7" s="413" t="s">
        <v>182</v>
      </c>
      <c r="D7" s="413" t="s">
        <v>183</v>
      </c>
      <c r="E7" s="573" t="s">
        <v>181</v>
      </c>
      <c r="F7" s="413" t="s">
        <v>182</v>
      </c>
      <c r="G7" s="413" t="s">
        <v>183</v>
      </c>
      <c r="H7" s="413" t="s">
        <v>181</v>
      </c>
      <c r="I7" s="413" t="s">
        <v>182</v>
      </c>
      <c r="J7" s="413" t="s">
        <v>183</v>
      </c>
      <c r="K7" s="413" t="s">
        <v>181</v>
      </c>
      <c r="L7" s="413" t="s">
        <v>182</v>
      </c>
      <c r="M7" s="413" t="s">
        <v>183</v>
      </c>
      <c r="N7" s="413" t="s">
        <v>181</v>
      </c>
      <c r="O7" s="413" t="s">
        <v>182</v>
      </c>
      <c r="P7" s="413" t="s">
        <v>183</v>
      </c>
      <c r="Q7" s="967"/>
    </row>
    <row r="8" spans="1:22" ht="22.5" thickBot="1">
      <c r="A8" s="972"/>
      <c r="B8" s="415" t="s">
        <v>116</v>
      </c>
      <c r="C8" s="415" t="s">
        <v>184</v>
      </c>
      <c r="D8" s="415" t="s">
        <v>185</v>
      </c>
      <c r="E8" s="575" t="s">
        <v>116</v>
      </c>
      <c r="F8" s="415" t="s">
        <v>184</v>
      </c>
      <c r="G8" s="415" t="s">
        <v>185</v>
      </c>
      <c r="H8" s="415" t="s">
        <v>116</v>
      </c>
      <c r="I8" s="415" t="s">
        <v>184</v>
      </c>
      <c r="J8" s="415" t="s">
        <v>185</v>
      </c>
      <c r="K8" s="415" t="s">
        <v>116</v>
      </c>
      <c r="L8" s="415" t="s">
        <v>184</v>
      </c>
      <c r="M8" s="415" t="s">
        <v>185</v>
      </c>
      <c r="N8" s="415" t="s">
        <v>116</v>
      </c>
      <c r="O8" s="415" t="s">
        <v>184</v>
      </c>
      <c r="P8" s="415" t="s">
        <v>185</v>
      </c>
      <c r="Q8" s="968"/>
      <c r="T8" s="586" t="s">
        <v>1938</v>
      </c>
      <c r="U8" s="585">
        <f>SUM(K9,N9)</f>
        <v>47114</v>
      </c>
    </row>
    <row r="9" spans="1:22">
      <c r="A9" s="315" t="s">
        <v>115</v>
      </c>
      <c r="B9" s="316">
        <v>121531</v>
      </c>
      <c r="C9" s="316">
        <v>60368</v>
      </c>
      <c r="D9" s="316">
        <v>61163</v>
      </c>
      <c r="E9" s="577">
        <v>18488</v>
      </c>
      <c r="F9" s="316">
        <v>9554</v>
      </c>
      <c r="G9" s="316">
        <v>8934</v>
      </c>
      <c r="H9" s="316">
        <v>55929</v>
      </c>
      <c r="I9" s="316">
        <v>28691</v>
      </c>
      <c r="J9" s="316">
        <v>27238</v>
      </c>
      <c r="K9" s="316">
        <v>28810</v>
      </c>
      <c r="L9" s="316">
        <v>14596</v>
      </c>
      <c r="M9" s="316">
        <v>14214</v>
      </c>
      <c r="N9" s="316">
        <v>18304</v>
      </c>
      <c r="O9" s="316">
        <v>7527</v>
      </c>
      <c r="P9" s="316">
        <v>10777</v>
      </c>
      <c r="Q9" s="318" t="s">
        <v>116</v>
      </c>
    </row>
    <row r="10" spans="1:22">
      <c r="A10" s="319" t="s">
        <v>117</v>
      </c>
      <c r="B10" s="58">
        <v>26509</v>
      </c>
      <c r="C10" s="58">
        <v>12797</v>
      </c>
      <c r="D10" s="58">
        <v>13712</v>
      </c>
      <c r="E10" s="58">
        <v>4227</v>
      </c>
      <c r="F10" s="58">
        <v>2177</v>
      </c>
      <c r="G10" s="58">
        <v>2050</v>
      </c>
      <c r="H10" s="58">
        <v>11714</v>
      </c>
      <c r="I10" s="58">
        <v>5852</v>
      </c>
      <c r="J10" s="58">
        <v>5862</v>
      </c>
      <c r="K10" s="58">
        <v>6494</v>
      </c>
      <c r="L10" s="58">
        <v>3179</v>
      </c>
      <c r="M10" s="58">
        <v>3315</v>
      </c>
      <c r="N10" s="58">
        <v>4074</v>
      </c>
      <c r="O10" s="58">
        <v>1589</v>
      </c>
      <c r="P10" s="58">
        <v>2485</v>
      </c>
      <c r="Q10" s="320" t="s">
        <v>118</v>
      </c>
      <c r="U10" s="582" t="s">
        <v>1935</v>
      </c>
      <c r="V10" s="583">
        <f>B9/B39</f>
        <v>14.570315309914879</v>
      </c>
    </row>
    <row r="11" spans="1:22">
      <c r="A11" s="319" t="s">
        <v>119</v>
      </c>
      <c r="B11" s="58">
        <v>2361</v>
      </c>
      <c r="C11" s="58">
        <v>1236</v>
      </c>
      <c r="D11" s="58">
        <v>1125</v>
      </c>
      <c r="E11" s="56">
        <v>504</v>
      </c>
      <c r="F11" s="56">
        <v>254</v>
      </c>
      <c r="G11" s="56">
        <v>250</v>
      </c>
      <c r="H11" s="58">
        <v>1205</v>
      </c>
      <c r="I11" s="56">
        <v>654</v>
      </c>
      <c r="J11" s="56">
        <v>551</v>
      </c>
      <c r="K11" s="56">
        <v>443</v>
      </c>
      <c r="L11" s="56">
        <v>237</v>
      </c>
      <c r="M11" s="56">
        <v>206</v>
      </c>
      <c r="N11" s="56">
        <v>209</v>
      </c>
      <c r="O11" s="56">
        <v>91</v>
      </c>
      <c r="P11" s="56">
        <v>118</v>
      </c>
      <c r="Q11" s="320" t="s">
        <v>120</v>
      </c>
    </row>
    <row r="12" spans="1:22">
      <c r="A12" s="319" t="s">
        <v>121</v>
      </c>
      <c r="B12" s="58">
        <v>14782</v>
      </c>
      <c r="C12" s="58">
        <v>7415</v>
      </c>
      <c r="D12" s="58">
        <v>7367</v>
      </c>
      <c r="E12" s="58">
        <v>2187</v>
      </c>
      <c r="F12" s="58">
        <v>1122</v>
      </c>
      <c r="G12" s="58">
        <v>1065</v>
      </c>
      <c r="H12" s="58">
        <v>7154</v>
      </c>
      <c r="I12" s="58">
        <v>3684</v>
      </c>
      <c r="J12" s="58">
        <v>3470</v>
      </c>
      <c r="K12" s="58">
        <v>3320</v>
      </c>
      <c r="L12" s="58">
        <v>1687</v>
      </c>
      <c r="M12" s="58">
        <v>1633</v>
      </c>
      <c r="N12" s="58">
        <v>2121</v>
      </c>
      <c r="O12" s="56">
        <v>922</v>
      </c>
      <c r="P12" s="58">
        <v>1199</v>
      </c>
      <c r="Q12" s="320" t="s">
        <v>122</v>
      </c>
      <c r="U12" s="26"/>
    </row>
    <row r="13" spans="1:22">
      <c r="A13" s="319" t="s">
        <v>123</v>
      </c>
      <c r="B13" s="58">
        <v>8143</v>
      </c>
      <c r="C13" s="58">
        <v>3977</v>
      </c>
      <c r="D13" s="58">
        <v>4166</v>
      </c>
      <c r="E13" s="58">
        <v>1046</v>
      </c>
      <c r="F13" s="56">
        <v>546</v>
      </c>
      <c r="G13" s="56">
        <v>500</v>
      </c>
      <c r="H13" s="58">
        <v>3277</v>
      </c>
      <c r="I13" s="58">
        <v>1663</v>
      </c>
      <c r="J13" s="58">
        <v>1614</v>
      </c>
      <c r="K13" s="58">
        <v>2106</v>
      </c>
      <c r="L13" s="58">
        <v>1073</v>
      </c>
      <c r="M13" s="58">
        <v>1033</v>
      </c>
      <c r="N13" s="58">
        <v>1714</v>
      </c>
      <c r="O13" s="56">
        <v>695</v>
      </c>
      <c r="P13" s="58">
        <v>1019</v>
      </c>
      <c r="Q13" s="320" t="s">
        <v>124</v>
      </c>
    </row>
    <row r="14" spans="1:22">
      <c r="A14" s="319" t="s">
        <v>125</v>
      </c>
      <c r="B14" s="58">
        <v>6914</v>
      </c>
      <c r="C14" s="58">
        <v>3563</v>
      </c>
      <c r="D14" s="58">
        <v>3351</v>
      </c>
      <c r="E14" s="58">
        <v>1085</v>
      </c>
      <c r="F14" s="56">
        <v>586</v>
      </c>
      <c r="G14" s="56">
        <v>499</v>
      </c>
      <c r="H14" s="58">
        <v>3333</v>
      </c>
      <c r="I14" s="58">
        <v>1721</v>
      </c>
      <c r="J14" s="58">
        <v>1612</v>
      </c>
      <c r="K14" s="58">
        <v>1601</v>
      </c>
      <c r="L14" s="56">
        <v>859</v>
      </c>
      <c r="M14" s="56">
        <v>742</v>
      </c>
      <c r="N14" s="56">
        <v>895</v>
      </c>
      <c r="O14" s="56">
        <v>397</v>
      </c>
      <c r="P14" s="56">
        <v>498</v>
      </c>
      <c r="Q14" s="320" t="s">
        <v>126</v>
      </c>
    </row>
    <row r="15" spans="1:22">
      <c r="A15" s="319" t="s">
        <v>127</v>
      </c>
      <c r="B15" s="58">
        <v>13759</v>
      </c>
      <c r="C15" s="58">
        <v>6884</v>
      </c>
      <c r="D15" s="58">
        <v>6875</v>
      </c>
      <c r="E15" s="58">
        <v>1921</v>
      </c>
      <c r="F15" s="56">
        <v>998</v>
      </c>
      <c r="G15" s="56">
        <v>923</v>
      </c>
      <c r="H15" s="58">
        <v>5985</v>
      </c>
      <c r="I15" s="58">
        <v>3082</v>
      </c>
      <c r="J15" s="58">
        <v>2903</v>
      </c>
      <c r="K15" s="58">
        <v>3443</v>
      </c>
      <c r="L15" s="58">
        <v>1792</v>
      </c>
      <c r="M15" s="58">
        <v>1651</v>
      </c>
      <c r="N15" s="58">
        <v>2410</v>
      </c>
      <c r="O15" s="58">
        <v>1012</v>
      </c>
      <c r="P15" s="58">
        <v>1398</v>
      </c>
      <c r="Q15" s="320" t="s">
        <v>128</v>
      </c>
    </row>
    <row r="16" spans="1:22">
      <c r="A16" s="319" t="s">
        <v>129</v>
      </c>
      <c r="B16" s="58">
        <v>7846</v>
      </c>
      <c r="C16" s="58">
        <v>3861</v>
      </c>
      <c r="D16" s="58">
        <v>3985</v>
      </c>
      <c r="E16" s="58">
        <v>1268</v>
      </c>
      <c r="F16" s="56">
        <v>677</v>
      </c>
      <c r="G16" s="56">
        <v>591</v>
      </c>
      <c r="H16" s="58">
        <v>3781</v>
      </c>
      <c r="I16" s="58">
        <v>1952</v>
      </c>
      <c r="J16" s="58">
        <v>1829</v>
      </c>
      <c r="K16" s="58">
        <v>1710</v>
      </c>
      <c r="L16" s="56">
        <v>808</v>
      </c>
      <c r="M16" s="56">
        <v>902</v>
      </c>
      <c r="N16" s="58">
        <v>1087</v>
      </c>
      <c r="O16" s="56">
        <v>424</v>
      </c>
      <c r="P16" s="56">
        <v>663</v>
      </c>
      <c r="Q16" s="320" t="s">
        <v>130</v>
      </c>
    </row>
    <row r="17" spans="1:17">
      <c r="A17" s="319" t="s">
        <v>131</v>
      </c>
      <c r="B17" s="58">
        <v>12541</v>
      </c>
      <c r="C17" s="58">
        <v>6258</v>
      </c>
      <c r="D17" s="58">
        <v>6283</v>
      </c>
      <c r="E17" s="58">
        <v>1885</v>
      </c>
      <c r="F17" s="56">
        <v>945</v>
      </c>
      <c r="G17" s="56">
        <v>940</v>
      </c>
      <c r="H17" s="58">
        <v>5986</v>
      </c>
      <c r="I17" s="58">
        <v>3077</v>
      </c>
      <c r="J17" s="58">
        <v>2909</v>
      </c>
      <c r="K17" s="58">
        <v>3101</v>
      </c>
      <c r="L17" s="58">
        <v>1584</v>
      </c>
      <c r="M17" s="58">
        <v>1517</v>
      </c>
      <c r="N17" s="58">
        <v>1569</v>
      </c>
      <c r="O17" s="56">
        <v>652</v>
      </c>
      <c r="P17" s="56">
        <v>917</v>
      </c>
      <c r="Q17" s="320" t="s">
        <v>132</v>
      </c>
    </row>
    <row r="18" spans="1:17">
      <c r="A18" s="319" t="s">
        <v>133</v>
      </c>
      <c r="B18" s="58">
        <v>15028</v>
      </c>
      <c r="C18" s="58">
        <v>7404</v>
      </c>
      <c r="D18" s="58">
        <v>7624</v>
      </c>
      <c r="E18" s="58">
        <v>2062</v>
      </c>
      <c r="F18" s="58">
        <v>1066</v>
      </c>
      <c r="G18" s="56">
        <v>996</v>
      </c>
      <c r="H18" s="58">
        <v>6795</v>
      </c>
      <c r="I18" s="58">
        <v>3488</v>
      </c>
      <c r="J18" s="58">
        <v>3307</v>
      </c>
      <c r="K18" s="58">
        <v>3632</v>
      </c>
      <c r="L18" s="58">
        <v>1817</v>
      </c>
      <c r="M18" s="58">
        <v>1815</v>
      </c>
      <c r="N18" s="58">
        <v>2539</v>
      </c>
      <c r="O18" s="58">
        <v>1033</v>
      </c>
      <c r="P18" s="58">
        <v>1506</v>
      </c>
      <c r="Q18" s="320" t="s">
        <v>134</v>
      </c>
    </row>
    <row r="19" spans="1:17">
      <c r="A19" s="319" t="s">
        <v>135</v>
      </c>
      <c r="B19" s="58">
        <v>4640</v>
      </c>
      <c r="C19" s="58">
        <v>2340</v>
      </c>
      <c r="D19" s="58">
        <v>2300</v>
      </c>
      <c r="E19" s="56">
        <v>680</v>
      </c>
      <c r="F19" s="56">
        <v>348</v>
      </c>
      <c r="G19" s="56">
        <v>332</v>
      </c>
      <c r="H19" s="58">
        <v>2124</v>
      </c>
      <c r="I19" s="58">
        <v>1111</v>
      </c>
      <c r="J19" s="58">
        <v>1013</v>
      </c>
      <c r="K19" s="58">
        <v>1060</v>
      </c>
      <c r="L19" s="56">
        <v>554</v>
      </c>
      <c r="M19" s="56">
        <v>506</v>
      </c>
      <c r="N19" s="56">
        <v>776</v>
      </c>
      <c r="O19" s="56">
        <v>327</v>
      </c>
      <c r="P19" s="56">
        <v>449</v>
      </c>
      <c r="Q19" s="320" t="s">
        <v>136</v>
      </c>
    </row>
    <row r="20" spans="1:17">
      <c r="A20" s="319" t="s">
        <v>137</v>
      </c>
      <c r="B20" s="58">
        <v>3425</v>
      </c>
      <c r="C20" s="58">
        <v>1730</v>
      </c>
      <c r="D20" s="58">
        <v>1695</v>
      </c>
      <c r="E20" s="56">
        <v>591</v>
      </c>
      <c r="F20" s="56">
        <v>290</v>
      </c>
      <c r="G20" s="56">
        <v>301</v>
      </c>
      <c r="H20" s="58">
        <v>1673</v>
      </c>
      <c r="I20" s="56">
        <v>858</v>
      </c>
      <c r="J20" s="56">
        <v>815</v>
      </c>
      <c r="K20" s="56">
        <v>790</v>
      </c>
      <c r="L20" s="56">
        <v>426</v>
      </c>
      <c r="M20" s="56">
        <v>364</v>
      </c>
      <c r="N20" s="56">
        <v>371</v>
      </c>
      <c r="O20" s="56">
        <v>156</v>
      </c>
      <c r="P20" s="56">
        <v>215</v>
      </c>
      <c r="Q20" s="320" t="s">
        <v>138</v>
      </c>
    </row>
    <row r="21" spans="1:17">
      <c r="A21" s="319" t="s">
        <v>139</v>
      </c>
      <c r="B21" s="58">
        <v>3369</v>
      </c>
      <c r="C21" s="58">
        <v>1783</v>
      </c>
      <c r="D21" s="58">
        <v>1586</v>
      </c>
      <c r="E21" s="56">
        <v>631</v>
      </c>
      <c r="F21" s="56">
        <v>345</v>
      </c>
      <c r="G21" s="56">
        <v>286</v>
      </c>
      <c r="H21" s="58">
        <v>1817</v>
      </c>
      <c r="I21" s="56">
        <v>983</v>
      </c>
      <c r="J21" s="56">
        <v>834</v>
      </c>
      <c r="K21" s="56">
        <v>636</v>
      </c>
      <c r="L21" s="56">
        <v>337</v>
      </c>
      <c r="M21" s="56">
        <v>299</v>
      </c>
      <c r="N21" s="56">
        <v>285</v>
      </c>
      <c r="O21" s="56">
        <v>118</v>
      </c>
      <c r="P21" s="56">
        <v>167</v>
      </c>
      <c r="Q21" s="320" t="s">
        <v>140</v>
      </c>
    </row>
    <row r="22" spans="1:17" ht="22.5" thickBot="1">
      <c r="A22" s="319" t="s">
        <v>141</v>
      </c>
      <c r="B22" s="58">
        <v>2214</v>
      </c>
      <c r="C22" s="58">
        <v>1120</v>
      </c>
      <c r="D22" s="58">
        <v>1094</v>
      </c>
      <c r="E22" s="56">
        <v>401</v>
      </c>
      <c r="F22" s="56">
        <v>200</v>
      </c>
      <c r="G22" s="56">
        <v>201</v>
      </c>
      <c r="H22" s="58">
        <v>1085</v>
      </c>
      <c r="I22" s="56">
        <v>566</v>
      </c>
      <c r="J22" s="56">
        <v>519</v>
      </c>
      <c r="K22" s="56">
        <v>474</v>
      </c>
      <c r="L22" s="56">
        <v>243</v>
      </c>
      <c r="M22" s="56">
        <v>231</v>
      </c>
      <c r="N22" s="56">
        <v>254</v>
      </c>
      <c r="O22" s="56">
        <v>111</v>
      </c>
      <c r="P22" s="56">
        <v>143</v>
      </c>
      <c r="Q22" s="320" t="s">
        <v>142</v>
      </c>
    </row>
    <row r="23" spans="1:17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</row>
    <row r="24" spans="1:17">
      <c r="A24" s="263" t="s">
        <v>267</v>
      </c>
      <c r="B24" s="208" t="s">
        <v>483</v>
      </c>
      <c r="J24" s="1099" t="s">
        <v>268</v>
      </c>
      <c r="K24" s="208" t="s">
        <v>484</v>
      </c>
    </row>
    <row r="25" spans="1:17">
      <c r="A25" s="109"/>
      <c r="B25" s="208" t="s">
        <v>485</v>
      </c>
      <c r="J25" s="1099"/>
      <c r="K25" s="208" t="s">
        <v>486</v>
      </c>
    </row>
    <row r="26" spans="1:17">
      <c r="A26" s="109"/>
      <c r="B26" s="208" t="s">
        <v>186</v>
      </c>
      <c r="J26" s="1099"/>
      <c r="K26" s="208" t="s">
        <v>487</v>
      </c>
    </row>
    <row r="27" spans="1:17">
      <c r="A27" s="1099" t="s">
        <v>143</v>
      </c>
      <c r="B27" s="208" t="s">
        <v>488</v>
      </c>
      <c r="J27" s="1099" t="s">
        <v>145</v>
      </c>
      <c r="K27" s="208" t="s">
        <v>489</v>
      </c>
    </row>
    <row r="28" spans="1:17">
      <c r="A28" s="1099"/>
      <c r="B28" s="208" t="s">
        <v>490</v>
      </c>
      <c r="J28" s="1099"/>
      <c r="K28" s="208" t="s">
        <v>491</v>
      </c>
    </row>
    <row r="29" spans="1:17">
      <c r="A29" s="1099"/>
      <c r="B29" s="208" t="s">
        <v>492</v>
      </c>
      <c r="J29" s="1099"/>
      <c r="K29" s="208" t="s">
        <v>493</v>
      </c>
    </row>
    <row r="31" spans="1:17">
      <c r="A31" s="398" t="s">
        <v>1599</v>
      </c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>
      <c r="A32" s="314" t="s">
        <v>1600</v>
      </c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21" ht="22.5" thickBo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21" ht="22.5" customHeight="1" thickBot="1">
      <c r="A34" s="973" t="s">
        <v>104</v>
      </c>
      <c r="B34" s="966" t="s">
        <v>181</v>
      </c>
      <c r="C34" s="974"/>
      <c r="D34" s="973"/>
      <c r="E34" s="975" t="s">
        <v>523</v>
      </c>
      <c r="F34" s="976"/>
      <c r="G34" s="976"/>
      <c r="H34" s="976"/>
      <c r="I34" s="976"/>
      <c r="J34" s="976"/>
      <c r="K34" s="976"/>
      <c r="L34" s="976"/>
      <c r="M34" s="976"/>
      <c r="N34" s="976"/>
      <c r="O34" s="976"/>
      <c r="P34" s="977"/>
      <c r="Q34" s="966" t="s">
        <v>108</v>
      </c>
    </row>
    <row r="35" spans="1:21" ht="21.75" customHeight="1">
      <c r="A35" s="970"/>
      <c r="B35" s="967" t="s">
        <v>116</v>
      </c>
      <c r="C35" s="969"/>
      <c r="D35" s="970"/>
      <c r="E35" s="1101" t="s">
        <v>443</v>
      </c>
      <c r="F35" s="1102"/>
      <c r="G35" s="1103"/>
      <c r="H35" s="966" t="s">
        <v>453</v>
      </c>
      <c r="I35" s="974"/>
      <c r="J35" s="973"/>
      <c r="K35" s="966" t="s">
        <v>524</v>
      </c>
      <c r="L35" s="974"/>
      <c r="M35" s="973"/>
      <c r="N35" s="966" t="s">
        <v>525</v>
      </c>
      <c r="O35" s="974"/>
      <c r="P35" s="973"/>
      <c r="Q35" s="967"/>
    </row>
    <row r="36" spans="1:21" ht="22.5" customHeight="1" thickBot="1">
      <c r="A36" s="970"/>
      <c r="B36" s="968"/>
      <c r="C36" s="971"/>
      <c r="D36" s="972"/>
      <c r="E36" s="1104" t="s">
        <v>444</v>
      </c>
      <c r="F36" s="1105"/>
      <c r="G36" s="1106"/>
      <c r="H36" s="968" t="s">
        <v>454</v>
      </c>
      <c r="I36" s="971"/>
      <c r="J36" s="972"/>
      <c r="K36" s="968" t="s">
        <v>468</v>
      </c>
      <c r="L36" s="971"/>
      <c r="M36" s="972"/>
      <c r="N36" s="968" t="s">
        <v>476</v>
      </c>
      <c r="O36" s="971"/>
      <c r="P36" s="972"/>
      <c r="Q36" s="967"/>
    </row>
    <row r="37" spans="1:21">
      <c r="A37" s="970"/>
      <c r="B37" s="413" t="s">
        <v>181</v>
      </c>
      <c r="C37" s="413" t="s">
        <v>182</v>
      </c>
      <c r="D37" s="413" t="s">
        <v>183</v>
      </c>
      <c r="E37" s="573" t="s">
        <v>181</v>
      </c>
      <c r="F37" s="413" t="s">
        <v>182</v>
      </c>
      <c r="G37" s="413" t="s">
        <v>183</v>
      </c>
      <c r="H37" s="413" t="s">
        <v>181</v>
      </c>
      <c r="I37" s="413" t="s">
        <v>182</v>
      </c>
      <c r="J37" s="413" t="s">
        <v>183</v>
      </c>
      <c r="K37" s="413" t="s">
        <v>181</v>
      </c>
      <c r="L37" s="413" t="s">
        <v>182</v>
      </c>
      <c r="M37" s="413" t="s">
        <v>183</v>
      </c>
      <c r="N37" s="413" t="s">
        <v>181</v>
      </c>
      <c r="O37" s="413" t="s">
        <v>182</v>
      </c>
      <c r="P37" s="413" t="s">
        <v>183</v>
      </c>
      <c r="Q37" s="967"/>
    </row>
    <row r="38" spans="1:21" ht="22.5" thickBot="1">
      <c r="A38" s="972"/>
      <c r="B38" s="415" t="s">
        <v>116</v>
      </c>
      <c r="C38" s="415" t="s">
        <v>184</v>
      </c>
      <c r="D38" s="415" t="s">
        <v>185</v>
      </c>
      <c r="E38" s="575" t="s">
        <v>116</v>
      </c>
      <c r="F38" s="415" t="s">
        <v>184</v>
      </c>
      <c r="G38" s="415" t="s">
        <v>185</v>
      </c>
      <c r="H38" s="415" t="s">
        <v>116</v>
      </c>
      <c r="I38" s="415" t="s">
        <v>184</v>
      </c>
      <c r="J38" s="415" t="s">
        <v>185</v>
      </c>
      <c r="K38" s="415" t="s">
        <v>116</v>
      </c>
      <c r="L38" s="415" t="s">
        <v>184</v>
      </c>
      <c r="M38" s="415" t="s">
        <v>185</v>
      </c>
      <c r="N38" s="415" t="s">
        <v>116</v>
      </c>
      <c r="O38" s="415" t="s">
        <v>184</v>
      </c>
      <c r="P38" s="415" t="s">
        <v>185</v>
      </c>
      <c r="Q38" s="968"/>
    </row>
    <row r="39" spans="1:21" ht="22.5" thickBot="1">
      <c r="A39" s="315" t="s">
        <v>115</v>
      </c>
      <c r="B39" s="316">
        <v>8341</v>
      </c>
      <c r="C39" s="316">
        <v>2508</v>
      </c>
      <c r="D39" s="316">
        <v>5833</v>
      </c>
      <c r="E39" s="577">
        <v>1094</v>
      </c>
      <c r="F39" s="317">
        <v>78</v>
      </c>
      <c r="G39" s="316">
        <v>1016</v>
      </c>
      <c r="H39" s="316">
        <v>3943</v>
      </c>
      <c r="I39" s="316">
        <v>1192</v>
      </c>
      <c r="J39" s="316">
        <v>2751</v>
      </c>
      <c r="K39" s="316">
        <v>2022</v>
      </c>
      <c r="L39" s="317">
        <v>720</v>
      </c>
      <c r="M39" s="316">
        <v>1302</v>
      </c>
      <c r="N39" s="316">
        <v>1282</v>
      </c>
      <c r="O39" s="317">
        <v>518</v>
      </c>
      <c r="P39" s="317">
        <v>764</v>
      </c>
      <c r="Q39" s="318" t="s">
        <v>116</v>
      </c>
      <c r="T39" s="587" t="s">
        <v>1939</v>
      </c>
      <c r="U39" s="584">
        <f>SUM(K39,N39)</f>
        <v>3304</v>
      </c>
    </row>
    <row r="40" spans="1:21">
      <c r="A40" s="319" t="s">
        <v>117</v>
      </c>
      <c r="B40" s="58">
        <v>1553</v>
      </c>
      <c r="C40" s="56">
        <v>406</v>
      </c>
      <c r="D40" s="58">
        <v>1147</v>
      </c>
      <c r="E40" s="56">
        <v>218</v>
      </c>
      <c r="F40" s="56">
        <v>18</v>
      </c>
      <c r="G40" s="56">
        <v>200</v>
      </c>
      <c r="H40" s="56">
        <v>663</v>
      </c>
      <c r="I40" s="56">
        <v>164</v>
      </c>
      <c r="J40" s="56">
        <v>499</v>
      </c>
      <c r="K40" s="56">
        <v>390</v>
      </c>
      <c r="L40" s="56">
        <v>116</v>
      </c>
      <c r="M40" s="56">
        <v>274</v>
      </c>
      <c r="N40" s="56">
        <v>282</v>
      </c>
      <c r="O40" s="56">
        <v>108</v>
      </c>
      <c r="P40" s="56">
        <v>174</v>
      </c>
      <c r="Q40" s="320" t="s">
        <v>118</v>
      </c>
    </row>
    <row r="41" spans="1:21">
      <c r="A41" s="319" t="s">
        <v>119</v>
      </c>
      <c r="B41" s="56">
        <v>196</v>
      </c>
      <c r="C41" s="56">
        <v>41</v>
      </c>
      <c r="D41" s="56">
        <v>155</v>
      </c>
      <c r="E41" s="56">
        <v>38</v>
      </c>
      <c r="F41" s="56">
        <v>1</v>
      </c>
      <c r="G41" s="56">
        <v>37</v>
      </c>
      <c r="H41" s="56">
        <v>98</v>
      </c>
      <c r="I41" s="56">
        <v>17</v>
      </c>
      <c r="J41" s="56">
        <v>81</v>
      </c>
      <c r="K41" s="56">
        <v>38</v>
      </c>
      <c r="L41" s="56">
        <v>16</v>
      </c>
      <c r="M41" s="56">
        <v>22</v>
      </c>
      <c r="N41" s="56">
        <v>22</v>
      </c>
      <c r="O41" s="56">
        <v>7</v>
      </c>
      <c r="P41" s="56">
        <v>15</v>
      </c>
      <c r="Q41" s="320" t="s">
        <v>120</v>
      </c>
    </row>
    <row r="42" spans="1:21">
      <c r="A42" s="319" t="s">
        <v>121</v>
      </c>
      <c r="B42" s="56">
        <v>970</v>
      </c>
      <c r="C42" s="56">
        <v>302</v>
      </c>
      <c r="D42" s="56">
        <v>668</v>
      </c>
      <c r="E42" s="56">
        <v>129</v>
      </c>
      <c r="F42" s="56">
        <v>16</v>
      </c>
      <c r="G42" s="56">
        <v>113</v>
      </c>
      <c r="H42" s="56">
        <v>467</v>
      </c>
      <c r="I42" s="56">
        <v>145</v>
      </c>
      <c r="J42" s="56">
        <v>322</v>
      </c>
      <c r="K42" s="56">
        <v>236</v>
      </c>
      <c r="L42" s="56">
        <v>92</v>
      </c>
      <c r="M42" s="56">
        <v>144</v>
      </c>
      <c r="N42" s="56">
        <v>138</v>
      </c>
      <c r="O42" s="56">
        <v>49</v>
      </c>
      <c r="P42" s="56">
        <v>89</v>
      </c>
      <c r="Q42" s="320" t="s">
        <v>122</v>
      </c>
    </row>
    <row r="43" spans="1:21">
      <c r="A43" s="319" t="s">
        <v>123</v>
      </c>
      <c r="B43" s="56">
        <v>612</v>
      </c>
      <c r="C43" s="56">
        <v>187</v>
      </c>
      <c r="D43" s="56">
        <v>425</v>
      </c>
      <c r="E43" s="56">
        <v>69</v>
      </c>
      <c r="F43" s="56">
        <v>5</v>
      </c>
      <c r="G43" s="56">
        <v>64</v>
      </c>
      <c r="H43" s="56">
        <v>249</v>
      </c>
      <c r="I43" s="56">
        <v>64</v>
      </c>
      <c r="J43" s="56">
        <v>185</v>
      </c>
      <c r="K43" s="56">
        <v>180</v>
      </c>
      <c r="L43" s="56">
        <v>68</v>
      </c>
      <c r="M43" s="56">
        <v>112</v>
      </c>
      <c r="N43" s="56">
        <v>114</v>
      </c>
      <c r="O43" s="56">
        <v>50</v>
      </c>
      <c r="P43" s="56">
        <v>64</v>
      </c>
      <c r="Q43" s="320" t="s">
        <v>124</v>
      </c>
    </row>
    <row r="44" spans="1:21">
      <c r="A44" s="319" t="s">
        <v>125</v>
      </c>
      <c r="B44" s="56">
        <v>506</v>
      </c>
      <c r="C44" s="56">
        <v>141</v>
      </c>
      <c r="D44" s="56">
        <v>365</v>
      </c>
      <c r="E44" s="56">
        <v>78</v>
      </c>
      <c r="F44" s="56">
        <v>4</v>
      </c>
      <c r="G44" s="56">
        <v>74</v>
      </c>
      <c r="H44" s="56">
        <v>258</v>
      </c>
      <c r="I44" s="56">
        <v>78</v>
      </c>
      <c r="J44" s="56">
        <v>180</v>
      </c>
      <c r="K44" s="56">
        <v>111</v>
      </c>
      <c r="L44" s="56">
        <v>38</v>
      </c>
      <c r="M44" s="56">
        <v>73</v>
      </c>
      <c r="N44" s="56">
        <v>59</v>
      </c>
      <c r="O44" s="56">
        <v>21</v>
      </c>
      <c r="P44" s="56">
        <v>38</v>
      </c>
      <c r="Q44" s="320" t="s">
        <v>126</v>
      </c>
    </row>
    <row r="45" spans="1:21">
      <c r="A45" s="319" t="s">
        <v>127</v>
      </c>
      <c r="B45" s="56">
        <v>970</v>
      </c>
      <c r="C45" s="56">
        <v>305</v>
      </c>
      <c r="D45" s="56">
        <v>665</v>
      </c>
      <c r="E45" s="56">
        <v>116</v>
      </c>
      <c r="F45" s="56">
        <v>3</v>
      </c>
      <c r="G45" s="56">
        <v>113</v>
      </c>
      <c r="H45" s="56">
        <v>454</v>
      </c>
      <c r="I45" s="56">
        <v>152</v>
      </c>
      <c r="J45" s="56">
        <v>302</v>
      </c>
      <c r="K45" s="56">
        <v>227</v>
      </c>
      <c r="L45" s="56">
        <v>79</v>
      </c>
      <c r="M45" s="56">
        <v>148</v>
      </c>
      <c r="N45" s="56">
        <v>173</v>
      </c>
      <c r="O45" s="56">
        <v>71</v>
      </c>
      <c r="P45" s="56">
        <v>102</v>
      </c>
      <c r="Q45" s="320" t="s">
        <v>128</v>
      </c>
    </row>
    <row r="46" spans="1:21">
      <c r="A46" s="319" t="s">
        <v>129</v>
      </c>
      <c r="B46" s="56">
        <v>565</v>
      </c>
      <c r="C46" s="56">
        <v>169</v>
      </c>
      <c r="D46" s="56">
        <v>396</v>
      </c>
      <c r="E46" s="56">
        <v>79</v>
      </c>
      <c r="F46" s="56">
        <v>5</v>
      </c>
      <c r="G46" s="56">
        <v>74</v>
      </c>
      <c r="H46" s="56">
        <v>302</v>
      </c>
      <c r="I46" s="56">
        <v>101</v>
      </c>
      <c r="J46" s="56">
        <v>201</v>
      </c>
      <c r="K46" s="56">
        <v>107</v>
      </c>
      <c r="L46" s="56">
        <v>33</v>
      </c>
      <c r="M46" s="56">
        <v>74</v>
      </c>
      <c r="N46" s="56">
        <v>77</v>
      </c>
      <c r="O46" s="56">
        <v>30</v>
      </c>
      <c r="P46" s="56">
        <v>47</v>
      </c>
      <c r="Q46" s="320" t="s">
        <v>130</v>
      </c>
    </row>
    <row r="47" spans="1:21">
      <c r="A47" s="319" t="s">
        <v>131</v>
      </c>
      <c r="B47" s="56">
        <v>823</v>
      </c>
      <c r="C47" s="56">
        <v>262</v>
      </c>
      <c r="D47" s="56">
        <v>561</v>
      </c>
      <c r="E47" s="56">
        <v>103</v>
      </c>
      <c r="F47" s="56">
        <v>6</v>
      </c>
      <c r="G47" s="56">
        <v>97</v>
      </c>
      <c r="H47" s="56">
        <v>403</v>
      </c>
      <c r="I47" s="56">
        <v>129</v>
      </c>
      <c r="J47" s="56">
        <v>274</v>
      </c>
      <c r="K47" s="56">
        <v>211</v>
      </c>
      <c r="L47" s="56">
        <v>83</v>
      </c>
      <c r="M47" s="56">
        <v>128</v>
      </c>
      <c r="N47" s="56">
        <v>106</v>
      </c>
      <c r="O47" s="56">
        <v>44</v>
      </c>
      <c r="P47" s="56">
        <v>62</v>
      </c>
      <c r="Q47" s="320" t="s">
        <v>132</v>
      </c>
    </row>
    <row r="48" spans="1:21">
      <c r="A48" s="319" t="s">
        <v>133</v>
      </c>
      <c r="B48" s="58">
        <v>1088</v>
      </c>
      <c r="C48" s="56">
        <v>355</v>
      </c>
      <c r="D48" s="56">
        <v>733</v>
      </c>
      <c r="E48" s="56">
        <v>126</v>
      </c>
      <c r="F48" s="56">
        <v>9</v>
      </c>
      <c r="G48" s="56">
        <v>117</v>
      </c>
      <c r="H48" s="56">
        <v>498</v>
      </c>
      <c r="I48" s="56">
        <v>166</v>
      </c>
      <c r="J48" s="56">
        <v>332</v>
      </c>
      <c r="K48" s="56">
        <v>281</v>
      </c>
      <c r="L48" s="56">
        <v>96</v>
      </c>
      <c r="M48" s="56">
        <v>185</v>
      </c>
      <c r="N48" s="56">
        <v>183</v>
      </c>
      <c r="O48" s="56">
        <v>84</v>
      </c>
      <c r="P48" s="56">
        <v>99</v>
      </c>
      <c r="Q48" s="320" t="s">
        <v>134</v>
      </c>
    </row>
    <row r="49" spans="1:17">
      <c r="A49" s="319" t="s">
        <v>135</v>
      </c>
      <c r="B49" s="56">
        <v>339</v>
      </c>
      <c r="C49" s="56">
        <v>103</v>
      </c>
      <c r="D49" s="56">
        <v>236</v>
      </c>
      <c r="E49" s="56">
        <v>43</v>
      </c>
      <c r="F49" s="56">
        <v>3</v>
      </c>
      <c r="G49" s="56">
        <v>40</v>
      </c>
      <c r="H49" s="56">
        <v>164</v>
      </c>
      <c r="I49" s="56">
        <v>55</v>
      </c>
      <c r="J49" s="56">
        <v>109</v>
      </c>
      <c r="K49" s="56">
        <v>82</v>
      </c>
      <c r="L49" s="56">
        <v>28</v>
      </c>
      <c r="M49" s="56">
        <v>54</v>
      </c>
      <c r="N49" s="56">
        <v>50</v>
      </c>
      <c r="O49" s="56">
        <v>17</v>
      </c>
      <c r="P49" s="56">
        <v>33</v>
      </c>
      <c r="Q49" s="320" t="s">
        <v>136</v>
      </c>
    </row>
    <row r="50" spans="1:17">
      <c r="A50" s="319" t="s">
        <v>137</v>
      </c>
      <c r="B50" s="56">
        <v>294</v>
      </c>
      <c r="C50" s="56">
        <v>95</v>
      </c>
      <c r="D50" s="56">
        <v>199</v>
      </c>
      <c r="E50" s="56">
        <v>34</v>
      </c>
      <c r="F50" s="56">
        <v>3</v>
      </c>
      <c r="G50" s="56">
        <v>31</v>
      </c>
      <c r="H50" s="56">
        <v>165</v>
      </c>
      <c r="I50" s="56">
        <v>52</v>
      </c>
      <c r="J50" s="56">
        <v>113</v>
      </c>
      <c r="K50" s="56">
        <v>63</v>
      </c>
      <c r="L50" s="56">
        <v>25</v>
      </c>
      <c r="M50" s="56">
        <v>38</v>
      </c>
      <c r="N50" s="56">
        <v>32</v>
      </c>
      <c r="O50" s="56">
        <v>15</v>
      </c>
      <c r="P50" s="56">
        <v>17</v>
      </c>
      <c r="Q50" s="320" t="s">
        <v>138</v>
      </c>
    </row>
    <row r="51" spans="1:17">
      <c r="A51" s="319" t="s">
        <v>139</v>
      </c>
      <c r="B51" s="56">
        <v>250</v>
      </c>
      <c r="C51" s="56">
        <v>79</v>
      </c>
      <c r="D51" s="56">
        <v>171</v>
      </c>
      <c r="E51" s="56">
        <v>36</v>
      </c>
      <c r="F51" s="56">
        <v>2</v>
      </c>
      <c r="G51" s="56">
        <v>34</v>
      </c>
      <c r="H51" s="56">
        <v>130</v>
      </c>
      <c r="I51" s="56">
        <v>38</v>
      </c>
      <c r="J51" s="56">
        <v>92</v>
      </c>
      <c r="K51" s="56">
        <v>56</v>
      </c>
      <c r="L51" s="56">
        <v>27</v>
      </c>
      <c r="M51" s="56">
        <v>29</v>
      </c>
      <c r="N51" s="56">
        <v>28</v>
      </c>
      <c r="O51" s="56">
        <v>12</v>
      </c>
      <c r="P51" s="56">
        <v>16</v>
      </c>
      <c r="Q51" s="320" t="s">
        <v>140</v>
      </c>
    </row>
    <row r="52" spans="1:17" ht="22.5" thickBot="1">
      <c r="A52" s="319" t="s">
        <v>141</v>
      </c>
      <c r="B52" s="56">
        <v>175</v>
      </c>
      <c r="C52" s="56">
        <v>63</v>
      </c>
      <c r="D52" s="56">
        <v>112</v>
      </c>
      <c r="E52" s="56">
        <v>25</v>
      </c>
      <c r="F52" s="56">
        <v>3</v>
      </c>
      <c r="G52" s="56">
        <v>22</v>
      </c>
      <c r="H52" s="56">
        <v>92</v>
      </c>
      <c r="I52" s="56">
        <v>31</v>
      </c>
      <c r="J52" s="56">
        <v>61</v>
      </c>
      <c r="K52" s="56">
        <v>40</v>
      </c>
      <c r="L52" s="56">
        <v>19</v>
      </c>
      <c r="M52" s="56">
        <v>21</v>
      </c>
      <c r="N52" s="56">
        <v>18</v>
      </c>
      <c r="O52" s="56">
        <v>10</v>
      </c>
      <c r="P52" s="56">
        <v>8</v>
      </c>
      <c r="Q52" s="320" t="s">
        <v>142</v>
      </c>
    </row>
    <row r="53" spans="1:17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</row>
    <row r="54" spans="1:17">
      <c r="A54" s="1099" t="s">
        <v>267</v>
      </c>
      <c r="B54" s="12" t="s">
        <v>483</v>
      </c>
      <c r="K54" s="1099" t="s">
        <v>268</v>
      </c>
      <c r="L54" s="12" t="s">
        <v>484</v>
      </c>
    </row>
    <row r="55" spans="1:17">
      <c r="A55" s="1099"/>
      <c r="B55" s="12" t="s">
        <v>485</v>
      </c>
      <c r="K55" s="1099"/>
      <c r="L55" s="12" t="s">
        <v>486</v>
      </c>
    </row>
    <row r="56" spans="1:17">
      <c r="A56" s="1099"/>
      <c r="B56" s="12" t="s">
        <v>186</v>
      </c>
      <c r="K56" s="1099"/>
      <c r="L56" s="12" t="s">
        <v>487</v>
      </c>
    </row>
    <row r="57" spans="1:17">
      <c r="A57" s="1099" t="s">
        <v>143</v>
      </c>
      <c r="B57" s="12" t="s">
        <v>488</v>
      </c>
      <c r="K57" s="1099" t="s">
        <v>145</v>
      </c>
      <c r="L57" s="12" t="s">
        <v>489</v>
      </c>
    </row>
    <row r="58" spans="1:17">
      <c r="A58" s="1099"/>
      <c r="B58" s="12" t="s">
        <v>490</v>
      </c>
      <c r="K58" s="1099"/>
      <c r="L58" s="12" t="s">
        <v>491</v>
      </c>
    </row>
    <row r="59" spans="1:17">
      <c r="A59" s="1099"/>
      <c r="B59" s="12" t="s">
        <v>492</v>
      </c>
      <c r="K59" s="1099"/>
      <c r="L59" s="12" t="s">
        <v>493</v>
      </c>
    </row>
    <row r="61" spans="1:17" ht="23.25">
      <c r="B61" s="222" t="s">
        <v>1091</v>
      </c>
      <c r="C61" s="214"/>
      <c r="D61" s="214"/>
      <c r="E61" s="214"/>
      <c r="F61" s="214"/>
      <c r="G61" s="223"/>
      <c r="H61" s="223"/>
      <c r="I61" s="223"/>
      <c r="J61" s="223"/>
      <c r="K61" s="223"/>
      <c r="L61" s="214"/>
      <c r="M61" s="214"/>
    </row>
    <row r="62" spans="1:17" ht="24" thickBot="1">
      <c r="B62" s="214"/>
      <c r="C62" s="214"/>
      <c r="D62" s="214"/>
      <c r="E62" s="214"/>
      <c r="F62" s="214"/>
      <c r="G62" s="264" t="s">
        <v>1092</v>
      </c>
      <c r="H62" s="214"/>
      <c r="I62" s="214"/>
      <c r="J62" s="214"/>
      <c r="K62" s="214"/>
      <c r="L62" s="214"/>
      <c r="M62" s="214"/>
    </row>
    <row r="63" spans="1:17" ht="24" thickBot="1">
      <c r="B63" s="214"/>
      <c r="C63" s="214"/>
      <c r="D63" s="214"/>
      <c r="E63" s="214"/>
      <c r="F63" s="224" t="s">
        <v>528</v>
      </c>
      <c r="G63" s="258">
        <f>E9/E39</f>
        <v>16.899451553930529</v>
      </c>
      <c r="H63" s="214"/>
      <c r="I63" s="213"/>
      <c r="J63" s="214"/>
      <c r="K63" s="214"/>
      <c r="L63" s="214"/>
      <c r="M63" s="214"/>
    </row>
    <row r="65" spans="2:13" ht="23.25">
      <c r="B65" s="222" t="s">
        <v>1936</v>
      </c>
      <c r="C65" s="214"/>
      <c r="D65" s="214"/>
      <c r="E65" s="214"/>
      <c r="F65" s="214"/>
      <c r="G65" s="223"/>
      <c r="H65" s="223"/>
      <c r="I65" s="223"/>
      <c r="J65" s="223"/>
      <c r="K65" s="223"/>
      <c r="L65" s="214"/>
      <c r="M65" s="214"/>
    </row>
    <row r="66" spans="2:13" ht="24" thickBot="1">
      <c r="B66" s="214"/>
      <c r="C66" s="214"/>
      <c r="D66" s="214"/>
      <c r="E66" s="214"/>
      <c r="F66" s="214"/>
      <c r="G66" s="264" t="s">
        <v>1937</v>
      </c>
      <c r="H66" s="214"/>
      <c r="I66" s="214"/>
      <c r="J66" s="214"/>
      <c r="K66" s="214"/>
      <c r="L66" s="214"/>
      <c r="M66" s="214"/>
    </row>
    <row r="67" spans="2:13" ht="24" thickBot="1">
      <c r="B67" s="214"/>
      <c r="C67" s="214"/>
      <c r="D67" s="214"/>
      <c r="E67" s="214"/>
      <c r="F67" s="224" t="s">
        <v>528</v>
      </c>
      <c r="G67" s="258">
        <f>U8/U39</f>
        <v>14.259685230024212</v>
      </c>
      <c r="H67" s="214"/>
      <c r="I67" s="213"/>
      <c r="J67" s="214"/>
      <c r="K67" s="214"/>
      <c r="L67" s="214"/>
      <c r="M67" s="214"/>
    </row>
  </sheetData>
  <mergeCells count="35">
    <mergeCell ref="A54:A56"/>
    <mergeCell ref="K54:K56"/>
    <mergeCell ref="A57:A59"/>
    <mergeCell ref="K57:K59"/>
    <mergeCell ref="N35:P35"/>
    <mergeCell ref="B36:D36"/>
    <mergeCell ref="E36:G36"/>
    <mergeCell ref="H36:J36"/>
    <mergeCell ref="K36:M36"/>
    <mergeCell ref="N36:P36"/>
    <mergeCell ref="J24:J26"/>
    <mergeCell ref="A4:A8"/>
    <mergeCell ref="B4:D4"/>
    <mergeCell ref="E4:P4"/>
    <mergeCell ref="Q34:Q38"/>
    <mergeCell ref="B35:D35"/>
    <mergeCell ref="E35:G35"/>
    <mergeCell ref="H35:J35"/>
    <mergeCell ref="K35:M35"/>
    <mergeCell ref="A27:A29"/>
    <mergeCell ref="J27:J29"/>
    <mergeCell ref="A34:A38"/>
    <mergeCell ref="B34:D34"/>
    <mergeCell ref="E34:P34"/>
    <mergeCell ref="Q4:Q8"/>
    <mergeCell ref="B5:D5"/>
    <mergeCell ref="E5:G5"/>
    <mergeCell ref="H5:J5"/>
    <mergeCell ref="K5:M5"/>
    <mergeCell ref="N5:P5"/>
    <mergeCell ref="B6:D6"/>
    <mergeCell ref="E6:G6"/>
    <mergeCell ref="H6:J6"/>
    <mergeCell ref="K6:M6"/>
    <mergeCell ref="N6:P6"/>
  </mergeCells>
  <pageMargins left="0.7" right="0.7" top="0.75" bottom="0.75" header="0.3" footer="0.3"/>
  <pageSetup paperSize="9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92D050"/>
  </sheetPr>
  <dimension ref="A1:L59"/>
  <sheetViews>
    <sheetView workbookViewId="0">
      <selection sqref="A1:L54"/>
    </sheetView>
  </sheetViews>
  <sheetFormatPr defaultRowHeight="21.75"/>
  <cols>
    <col min="1" max="1" width="21" style="9" bestFit="1" customWidth="1"/>
    <col min="2" max="2" width="31.140625" style="9" customWidth="1"/>
    <col min="3" max="3" width="8.140625" style="9" customWidth="1"/>
    <col min="4" max="4" width="34.42578125" style="9" bestFit="1" customWidth="1"/>
    <col min="5" max="5" width="8.85546875" style="9" customWidth="1"/>
    <col min="6" max="6" width="10.5703125" style="9" bestFit="1" customWidth="1"/>
    <col min="7" max="7" width="7.28515625" style="9" customWidth="1"/>
    <col min="8" max="8" width="13" style="9" customWidth="1"/>
    <col min="9" max="9" width="7.85546875" style="9" customWidth="1"/>
    <col min="10" max="10" width="7.140625" style="9" customWidth="1"/>
    <col min="11" max="11" width="8.42578125" style="9" customWidth="1"/>
    <col min="12" max="12" width="21" style="9" bestFit="1" customWidth="1"/>
    <col min="13" max="16384" width="9.140625" style="9"/>
  </cols>
  <sheetData>
    <row r="1" spans="1:12">
      <c r="A1" s="398" t="s">
        <v>1594</v>
      </c>
      <c r="B1"/>
      <c r="C1"/>
      <c r="D1"/>
      <c r="E1"/>
      <c r="F1"/>
      <c r="G1"/>
      <c r="H1"/>
      <c r="I1"/>
      <c r="J1"/>
      <c r="K1"/>
      <c r="L1"/>
    </row>
    <row r="2" spans="1:12">
      <c r="A2" s="314" t="s">
        <v>1595</v>
      </c>
      <c r="B2"/>
      <c r="C2"/>
      <c r="D2"/>
      <c r="E2"/>
      <c r="F2"/>
      <c r="G2"/>
      <c r="H2"/>
      <c r="I2"/>
      <c r="J2"/>
      <c r="K2"/>
      <c r="L2"/>
    </row>
    <row r="3" spans="1:12" ht="22.5" thickBot="1">
      <c r="A3"/>
      <c r="B3"/>
      <c r="C3"/>
      <c r="D3"/>
      <c r="E3"/>
      <c r="F3"/>
      <c r="G3"/>
      <c r="H3"/>
      <c r="I3"/>
      <c r="J3"/>
      <c r="K3"/>
      <c r="L3"/>
    </row>
    <row r="4" spans="1:12" ht="18.75" customHeight="1">
      <c r="A4" s="973" t="s">
        <v>329</v>
      </c>
      <c r="B4" s="413" t="s">
        <v>330</v>
      </c>
      <c r="C4" s="413" t="s">
        <v>331</v>
      </c>
      <c r="D4" s="413" t="s">
        <v>332</v>
      </c>
      <c r="E4" s="413" t="s">
        <v>333</v>
      </c>
      <c r="F4" s="573" t="s">
        <v>1596</v>
      </c>
      <c r="G4" s="413" t="s">
        <v>334</v>
      </c>
      <c r="H4" s="413" t="s">
        <v>335</v>
      </c>
      <c r="I4" s="966" t="s">
        <v>336</v>
      </c>
      <c r="J4" s="974"/>
      <c r="K4" s="973"/>
      <c r="L4" s="966" t="s">
        <v>337</v>
      </c>
    </row>
    <row r="5" spans="1:12" ht="18.75" customHeight="1">
      <c r="A5" s="970"/>
      <c r="B5" s="414" t="s">
        <v>338</v>
      </c>
      <c r="C5" s="414" t="s">
        <v>339</v>
      </c>
      <c r="D5" s="414" t="s">
        <v>340</v>
      </c>
      <c r="E5" s="414" t="s">
        <v>341</v>
      </c>
      <c r="F5" s="574" t="s">
        <v>342</v>
      </c>
      <c r="G5" s="414" t="s">
        <v>343</v>
      </c>
      <c r="H5" s="414" t="s">
        <v>344</v>
      </c>
      <c r="I5" s="967" t="s">
        <v>345</v>
      </c>
      <c r="J5" s="969"/>
      <c r="K5" s="970"/>
      <c r="L5" s="967"/>
    </row>
    <row r="6" spans="1:12" ht="22.5" thickBot="1">
      <c r="A6" s="970"/>
      <c r="B6" s="414" t="s">
        <v>346</v>
      </c>
      <c r="C6" s="414"/>
      <c r="D6" s="414"/>
      <c r="E6" s="414"/>
      <c r="F6" s="574"/>
      <c r="G6" s="414"/>
      <c r="H6" s="414" t="s">
        <v>347</v>
      </c>
      <c r="I6" s="968"/>
      <c r="J6" s="971"/>
      <c r="K6" s="972"/>
      <c r="L6" s="967"/>
    </row>
    <row r="7" spans="1:12">
      <c r="A7" s="970"/>
      <c r="B7" s="414" t="s">
        <v>348</v>
      </c>
      <c r="C7" s="414"/>
      <c r="D7" s="414"/>
      <c r="E7" s="414"/>
      <c r="F7" s="574"/>
      <c r="G7" s="414"/>
      <c r="H7" s="414"/>
      <c r="I7" s="413" t="s">
        <v>181</v>
      </c>
      <c r="J7" s="413" t="s">
        <v>349</v>
      </c>
      <c r="K7" s="413" t="s">
        <v>350</v>
      </c>
      <c r="L7" s="967"/>
    </row>
    <row r="8" spans="1:12">
      <c r="A8" s="970"/>
      <c r="B8" s="414"/>
      <c r="C8" s="414"/>
      <c r="D8" s="414"/>
      <c r="E8" s="414"/>
      <c r="F8" s="574"/>
      <c r="G8" s="414"/>
      <c r="H8" s="414"/>
      <c r="I8" s="414" t="s">
        <v>116</v>
      </c>
      <c r="J8" s="414" t="s">
        <v>351</v>
      </c>
      <c r="K8" s="414" t="s">
        <v>352</v>
      </c>
      <c r="L8" s="967"/>
    </row>
    <row r="9" spans="1:12" ht="22.5" thickBot="1">
      <c r="A9" s="972"/>
      <c r="B9" s="415"/>
      <c r="C9" s="415"/>
      <c r="D9" s="415"/>
      <c r="E9" s="415"/>
      <c r="F9" s="575"/>
      <c r="G9" s="415"/>
      <c r="H9" s="415"/>
      <c r="I9" s="415"/>
      <c r="J9" s="415" t="s">
        <v>353</v>
      </c>
      <c r="K9" s="415" t="s">
        <v>353</v>
      </c>
      <c r="L9" s="968"/>
    </row>
    <row r="10" spans="1:12" ht="37.5">
      <c r="A10" s="328" t="s">
        <v>354</v>
      </c>
      <c r="B10" s="317">
        <v>15</v>
      </c>
      <c r="C10" s="316">
        <v>1490</v>
      </c>
      <c r="D10" s="317">
        <v>322</v>
      </c>
      <c r="E10" s="317">
        <v>95</v>
      </c>
      <c r="F10" s="576">
        <v>138</v>
      </c>
      <c r="G10" s="316">
        <v>1789</v>
      </c>
      <c r="H10" s="317">
        <v>4</v>
      </c>
      <c r="I10" s="316">
        <v>4871801</v>
      </c>
      <c r="J10" s="316">
        <v>109666</v>
      </c>
      <c r="K10" s="316">
        <v>4762135</v>
      </c>
      <c r="L10" s="329" t="s">
        <v>355</v>
      </c>
    </row>
    <row r="11" spans="1:12">
      <c r="A11" s="326" t="s">
        <v>356</v>
      </c>
      <c r="B11" s="56">
        <v>14</v>
      </c>
      <c r="C11" s="58">
        <v>1440</v>
      </c>
      <c r="D11" s="56">
        <v>309</v>
      </c>
      <c r="E11" s="56">
        <v>95</v>
      </c>
      <c r="F11" s="56">
        <v>134</v>
      </c>
      <c r="G11" s="58">
        <v>1758</v>
      </c>
      <c r="H11" s="56">
        <v>4</v>
      </c>
      <c r="I11" s="58">
        <v>4871801</v>
      </c>
      <c r="J11" s="58">
        <v>109666</v>
      </c>
      <c r="K11" s="58">
        <v>4762135</v>
      </c>
      <c r="L11" s="327" t="s">
        <v>357</v>
      </c>
    </row>
    <row r="12" spans="1:12" ht="37.5">
      <c r="A12" s="358" t="s">
        <v>358</v>
      </c>
      <c r="B12" s="56">
        <v>13</v>
      </c>
      <c r="C12" s="58">
        <v>1240</v>
      </c>
      <c r="D12" s="56">
        <v>278</v>
      </c>
      <c r="E12" s="56">
        <v>93</v>
      </c>
      <c r="F12" s="56">
        <v>125</v>
      </c>
      <c r="G12" s="58">
        <v>1659</v>
      </c>
      <c r="H12" s="56">
        <v>4</v>
      </c>
      <c r="I12" s="58">
        <v>4659640</v>
      </c>
      <c r="J12" s="58">
        <v>104884</v>
      </c>
      <c r="K12" s="58">
        <v>4554756</v>
      </c>
      <c r="L12" s="359" t="s">
        <v>359</v>
      </c>
    </row>
    <row r="13" spans="1:12">
      <c r="A13" s="358" t="s">
        <v>360</v>
      </c>
      <c r="B13" s="56">
        <v>1</v>
      </c>
      <c r="C13" s="56">
        <v>200</v>
      </c>
      <c r="D13" s="56">
        <v>31</v>
      </c>
      <c r="E13" s="56">
        <v>2</v>
      </c>
      <c r="F13" s="56">
        <v>9</v>
      </c>
      <c r="G13" s="56">
        <v>99</v>
      </c>
      <c r="H13" s="56" t="s">
        <v>96</v>
      </c>
      <c r="I13" s="58">
        <v>212161</v>
      </c>
      <c r="J13" s="58">
        <v>4782</v>
      </c>
      <c r="K13" s="58">
        <v>207379</v>
      </c>
      <c r="L13" s="359" t="s">
        <v>361</v>
      </c>
    </row>
    <row r="14" spans="1:12">
      <c r="A14" s="326" t="s">
        <v>362</v>
      </c>
      <c r="B14" s="56">
        <v>1</v>
      </c>
      <c r="C14" s="56">
        <v>50</v>
      </c>
      <c r="D14" s="56">
        <v>13</v>
      </c>
      <c r="E14" s="56" t="s">
        <v>96</v>
      </c>
      <c r="F14" s="56">
        <v>4</v>
      </c>
      <c r="G14" s="56">
        <v>31</v>
      </c>
      <c r="H14" s="56" t="s">
        <v>96</v>
      </c>
      <c r="I14" s="56" t="s">
        <v>96</v>
      </c>
      <c r="J14" s="56" t="s">
        <v>96</v>
      </c>
      <c r="K14" s="56" t="s">
        <v>96</v>
      </c>
      <c r="L14" s="327" t="s">
        <v>363</v>
      </c>
    </row>
    <row r="15" spans="1:12">
      <c r="A15" s="326" t="s">
        <v>364</v>
      </c>
      <c r="B15" s="56" t="s">
        <v>96</v>
      </c>
      <c r="C15" s="56" t="s">
        <v>96</v>
      </c>
      <c r="D15" s="56" t="s">
        <v>96</v>
      </c>
      <c r="E15" s="56" t="s">
        <v>96</v>
      </c>
      <c r="F15" s="56" t="s">
        <v>96</v>
      </c>
      <c r="G15" s="56" t="s">
        <v>96</v>
      </c>
      <c r="H15" s="56" t="s">
        <v>96</v>
      </c>
      <c r="I15" s="56" t="s">
        <v>96</v>
      </c>
      <c r="J15" s="56" t="s">
        <v>96</v>
      </c>
      <c r="K15" s="56" t="s">
        <v>96</v>
      </c>
      <c r="L15" s="327" t="s">
        <v>365</v>
      </c>
    </row>
    <row r="16" spans="1:12">
      <c r="A16" s="326" t="s">
        <v>366</v>
      </c>
      <c r="B16" s="56">
        <v>1</v>
      </c>
      <c r="C16" s="56">
        <v>50</v>
      </c>
      <c r="D16" s="56">
        <v>13</v>
      </c>
      <c r="E16" s="56" t="s">
        <v>96</v>
      </c>
      <c r="F16" s="56">
        <v>4</v>
      </c>
      <c r="G16" s="56">
        <v>31</v>
      </c>
      <c r="H16" s="56" t="s">
        <v>96</v>
      </c>
      <c r="I16" s="56" t="s">
        <v>96</v>
      </c>
      <c r="J16" s="56" t="s">
        <v>96</v>
      </c>
      <c r="K16" s="56" t="s">
        <v>96</v>
      </c>
      <c r="L16" s="327" t="s">
        <v>367</v>
      </c>
    </row>
    <row r="17" spans="1:12">
      <c r="A17" s="328" t="s">
        <v>368</v>
      </c>
      <c r="B17" s="317" t="s">
        <v>96</v>
      </c>
      <c r="C17" s="317" t="s">
        <v>96</v>
      </c>
      <c r="D17" s="317" t="s">
        <v>96</v>
      </c>
      <c r="E17" s="317" t="s">
        <v>96</v>
      </c>
      <c r="F17" s="317" t="s">
        <v>96</v>
      </c>
      <c r="G17" s="317" t="s">
        <v>96</v>
      </c>
      <c r="H17" s="317" t="s">
        <v>96</v>
      </c>
      <c r="I17" s="317" t="s">
        <v>96</v>
      </c>
      <c r="J17" s="317" t="s">
        <v>96</v>
      </c>
      <c r="K17" s="317" t="s">
        <v>96</v>
      </c>
      <c r="L17" s="329" t="s">
        <v>369</v>
      </c>
    </row>
    <row r="18" spans="1:12">
      <c r="A18" s="326" t="s">
        <v>356</v>
      </c>
      <c r="B18" s="56" t="s">
        <v>96</v>
      </c>
      <c r="C18" s="56" t="s">
        <v>96</v>
      </c>
      <c r="D18" s="56" t="s">
        <v>96</v>
      </c>
      <c r="E18" s="56" t="s">
        <v>96</v>
      </c>
      <c r="F18" s="56" t="s">
        <v>96</v>
      </c>
      <c r="G18" s="56" t="s">
        <v>96</v>
      </c>
      <c r="H18" s="56" t="s">
        <v>96</v>
      </c>
      <c r="I18" s="56" t="s">
        <v>96</v>
      </c>
      <c r="J18" s="56" t="s">
        <v>96</v>
      </c>
      <c r="K18" s="56" t="s">
        <v>96</v>
      </c>
      <c r="L18" s="327" t="s">
        <v>357</v>
      </c>
    </row>
    <row r="19" spans="1:12" ht="37.5">
      <c r="A19" s="358" t="s">
        <v>358</v>
      </c>
      <c r="B19" s="56" t="s">
        <v>96</v>
      </c>
      <c r="C19" s="56" t="s">
        <v>96</v>
      </c>
      <c r="D19" s="56" t="s">
        <v>96</v>
      </c>
      <c r="E19" s="56" t="s">
        <v>96</v>
      </c>
      <c r="F19" s="56" t="s">
        <v>96</v>
      </c>
      <c r="G19" s="56" t="s">
        <v>96</v>
      </c>
      <c r="H19" s="56" t="s">
        <v>96</v>
      </c>
      <c r="I19" s="56" t="s">
        <v>96</v>
      </c>
      <c r="J19" s="56" t="s">
        <v>96</v>
      </c>
      <c r="K19" s="56" t="s">
        <v>96</v>
      </c>
      <c r="L19" s="359" t="s">
        <v>359</v>
      </c>
    </row>
    <row r="20" spans="1:12">
      <c r="A20" s="358" t="s">
        <v>360</v>
      </c>
      <c r="B20" s="56" t="s">
        <v>96</v>
      </c>
      <c r="C20" s="56" t="s">
        <v>96</v>
      </c>
      <c r="D20" s="56" t="s">
        <v>96</v>
      </c>
      <c r="E20" s="56" t="s">
        <v>96</v>
      </c>
      <c r="F20" s="56" t="s">
        <v>96</v>
      </c>
      <c r="G20" s="56" t="s">
        <v>96</v>
      </c>
      <c r="H20" s="56" t="s">
        <v>96</v>
      </c>
      <c r="I20" s="56" t="s">
        <v>96</v>
      </c>
      <c r="J20" s="56" t="s">
        <v>96</v>
      </c>
      <c r="K20" s="56" t="s">
        <v>96</v>
      </c>
      <c r="L20" s="359" t="s">
        <v>361</v>
      </c>
    </row>
    <row r="21" spans="1:12">
      <c r="A21" s="326" t="s">
        <v>362</v>
      </c>
      <c r="B21" s="56" t="s">
        <v>96</v>
      </c>
      <c r="C21" s="56" t="s">
        <v>96</v>
      </c>
      <c r="D21" s="56" t="s">
        <v>96</v>
      </c>
      <c r="E21" s="56" t="s">
        <v>96</v>
      </c>
      <c r="F21" s="56" t="s">
        <v>96</v>
      </c>
      <c r="G21" s="56" t="s">
        <v>96</v>
      </c>
      <c r="H21" s="56" t="s">
        <v>96</v>
      </c>
      <c r="I21" s="56" t="s">
        <v>96</v>
      </c>
      <c r="J21" s="56" t="s">
        <v>96</v>
      </c>
      <c r="K21" s="56" t="s">
        <v>96</v>
      </c>
      <c r="L21" s="327" t="s">
        <v>363</v>
      </c>
    </row>
    <row r="22" spans="1:12">
      <c r="A22" s="326" t="s">
        <v>364</v>
      </c>
      <c r="B22" s="56" t="s">
        <v>96</v>
      </c>
      <c r="C22" s="56" t="s">
        <v>96</v>
      </c>
      <c r="D22" s="56" t="s">
        <v>96</v>
      </c>
      <c r="E22" s="56" t="s">
        <v>96</v>
      </c>
      <c r="F22" s="56" t="s">
        <v>96</v>
      </c>
      <c r="G22" s="56" t="s">
        <v>96</v>
      </c>
      <c r="H22" s="56" t="s">
        <v>96</v>
      </c>
      <c r="I22" s="56" t="s">
        <v>96</v>
      </c>
      <c r="J22" s="56" t="s">
        <v>96</v>
      </c>
      <c r="K22" s="56" t="s">
        <v>96</v>
      </c>
      <c r="L22" s="327" t="s">
        <v>365</v>
      </c>
    </row>
    <row r="23" spans="1:12" ht="22.5" thickBot="1">
      <c r="A23" s="326" t="s">
        <v>366</v>
      </c>
      <c r="B23" s="56" t="s">
        <v>96</v>
      </c>
      <c r="C23" s="56" t="s">
        <v>96</v>
      </c>
      <c r="D23" s="56" t="s">
        <v>96</v>
      </c>
      <c r="E23" s="56" t="s">
        <v>96</v>
      </c>
      <c r="F23" s="56" t="s">
        <v>96</v>
      </c>
      <c r="G23" s="56" t="s">
        <v>96</v>
      </c>
      <c r="H23" s="56" t="s">
        <v>96</v>
      </c>
      <c r="I23" s="56" t="s">
        <v>96</v>
      </c>
      <c r="J23" s="56" t="s">
        <v>96</v>
      </c>
      <c r="K23" s="56" t="s">
        <v>96</v>
      </c>
      <c r="L23" s="327" t="s">
        <v>367</v>
      </c>
    </row>
    <row r="24" spans="1:1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</row>
    <row r="25" spans="1:12" ht="37.5">
      <c r="A25" s="11" t="s">
        <v>143</v>
      </c>
      <c r="B25" s="17" t="s">
        <v>287</v>
      </c>
      <c r="C25" s="11" t="s">
        <v>145</v>
      </c>
      <c r="D25" s="17" t="s">
        <v>288</v>
      </c>
    </row>
    <row r="27" spans="1:12" ht="23.25">
      <c r="A27" s="11"/>
      <c r="B27" s="383" t="s">
        <v>1589</v>
      </c>
      <c r="C27" s="15"/>
      <c r="D27" s="15"/>
      <c r="E27" s="15"/>
      <c r="F27"/>
      <c r="G27"/>
      <c r="H27"/>
      <c r="I27"/>
      <c r="J27"/>
      <c r="K27"/>
    </row>
    <row r="28" spans="1:12">
      <c r="A28" s="11"/>
      <c r="B28" s="18"/>
      <c r="C28" s="125"/>
      <c r="D28" s="126" t="s">
        <v>289</v>
      </c>
      <c r="E28" s="265"/>
      <c r="F28"/>
      <c r="G28"/>
      <c r="H28"/>
      <c r="I28"/>
      <c r="J28"/>
      <c r="K28"/>
    </row>
    <row r="29" spans="1:12">
      <c r="A29" s="11"/>
      <c r="B29" s="127" t="s">
        <v>290</v>
      </c>
      <c r="C29" s="128" t="s">
        <v>182</v>
      </c>
      <c r="D29" s="128" t="s">
        <v>183</v>
      </c>
      <c r="E29" s="128" t="s">
        <v>181</v>
      </c>
      <c r="F29"/>
      <c r="G29"/>
      <c r="H29"/>
      <c r="I29"/>
      <c r="J29"/>
      <c r="K29"/>
    </row>
    <row r="30" spans="1:12">
      <c r="A30" s="11"/>
      <c r="B30" s="127">
        <v>0</v>
      </c>
      <c r="C30" s="19">
        <v>3756</v>
      </c>
      <c r="D30" s="19">
        <v>3540</v>
      </c>
      <c r="E30" s="129">
        <f>C30+D30</f>
        <v>7296</v>
      </c>
      <c r="F30"/>
      <c r="G30"/>
      <c r="H30"/>
      <c r="I30"/>
      <c r="J30"/>
      <c r="K30"/>
    </row>
    <row r="31" spans="1:12">
      <c r="A31" s="11"/>
      <c r="B31" s="130" t="s">
        <v>291</v>
      </c>
      <c r="C31" s="19">
        <v>17560</v>
      </c>
      <c r="D31" s="19">
        <v>16412</v>
      </c>
      <c r="E31" s="129">
        <f t="shared" ref="E31:E51" si="0">C31+D31</f>
        <v>33972</v>
      </c>
      <c r="F31"/>
      <c r="G31"/>
      <c r="H31"/>
      <c r="I31"/>
      <c r="J31"/>
      <c r="K31"/>
    </row>
    <row r="32" spans="1:12">
      <c r="A32" s="11"/>
      <c r="B32" s="131" t="s">
        <v>292</v>
      </c>
      <c r="C32" s="19">
        <v>25408</v>
      </c>
      <c r="D32" s="19">
        <v>24052</v>
      </c>
      <c r="E32" s="129">
        <f t="shared" si="0"/>
        <v>49460</v>
      </c>
      <c r="F32"/>
      <c r="G32"/>
      <c r="H32"/>
      <c r="I32"/>
      <c r="J32"/>
      <c r="K32"/>
    </row>
    <row r="33" spans="2:11">
      <c r="B33" s="127" t="s">
        <v>293</v>
      </c>
      <c r="C33" s="19">
        <v>26616</v>
      </c>
      <c r="D33" s="19">
        <v>25289</v>
      </c>
      <c r="E33" s="129">
        <f t="shared" si="0"/>
        <v>51905</v>
      </c>
      <c r="F33"/>
      <c r="G33"/>
      <c r="H33"/>
      <c r="I33"/>
      <c r="J33"/>
      <c r="K33"/>
    </row>
    <row r="34" spans="2:11">
      <c r="B34" s="127" t="s">
        <v>254</v>
      </c>
      <c r="C34" s="19">
        <v>29256</v>
      </c>
      <c r="D34" s="402">
        <v>29603</v>
      </c>
      <c r="E34" s="403">
        <f t="shared" si="0"/>
        <v>58859</v>
      </c>
      <c r="F34" s="161"/>
      <c r="G34" s="404"/>
      <c r="H34"/>
      <c r="I34"/>
      <c r="J34"/>
      <c r="K34"/>
    </row>
    <row r="35" spans="2:11">
      <c r="B35" s="127" t="s">
        <v>255</v>
      </c>
      <c r="C35" s="19">
        <v>35392</v>
      </c>
      <c r="D35" s="402">
        <v>39968</v>
      </c>
      <c r="E35" s="403">
        <f t="shared" si="0"/>
        <v>75360</v>
      </c>
      <c r="F35" s="161"/>
      <c r="G35" s="161"/>
      <c r="H35"/>
      <c r="I35"/>
      <c r="J35"/>
      <c r="K35"/>
    </row>
    <row r="36" spans="2:11">
      <c r="B36" s="127" t="s">
        <v>256</v>
      </c>
      <c r="C36" s="19">
        <v>35687</v>
      </c>
      <c r="D36" s="402">
        <v>34391</v>
      </c>
      <c r="E36" s="403">
        <f t="shared" si="0"/>
        <v>70078</v>
      </c>
      <c r="F36" s="161"/>
      <c r="G36" s="161"/>
      <c r="H36"/>
      <c r="I36"/>
      <c r="J36"/>
      <c r="K36"/>
    </row>
    <row r="37" spans="2:11">
      <c r="B37" s="127" t="s">
        <v>257</v>
      </c>
      <c r="C37" s="19">
        <v>32212</v>
      </c>
      <c r="D37" s="402">
        <v>30652</v>
      </c>
      <c r="E37" s="403">
        <f t="shared" si="0"/>
        <v>62864</v>
      </c>
      <c r="F37" s="161"/>
      <c r="G37" s="161"/>
      <c r="H37"/>
      <c r="I37"/>
      <c r="J37"/>
      <c r="K37"/>
    </row>
    <row r="38" spans="2:11">
      <c r="B38" s="127" t="s">
        <v>258</v>
      </c>
      <c r="C38" s="19">
        <v>34150</v>
      </c>
      <c r="D38" s="402">
        <v>32956</v>
      </c>
      <c r="E38" s="403">
        <f t="shared" si="0"/>
        <v>67106</v>
      </c>
      <c r="F38" s="161"/>
      <c r="G38" s="161"/>
      <c r="H38"/>
      <c r="I38"/>
      <c r="J38"/>
      <c r="K38"/>
    </row>
    <row r="39" spans="2:11">
      <c r="B39" s="127" t="s">
        <v>259</v>
      </c>
      <c r="C39" s="19">
        <v>38142</v>
      </c>
      <c r="D39" s="402">
        <v>37767</v>
      </c>
      <c r="E39" s="403">
        <f t="shared" si="0"/>
        <v>75909</v>
      </c>
      <c r="F39" s="161"/>
      <c r="G39" s="161"/>
      <c r="H39"/>
      <c r="I39"/>
      <c r="J39"/>
      <c r="K39"/>
    </row>
    <row r="40" spans="2:11">
      <c r="B40" s="127" t="s">
        <v>260</v>
      </c>
      <c r="C40" s="19">
        <v>42000</v>
      </c>
      <c r="D40" s="402">
        <v>43358</v>
      </c>
      <c r="E40" s="403">
        <f t="shared" si="0"/>
        <v>85358</v>
      </c>
      <c r="F40" s="161"/>
      <c r="G40" s="161"/>
      <c r="H40"/>
      <c r="I40"/>
      <c r="J40"/>
      <c r="K40"/>
    </row>
    <row r="41" spans="2:11">
      <c r="B41" s="127" t="s">
        <v>261</v>
      </c>
      <c r="C41" s="19">
        <v>39934</v>
      </c>
      <c r="D41" s="19">
        <v>42433</v>
      </c>
      <c r="E41" s="129">
        <f t="shared" si="0"/>
        <v>82367</v>
      </c>
      <c r="F41"/>
      <c r="G41"/>
      <c r="H41"/>
      <c r="I41"/>
      <c r="J41"/>
      <c r="K41"/>
    </row>
    <row r="42" spans="2:11">
      <c r="B42" s="127" t="s">
        <v>262</v>
      </c>
      <c r="C42" s="19">
        <v>32473</v>
      </c>
      <c r="D42" s="19">
        <v>34762</v>
      </c>
      <c r="E42" s="129">
        <f t="shared" si="0"/>
        <v>67235</v>
      </c>
      <c r="F42"/>
      <c r="G42"/>
      <c r="H42"/>
      <c r="I42"/>
      <c r="J42"/>
      <c r="K42"/>
    </row>
    <row r="43" spans="2:11">
      <c r="B43" s="127" t="s">
        <v>263</v>
      </c>
      <c r="C43" s="19">
        <v>25707</v>
      </c>
      <c r="D43" s="19">
        <v>28083</v>
      </c>
      <c r="E43" s="129">
        <f t="shared" si="0"/>
        <v>53790</v>
      </c>
      <c r="F43"/>
      <c r="G43"/>
      <c r="H43"/>
      <c r="I43"/>
      <c r="J43"/>
      <c r="K43"/>
    </row>
    <row r="44" spans="2:11">
      <c r="B44" s="127" t="s">
        <v>264</v>
      </c>
      <c r="C44" s="19">
        <v>19811</v>
      </c>
      <c r="D44" s="19">
        <v>23146</v>
      </c>
      <c r="E44" s="129">
        <f t="shared" si="0"/>
        <v>42957</v>
      </c>
      <c r="F44"/>
      <c r="G44"/>
      <c r="H44"/>
      <c r="I44"/>
      <c r="J44"/>
      <c r="K44"/>
    </row>
    <row r="45" spans="2:11">
      <c r="B45" s="127" t="s">
        <v>265</v>
      </c>
      <c r="C45" s="19">
        <v>15087</v>
      </c>
      <c r="D45" s="19">
        <v>18590</v>
      </c>
      <c r="E45" s="129">
        <f t="shared" si="0"/>
        <v>33677</v>
      </c>
      <c r="F45"/>
      <c r="G45"/>
      <c r="H45"/>
      <c r="I45"/>
      <c r="J45"/>
      <c r="K45"/>
    </row>
    <row r="46" spans="2:11">
      <c r="B46" s="127" t="s">
        <v>266</v>
      </c>
      <c r="C46" s="19">
        <v>8848</v>
      </c>
      <c r="D46" s="19">
        <v>11515</v>
      </c>
      <c r="E46" s="129">
        <f t="shared" si="0"/>
        <v>20363</v>
      </c>
      <c r="F46"/>
      <c r="G46"/>
      <c r="H46"/>
      <c r="I46"/>
      <c r="J46"/>
      <c r="K46"/>
    </row>
    <row r="47" spans="2:11">
      <c r="B47" s="127" t="s">
        <v>294</v>
      </c>
      <c r="C47" s="19">
        <v>4493</v>
      </c>
      <c r="D47" s="19">
        <v>6831</v>
      </c>
      <c r="E47" s="129">
        <f t="shared" si="0"/>
        <v>11324</v>
      </c>
      <c r="F47"/>
      <c r="G47"/>
      <c r="H47"/>
      <c r="I47"/>
      <c r="J47"/>
      <c r="K47"/>
    </row>
    <row r="48" spans="2:11">
      <c r="B48" s="127" t="s">
        <v>295</v>
      </c>
      <c r="C48" s="19">
        <v>1990</v>
      </c>
      <c r="D48" s="19">
        <v>3368</v>
      </c>
      <c r="E48" s="129">
        <f t="shared" si="0"/>
        <v>5358</v>
      </c>
      <c r="F48"/>
      <c r="G48"/>
      <c r="H48"/>
      <c r="I48"/>
      <c r="J48"/>
      <c r="K48"/>
    </row>
    <row r="49" spans="2:11">
      <c r="B49" s="127" t="s">
        <v>296</v>
      </c>
      <c r="C49" s="19">
        <v>648</v>
      </c>
      <c r="D49" s="19">
        <v>1052</v>
      </c>
      <c r="E49" s="129">
        <f t="shared" si="0"/>
        <v>1700</v>
      </c>
      <c r="F49"/>
      <c r="G49"/>
      <c r="H49"/>
      <c r="I49"/>
      <c r="J49"/>
      <c r="K49"/>
    </row>
    <row r="50" spans="2:11">
      <c r="B50" s="127" t="s">
        <v>297</v>
      </c>
      <c r="C50" s="19">
        <v>161</v>
      </c>
      <c r="D50" s="19">
        <v>254</v>
      </c>
      <c r="E50" s="129">
        <f t="shared" si="0"/>
        <v>415</v>
      </c>
      <c r="F50"/>
      <c r="G50"/>
      <c r="H50"/>
      <c r="I50"/>
      <c r="J50"/>
      <c r="K50"/>
    </row>
    <row r="51" spans="2:11">
      <c r="B51" s="127" t="s">
        <v>298</v>
      </c>
      <c r="C51" s="19">
        <v>44</v>
      </c>
      <c r="D51" s="19">
        <v>65</v>
      </c>
      <c r="E51" s="129">
        <f t="shared" si="0"/>
        <v>109</v>
      </c>
      <c r="F51"/>
      <c r="G51"/>
      <c r="H51"/>
      <c r="I51"/>
      <c r="J51"/>
      <c r="K51"/>
    </row>
    <row r="52" spans="2:11">
      <c r="B52" s="127" t="s">
        <v>299</v>
      </c>
      <c r="C52" s="19">
        <f t="shared" ref="C52:E52" si="1">SUM(C30:C51)</f>
        <v>469375</v>
      </c>
      <c r="D52" s="19">
        <f t="shared" si="1"/>
        <v>488087</v>
      </c>
      <c r="E52" s="578">
        <f t="shared" si="1"/>
        <v>957462</v>
      </c>
      <c r="F52"/>
      <c r="G52"/>
      <c r="H52"/>
      <c r="I52"/>
      <c r="J52"/>
      <c r="K52"/>
    </row>
    <row r="53" spans="2:11">
      <c r="B53" s="132" t="s">
        <v>1272</v>
      </c>
      <c r="C53" s="133"/>
      <c r="D53" s="133"/>
      <c r="E53" s="133"/>
      <c r="F53"/>
      <c r="G53"/>
      <c r="H53"/>
      <c r="I53"/>
      <c r="J53"/>
      <c r="K53"/>
    </row>
    <row r="54" spans="2:11">
      <c r="B54" s="132" t="s">
        <v>300</v>
      </c>
      <c r="C54" s="20"/>
      <c r="D54" s="20"/>
      <c r="E54" s="20"/>
      <c r="F54"/>
      <c r="G54"/>
      <c r="H54"/>
      <c r="I54"/>
      <c r="J54"/>
      <c r="K54"/>
    </row>
    <row r="55" spans="2:11">
      <c r="B55" s="134" t="s">
        <v>893</v>
      </c>
      <c r="C55" s="18"/>
      <c r="D55" s="18"/>
      <c r="E55" s="18"/>
    </row>
    <row r="57" spans="2:11" ht="23.25">
      <c r="B57" s="222" t="s">
        <v>889</v>
      </c>
      <c r="C57" s="223"/>
      <c r="D57" s="223"/>
      <c r="E57" s="223"/>
    </row>
    <row r="58" spans="2:11" ht="24" thickBot="1">
      <c r="B58" s="214"/>
      <c r="C58" s="999" t="s">
        <v>890</v>
      </c>
      <c r="D58" s="999"/>
      <c r="E58" s="214"/>
    </row>
    <row r="59" spans="2:11" ht="24" thickBot="1">
      <c r="B59" s="226" t="s">
        <v>372</v>
      </c>
      <c r="C59" s="266">
        <f>E52/F10</f>
        <v>6938.130434782609</v>
      </c>
      <c r="D59" s="214"/>
      <c r="E59" s="214"/>
    </row>
  </sheetData>
  <mergeCells count="6">
    <mergeCell ref="C58:D58"/>
    <mergeCell ref="A4:A9"/>
    <mergeCell ref="I4:K4"/>
    <mergeCell ref="L4:L9"/>
    <mergeCell ref="I5:K5"/>
    <mergeCell ref="I6:K6"/>
  </mergeCells>
  <hyperlinks>
    <hyperlink ref="B55" r:id="rId1" xr:uid="{00000000-0004-0000-2E00-000000000000}"/>
  </hyperlink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92D050"/>
  </sheetPr>
  <dimension ref="A1:L59"/>
  <sheetViews>
    <sheetView topLeftCell="A38" workbookViewId="0">
      <selection activeCell="G59" sqref="G59"/>
    </sheetView>
  </sheetViews>
  <sheetFormatPr defaultRowHeight="21.75"/>
  <cols>
    <col min="1" max="1" width="21" style="9" bestFit="1" customWidth="1"/>
    <col min="2" max="2" width="31.140625" style="9" customWidth="1"/>
    <col min="3" max="3" width="8.140625" style="9" customWidth="1"/>
    <col min="4" max="4" width="34.42578125" style="9" bestFit="1" customWidth="1"/>
    <col min="5" max="5" width="8.85546875" style="9" customWidth="1"/>
    <col min="6" max="6" width="10.5703125" style="9" bestFit="1" customWidth="1"/>
    <col min="7" max="7" width="7.28515625" style="9" customWidth="1"/>
    <col min="8" max="8" width="12.42578125" style="9" bestFit="1" customWidth="1"/>
    <col min="9" max="11" width="9.85546875" style="9" customWidth="1"/>
    <col min="12" max="12" width="21" style="9" bestFit="1" customWidth="1"/>
    <col min="13" max="16384" width="9.140625" style="9"/>
  </cols>
  <sheetData>
    <row r="1" spans="1:12">
      <c r="A1" s="398" t="s">
        <v>1594</v>
      </c>
      <c r="B1"/>
      <c r="C1"/>
      <c r="D1"/>
      <c r="E1"/>
      <c r="F1"/>
      <c r="G1"/>
      <c r="H1"/>
      <c r="I1"/>
      <c r="J1"/>
      <c r="K1"/>
      <c r="L1"/>
    </row>
    <row r="2" spans="1:12">
      <c r="A2" s="314" t="s">
        <v>1595</v>
      </c>
      <c r="B2"/>
      <c r="C2"/>
      <c r="D2"/>
      <c r="E2"/>
      <c r="F2"/>
      <c r="G2"/>
      <c r="H2"/>
      <c r="I2"/>
      <c r="J2"/>
      <c r="K2"/>
      <c r="L2"/>
    </row>
    <row r="3" spans="1:12" ht="22.5" thickBot="1">
      <c r="A3"/>
      <c r="B3"/>
      <c r="C3"/>
      <c r="D3"/>
      <c r="E3"/>
      <c r="F3"/>
      <c r="G3"/>
      <c r="H3"/>
      <c r="I3"/>
      <c r="J3"/>
      <c r="K3"/>
      <c r="L3"/>
    </row>
    <row r="4" spans="1:12" ht="18.75" customHeight="1">
      <c r="A4" s="973" t="s">
        <v>329</v>
      </c>
      <c r="B4" s="413" t="s">
        <v>330</v>
      </c>
      <c r="C4" s="413" t="s">
        <v>331</v>
      </c>
      <c r="D4" s="413" t="s">
        <v>332</v>
      </c>
      <c r="E4" s="413" t="s">
        <v>333</v>
      </c>
      <c r="F4" s="343" t="s">
        <v>1596</v>
      </c>
      <c r="G4" s="413" t="s">
        <v>334</v>
      </c>
      <c r="H4" s="413" t="s">
        <v>335</v>
      </c>
      <c r="I4" s="966" t="s">
        <v>336</v>
      </c>
      <c r="J4" s="974"/>
      <c r="K4" s="973"/>
      <c r="L4" s="966" t="s">
        <v>337</v>
      </c>
    </row>
    <row r="5" spans="1:12" ht="18.75" customHeight="1">
      <c r="A5" s="970"/>
      <c r="B5" s="414" t="s">
        <v>338</v>
      </c>
      <c r="C5" s="414" t="s">
        <v>339</v>
      </c>
      <c r="D5" s="414" t="s">
        <v>340</v>
      </c>
      <c r="E5" s="414" t="s">
        <v>341</v>
      </c>
      <c r="F5" s="579" t="s">
        <v>342</v>
      </c>
      <c r="G5" s="414" t="s">
        <v>343</v>
      </c>
      <c r="H5" s="414" t="s">
        <v>344</v>
      </c>
      <c r="I5" s="967" t="s">
        <v>345</v>
      </c>
      <c r="J5" s="969"/>
      <c r="K5" s="970"/>
      <c r="L5" s="967"/>
    </row>
    <row r="6" spans="1:12" ht="22.5" thickBot="1">
      <c r="A6" s="970"/>
      <c r="B6" s="414" t="s">
        <v>346</v>
      </c>
      <c r="C6" s="414"/>
      <c r="D6" s="414"/>
      <c r="E6" s="414"/>
      <c r="F6" s="579"/>
      <c r="G6" s="414"/>
      <c r="H6" s="414" t="s">
        <v>347</v>
      </c>
      <c r="I6" s="968"/>
      <c r="J6" s="971"/>
      <c r="K6" s="972"/>
      <c r="L6" s="967"/>
    </row>
    <row r="7" spans="1:12">
      <c r="A7" s="970"/>
      <c r="B7" s="414" t="s">
        <v>348</v>
      </c>
      <c r="C7" s="414"/>
      <c r="D7" s="414"/>
      <c r="E7" s="414"/>
      <c r="F7" s="579"/>
      <c r="G7" s="414"/>
      <c r="H7" s="414"/>
      <c r="I7" s="413" t="s">
        <v>181</v>
      </c>
      <c r="J7" s="413" t="s">
        <v>349</v>
      </c>
      <c r="K7" s="413" t="s">
        <v>350</v>
      </c>
      <c r="L7" s="967"/>
    </row>
    <row r="8" spans="1:12">
      <c r="A8" s="970"/>
      <c r="B8" s="414"/>
      <c r="C8" s="414"/>
      <c r="D8" s="414"/>
      <c r="E8" s="414"/>
      <c r="F8" s="579"/>
      <c r="G8" s="414"/>
      <c r="H8" s="414"/>
      <c r="I8" s="414" t="s">
        <v>116</v>
      </c>
      <c r="J8" s="414" t="s">
        <v>351</v>
      </c>
      <c r="K8" s="414" t="s">
        <v>352</v>
      </c>
      <c r="L8" s="967"/>
    </row>
    <row r="9" spans="1:12" ht="22.5" thickBot="1">
      <c r="A9" s="972"/>
      <c r="B9" s="415"/>
      <c r="C9" s="415"/>
      <c r="D9" s="415"/>
      <c r="E9" s="415"/>
      <c r="F9" s="344"/>
      <c r="G9" s="415"/>
      <c r="H9" s="415"/>
      <c r="I9" s="415"/>
      <c r="J9" s="415" t="s">
        <v>353</v>
      </c>
      <c r="K9" s="415" t="s">
        <v>353</v>
      </c>
      <c r="L9" s="968"/>
    </row>
    <row r="10" spans="1:12">
      <c r="A10" s="328" t="s">
        <v>354</v>
      </c>
      <c r="B10" s="317">
        <v>15</v>
      </c>
      <c r="C10" s="316">
        <v>1490</v>
      </c>
      <c r="D10" s="317">
        <v>322</v>
      </c>
      <c r="E10" s="317">
        <v>95</v>
      </c>
      <c r="F10" s="580">
        <v>138</v>
      </c>
      <c r="G10" s="316">
        <v>1789</v>
      </c>
      <c r="H10" s="317">
        <v>4</v>
      </c>
      <c r="I10" s="316">
        <v>4871801</v>
      </c>
      <c r="J10" s="316">
        <v>109666</v>
      </c>
      <c r="K10" s="316">
        <v>4762135</v>
      </c>
      <c r="L10" s="329" t="s">
        <v>355</v>
      </c>
    </row>
    <row r="11" spans="1:12">
      <c r="A11" s="326" t="s">
        <v>356</v>
      </c>
      <c r="B11" s="56">
        <v>14</v>
      </c>
      <c r="C11" s="58">
        <v>1440</v>
      </c>
      <c r="D11" s="56">
        <v>309</v>
      </c>
      <c r="E11" s="56">
        <v>95</v>
      </c>
      <c r="F11" s="56">
        <v>134</v>
      </c>
      <c r="G11" s="58">
        <v>1758</v>
      </c>
      <c r="H11" s="56">
        <v>4</v>
      </c>
      <c r="I11" s="58">
        <v>4871801</v>
      </c>
      <c r="J11" s="58">
        <v>109666</v>
      </c>
      <c r="K11" s="58">
        <v>4762135</v>
      </c>
      <c r="L11" s="327" t="s">
        <v>357</v>
      </c>
    </row>
    <row r="12" spans="1:12" ht="37.5">
      <c r="A12" s="358" t="s">
        <v>358</v>
      </c>
      <c r="B12" s="56">
        <v>13</v>
      </c>
      <c r="C12" s="58">
        <v>1240</v>
      </c>
      <c r="D12" s="56">
        <v>278</v>
      </c>
      <c r="E12" s="56">
        <v>93</v>
      </c>
      <c r="F12" s="56">
        <v>125</v>
      </c>
      <c r="G12" s="58">
        <v>1659</v>
      </c>
      <c r="H12" s="56">
        <v>4</v>
      </c>
      <c r="I12" s="58">
        <v>4659640</v>
      </c>
      <c r="J12" s="58">
        <v>104884</v>
      </c>
      <c r="K12" s="58">
        <v>4554756</v>
      </c>
      <c r="L12" s="359" t="s">
        <v>359</v>
      </c>
    </row>
    <row r="13" spans="1:12">
      <c r="A13" s="358" t="s">
        <v>360</v>
      </c>
      <c r="B13" s="56">
        <v>1</v>
      </c>
      <c r="C13" s="56">
        <v>200</v>
      </c>
      <c r="D13" s="56">
        <v>31</v>
      </c>
      <c r="E13" s="56">
        <v>2</v>
      </c>
      <c r="F13" s="56">
        <v>9</v>
      </c>
      <c r="G13" s="56">
        <v>99</v>
      </c>
      <c r="H13" s="56" t="s">
        <v>96</v>
      </c>
      <c r="I13" s="58">
        <v>212161</v>
      </c>
      <c r="J13" s="58">
        <v>4782</v>
      </c>
      <c r="K13" s="58">
        <v>207379</v>
      </c>
      <c r="L13" s="359" t="s">
        <v>361</v>
      </c>
    </row>
    <row r="14" spans="1:12">
      <c r="A14" s="326" t="s">
        <v>362</v>
      </c>
      <c r="B14" s="56">
        <v>1</v>
      </c>
      <c r="C14" s="56">
        <v>50</v>
      </c>
      <c r="D14" s="56">
        <v>13</v>
      </c>
      <c r="E14" s="56" t="s">
        <v>96</v>
      </c>
      <c r="F14" s="56">
        <v>4</v>
      </c>
      <c r="G14" s="56">
        <v>31</v>
      </c>
      <c r="H14" s="56" t="s">
        <v>96</v>
      </c>
      <c r="I14" s="56" t="s">
        <v>96</v>
      </c>
      <c r="J14" s="56" t="s">
        <v>96</v>
      </c>
      <c r="K14" s="56" t="s">
        <v>96</v>
      </c>
      <c r="L14" s="327" t="s">
        <v>363</v>
      </c>
    </row>
    <row r="15" spans="1:12">
      <c r="A15" s="326" t="s">
        <v>364</v>
      </c>
      <c r="B15" s="56" t="s">
        <v>96</v>
      </c>
      <c r="C15" s="56" t="s">
        <v>96</v>
      </c>
      <c r="D15" s="56" t="s">
        <v>96</v>
      </c>
      <c r="E15" s="56" t="s">
        <v>96</v>
      </c>
      <c r="F15" s="56" t="s">
        <v>96</v>
      </c>
      <c r="G15" s="56" t="s">
        <v>96</v>
      </c>
      <c r="H15" s="56" t="s">
        <v>96</v>
      </c>
      <c r="I15" s="56" t="s">
        <v>96</v>
      </c>
      <c r="J15" s="56" t="s">
        <v>96</v>
      </c>
      <c r="K15" s="56" t="s">
        <v>96</v>
      </c>
      <c r="L15" s="327" t="s">
        <v>365</v>
      </c>
    </row>
    <row r="16" spans="1:12">
      <c r="A16" s="326" t="s">
        <v>366</v>
      </c>
      <c r="B16" s="56">
        <v>1</v>
      </c>
      <c r="C16" s="56">
        <v>50</v>
      </c>
      <c r="D16" s="56">
        <v>13</v>
      </c>
      <c r="E16" s="56" t="s">
        <v>96</v>
      </c>
      <c r="F16" s="56">
        <v>4</v>
      </c>
      <c r="G16" s="56">
        <v>31</v>
      </c>
      <c r="H16" s="56" t="s">
        <v>96</v>
      </c>
      <c r="I16" s="56" t="s">
        <v>96</v>
      </c>
      <c r="J16" s="56" t="s">
        <v>96</v>
      </c>
      <c r="K16" s="56" t="s">
        <v>96</v>
      </c>
      <c r="L16" s="327" t="s">
        <v>367</v>
      </c>
    </row>
    <row r="17" spans="1:12">
      <c r="A17" s="328" t="s">
        <v>368</v>
      </c>
      <c r="B17" s="317" t="s">
        <v>96</v>
      </c>
      <c r="C17" s="317" t="s">
        <v>96</v>
      </c>
      <c r="D17" s="317" t="s">
        <v>96</v>
      </c>
      <c r="E17" s="317" t="s">
        <v>96</v>
      </c>
      <c r="F17" s="317" t="s">
        <v>96</v>
      </c>
      <c r="G17" s="317" t="s">
        <v>96</v>
      </c>
      <c r="H17" s="317" t="s">
        <v>96</v>
      </c>
      <c r="I17" s="317" t="s">
        <v>96</v>
      </c>
      <c r="J17" s="317" t="s">
        <v>96</v>
      </c>
      <c r="K17" s="317" t="s">
        <v>96</v>
      </c>
      <c r="L17" s="329" t="s">
        <v>369</v>
      </c>
    </row>
    <row r="18" spans="1:12">
      <c r="A18" s="326" t="s">
        <v>356</v>
      </c>
      <c r="B18" s="56" t="s">
        <v>96</v>
      </c>
      <c r="C18" s="56" t="s">
        <v>96</v>
      </c>
      <c r="D18" s="56" t="s">
        <v>96</v>
      </c>
      <c r="E18" s="56" t="s">
        <v>96</v>
      </c>
      <c r="F18" s="56" t="s">
        <v>96</v>
      </c>
      <c r="G18" s="56" t="s">
        <v>96</v>
      </c>
      <c r="H18" s="56" t="s">
        <v>96</v>
      </c>
      <c r="I18" s="56" t="s">
        <v>96</v>
      </c>
      <c r="J18" s="56" t="s">
        <v>96</v>
      </c>
      <c r="K18" s="56" t="s">
        <v>96</v>
      </c>
      <c r="L18" s="327" t="s">
        <v>357</v>
      </c>
    </row>
    <row r="19" spans="1:12" ht="37.5">
      <c r="A19" s="358" t="s">
        <v>358</v>
      </c>
      <c r="B19" s="56" t="s">
        <v>96</v>
      </c>
      <c r="C19" s="56" t="s">
        <v>96</v>
      </c>
      <c r="D19" s="56" t="s">
        <v>96</v>
      </c>
      <c r="E19" s="56" t="s">
        <v>96</v>
      </c>
      <c r="F19" s="56" t="s">
        <v>96</v>
      </c>
      <c r="G19" s="56" t="s">
        <v>96</v>
      </c>
      <c r="H19" s="56" t="s">
        <v>96</v>
      </c>
      <c r="I19" s="56" t="s">
        <v>96</v>
      </c>
      <c r="J19" s="56" t="s">
        <v>96</v>
      </c>
      <c r="K19" s="56" t="s">
        <v>96</v>
      </c>
      <c r="L19" s="359" t="s">
        <v>359</v>
      </c>
    </row>
    <row r="20" spans="1:12">
      <c r="A20" s="358" t="s">
        <v>360</v>
      </c>
      <c r="B20" s="56" t="s">
        <v>96</v>
      </c>
      <c r="C20" s="56" t="s">
        <v>96</v>
      </c>
      <c r="D20" s="56" t="s">
        <v>96</v>
      </c>
      <c r="E20" s="56" t="s">
        <v>96</v>
      </c>
      <c r="F20" s="56" t="s">
        <v>96</v>
      </c>
      <c r="G20" s="56" t="s">
        <v>96</v>
      </c>
      <c r="H20" s="56" t="s">
        <v>96</v>
      </c>
      <c r="I20" s="56" t="s">
        <v>96</v>
      </c>
      <c r="J20" s="56" t="s">
        <v>96</v>
      </c>
      <c r="K20" s="56" t="s">
        <v>96</v>
      </c>
      <c r="L20" s="359" t="s">
        <v>361</v>
      </c>
    </row>
    <row r="21" spans="1:12">
      <c r="A21" s="326" t="s">
        <v>362</v>
      </c>
      <c r="B21" s="56" t="s">
        <v>96</v>
      </c>
      <c r="C21" s="56" t="s">
        <v>96</v>
      </c>
      <c r="D21" s="56" t="s">
        <v>96</v>
      </c>
      <c r="E21" s="56" t="s">
        <v>96</v>
      </c>
      <c r="F21" s="56" t="s">
        <v>96</v>
      </c>
      <c r="G21" s="56" t="s">
        <v>96</v>
      </c>
      <c r="H21" s="56" t="s">
        <v>96</v>
      </c>
      <c r="I21" s="56" t="s">
        <v>96</v>
      </c>
      <c r="J21" s="56" t="s">
        <v>96</v>
      </c>
      <c r="K21" s="56" t="s">
        <v>96</v>
      </c>
      <c r="L21" s="327" t="s">
        <v>363</v>
      </c>
    </row>
    <row r="22" spans="1:12">
      <c r="A22" s="326" t="s">
        <v>364</v>
      </c>
      <c r="B22" s="56" t="s">
        <v>96</v>
      </c>
      <c r="C22" s="56" t="s">
        <v>96</v>
      </c>
      <c r="D22" s="56" t="s">
        <v>96</v>
      </c>
      <c r="E22" s="56" t="s">
        <v>96</v>
      </c>
      <c r="F22" s="56" t="s">
        <v>96</v>
      </c>
      <c r="G22" s="56" t="s">
        <v>96</v>
      </c>
      <c r="H22" s="56" t="s">
        <v>96</v>
      </c>
      <c r="I22" s="56" t="s">
        <v>96</v>
      </c>
      <c r="J22" s="56" t="s">
        <v>96</v>
      </c>
      <c r="K22" s="56" t="s">
        <v>96</v>
      </c>
      <c r="L22" s="327" t="s">
        <v>365</v>
      </c>
    </row>
    <row r="23" spans="1:12" ht="22.5" thickBot="1">
      <c r="A23" s="326" t="s">
        <v>366</v>
      </c>
      <c r="B23" s="56" t="s">
        <v>96</v>
      </c>
      <c r="C23" s="56" t="s">
        <v>96</v>
      </c>
      <c r="D23" s="56" t="s">
        <v>96</v>
      </c>
      <c r="E23" s="56" t="s">
        <v>96</v>
      </c>
      <c r="F23" s="56" t="s">
        <v>96</v>
      </c>
      <c r="G23" s="56" t="s">
        <v>96</v>
      </c>
      <c r="H23" s="56" t="s">
        <v>96</v>
      </c>
      <c r="I23" s="56" t="s">
        <v>96</v>
      </c>
      <c r="J23" s="56" t="s">
        <v>96</v>
      </c>
      <c r="K23" s="56" t="s">
        <v>96</v>
      </c>
      <c r="L23" s="327" t="s">
        <v>367</v>
      </c>
    </row>
    <row r="24" spans="1:1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</row>
    <row r="25" spans="1:12" ht="37.5">
      <c r="A25" s="418" t="s">
        <v>143</v>
      </c>
      <c r="B25" s="416" t="s">
        <v>287</v>
      </c>
      <c r="C25" s="418" t="s">
        <v>145</v>
      </c>
      <c r="D25" s="416" t="s">
        <v>288</v>
      </c>
    </row>
    <row r="27" spans="1:12" ht="23.25">
      <c r="A27" s="418"/>
      <c r="B27" s="383" t="s">
        <v>1589</v>
      </c>
      <c r="C27" s="15"/>
      <c r="D27" s="15"/>
      <c r="E27" s="15"/>
      <c r="F27"/>
      <c r="G27"/>
      <c r="H27"/>
      <c r="I27"/>
      <c r="J27"/>
      <c r="K27"/>
    </row>
    <row r="28" spans="1:12">
      <c r="A28" s="418"/>
      <c r="B28" s="18"/>
      <c r="C28" s="125"/>
      <c r="D28" s="126" t="s">
        <v>289</v>
      </c>
      <c r="E28" s="265"/>
      <c r="F28"/>
      <c r="G28"/>
      <c r="H28"/>
      <c r="I28"/>
      <c r="J28"/>
      <c r="K28"/>
    </row>
    <row r="29" spans="1:12">
      <c r="A29" s="418"/>
      <c r="B29" s="127" t="s">
        <v>290</v>
      </c>
      <c r="C29" s="128" t="s">
        <v>182</v>
      </c>
      <c r="D29" s="128" t="s">
        <v>183</v>
      </c>
      <c r="E29" s="128" t="s">
        <v>181</v>
      </c>
      <c r="F29"/>
      <c r="G29"/>
      <c r="H29"/>
      <c r="I29"/>
      <c r="J29"/>
      <c r="K29"/>
    </row>
    <row r="30" spans="1:12">
      <c r="A30" s="418"/>
      <c r="B30" s="127">
        <v>0</v>
      </c>
      <c r="C30" s="19">
        <v>3756</v>
      </c>
      <c r="D30" s="19">
        <v>3540</v>
      </c>
      <c r="E30" s="129">
        <f>C30+D30</f>
        <v>7296</v>
      </c>
      <c r="F30"/>
      <c r="G30"/>
      <c r="H30"/>
      <c r="I30"/>
      <c r="J30"/>
      <c r="K30"/>
    </row>
    <row r="31" spans="1:12">
      <c r="A31" s="418"/>
      <c r="B31" s="130" t="s">
        <v>291</v>
      </c>
      <c r="C31" s="19">
        <v>17560</v>
      </c>
      <c r="D31" s="19">
        <v>16412</v>
      </c>
      <c r="E31" s="129">
        <f t="shared" ref="E31:E51" si="0">C31+D31</f>
        <v>33972</v>
      </c>
      <c r="F31"/>
      <c r="G31"/>
      <c r="H31"/>
      <c r="I31"/>
      <c r="J31"/>
      <c r="K31"/>
    </row>
    <row r="32" spans="1:12">
      <c r="A32" s="418"/>
      <c r="B32" s="131" t="s">
        <v>292</v>
      </c>
      <c r="C32" s="19">
        <v>25408</v>
      </c>
      <c r="D32" s="19">
        <v>24052</v>
      </c>
      <c r="E32" s="129">
        <f t="shared" si="0"/>
        <v>49460</v>
      </c>
      <c r="F32"/>
      <c r="G32"/>
      <c r="H32"/>
      <c r="I32"/>
      <c r="J32"/>
      <c r="K32"/>
    </row>
    <row r="33" spans="2:11">
      <c r="B33" s="127" t="s">
        <v>293</v>
      </c>
      <c r="C33" s="19">
        <v>26616</v>
      </c>
      <c r="D33" s="19">
        <v>25289</v>
      </c>
      <c r="E33" s="129">
        <f t="shared" si="0"/>
        <v>51905</v>
      </c>
      <c r="F33"/>
      <c r="G33"/>
      <c r="H33"/>
      <c r="I33"/>
      <c r="J33"/>
      <c r="K33"/>
    </row>
    <row r="34" spans="2:11">
      <c r="B34" s="127" t="s">
        <v>254</v>
      </c>
      <c r="C34" s="19">
        <v>29256</v>
      </c>
      <c r="D34" s="402">
        <v>29603</v>
      </c>
      <c r="E34" s="403">
        <f t="shared" si="0"/>
        <v>58859</v>
      </c>
      <c r="F34" s="161"/>
      <c r="G34" s="404"/>
      <c r="H34"/>
      <c r="I34"/>
      <c r="J34"/>
      <c r="K34"/>
    </row>
    <row r="35" spans="2:11">
      <c r="B35" s="127" t="s">
        <v>255</v>
      </c>
      <c r="C35" s="19">
        <v>35392</v>
      </c>
      <c r="D35" s="402">
        <v>39968</v>
      </c>
      <c r="E35" s="403">
        <f t="shared" si="0"/>
        <v>75360</v>
      </c>
      <c r="F35" s="161"/>
      <c r="G35" s="161"/>
      <c r="H35"/>
      <c r="I35"/>
      <c r="J35"/>
      <c r="K35"/>
    </row>
    <row r="36" spans="2:11">
      <c r="B36" s="127" t="s">
        <v>256</v>
      </c>
      <c r="C36" s="19">
        <v>35687</v>
      </c>
      <c r="D36" s="402">
        <v>34391</v>
      </c>
      <c r="E36" s="403">
        <f t="shared" si="0"/>
        <v>70078</v>
      </c>
      <c r="F36" s="161"/>
      <c r="G36" s="161"/>
      <c r="H36"/>
      <c r="I36"/>
      <c r="J36"/>
      <c r="K36"/>
    </row>
    <row r="37" spans="2:11">
      <c r="B37" s="127" t="s">
        <v>257</v>
      </c>
      <c r="C37" s="19">
        <v>32212</v>
      </c>
      <c r="D37" s="402">
        <v>30652</v>
      </c>
      <c r="E37" s="403">
        <f t="shared" si="0"/>
        <v>62864</v>
      </c>
      <c r="F37" s="161"/>
      <c r="G37" s="161"/>
      <c r="H37"/>
      <c r="I37"/>
      <c r="J37"/>
      <c r="K37"/>
    </row>
    <row r="38" spans="2:11">
      <c r="B38" s="127" t="s">
        <v>258</v>
      </c>
      <c r="C38" s="19">
        <v>34150</v>
      </c>
      <c r="D38" s="402">
        <v>32956</v>
      </c>
      <c r="E38" s="403">
        <f t="shared" si="0"/>
        <v>67106</v>
      </c>
      <c r="F38" s="161"/>
      <c r="G38" s="161"/>
      <c r="H38"/>
      <c r="I38"/>
      <c r="J38"/>
      <c r="K38"/>
    </row>
    <row r="39" spans="2:11">
      <c r="B39" s="127" t="s">
        <v>259</v>
      </c>
      <c r="C39" s="19">
        <v>38142</v>
      </c>
      <c r="D39" s="402">
        <v>37767</v>
      </c>
      <c r="E39" s="403">
        <f t="shared" si="0"/>
        <v>75909</v>
      </c>
      <c r="F39" s="161"/>
      <c r="G39" s="161"/>
      <c r="H39"/>
      <c r="I39"/>
      <c r="J39"/>
      <c r="K39"/>
    </row>
    <row r="40" spans="2:11">
      <c r="B40" s="127" t="s">
        <v>260</v>
      </c>
      <c r="C40" s="19">
        <v>42000</v>
      </c>
      <c r="D40" s="402">
        <v>43358</v>
      </c>
      <c r="E40" s="403">
        <f t="shared" si="0"/>
        <v>85358</v>
      </c>
      <c r="F40" s="161"/>
      <c r="G40" s="161"/>
      <c r="H40"/>
      <c r="I40"/>
      <c r="J40"/>
      <c r="K40"/>
    </row>
    <row r="41" spans="2:11">
      <c r="B41" s="127" t="s">
        <v>261</v>
      </c>
      <c r="C41" s="19">
        <v>39934</v>
      </c>
      <c r="D41" s="19">
        <v>42433</v>
      </c>
      <c r="E41" s="129">
        <f t="shared" si="0"/>
        <v>82367</v>
      </c>
      <c r="F41"/>
      <c r="G41"/>
      <c r="H41"/>
      <c r="I41"/>
      <c r="J41"/>
      <c r="K41"/>
    </row>
    <row r="42" spans="2:11">
      <c r="B42" s="127" t="s">
        <v>262</v>
      </c>
      <c r="C42" s="19">
        <v>32473</v>
      </c>
      <c r="D42" s="19">
        <v>34762</v>
      </c>
      <c r="E42" s="129">
        <f t="shared" si="0"/>
        <v>67235</v>
      </c>
      <c r="F42"/>
      <c r="G42"/>
      <c r="H42"/>
      <c r="I42"/>
      <c r="J42"/>
      <c r="K42"/>
    </row>
    <row r="43" spans="2:11">
      <c r="B43" s="127" t="s">
        <v>263</v>
      </c>
      <c r="C43" s="19">
        <v>25707</v>
      </c>
      <c r="D43" s="19">
        <v>28083</v>
      </c>
      <c r="E43" s="129">
        <f t="shared" si="0"/>
        <v>53790</v>
      </c>
      <c r="F43"/>
      <c r="G43"/>
      <c r="H43"/>
      <c r="I43"/>
      <c r="J43"/>
      <c r="K43"/>
    </row>
    <row r="44" spans="2:11">
      <c r="B44" s="127" t="s">
        <v>264</v>
      </c>
      <c r="C44" s="19">
        <v>19811</v>
      </c>
      <c r="D44" s="19">
        <v>23146</v>
      </c>
      <c r="E44" s="129">
        <f t="shared" si="0"/>
        <v>42957</v>
      </c>
      <c r="F44"/>
      <c r="G44"/>
      <c r="H44"/>
      <c r="I44"/>
      <c r="J44"/>
      <c r="K44"/>
    </row>
    <row r="45" spans="2:11">
      <c r="B45" s="127" t="s">
        <v>265</v>
      </c>
      <c r="C45" s="19">
        <v>15087</v>
      </c>
      <c r="D45" s="19">
        <v>18590</v>
      </c>
      <c r="E45" s="129">
        <f t="shared" si="0"/>
        <v>33677</v>
      </c>
      <c r="F45"/>
      <c r="G45"/>
      <c r="H45"/>
      <c r="I45"/>
      <c r="J45"/>
      <c r="K45"/>
    </row>
    <row r="46" spans="2:11">
      <c r="B46" s="127" t="s">
        <v>266</v>
      </c>
      <c r="C46" s="19">
        <v>8848</v>
      </c>
      <c r="D46" s="19">
        <v>11515</v>
      </c>
      <c r="E46" s="129">
        <f t="shared" si="0"/>
        <v>20363</v>
      </c>
      <c r="F46"/>
      <c r="G46"/>
      <c r="H46"/>
      <c r="I46"/>
      <c r="J46"/>
      <c r="K46"/>
    </row>
    <row r="47" spans="2:11">
      <c r="B47" s="127" t="s">
        <v>294</v>
      </c>
      <c r="C47" s="19">
        <v>4493</v>
      </c>
      <c r="D47" s="19">
        <v>6831</v>
      </c>
      <c r="E47" s="129">
        <f t="shared" si="0"/>
        <v>11324</v>
      </c>
      <c r="F47"/>
      <c r="G47"/>
      <c r="H47"/>
      <c r="I47"/>
      <c r="J47"/>
      <c r="K47"/>
    </row>
    <row r="48" spans="2:11">
      <c r="B48" s="127" t="s">
        <v>295</v>
      </c>
      <c r="C48" s="19">
        <v>1990</v>
      </c>
      <c r="D48" s="19">
        <v>3368</v>
      </c>
      <c r="E48" s="129">
        <f t="shared" si="0"/>
        <v>5358</v>
      </c>
      <c r="F48"/>
      <c r="G48"/>
      <c r="H48"/>
      <c r="I48"/>
      <c r="J48"/>
      <c r="K48"/>
    </row>
    <row r="49" spans="2:11">
      <c r="B49" s="127" t="s">
        <v>296</v>
      </c>
      <c r="C49" s="19">
        <v>648</v>
      </c>
      <c r="D49" s="19">
        <v>1052</v>
      </c>
      <c r="E49" s="129">
        <f t="shared" si="0"/>
        <v>1700</v>
      </c>
      <c r="F49"/>
      <c r="G49"/>
      <c r="H49"/>
      <c r="I49"/>
      <c r="J49"/>
      <c r="K49"/>
    </row>
    <row r="50" spans="2:11">
      <c r="B50" s="127" t="s">
        <v>297</v>
      </c>
      <c r="C50" s="19">
        <v>161</v>
      </c>
      <c r="D50" s="19">
        <v>254</v>
      </c>
      <c r="E50" s="129">
        <f t="shared" si="0"/>
        <v>415</v>
      </c>
      <c r="F50"/>
      <c r="G50"/>
      <c r="H50"/>
      <c r="I50"/>
      <c r="J50"/>
      <c r="K50"/>
    </row>
    <row r="51" spans="2:11">
      <c r="B51" s="127" t="s">
        <v>298</v>
      </c>
      <c r="C51" s="19">
        <v>44</v>
      </c>
      <c r="D51" s="19">
        <v>65</v>
      </c>
      <c r="E51" s="129">
        <f t="shared" si="0"/>
        <v>109</v>
      </c>
      <c r="F51"/>
      <c r="G51"/>
      <c r="H51"/>
      <c r="I51"/>
      <c r="J51"/>
      <c r="K51"/>
    </row>
    <row r="52" spans="2:11">
      <c r="B52" s="127" t="s">
        <v>299</v>
      </c>
      <c r="C52" s="19">
        <f t="shared" ref="C52:E52" si="1">SUM(C30:C51)</f>
        <v>469375</v>
      </c>
      <c r="D52" s="19">
        <f t="shared" si="1"/>
        <v>488087</v>
      </c>
      <c r="E52" s="578">
        <f t="shared" si="1"/>
        <v>957462</v>
      </c>
      <c r="F52"/>
      <c r="G52"/>
      <c r="H52"/>
      <c r="I52"/>
      <c r="J52"/>
      <c r="K52"/>
    </row>
    <row r="53" spans="2:11">
      <c r="B53" s="132" t="s">
        <v>1272</v>
      </c>
      <c r="C53" s="133"/>
      <c r="D53" s="133"/>
      <c r="E53" s="133"/>
      <c r="F53"/>
      <c r="G53"/>
      <c r="H53"/>
      <c r="I53"/>
      <c r="J53"/>
      <c r="K53"/>
    </row>
    <row r="54" spans="2:11">
      <c r="B54" s="132" t="s">
        <v>300</v>
      </c>
      <c r="C54" s="20"/>
      <c r="D54" s="20"/>
      <c r="E54" s="20"/>
      <c r="F54"/>
      <c r="G54"/>
      <c r="H54"/>
      <c r="I54"/>
      <c r="J54"/>
      <c r="K54"/>
    </row>
    <row r="55" spans="2:11">
      <c r="B55" s="134" t="s">
        <v>893</v>
      </c>
      <c r="C55" s="18"/>
      <c r="D55" s="18"/>
      <c r="E55" s="18"/>
    </row>
    <row r="57" spans="2:11" ht="23.25">
      <c r="B57" s="38" t="s">
        <v>891</v>
      </c>
      <c r="C57" s="59"/>
      <c r="D57" s="59"/>
      <c r="E57" s="59"/>
    </row>
    <row r="58" spans="2:11" ht="24" thickBot="1">
      <c r="C58" s="1107" t="s">
        <v>892</v>
      </c>
      <c r="D58" s="1107"/>
    </row>
    <row r="59" spans="2:11" ht="24" thickBot="1">
      <c r="B59" s="40" t="s">
        <v>372</v>
      </c>
      <c r="C59" s="581">
        <f>E52/G10</f>
        <v>535.19396310788147</v>
      </c>
    </row>
  </sheetData>
  <mergeCells count="6">
    <mergeCell ref="C58:D58"/>
    <mergeCell ref="A4:A9"/>
    <mergeCell ref="I4:K4"/>
    <mergeCell ref="L4:L9"/>
    <mergeCell ref="I5:K5"/>
    <mergeCell ref="I6:K6"/>
  </mergeCells>
  <hyperlinks>
    <hyperlink ref="B55" r:id="rId1" xr:uid="{00000000-0004-0000-2F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L128"/>
  <sheetViews>
    <sheetView topLeftCell="A112" workbookViewId="0">
      <selection activeCell="C30" sqref="C30"/>
    </sheetView>
  </sheetViews>
  <sheetFormatPr defaultRowHeight="15"/>
  <cols>
    <col min="1" max="1" width="9" style="122" customWidth="1"/>
    <col min="2" max="2" width="20.28515625" style="122" customWidth="1"/>
    <col min="3" max="5" width="12.42578125" style="122" customWidth="1"/>
    <col min="6" max="11" width="6.7109375" style="122" customWidth="1"/>
    <col min="12" max="12" width="24.85546875" style="122" bestFit="1" customWidth="1"/>
    <col min="13" max="16384" width="9.140625" style="122"/>
  </cols>
  <sheetData>
    <row r="1" spans="1:12" ht="21.75">
      <c r="A1" s="314" t="s">
        <v>1985</v>
      </c>
      <c r="B1"/>
      <c r="C1"/>
      <c r="D1"/>
      <c r="E1"/>
      <c r="F1"/>
      <c r="G1"/>
      <c r="H1"/>
      <c r="I1"/>
      <c r="J1"/>
      <c r="K1"/>
      <c r="L1"/>
    </row>
    <row r="2" spans="1:12" ht="21.75">
      <c r="A2" s="314" t="s">
        <v>1986</v>
      </c>
      <c r="B2"/>
      <c r="C2"/>
      <c r="D2"/>
      <c r="E2"/>
      <c r="F2"/>
      <c r="G2"/>
      <c r="H2"/>
      <c r="I2"/>
      <c r="J2"/>
      <c r="K2"/>
      <c r="L2"/>
    </row>
    <row r="3" spans="1:12" ht="22.5" thickBot="1">
      <c r="A3"/>
      <c r="B3"/>
      <c r="C3"/>
      <c r="D3"/>
      <c r="E3"/>
      <c r="F3"/>
      <c r="G3"/>
      <c r="H3"/>
      <c r="I3"/>
      <c r="J3"/>
      <c r="K3"/>
      <c r="L3"/>
    </row>
    <row r="4" spans="1:12" ht="19.5" customHeight="1" thickBot="1">
      <c r="A4" s="973" t="s">
        <v>104</v>
      </c>
      <c r="B4" s="975" t="s">
        <v>217</v>
      </c>
      <c r="C4" s="976"/>
      <c r="D4" s="976"/>
      <c r="E4" s="976"/>
      <c r="F4" s="977"/>
      <c r="G4" s="975" t="s">
        <v>218</v>
      </c>
      <c r="H4" s="976"/>
      <c r="I4" s="976"/>
      <c r="J4" s="976"/>
      <c r="K4" s="977"/>
      <c r="L4" s="966" t="s">
        <v>108</v>
      </c>
    </row>
    <row r="5" spans="1:12" ht="18.75">
      <c r="A5" s="970"/>
      <c r="B5" s="715">
        <v>2560</v>
      </c>
      <c r="C5" s="715">
        <v>2561</v>
      </c>
      <c r="D5" s="715">
        <v>2562</v>
      </c>
      <c r="E5" s="715">
        <v>2563</v>
      </c>
      <c r="F5" s="715">
        <v>2564</v>
      </c>
      <c r="G5" s="715">
        <v>2560</v>
      </c>
      <c r="H5" s="715">
        <v>2561</v>
      </c>
      <c r="I5" s="715">
        <v>2562</v>
      </c>
      <c r="J5" s="715">
        <v>2563</v>
      </c>
      <c r="K5" s="715">
        <v>2564</v>
      </c>
      <c r="L5" s="967"/>
    </row>
    <row r="6" spans="1:12" ht="19.5" thickBot="1">
      <c r="A6" s="972"/>
      <c r="B6" s="716">
        <v>-2017</v>
      </c>
      <c r="C6" s="716">
        <v>-2018</v>
      </c>
      <c r="D6" s="716">
        <v>-2019</v>
      </c>
      <c r="E6" s="716">
        <v>-2020</v>
      </c>
      <c r="F6" s="716">
        <v>-2021</v>
      </c>
      <c r="G6" s="716">
        <v>-2017</v>
      </c>
      <c r="H6" s="716">
        <v>-2018</v>
      </c>
      <c r="I6" s="716">
        <v>-2019</v>
      </c>
      <c r="J6" s="716">
        <v>-2020</v>
      </c>
      <c r="K6" s="716">
        <v>-2021</v>
      </c>
      <c r="L6" s="968"/>
    </row>
    <row r="7" spans="1:12" ht="17.25">
      <c r="A7" s="315" t="s">
        <v>115</v>
      </c>
      <c r="B7" s="316">
        <v>3393</v>
      </c>
      <c r="C7" s="316">
        <v>3524</v>
      </c>
      <c r="D7" s="316">
        <v>3620</v>
      </c>
      <c r="E7" s="316">
        <v>3176</v>
      </c>
      <c r="F7" s="316">
        <v>3018</v>
      </c>
      <c r="G7" s="316">
        <v>1171</v>
      </c>
      <c r="H7" s="316">
        <v>1336</v>
      </c>
      <c r="I7" s="316">
        <v>1247</v>
      </c>
      <c r="J7" s="316">
        <v>1361</v>
      </c>
      <c r="K7" s="316">
        <v>1343</v>
      </c>
      <c r="L7" s="318" t="s">
        <v>116</v>
      </c>
    </row>
    <row r="8" spans="1:12" ht="51.75">
      <c r="A8" s="319" t="s">
        <v>117</v>
      </c>
      <c r="B8" s="56">
        <v>702</v>
      </c>
      <c r="C8" s="56">
        <v>715</v>
      </c>
      <c r="D8" s="56">
        <v>716</v>
      </c>
      <c r="E8" s="56">
        <v>623</v>
      </c>
      <c r="F8" s="56">
        <v>561</v>
      </c>
      <c r="G8" s="56">
        <v>281</v>
      </c>
      <c r="H8" s="56">
        <v>350</v>
      </c>
      <c r="I8" s="56">
        <v>294</v>
      </c>
      <c r="J8" s="56">
        <v>297</v>
      </c>
      <c r="K8" s="56">
        <v>299</v>
      </c>
      <c r="L8" s="320" t="s">
        <v>118</v>
      </c>
    </row>
    <row r="9" spans="1:12" ht="17.25">
      <c r="A9" s="319" t="s">
        <v>119</v>
      </c>
      <c r="B9" s="56">
        <v>115</v>
      </c>
      <c r="C9" s="56">
        <v>108</v>
      </c>
      <c r="D9" s="56">
        <v>108</v>
      </c>
      <c r="E9" s="56">
        <v>112</v>
      </c>
      <c r="F9" s="56">
        <v>107</v>
      </c>
      <c r="G9" s="56">
        <v>38</v>
      </c>
      <c r="H9" s="56">
        <v>34</v>
      </c>
      <c r="I9" s="56">
        <v>30</v>
      </c>
      <c r="J9" s="56">
        <v>27</v>
      </c>
      <c r="K9" s="56">
        <v>39</v>
      </c>
      <c r="L9" s="320" t="s">
        <v>120</v>
      </c>
    </row>
    <row r="10" spans="1:12" ht="34.5">
      <c r="A10" s="319" t="s">
        <v>121</v>
      </c>
      <c r="B10" s="56">
        <v>253</v>
      </c>
      <c r="C10" s="56">
        <v>419</v>
      </c>
      <c r="D10" s="56">
        <v>390</v>
      </c>
      <c r="E10" s="56">
        <v>330</v>
      </c>
      <c r="F10" s="56">
        <v>311</v>
      </c>
      <c r="G10" s="56">
        <v>71</v>
      </c>
      <c r="H10" s="56">
        <v>164</v>
      </c>
      <c r="I10" s="56">
        <v>92</v>
      </c>
      <c r="J10" s="56">
        <v>178</v>
      </c>
      <c r="K10" s="56">
        <v>161</v>
      </c>
      <c r="L10" s="320" t="s">
        <v>122</v>
      </c>
    </row>
    <row r="11" spans="1:12" ht="34.5">
      <c r="A11" s="319" t="s">
        <v>123</v>
      </c>
      <c r="B11" s="56">
        <v>359</v>
      </c>
      <c r="C11" s="56">
        <v>244</v>
      </c>
      <c r="D11" s="56">
        <v>236</v>
      </c>
      <c r="E11" s="56">
        <v>241</v>
      </c>
      <c r="F11" s="56">
        <v>233</v>
      </c>
      <c r="G11" s="56">
        <v>135</v>
      </c>
      <c r="H11" s="56">
        <v>95</v>
      </c>
      <c r="I11" s="56">
        <v>110</v>
      </c>
      <c r="J11" s="56">
        <v>109</v>
      </c>
      <c r="K11" s="56">
        <v>117</v>
      </c>
      <c r="L11" s="320" t="s">
        <v>124</v>
      </c>
    </row>
    <row r="12" spans="1:12" ht="34.5">
      <c r="A12" s="319" t="s">
        <v>125</v>
      </c>
      <c r="B12" s="56">
        <v>249</v>
      </c>
      <c r="C12" s="56">
        <v>288</v>
      </c>
      <c r="D12" s="56">
        <v>313</v>
      </c>
      <c r="E12" s="56">
        <v>182</v>
      </c>
      <c r="F12" s="56">
        <v>189</v>
      </c>
      <c r="G12" s="56">
        <v>77</v>
      </c>
      <c r="H12" s="56">
        <v>103</v>
      </c>
      <c r="I12" s="56">
        <v>95</v>
      </c>
      <c r="J12" s="56">
        <v>112</v>
      </c>
      <c r="K12" s="56">
        <v>123</v>
      </c>
      <c r="L12" s="320" t="s">
        <v>126</v>
      </c>
    </row>
    <row r="13" spans="1:12" ht="17.25">
      <c r="A13" s="319" t="s">
        <v>127</v>
      </c>
      <c r="B13" s="56">
        <v>374</v>
      </c>
      <c r="C13" s="56">
        <v>370</v>
      </c>
      <c r="D13" s="56">
        <v>362</v>
      </c>
      <c r="E13" s="56">
        <v>307</v>
      </c>
      <c r="F13" s="56">
        <v>330</v>
      </c>
      <c r="G13" s="56">
        <v>126</v>
      </c>
      <c r="H13" s="56">
        <v>118</v>
      </c>
      <c r="I13" s="56">
        <v>138</v>
      </c>
      <c r="J13" s="56">
        <v>134</v>
      </c>
      <c r="K13" s="56">
        <v>136</v>
      </c>
      <c r="L13" s="320" t="s">
        <v>128</v>
      </c>
    </row>
    <row r="14" spans="1:12" ht="34.5">
      <c r="A14" s="319" t="s">
        <v>129</v>
      </c>
      <c r="B14" s="56">
        <v>225</v>
      </c>
      <c r="C14" s="56">
        <v>231</v>
      </c>
      <c r="D14" s="56">
        <v>236</v>
      </c>
      <c r="E14" s="56">
        <v>230</v>
      </c>
      <c r="F14" s="56">
        <v>212</v>
      </c>
      <c r="G14" s="56">
        <v>67</v>
      </c>
      <c r="H14" s="56">
        <v>71</v>
      </c>
      <c r="I14" s="56">
        <v>68</v>
      </c>
      <c r="J14" s="56">
        <v>66</v>
      </c>
      <c r="K14" s="56">
        <v>68</v>
      </c>
      <c r="L14" s="320" t="s">
        <v>130</v>
      </c>
    </row>
    <row r="15" spans="1:12" ht="51.75">
      <c r="A15" s="319" t="s">
        <v>131</v>
      </c>
      <c r="B15" s="56">
        <v>155</v>
      </c>
      <c r="C15" s="56">
        <v>326</v>
      </c>
      <c r="D15" s="56">
        <v>412</v>
      </c>
      <c r="E15" s="56">
        <v>341</v>
      </c>
      <c r="F15" s="56">
        <v>360</v>
      </c>
      <c r="G15" s="56">
        <v>47</v>
      </c>
      <c r="H15" s="56">
        <v>117</v>
      </c>
      <c r="I15" s="56">
        <v>134</v>
      </c>
      <c r="J15" s="56">
        <v>152</v>
      </c>
      <c r="K15" s="56">
        <v>120</v>
      </c>
      <c r="L15" s="320" t="s">
        <v>132</v>
      </c>
    </row>
    <row r="16" spans="1:12" ht="34.5">
      <c r="A16" s="319" t="s">
        <v>133</v>
      </c>
      <c r="B16" s="56">
        <v>314</v>
      </c>
      <c r="C16" s="56">
        <v>340</v>
      </c>
      <c r="D16" s="56">
        <v>370</v>
      </c>
      <c r="E16" s="56">
        <v>327</v>
      </c>
      <c r="F16" s="56">
        <v>296</v>
      </c>
      <c r="G16" s="56">
        <v>117</v>
      </c>
      <c r="H16" s="56">
        <v>116</v>
      </c>
      <c r="I16" s="56">
        <v>111</v>
      </c>
      <c r="J16" s="56">
        <v>117</v>
      </c>
      <c r="K16" s="56">
        <v>108</v>
      </c>
      <c r="L16" s="320" t="s">
        <v>134</v>
      </c>
    </row>
    <row r="17" spans="1:12" ht="17.25">
      <c r="A17" s="319" t="s">
        <v>135</v>
      </c>
      <c r="B17" s="56">
        <v>303</v>
      </c>
      <c r="C17" s="56">
        <v>142</v>
      </c>
      <c r="D17" s="56">
        <v>156</v>
      </c>
      <c r="E17" s="56">
        <v>161</v>
      </c>
      <c r="F17" s="56">
        <v>133</v>
      </c>
      <c r="G17" s="56">
        <v>106</v>
      </c>
      <c r="H17" s="56">
        <v>53</v>
      </c>
      <c r="I17" s="56">
        <v>72</v>
      </c>
      <c r="J17" s="56">
        <v>56</v>
      </c>
      <c r="K17" s="56">
        <v>63</v>
      </c>
      <c r="L17" s="320" t="s">
        <v>136</v>
      </c>
    </row>
    <row r="18" spans="1:12" ht="34.5">
      <c r="A18" s="319" t="s">
        <v>137</v>
      </c>
      <c r="B18" s="56">
        <v>110</v>
      </c>
      <c r="C18" s="56">
        <v>134</v>
      </c>
      <c r="D18" s="56">
        <v>117</v>
      </c>
      <c r="E18" s="56">
        <v>117</v>
      </c>
      <c r="F18" s="56">
        <v>101</v>
      </c>
      <c r="G18" s="56">
        <v>36</v>
      </c>
      <c r="H18" s="56">
        <v>48</v>
      </c>
      <c r="I18" s="56">
        <v>34</v>
      </c>
      <c r="J18" s="56">
        <v>31</v>
      </c>
      <c r="K18" s="56">
        <v>37</v>
      </c>
      <c r="L18" s="320" t="s">
        <v>138</v>
      </c>
    </row>
    <row r="19" spans="1:12" ht="17.25">
      <c r="A19" s="319" t="s">
        <v>139</v>
      </c>
      <c r="B19" s="56">
        <v>139</v>
      </c>
      <c r="C19" s="56">
        <v>105</v>
      </c>
      <c r="D19" s="56">
        <v>124</v>
      </c>
      <c r="E19" s="56">
        <v>119</v>
      </c>
      <c r="F19" s="56">
        <v>98</v>
      </c>
      <c r="G19" s="56">
        <v>43</v>
      </c>
      <c r="H19" s="56">
        <v>43</v>
      </c>
      <c r="I19" s="56">
        <v>47</v>
      </c>
      <c r="J19" s="56">
        <v>53</v>
      </c>
      <c r="K19" s="56">
        <v>46</v>
      </c>
      <c r="L19" s="320" t="s">
        <v>140</v>
      </c>
    </row>
    <row r="20" spans="1:12" ht="18" thickBot="1">
      <c r="A20" s="319" t="s">
        <v>141</v>
      </c>
      <c r="B20" s="56">
        <v>95</v>
      </c>
      <c r="C20" s="56">
        <v>102</v>
      </c>
      <c r="D20" s="56">
        <v>80</v>
      </c>
      <c r="E20" s="56">
        <v>86</v>
      </c>
      <c r="F20" s="56">
        <v>87</v>
      </c>
      <c r="G20" s="56">
        <v>27</v>
      </c>
      <c r="H20" s="56">
        <v>24</v>
      </c>
      <c r="I20" s="56">
        <v>22</v>
      </c>
      <c r="J20" s="56">
        <v>29</v>
      </c>
      <c r="K20" s="56">
        <v>26</v>
      </c>
      <c r="L20" s="320" t="s">
        <v>142</v>
      </c>
    </row>
    <row r="21" spans="1:12" ht="21.75">
      <c r="A21" s="360"/>
      <c r="B21" s="360"/>
      <c r="C21" s="360"/>
      <c r="D21" s="360"/>
      <c r="E21" s="360"/>
      <c r="F21" s="360"/>
      <c r="G21" s="360"/>
      <c r="H21" s="360"/>
      <c r="I21" s="360"/>
      <c r="J21" s="360"/>
      <c r="K21" s="360"/>
      <c r="L21" s="360"/>
    </row>
    <row r="22" spans="1:12" ht="93.75">
      <c r="A22" s="120" t="s">
        <v>143</v>
      </c>
      <c r="B22" s="361" t="s">
        <v>169</v>
      </c>
      <c r="C22" s="120" t="s">
        <v>145</v>
      </c>
      <c r="D22" s="361" t="s">
        <v>170</v>
      </c>
      <c r="E22"/>
      <c r="F22"/>
      <c r="G22"/>
      <c r="H22"/>
      <c r="I22"/>
      <c r="J22"/>
      <c r="K22"/>
      <c r="L22"/>
    </row>
    <row r="25" spans="1:12" ht="24">
      <c r="A25" s="766" t="s">
        <v>1987</v>
      </c>
      <c r="B25" s="767"/>
      <c r="C25" s="767"/>
      <c r="D25" s="767"/>
      <c r="E25" s="767"/>
      <c r="F25" s="135"/>
    </row>
    <row r="26" spans="1:12" ht="24">
      <c r="A26" s="766"/>
      <c r="B26" s="767"/>
      <c r="C26" s="767"/>
      <c r="D26" s="767"/>
      <c r="E26" s="767"/>
      <c r="F26" s="135"/>
    </row>
    <row r="27" spans="1:12" ht="24">
      <c r="A27" s="768" t="s">
        <v>1988</v>
      </c>
      <c r="B27" s="769"/>
      <c r="C27" s="769"/>
      <c r="D27" s="769"/>
      <c r="E27" s="770"/>
      <c r="F27" s="340"/>
    </row>
    <row r="28" spans="1:12" ht="23.25">
      <c r="A28" s="771" t="s">
        <v>1270</v>
      </c>
      <c r="B28" s="772"/>
      <c r="C28" s="773" t="s">
        <v>182</v>
      </c>
      <c r="D28" s="773" t="s">
        <v>183</v>
      </c>
      <c r="E28" s="773" t="s">
        <v>181</v>
      </c>
      <c r="F28" s="135"/>
    </row>
    <row r="29" spans="1:12" ht="23.25" customHeight="1">
      <c r="A29" s="774" t="s">
        <v>1271</v>
      </c>
      <c r="B29" s="775" t="s">
        <v>894</v>
      </c>
      <c r="C29" s="776">
        <f>SUM(C30:C118)</f>
        <v>31851887</v>
      </c>
      <c r="D29" s="776">
        <f>SUM(D30:D118)</f>
        <v>33361064</v>
      </c>
      <c r="E29" s="777">
        <f>SUM(E30:E118)</f>
        <v>65212951</v>
      </c>
      <c r="F29" s="135"/>
    </row>
    <row r="30" spans="1:12" ht="23.25" customHeight="1">
      <c r="A30" s="778">
        <v>1</v>
      </c>
      <c r="B30" s="779" t="s">
        <v>539</v>
      </c>
      <c r="C30" s="780">
        <v>2554097</v>
      </c>
      <c r="D30" s="780">
        <v>2903889</v>
      </c>
      <c r="E30" s="781">
        <f t="shared" ref="E30:E105" si="0">C30+D30</f>
        <v>5457986</v>
      </c>
      <c r="F30" s="135"/>
    </row>
    <row r="31" spans="1:12" ht="23.25" customHeight="1">
      <c r="A31" s="782">
        <v>2</v>
      </c>
      <c r="B31" s="783" t="s">
        <v>895</v>
      </c>
      <c r="C31" s="784">
        <v>236443</v>
      </c>
      <c r="D31" s="784">
        <v>239923</v>
      </c>
      <c r="E31" s="781">
        <f t="shared" si="0"/>
        <v>476366</v>
      </c>
      <c r="F31" s="135"/>
    </row>
    <row r="32" spans="1:12" ht="23.25" customHeight="1">
      <c r="A32" s="785">
        <v>3</v>
      </c>
      <c r="B32" s="786" t="s">
        <v>896</v>
      </c>
      <c r="C32" s="784">
        <v>407164</v>
      </c>
      <c r="D32" s="784">
        <v>408521</v>
      </c>
      <c r="E32" s="781">
        <f t="shared" si="0"/>
        <v>815685</v>
      </c>
      <c r="F32" s="135"/>
    </row>
    <row r="33" spans="1:6" ht="23.25" customHeight="1">
      <c r="A33" s="782">
        <v>4</v>
      </c>
      <c r="B33" s="783" t="s">
        <v>897</v>
      </c>
      <c r="C33" s="784">
        <v>482065</v>
      </c>
      <c r="D33" s="784">
        <v>493409</v>
      </c>
      <c r="E33" s="781">
        <f t="shared" si="0"/>
        <v>975474</v>
      </c>
      <c r="F33" s="135"/>
    </row>
    <row r="34" spans="1:6" ht="23.25" customHeight="1">
      <c r="A34" s="785">
        <v>5</v>
      </c>
      <c r="B34" s="786" t="s">
        <v>898</v>
      </c>
      <c r="C34" s="784">
        <v>351292</v>
      </c>
      <c r="D34" s="784">
        <v>360296</v>
      </c>
      <c r="E34" s="781">
        <f t="shared" si="0"/>
        <v>711588</v>
      </c>
      <c r="F34" s="135"/>
    </row>
    <row r="35" spans="1:6" ht="23.25" customHeight="1">
      <c r="A35" s="782">
        <v>6</v>
      </c>
      <c r="B35" s="783" t="s">
        <v>899</v>
      </c>
      <c r="C35" s="784">
        <v>878568</v>
      </c>
      <c r="D35" s="784">
        <v>910563</v>
      </c>
      <c r="E35" s="781">
        <f t="shared" si="0"/>
        <v>1789131</v>
      </c>
      <c r="F35" s="135"/>
    </row>
    <row r="36" spans="1:6" ht="23.25" customHeight="1">
      <c r="A36" s="785">
        <v>7</v>
      </c>
      <c r="B36" s="786" t="s">
        <v>900</v>
      </c>
      <c r="C36" s="784">
        <v>260234</v>
      </c>
      <c r="D36" s="784">
        <v>272131</v>
      </c>
      <c r="E36" s="781">
        <f t="shared" si="0"/>
        <v>532365</v>
      </c>
      <c r="F36" s="135"/>
    </row>
    <row r="37" spans="1:6" ht="23.25" customHeight="1">
      <c r="A37" s="782">
        <v>8</v>
      </c>
      <c r="B37" s="783" t="s">
        <v>901</v>
      </c>
      <c r="C37" s="784">
        <v>352066</v>
      </c>
      <c r="D37" s="784">
        <v>366389</v>
      </c>
      <c r="E37" s="781">
        <f t="shared" si="0"/>
        <v>718455</v>
      </c>
      <c r="F37" s="135"/>
    </row>
    <row r="38" spans="1:6" ht="23.25" customHeight="1">
      <c r="A38" s="785">
        <v>9</v>
      </c>
      <c r="B38" s="786" t="s">
        <v>902</v>
      </c>
      <c r="C38" s="784">
        <v>755322</v>
      </c>
      <c r="D38" s="784">
        <v>798239</v>
      </c>
      <c r="E38" s="781">
        <f t="shared" si="0"/>
        <v>1553561</v>
      </c>
      <c r="F38" s="135"/>
    </row>
    <row r="39" spans="1:6" ht="23.25" customHeight="1">
      <c r="A39" s="782">
        <v>10</v>
      </c>
      <c r="B39" s="783" t="s">
        <v>903</v>
      </c>
      <c r="C39" s="784">
        <v>154306</v>
      </c>
      <c r="D39" s="784">
        <v>166802</v>
      </c>
      <c r="E39" s="781">
        <f t="shared" si="0"/>
        <v>321108</v>
      </c>
      <c r="F39" s="135"/>
    </row>
    <row r="40" spans="1:6" ht="23.25" customHeight="1">
      <c r="A40" s="785">
        <v>11</v>
      </c>
      <c r="B40" s="786" t="s">
        <v>904</v>
      </c>
      <c r="C40" s="784">
        <v>554358</v>
      </c>
      <c r="D40" s="784">
        <v>568094</v>
      </c>
      <c r="E40" s="781">
        <f t="shared" si="0"/>
        <v>1122452</v>
      </c>
      <c r="F40" s="135"/>
    </row>
    <row r="41" spans="1:6" ht="23.25" customHeight="1">
      <c r="A41" s="782">
        <v>12</v>
      </c>
      <c r="B41" s="783" t="s">
        <v>905</v>
      </c>
      <c r="C41" s="784">
        <v>249223</v>
      </c>
      <c r="D41" s="784">
        <v>256018</v>
      </c>
      <c r="E41" s="781">
        <f t="shared" si="0"/>
        <v>505241</v>
      </c>
      <c r="F41" s="135"/>
    </row>
    <row r="42" spans="1:6" ht="23.25" customHeight="1">
      <c r="A42" s="785">
        <v>13</v>
      </c>
      <c r="B42" s="786" t="s">
        <v>906</v>
      </c>
      <c r="C42" s="784">
        <v>570867</v>
      </c>
      <c r="D42" s="784">
        <v>597676</v>
      </c>
      <c r="E42" s="781">
        <f t="shared" si="0"/>
        <v>1168543</v>
      </c>
      <c r="F42" s="135"/>
    </row>
    <row r="43" spans="1:6" ht="23.25" customHeight="1">
      <c r="A43" s="782">
        <v>14</v>
      </c>
      <c r="B43" s="783" t="s">
        <v>907</v>
      </c>
      <c r="C43" s="784">
        <v>782835</v>
      </c>
      <c r="D43" s="784">
        <v>845828</v>
      </c>
      <c r="E43" s="781">
        <f t="shared" si="0"/>
        <v>1628663</v>
      </c>
      <c r="F43" s="135"/>
    </row>
    <row r="44" spans="1:6" ht="23.25" customHeight="1">
      <c r="A44" s="785">
        <v>15</v>
      </c>
      <c r="B44" s="786" t="s">
        <v>908</v>
      </c>
      <c r="C44" s="784">
        <v>312272</v>
      </c>
      <c r="D44" s="784">
        <v>326501</v>
      </c>
      <c r="E44" s="781">
        <f t="shared" si="0"/>
        <v>638773</v>
      </c>
      <c r="F44" s="135"/>
    </row>
    <row r="45" spans="1:6" ht="23.25" customHeight="1">
      <c r="A45" s="782">
        <v>16</v>
      </c>
      <c r="B45" s="783" t="s">
        <v>909</v>
      </c>
      <c r="C45" s="784">
        <v>108244</v>
      </c>
      <c r="D45" s="784">
        <v>110649</v>
      </c>
      <c r="E45" s="781">
        <f t="shared" si="0"/>
        <v>218893</v>
      </c>
      <c r="F45" s="135"/>
    </row>
    <row r="46" spans="1:6" ht="23.25" customHeight="1">
      <c r="A46" s="785">
        <v>17</v>
      </c>
      <c r="B46" s="786" t="s">
        <v>910</v>
      </c>
      <c r="C46" s="784">
        <v>272644</v>
      </c>
      <c r="D46" s="784">
        <v>271617</v>
      </c>
      <c r="E46" s="781">
        <f t="shared" si="0"/>
        <v>544261</v>
      </c>
      <c r="F46" s="135"/>
    </row>
    <row r="47" spans="1:6" ht="23.25" customHeight="1">
      <c r="A47" s="782">
        <v>18</v>
      </c>
      <c r="B47" s="783" t="s">
        <v>911</v>
      </c>
      <c r="C47" s="784">
        <v>127989</v>
      </c>
      <c r="D47" s="784">
        <v>130871</v>
      </c>
      <c r="E47" s="781">
        <f t="shared" si="0"/>
        <v>258860</v>
      </c>
      <c r="F47" s="135"/>
    </row>
    <row r="48" spans="1:6" ht="23.25" customHeight="1">
      <c r="A48" s="785">
        <v>19</v>
      </c>
      <c r="B48" s="786" t="s">
        <v>912</v>
      </c>
      <c r="C48" s="784">
        <v>436777</v>
      </c>
      <c r="D48" s="784">
        <v>474055</v>
      </c>
      <c r="E48" s="781">
        <f t="shared" si="0"/>
        <v>910832</v>
      </c>
      <c r="F48" s="135"/>
    </row>
    <row r="49" spans="1:6" ht="23.25" customHeight="1">
      <c r="A49" s="782">
        <v>20</v>
      </c>
      <c r="B49" s="783" t="s">
        <v>913</v>
      </c>
      <c r="C49" s="787">
        <v>356576</v>
      </c>
      <c r="D49" s="787">
        <v>358906</v>
      </c>
      <c r="E49" s="781">
        <f t="shared" si="0"/>
        <v>715482</v>
      </c>
      <c r="F49" s="135"/>
    </row>
    <row r="50" spans="1:6" ht="23.25" customHeight="1">
      <c r="A50" s="785">
        <v>21</v>
      </c>
      <c r="B50" s="788" t="s">
        <v>914</v>
      </c>
      <c r="C50" s="789">
        <v>1291415</v>
      </c>
      <c r="D50" s="790">
        <v>1337608</v>
      </c>
      <c r="E50" s="791">
        <f t="shared" si="0"/>
        <v>2629023</v>
      </c>
      <c r="F50" s="135"/>
    </row>
    <row r="51" spans="1:6" ht="23.25" customHeight="1">
      <c r="A51" s="782">
        <v>22</v>
      </c>
      <c r="B51" s="783" t="s">
        <v>915</v>
      </c>
      <c r="C51" s="792">
        <v>763342</v>
      </c>
      <c r="D51" s="792">
        <v>783758</v>
      </c>
      <c r="E51" s="781">
        <f t="shared" si="0"/>
        <v>1547100</v>
      </c>
      <c r="F51" s="135"/>
    </row>
    <row r="52" spans="1:6" ht="23.25" customHeight="1">
      <c r="A52" s="785">
        <v>23</v>
      </c>
      <c r="B52" s="786" t="s">
        <v>916</v>
      </c>
      <c r="C52" s="784">
        <v>504862</v>
      </c>
      <c r="D52" s="784">
        <v>530838</v>
      </c>
      <c r="E52" s="781">
        <f t="shared" si="0"/>
        <v>1035700</v>
      </c>
      <c r="F52" s="135"/>
    </row>
    <row r="53" spans="1:6" ht="23.25" customHeight="1">
      <c r="A53" s="782">
        <v>24</v>
      </c>
      <c r="B53" s="783" t="s">
        <v>917</v>
      </c>
      <c r="C53" s="784">
        <v>591284</v>
      </c>
      <c r="D53" s="784">
        <v>681359</v>
      </c>
      <c r="E53" s="781">
        <f t="shared" si="0"/>
        <v>1272643</v>
      </c>
      <c r="F53" s="135"/>
    </row>
    <row r="54" spans="1:6" ht="23.25" customHeight="1">
      <c r="A54" s="785">
        <v>25</v>
      </c>
      <c r="B54" s="786" t="s">
        <v>918</v>
      </c>
      <c r="C54" s="787">
        <v>398447</v>
      </c>
      <c r="D54" s="787">
        <v>407381</v>
      </c>
      <c r="E54" s="781">
        <f>C54+D54</f>
        <v>805828</v>
      </c>
      <c r="F54" s="135"/>
    </row>
    <row r="55" spans="1:6" ht="23.25" customHeight="1">
      <c r="A55" s="793">
        <v>26</v>
      </c>
      <c r="B55" s="794" t="s">
        <v>919</v>
      </c>
      <c r="C55" s="795">
        <v>237563</v>
      </c>
      <c r="D55" s="796">
        <v>236953</v>
      </c>
      <c r="E55" s="797">
        <f>C55+D55</f>
        <v>474516</v>
      </c>
      <c r="F55" s="135"/>
    </row>
    <row r="56" spans="1:6" ht="23.25" customHeight="1">
      <c r="A56" s="798"/>
      <c r="B56" s="799"/>
      <c r="C56" s="800"/>
      <c r="D56" s="800"/>
      <c r="E56" s="800"/>
      <c r="F56" s="135"/>
    </row>
    <row r="57" spans="1:6" ht="23.25" customHeight="1">
      <c r="A57" s="801" t="s">
        <v>1989</v>
      </c>
      <c r="B57" s="767"/>
      <c r="C57" s="767"/>
      <c r="D57" s="767"/>
      <c r="E57" s="767"/>
      <c r="F57" s="135"/>
    </row>
    <row r="58" spans="1:6" ht="23.25" customHeight="1">
      <c r="A58" s="801" t="s">
        <v>920</v>
      </c>
      <c r="B58" s="767"/>
      <c r="C58" s="767"/>
      <c r="D58" s="767"/>
      <c r="E58" s="767"/>
      <c r="F58" s="135"/>
    </row>
    <row r="59" spans="1:6" ht="23.25" customHeight="1">
      <c r="A59" s="766" t="s">
        <v>1990</v>
      </c>
      <c r="B59" s="767"/>
      <c r="C59" s="767"/>
      <c r="D59" s="767"/>
      <c r="E59" s="767"/>
      <c r="F59" s="135"/>
    </row>
    <row r="60" spans="1:6" ht="23.25" customHeight="1">
      <c r="A60" s="766"/>
      <c r="B60" s="767"/>
      <c r="C60" s="767"/>
      <c r="D60" s="767"/>
      <c r="E60" s="767"/>
      <c r="F60" s="135"/>
    </row>
    <row r="61" spans="1:6" ht="23.25" customHeight="1">
      <c r="A61" s="773" t="s">
        <v>219</v>
      </c>
      <c r="B61" s="773" t="s">
        <v>220</v>
      </c>
      <c r="C61" s="773" t="s">
        <v>182</v>
      </c>
      <c r="D61" s="773" t="s">
        <v>183</v>
      </c>
      <c r="E61" s="773" t="s">
        <v>181</v>
      </c>
      <c r="F61" s="135"/>
    </row>
    <row r="62" spans="1:6" ht="23.25" customHeight="1">
      <c r="A62" s="802">
        <v>27</v>
      </c>
      <c r="B62" s="803" t="s">
        <v>221</v>
      </c>
      <c r="C62" s="804">
        <v>211171</v>
      </c>
      <c r="D62" s="804">
        <v>210076</v>
      </c>
      <c r="E62" s="805">
        <f t="shared" si="0"/>
        <v>421247</v>
      </c>
      <c r="F62" s="135"/>
    </row>
    <row r="63" spans="1:6" ht="23.25" customHeight="1">
      <c r="A63" s="802">
        <v>28</v>
      </c>
      <c r="B63" s="786" t="s">
        <v>222</v>
      </c>
      <c r="C63" s="804">
        <v>782916</v>
      </c>
      <c r="D63" s="804">
        <v>795542</v>
      </c>
      <c r="E63" s="805">
        <f t="shared" si="0"/>
        <v>1578458</v>
      </c>
      <c r="F63" s="135"/>
    </row>
    <row r="64" spans="1:6" ht="24">
      <c r="A64" s="802">
        <v>29</v>
      </c>
      <c r="B64" s="783" t="s">
        <v>223</v>
      </c>
      <c r="C64" s="806">
        <v>555582</v>
      </c>
      <c r="D64" s="806">
        <v>618031</v>
      </c>
      <c r="E64" s="805">
        <f t="shared" si="0"/>
        <v>1173613</v>
      </c>
      <c r="F64" s="135"/>
    </row>
    <row r="65" spans="1:6" ht="24">
      <c r="A65" s="802">
        <v>30</v>
      </c>
      <c r="B65" s="788" t="s">
        <v>224</v>
      </c>
      <c r="C65" s="807">
        <v>265936</v>
      </c>
      <c r="D65" s="808">
        <v>273564</v>
      </c>
      <c r="E65" s="809">
        <f t="shared" si="0"/>
        <v>539500</v>
      </c>
      <c r="F65" s="135"/>
    </row>
    <row r="66" spans="1:6" ht="24">
      <c r="A66" s="802">
        <v>31</v>
      </c>
      <c r="B66" s="783" t="s">
        <v>225</v>
      </c>
      <c r="C66" s="810">
        <v>243755</v>
      </c>
      <c r="D66" s="810">
        <v>249737</v>
      </c>
      <c r="E66" s="811">
        <f t="shared" si="0"/>
        <v>493492</v>
      </c>
      <c r="F66" s="135"/>
    </row>
    <row r="67" spans="1:6" ht="24">
      <c r="A67" s="802">
        <v>32</v>
      </c>
      <c r="B67" s="786" t="s">
        <v>226</v>
      </c>
      <c r="C67" s="812">
        <v>358656</v>
      </c>
      <c r="D67" s="812">
        <v>367549</v>
      </c>
      <c r="E67" s="811">
        <f t="shared" si="0"/>
        <v>726205</v>
      </c>
      <c r="F67" s="135"/>
    </row>
    <row r="68" spans="1:6" ht="48">
      <c r="A68" s="802">
        <v>33</v>
      </c>
      <c r="B68" s="783" t="s">
        <v>227</v>
      </c>
      <c r="C68" s="812">
        <v>392665</v>
      </c>
      <c r="D68" s="812">
        <v>425023</v>
      </c>
      <c r="E68" s="811">
        <f t="shared" si="0"/>
        <v>817688</v>
      </c>
      <c r="F68" s="135"/>
    </row>
    <row r="69" spans="1:6" ht="24">
      <c r="A69" s="802">
        <v>34</v>
      </c>
      <c r="B69" s="786" t="s">
        <v>228</v>
      </c>
      <c r="C69" s="804">
        <v>225654</v>
      </c>
      <c r="D69" s="804">
        <v>237848</v>
      </c>
      <c r="E69" s="811">
        <f t="shared" si="0"/>
        <v>463502</v>
      </c>
      <c r="F69" s="135"/>
    </row>
    <row r="70" spans="1:6" ht="24">
      <c r="A70" s="802">
        <v>35</v>
      </c>
      <c r="B70" s="783" t="s">
        <v>229</v>
      </c>
      <c r="C70" s="812">
        <v>131577</v>
      </c>
      <c r="D70" s="812">
        <v>132426</v>
      </c>
      <c r="E70" s="811">
        <f t="shared" si="0"/>
        <v>264003</v>
      </c>
      <c r="F70" s="135"/>
    </row>
    <row r="71" spans="1:6" ht="24">
      <c r="A71" s="802">
        <v>36</v>
      </c>
      <c r="B71" s="786" t="s">
        <v>230</v>
      </c>
      <c r="C71" s="812">
        <v>254467</v>
      </c>
      <c r="D71" s="812">
        <v>268005</v>
      </c>
      <c r="E71" s="811">
        <f t="shared" si="0"/>
        <v>522472</v>
      </c>
      <c r="F71" s="135"/>
    </row>
    <row r="72" spans="1:6" ht="24">
      <c r="A72" s="802">
        <v>37</v>
      </c>
      <c r="B72" s="783" t="s">
        <v>231</v>
      </c>
      <c r="C72" s="804">
        <v>258485</v>
      </c>
      <c r="D72" s="804">
        <v>271748</v>
      </c>
      <c r="E72" s="811">
        <f t="shared" si="0"/>
        <v>530233</v>
      </c>
      <c r="F72" s="135"/>
    </row>
    <row r="73" spans="1:6" ht="24">
      <c r="A73" s="802">
        <v>38</v>
      </c>
      <c r="B73" s="786" t="s">
        <v>232</v>
      </c>
      <c r="C73" s="804">
        <v>414425</v>
      </c>
      <c r="D73" s="804">
        <v>432390</v>
      </c>
      <c r="E73" s="811">
        <f t="shared" si="0"/>
        <v>846815</v>
      </c>
      <c r="F73" s="135"/>
    </row>
    <row r="74" spans="1:6" ht="24">
      <c r="A74" s="802">
        <v>39</v>
      </c>
      <c r="B74" s="783" t="s">
        <v>233</v>
      </c>
      <c r="C74" s="812">
        <v>230495</v>
      </c>
      <c r="D74" s="812">
        <v>247917</v>
      </c>
      <c r="E74" s="811">
        <f t="shared" si="0"/>
        <v>478412</v>
      </c>
      <c r="F74" s="135"/>
    </row>
    <row r="75" spans="1:6" ht="24">
      <c r="A75" s="802">
        <v>40</v>
      </c>
      <c r="B75" s="786" t="s">
        <v>234</v>
      </c>
      <c r="C75" s="804">
        <v>482353</v>
      </c>
      <c r="D75" s="804">
        <v>495858</v>
      </c>
      <c r="E75" s="811">
        <f t="shared" si="0"/>
        <v>978211</v>
      </c>
      <c r="F75" s="135"/>
    </row>
    <row r="76" spans="1:6" ht="24">
      <c r="A76" s="802">
        <v>41</v>
      </c>
      <c r="B76" s="783" t="s">
        <v>235</v>
      </c>
      <c r="C76" s="804">
        <v>209836</v>
      </c>
      <c r="D76" s="804">
        <v>225502</v>
      </c>
      <c r="E76" s="811">
        <f t="shared" si="0"/>
        <v>435338</v>
      </c>
      <c r="F76" s="135"/>
    </row>
    <row r="77" spans="1:6" ht="24">
      <c r="A77" s="802">
        <v>42</v>
      </c>
      <c r="B77" s="786" t="s">
        <v>236</v>
      </c>
      <c r="C77" s="812">
        <v>190445</v>
      </c>
      <c r="D77" s="812">
        <v>214790</v>
      </c>
      <c r="E77" s="811">
        <f t="shared" si="0"/>
        <v>405235</v>
      </c>
      <c r="F77" s="135"/>
    </row>
    <row r="78" spans="1:6" ht="24">
      <c r="A78" s="802">
        <v>43</v>
      </c>
      <c r="B78" s="783" t="s">
        <v>237</v>
      </c>
      <c r="C78" s="804">
        <v>465733</v>
      </c>
      <c r="D78" s="804">
        <v>484509</v>
      </c>
      <c r="E78" s="811">
        <f t="shared" si="0"/>
        <v>950242</v>
      </c>
      <c r="F78" s="135"/>
    </row>
    <row r="79" spans="1:6" ht="24">
      <c r="A79" s="802">
        <v>44</v>
      </c>
      <c r="B79" s="786" t="s">
        <v>238</v>
      </c>
      <c r="C79" s="804">
        <v>174096</v>
      </c>
      <c r="D79" s="804">
        <v>174228</v>
      </c>
      <c r="E79" s="811">
        <f t="shared" si="0"/>
        <v>348324</v>
      </c>
      <c r="F79" s="135"/>
    </row>
    <row r="80" spans="1:6" ht="24">
      <c r="A80" s="802">
        <v>45</v>
      </c>
      <c r="B80" s="783" t="s">
        <v>239</v>
      </c>
      <c r="C80" s="804">
        <v>122151</v>
      </c>
      <c r="D80" s="804">
        <v>119071</v>
      </c>
      <c r="E80" s="811">
        <f t="shared" si="0"/>
        <v>241222</v>
      </c>
      <c r="F80" s="135"/>
    </row>
    <row r="81" spans="1:6" ht="24">
      <c r="A81" s="802">
        <v>46</v>
      </c>
      <c r="B81" s="786" t="s">
        <v>240</v>
      </c>
      <c r="C81" s="804">
        <v>266279</v>
      </c>
      <c r="D81" s="804">
        <v>267325</v>
      </c>
      <c r="E81" s="811">
        <f t="shared" si="0"/>
        <v>533604</v>
      </c>
      <c r="F81" s="135"/>
    </row>
    <row r="82" spans="1:6" ht="24">
      <c r="A82" s="802">
        <v>47</v>
      </c>
      <c r="B82" s="783" t="s">
        <v>241</v>
      </c>
      <c r="C82" s="812">
        <v>268166</v>
      </c>
      <c r="D82" s="812">
        <v>270794</v>
      </c>
      <c r="E82" s="811">
        <f t="shared" si="0"/>
        <v>538960</v>
      </c>
      <c r="F82" s="135"/>
    </row>
    <row r="83" spans="1:6" ht="24">
      <c r="A83" s="802">
        <v>48</v>
      </c>
      <c r="B83" s="786" t="s">
        <v>242</v>
      </c>
      <c r="C83" s="804">
        <v>642249</v>
      </c>
      <c r="D83" s="804">
        <v>653902</v>
      </c>
      <c r="E83" s="811">
        <f t="shared" si="0"/>
        <v>1296151</v>
      </c>
      <c r="F83" s="135"/>
    </row>
    <row r="84" spans="1:6" ht="24">
      <c r="A84" s="802">
        <v>49</v>
      </c>
      <c r="B84" s="783" t="s">
        <v>243</v>
      </c>
      <c r="C84" s="812">
        <v>90237</v>
      </c>
      <c r="D84" s="812">
        <v>89092</v>
      </c>
      <c r="E84" s="811">
        <f t="shared" si="0"/>
        <v>179329</v>
      </c>
      <c r="F84" s="135"/>
    </row>
    <row r="85" spans="1:6" ht="24">
      <c r="A85" s="802">
        <v>50</v>
      </c>
      <c r="B85" s="786" t="s">
        <v>244</v>
      </c>
      <c r="C85" s="812">
        <v>362278</v>
      </c>
      <c r="D85" s="812">
        <v>376663</v>
      </c>
      <c r="E85" s="811">
        <f t="shared" si="0"/>
        <v>738941</v>
      </c>
      <c r="F85" s="135"/>
    </row>
    <row r="86" spans="1:6" ht="24">
      <c r="A86" s="802">
        <v>51</v>
      </c>
      <c r="B86" s="783" t="s">
        <v>245</v>
      </c>
      <c r="C86" s="812">
        <v>408278</v>
      </c>
      <c r="D86" s="812">
        <v>434115</v>
      </c>
      <c r="E86" s="811">
        <f t="shared" si="0"/>
        <v>842393</v>
      </c>
      <c r="F86" s="135"/>
    </row>
    <row r="87" spans="1:6" ht="24">
      <c r="A87" s="802">
        <v>52</v>
      </c>
      <c r="B87" s="786" t="s">
        <v>246</v>
      </c>
      <c r="C87" s="812">
        <v>369152</v>
      </c>
      <c r="D87" s="812">
        <v>370635</v>
      </c>
      <c r="E87" s="811">
        <f t="shared" si="0"/>
        <v>739787</v>
      </c>
      <c r="F87" s="135"/>
    </row>
    <row r="88" spans="1:6" ht="24">
      <c r="A88" s="802">
        <v>53</v>
      </c>
      <c r="B88" s="783" t="s">
        <v>247</v>
      </c>
      <c r="C88" s="813">
        <v>352676</v>
      </c>
      <c r="D88" s="813">
        <v>371445</v>
      </c>
      <c r="E88" s="811">
        <f>C88+D88</f>
        <v>724121</v>
      </c>
      <c r="F88" s="135"/>
    </row>
    <row r="89" spans="1:6" ht="24">
      <c r="A89" s="814">
        <v>54</v>
      </c>
      <c r="B89" s="815" t="s">
        <v>248</v>
      </c>
      <c r="C89" s="816">
        <v>191478</v>
      </c>
      <c r="D89" s="816">
        <v>207149</v>
      </c>
      <c r="E89" s="817">
        <f>C89+D89</f>
        <v>398627</v>
      </c>
      <c r="F89" s="135"/>
    </row>
    <row r="90" spans="1:6" ht="24">
      <c r="A90" s="818"/>
      <c r="B90" s="819"/>
      <c r="C90" s="800"/>
      <c r="D90" s="800"/>
      <c r="E90" s="800"/>
      <c r="F90" s="135"/>
    </row>
    <row r="91" spans="1:6" ht="24">
      <c r="A91" s="801" t="s">
        <v>1989</v>
      </c>
      <c r="B91" s="767"/>
      <c r="C91" s="767"/>
      <c r="D91" s="767"/>
      <c r="E91" s="767"/>
      <c r="F91" s="135"/>
    </row>
    <row r="92" spans="1:6" ht="24">
      <c r="A92" s="801" t="s">
        <v>249</v>
      </c>
      <c r="B92" s="767"/>
      <c r="C92" s="767"/>
      <c r="D92" s="767"/>
      <c r="E92" s="767"/>
      <c r="F92" s="135"/>
    </row>
    <row r="93" spans="1:6" ht="24">
      <c r="A93" s="766" t="s">
        <v>1990</v>
      </c>
      <c r="B93" s="767"/>
      <c r="C93" s="767"/>
      <c r="D93" s="767"/>
      <c r="E93" s="767"/>
      <c r="F93" s="135"/>
    </row>
    <row r="94" spans="1:6" ht="24">
      <c r="A94" s="766"/>
      <c r="B94" s="767"/>
      <c r="C94" s="767"/>
      <c r="D94" s="767"/>
      <c r="E94" s="767"/>
      <c r="F94" s="135"/>
    </row>
    <row r="95" spans="1:6" ht="23.25">
      <c r="A95" s="773" t="s">
        <v>219</v>
      </c>
      <c r="B95" s="773" t="s">
        <v>220</v>
      </c>
      <c r="C95" s="773" t="s">
        <v>182</v>
      </c>
      <c r="D95" s="773" t="s">
        <v>183</v>
      </c>
      <c r="E95" s="773" t="s">
        <v>181</v>
      </c>
      <c r="F95" s="135"/>
    </row>
    <row r="96" spans="1:6" ht="24">
      <c r="A96" s="802">
        <v>55</v>
      </c>
      <c r="B96" s="783" t="s">
        <v>921</v>
      </c>
      <c r="C96" s="804">
        <v>318451</v>
      </c>
      <c r="D96" s="804">
        <v>316243</v>
      </c>
      <c r="E96" s="811">
        <f>C96+D96</f>
        <v>634694</v>
      </c>
      <c r="F96" s="135"/>
    </row>
    <row r="97" spans="1:6" ht="24">
      <c r="A97" s="802">
        <v>56</v>
      </c>
      <c r="B97" s="786" t="s">
        <v>922</v>
      </c>
      <c r="C97" s="804">
        <v>725142</v>
      </c>
      <c r="D97" s="804">
        <v>731686</v>
      </c>
      <c r="E97" s="811">
        <f t="shared" si="0"/>
        <v>1456828</v>
      </c>
      <c r="F97" s="135"/>
    </row>
    <row r="98" spans="1:6" ht="24">
      <c r="A98" s="802">
        <v>57</v>
      </c>
      <c r="B98" s="783" t="s">
        <v>923</v>
      </c>
      <c r="C98" s="804">
        <v>569192</v>
      </c>
      <c r="D98" s="804">
        <v>576357</v>
      </c>
      <c r="E98" s="811">
        <f t="shared" si="0"/>
        <v>1145549</v>
      </c>
      <c r="F98" s="135"/>
    </row>
    <row r="99" spans="1:6" ht="24">
      <c r="A99" s="802">
        <v>58</v>
      </c>
      <c r="B99" s="786" t="s">
        <v>924</v>
      </c>
      <c r="C99" s="812">
        <v>691343</v>
      </c>
      <c r="D99" s="812">
        <v>728742</v>
      </c>
      <c r="E99" s="805">
        <f t="shared" si="0"/>
        <v>1420085</v>
      </c>
      <c r="F99" s="135"/>
    </row>
    <row r="100" spans="1:6" ht="24">
      <c r="A100" s="802">
        <v>59</v>
      </c>
      <c r="B100" s="783" t="s">
        <v>925</v>
      </c>
      <c r="C100" s="812">
        <v>161179</v>
      </c>
      <c r="D100" s="812">
        <v>162766</v>
      </c>
      <c r="E100" s="805">
        <f t="shared" si="0"/>
        <v>323945</v>
      </c>
      <c r="F100" s="135"/>
    </row>
    <row r="101" spans="1:6" ht="24">
      <c r="A101" s="802">
        <v>60</v>
      </c>
      <c r="B101" s="786" t="s">
        <v>926</v>
      </c>
      <c r="C101" s="810">
        <v>635287</v>
      </c>
      <c r="D101" s="810">
        <v>699914</v>
      </c>
      <c r="E101" s="805">
        <f t="shared" si="0"/>
        <v>1335201</v>
      </c>
      <c r="F101" s="135"/>
    </row>
    <row r="102" spans="1:6" ht="24">
      <c r="A102" s="802">
        <v>61</v>
      </c>
      <c r="B102" s="783" t="s">
        <v>927</v>
      </c>
      <c r="C102" s="812">
        <v>90565</v>
      </c>
      <c r="D102" s="812">
        <v>99107</v>
      </c>
      <c r="E102" s="811">
        <f t="shared" si="0"/>
        <v>189672</v>
      </c>
      <c r="F102" s="135"/>
    </row>
    <row r="103" spans="1:6" ht="24">
      <c r="A103" s="802">
        <v>62</v>
      </c>
      <c r="B103" s="786" t="s">
        <v>928</v>
      </c>
      <c r="C103" s="812">
        <v>264593</v>
      </c>
      <c r="D103" s="812">
        <v>287274</v>
      </c>
      <c r="E103" s="811">
        <f t="shared" si="0"/>
        <v>551867</v>
      </c>
      <c r="F103" s="135"/>
    </row>
    <row r="104" spans="1:6" ht="24">
      <c r="A104" s="802">
        <v>63</v>
      </c>
      <c r="B104" s="783" t="s">
        <v>929</v>
      </c>
      <c r="C104" s="812">
        <v>278509</v>
      </c>
      <c r="D104" s="812">
        <v>278744</v>
      </c>
      <c r="E104" s="811">
        <f t="shared" si="0"/>
        <v>557253</v>
      </c>
      <c r="F104" s="135"/>
    </row>
    <row r="105" spans="1:6" ht="24">
      <c r="A105" s="802">
        <v>64</v>
      </c>
      <c r="B105" s="786" t="s">
        <v>930</v>
      </c>
      <c r="C105" s="812">
        <v>312969</v>
      </c>
      <c r="D105" s="812">
        <v>324495</v>
      </c>
      <c r="E105" s="811">
        <f t="shared" si="0"/>
        <v>637464</v>
      </c>
      <c r="F105" s="135"/>
    </row>
    <row r="106" spans="1:6" ht="24">
      <c r="A106" s="802">
        <v>65</v>
      </c>
      <c r="B106" s="783" t="s">
        <v>931</v>
      </c>
      <c r="C106" s="812">
        <v>97362</v>
      </c>
      <c r="D106" s="812">
        <v>107556</v>
      </c>
      <c r="E106" s="811">
        <f t="shared" ref="E106:E118" si="1">C106+D106</f>
        <v>204918</v>
      </c>
      <c r="F106" s="135"/>
    </row>
    <row r="107" spans="1:6" ht="24">
      <c r="A107" s="802">
        <v>66</v>
      </c>
      <c r="B107" s="786" t="s">
        <v>932</v>
      </c>
      <c r="C107" s="804">
        <v>283793</v>
      </c>
      <c r="D107" s="804">
        <v>302120</v>
      </c>
      <c r="E107" s="811">
        <f t="shared" si="1"/>
        <v>585913</v>
      </c>
      <c r="F107" s="135"/>
    </row>
    <row r="108" spans="1:6" ht="24">
      <c r="A108" s="802">
        <v>67</v>
      </c>
      <c r="B108" s="783" t="s">
        <v>933</v>
      </c>
      <c r="C108" s="812">
        <v>402402</v>
      </c>
      <c r="D108" s="812">
        <v>432078</v>
      </c>
      <c r="E108" s="811">
        <f t="shared" si="1"/>
        <v>834480</v>
      </c>
      <c r="F108" s="135"/>
    </row>
    <row r="109" spans="1:6" ht="24">
      <c r="A109" s="802">
        <v>68</v>
      </c>
      <c r="B109" s="786" t="s">
        <v>934</v>
      </c>
      <c r="C109" s="812">
        <v>522143</v>
      </c>
      <c r="D109" s="812">
        <v>540056</v>
      </c>
      <c r="E109" s="811">
        <f t="shared" si="1"/>
        <v>1062199</v>
      </c>
      <c r="F109" s="135"/>
    </row>
    <row r="110" spans="1:6" ht="24">
      <c r="A110" s="802">
        <v>69</v>
      </c>
      <c r="B110" s="783" t="s">
        <v>935</v>
      </c>
      <c r="C110" s="804">
        <v>684072</v>
      </c>
      <c r="D110" s="804">
        <v>691677</v>
      </c>
      <c r="E110" s="811">
        <f t="shared" si="1"/>
        <v>1375749</v>
      </c>
      <c r="F110" s="135"/>
    </row>
    <row r="111" spans="1:6" ht="24">
      <c r="A111" s="802">
        <v>70</v>
      </c>
      <c r="B111" s="786" t="s">
        <v>936</v>
      </c>
      <c r="C111" s="804">
        <v>254292</v>
      </c>
      <c r="D111" s="804">
        <v>258054</v>
      </c>
      <c r="E111" s="811">
        <f t="shared" si="1"/>
        <v>512346</v>
      </c>
      <c r="F111" s="135"/>
    </row>
    <row r="112" spans="1:6" ht="24">
      <c r="A112" s="802">
        <v>71</v>
      </c>
      <c r="B112" s="783" t="s">
        <v>937</v>
      </c>
      <c r="C112" s="804">
        <v>253541</v>
      </c>
      <c r="D112" s="804">
        <v>255102</v>
      </c>
      <c r="E112" s="811">
        <f t="shared" si="1"/>
        <v>508643</v>
      </c>
      <c r="F112" s="135"/>
    </row>
    <row r="113" spans="1:7" ht="24">
      <c r="A113" s="802">
        <v>72</v>
      </c>
      <c r="B113" s="786" t="s">
        <v>938</v>
      </c>
      <c r="C113" s="812">
        <v>131691</v>
      </c>
      <c r="D113" s="812">
        <v>143573</v>
      </c>
      <c r="E113" s="811">
        <f t="shared" si="1"/>
        <v>275264</v>
      </c>
      <c r="F113" s="135"/>
    </row>
    <row r="114" spans="1:7" ht="24">
      <c r="A114" s="802">
        <v>73</v>
      </c>
      <c r="B114" s="783" t="s">
        <v>939</v>
      </c>
      <c r="C114" s="804">
        <v>186874</v>
      </c>
      <c r="D114" s="804">
        <v>188625</v>
      </c>
      <c r="E114" s="811">
        <f t="shared" si="1"/>
        <v>375499</v>
      </c>
      <c r="F114" s="135"/>
    </row>
    <row r="115" spans="1:7" ht="24">
      <c r="A115" s="802">
        <v>74</v>
      </c>
      <c r="B115" s="786" t="s">
        <v>940</v>
      </c>
      <c r="C115" s="804">
        <v>771402</v>
      </c>
      <c r="D115" s="804">
        <v>788458</v>
      </c>
      <c r="E115" s="811">
        <f t="shared" si="1"/>
        <v>1559860</v>
      </c>
      <c r="F115" s="135"/>
    </row>
    <row r="116" spans="1:7" ht="24">
      <c r="A116" s="802">
        <v>75</v>
      </c>
      <c r="B116" s="783" t="s">
        <v>941</v>
      </c>
      <c r="C116" s="804">
        <v>217752</v>
      </c>
      <c r="D116" s="804">
        <v>228597</v>
      </c>
      <c r="E116" s="811">
        <f t="shared" si="1"/>
        <v>446349</v>
      </c>
      <c r="F116" s="135"/>
    </row>
    <row r="117" spans="1:7" ht="24">
      <c r="A117" s="802">
        <v>76</v>
      </c>
      <c r="B117" s="786" t="s">
        <v>942</v>
      </c>
      <c r="C117" s="804">
        <v>158893</v>
      </c>
      <c r="D117" s="804">
        <v>166132</v>
      </c>
      <c r="E117" s="811">
        <f t="shared" si="1"/>
        <v>325025</v>
      </c>
      <c r="F117" s="135"/>
    </row>
    <row r="118" spans="1:7" ht="24">
      <c r="A118" s="814">
        <v>77</v>
      </c>
      <c r="B118" s="820" t="s">
        <v>943</v>
      </c>
      <c r="C118" s="816">
        <v>928994</v>
      </c>
      <c r="D118" s="816">
        <v>930500</v>
      </c>
      <c r="E118" s="817">
        <f t="shared" si="1"/>
        <v>1859494</v>
      </c>
      <c r="F118" s="135"/>
    </row>
    <row r="119" spans="1:7" ht="24">
      <c r="A119" s="767"/>
      <c r="B119" s="767"/>
      <c r="C119" s="821"/>
      <c r="D119" s="821"/>
      <c r="E119" s="821"/>
      <c r="F119" s="135"/>
    </row>
    <row r="120" spans="1:7" ht="24">
      <c r="A120" s="801" t="s">
        <v>1989</v>
      </c>
      <c r="B120" s="767"/>
      <c r="C120" s="767"/>
      <c r="D120" s="767"/>
      <c r="E120" s="767"/>
      <c r="F120" s="135"/>
    </row>
    <row r="121" spans="1:7" ht="24">
      <c r="A121" s="801" t="s">
        <v>920</v>
      </c>
      <c r="B121" s="767"/>
      <c r="C121" s="767"/>
      <c r="D121" s="767"/>
      <c r="E121" s="767"/>
      <c r="F121" s="135"/>
    </row>
    <row r="122" spans="1:7">
      <c r="B122" s="134" t="s">
        <v>893</v>
      </c>
    </row>
    <row r="125" spans="1:7" ht="21.75">
      <c r="B125" s="136" t="s">
        <v>250</v>
      </c>
      <c r="C125" s="137" t="s">
        <v>251</v>
      </c>
      <c r="D125" s="138"/>
      <c r="E125" s="139"/>
      <c r="F125" s="139"/>
      <c r="G125" s="139"/>
    </row>
    <row r="126" spans="1:7" ht="22.5" thickBot="1">
      <c r="B126" s="140"/>
      <c r="C126" s="141" t="s">
        <v>252</v>
      </c>
      <c r="D126" s="140"/>
      <c r="E126" s="140"/>
      <c r="F126" s="140"/>
      <c r="G126" s="140"/>
    </row>
    <row r="127" spans="1:7" ht="23.25" thickTop="1" thickBot="1">
      <c r="B127" s="142"/>
      <c r="C127" s="143">
        <f>F7/E78*1000</f>
        <v>3.1760330526329086</v>
      </c>
      <c r="D127" s="140"/>
      <c r="E127" s="140"/>
      <c r="F127" s="140"/>
      <c r="G127" s="140"/>
    </row>
    <row r="128" spans="1:7" ht="15.75" thickTop="1"/>
  </sheetData>
  <mergeCells count="4">
    <mergeCell ref="B4:F4"/>
    <mergeCell ref="G4:K4"/>
    <mergeCell ref="A4:A6"/>
    <mergeCell ref="L4:L6"/>
  </mergeCells>
  <hyperlinks>
    <hyperlink ref="B122" r:id="rId1" xr:uid="{00000000-0004-0000-04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L128"/>
  <sheetViews>
    <sheetView topLeftCell="A124" workbookViewId="0">
      <selection activeCell="M166" sqref="M166"/>
    </sheetView>
  </sheetViews>
  <sheetFormatPr defaultRowHeight="15"/>
  <cols>
    <col min="1" max="1" width="9" style="122" customWidth="1"/>
    <col min="2" max="2" width="20.28515625" style="122" customWidth="1"/>
    <col min="3" max="5" width="12.42578125" style="122" customWidth="1"/>
    <col min="6" max="11" width="6.7109375" style="122" customWidth="1"/>
    <col min="12" max="12" width="24.85546875" style="122" bestFit="1" customWidth="1"/>
    <col min="13" max="16384" width="9.140625" style="122"/>
  </cols>
  <sheetData>
    <row r="1" spans="1:12" ht="21.75">
      <c r="A1" s="314" t="s">
        <v>1985</v>
      </c>
      <c r="B1"/>
      <c r="C1"/>
      <c r="D1"/>
      <c r="E1"/>
      <c r="F1"/>
      <c r="G1"/>
      <c r="H1"/>
      <c r="I1"/>
      <c r="J1"/>
      <c r="K1"/>
      <c r="L1"/>
    </row>
    <row r="2" spans="1:12" ht="21.75">
      <c r="A2" s="314" t="s">
        <v>1986</v>
      </c>
      <c r="B2"/>
      <c r="C2"/>
      <c r="D2"/>
      <c r="E2"/>
      <c r="F2"/>
      <c r="G2"/>
      <c r="H2"/>
      <c r="I2"/>
      <c r="J2"/>
      <c r="K2"/>
      <c r="L2"/>
    </row>
    <row r="3" spans="1:12" ht="22.5" thickBot="1">
      <c r="A3"/>
      <c r="B3"/>
      <c r="C3"/>
      <c r="D3"/>
      <c r="E3"/>
      <c r="F3"/>
      <c r="G3"/>
      <c r="H3"/>
      <c r="I3"/>
      <c r="J3"/>
      <c r="K3"/>
      <c r="L3"/>
    </row>
    <row r="4" spans="1:12" ht="19.5" customHeight="1" thickBot="1">
      <c r="A4" s="973" t="s">
        <v>104</v>
      </c>
      <c r="B4" s="975" t="s">
        <v>217</v>
      </c>
      <c r="C4" s="976"/>
      <c r="D4" s="976"/>
      <c r="E4" s="976"/>
      <c r="F4" s="977"/>
      <c r="G4" s="975" t="s">
        <v>218</v>
      </c>
      <c r="H4" s="976"/>
      <c r="I4" s="976"/>
      <c r="J4" s="976"/>
      <c r="K4" s="977"/>
      <c r="L4" s="966" t="s">
        <v>108</v>
      </c>
    </row>
    <row r="5" spans="1:12" ht="18.75">
      <c r="A5" s="970"/>
      <c r="B5" s="715">
        <v>2560</v>
      </c>
      <c r="C5" s="715">
        <v>2561</v>
      </c>
      <c r="D5" s="715">
        <v>2562</v>
      </c>
      <c r="E5" s="715">
        <v>2563</v>
      </c>
      <c r="F5" s="715">
        <v>2564</v>
      </c>
      <c r="G5" s="715">
        <v>2560</v>
      </c>
      <c r="H5" s="715">
        <v>2561</v>
      </c>
      <c r="I5" s="715">
        <v>2562</v>
      </c>
      <c r="J5" s="715">
        <v>2563</v>
      </c>
      <c r="K5" s="715">
        <v>2564</v>
      </c>
      <c r="L5" s="967"/>
    </row>
    <row r="6" spans="1:12" ht="19.5" thickBot="1">
      <c r="A6" s="972"/>
      <c r="B6" s="716">
        <v>-2017</v>
      </c>
      <c r="C6" s="716">
        <v>-2018</v>
      </c>
      <c r="D6" s="716">
        <v>-2019</v>
      </c>
      <c r="E6" s="716">
        <v>-2020</v>
      </c>
      <c r="F6" s="716">
        <v>-2021</v>
      </c>
      <c r="G6" s="716">
        <v>-2017</v>
      </c>
      <c r="H6" s="716">
        <v>-2018</v>
      </c>
      <c r="I6" s="716">
        <v>-2019</v>
      </c>
      <c r="J6" s="716">
        <v>-2020</v>
      </c>
      <c r="K6" s="716">
        <v>-2021</v>
      </c>
      <c r="L6" s="968"/>
    </row>
    <row r="7" spans="1:12" ht="17.25">
      <c r="A7" s="315" t="s">
        <v>115</v>
      </c>
      <c r="B7" s="316">
        <v>3393</v>
      </c>
      <c r="C7" s="316">
        <v>3524</v>
      </c>
      <c r="D7" s="316">
        <v>3620</v>
      </c>
      <c r="E7" s="316">
        <v>3176</v>
      </c>
      <c r="F7" s="316">
        <v>3018</v>
      </c>
      <c r="G7" s="316">
        <v>1171</v>
      </c>
      <c r="H7" s="316">
        <v>1336</v>
      </c>
      <c r="I7" s="316">
        <v>1247</v>
      </c>
      <c r="J7" s="316">
        <v>1361</v>
      </c>
      <c r="K7" s="316">
        <v>1343</v>
      </c>
      <c r="L7" s="318" t="s">
        <v>116</v>
      </c>
    </row>
    <row r="8" spans="1:12" ht="51.75">
      <c r="A8" s="319" t="s">
        <v>117</v>
      </c>
      <c r="B8" s="56">
        <v>702</v>
      </c>
      <c r="C8" s="56">
        <v>715</v>
      </c>
      <c r="D8" s="56">
        <v>716</v>
      </c>
      <c r="E8" s="56">
        <v>623</v>
      </c>
      <c r="F8" s="56">
        <v>561</v>
      </c>
      <c r="G8" s="56">
        <v>281</v>
      </c>
      <c r="H8" s="56">
        <v>350</v>
      </c>
      <c r="I8" s="56">
        <v>294</v>
      </c>
      <c r="J8" s="56">
        <v>297</v>
      </c>
      <c r="K8" s="56">
        <v>299</v>
      </c>
      <c r="L8" s="320" t="s">
        <v>118</v>
      </c>
    </row>
    <row r="9" spans="1:12" ht="17.25">
      <c r="A9" s="319" t="s">
        <v>119</v>
      </c>
      <c r="B9" s="56">
        <v>115</v>
      </c>
      <c r="C9" s="56">
        <v>108</v>
      </c>
      <c r="D9" s="56">
        <v>108</v>
      </c>
      <c r="E9" s="56">
        <v>112</v>
      </c>
      <c r="F9" s="56">
        <v>107</v>
      </c>
      <c r="G9" s="56">
        <v>38</v>
      </c>
      <c r="H9" s="56">
        <v>34</v>
      </c>
      <c r="I9" s="56">
        <v>30</v>
      </c>
      <c r="J9" s="56">
        <v>27</v>
      </c>
      <c r="K9" s="56">
        <v>39</v>
      </c>
      <c r="L9" s="320" t="s">
        <v>120</v>
      </c>
    </row>
    <row r="10" spans="1:12" ht="34.5">
      <c r="A10" s="319" t="s">
        <v>121</v>
      </c>
      <c r="B10" s="56">
        <v>253</v>
      </c>
      <c r="C10" s="56">
        <v>419</v>
      </c>
      <c r="D10" s="56">
        <v>390</v>
      </c>
      <c r="E10" s="56">
        <v>330</v>
      </c>
      <c r="F10" s="56">
        <v>311</v>
      </c>
      <c r="G10" s="56">
        <v>71</v>
      </c>
      <c r="H10" s="56">
        <v>164</v>
      </c>
      <c r="I10" s="56">
        <v>92</v>
      </c>
      <c r="J10" s="56">
        <v>178</v>
      </c>
      <c r="K10" s="56">
        <v>161</v>
      </c>
      <c r="L10" s="320" t="s">
        <v>122</v>
      </c>
    </row>
    <row r="11" spans="1:12" ht="34.5">
      <c r="A11" s="319" t="s">
        <v>123</v>
      </c>
      <c r="B11" s="56">
        <v>359</v>
      </c>
      <c r="C11" s="56">
        <v>244</v>
      </c>
      <c r="D11" s="56">
        <v>236</v>
      </c>
      <c r="E11" s="56">
        <v>241</v>
      </c>
      <c r="F11" s="56">
        <v>233</v>
      </c>
      <c r="G11" s="56">
        <v>135</v>
      </c>
      <c r="H11" s="56">
        <v>95</v>
      </c>
      <c r="I11" s="56">
        <v>110</v>
      </c>
      <c r="J11" s="56">
        <v>109</v>
      </c>
      <c r="K11" s="56">
        <v>117</v>
      </c>
      <c r="L11" s="320" t="s">
        <v>124</v>
      </c>
    </row>
    <row r="12" spans="1:12" ht="34.5">
      <c r="A12" s="319" t="s">
        <v>125</v>
      </c>
      <c r="B12" s="56">
        <v>249</v>
      </c>
      <c r="C12" s="56">
        <v>288</v>
      </c>
      <c r="D12" s="56">
        <v>313</v>
      </c>
      <c r="E12" s="56">
        <v>182</v>
      </c>
      <c r="F12" s="56">
        <v>189</v>
      </c>
      <c r="G12" s="56">
        <v>77</v>
      </c>
      <c r="H12" s="56">
        <v>103</v>
      </c>
      <c r="I12" s="56">
        <v>95</v>
      </c>
      <c r="J12" s="56">
        <v>112</v>
      </c>
      <c r="K12" s="56">
        <v>123</v>
      </c>
      <c r="L12" s="320" t="s">
        <v>126</v>
      </c>
    </row>
    <row r="13" spans="1:12" ht="17.25">
      <c r="A13" s="319" t="s">
        <v>127</v>
      </c>
      <c r="B13" s="56">
        <v>374</v>
      </c>
      <c r="C13" s="56">
        <v>370</v>
      </c>
      <c r="D13" s="56">
        <v>362</v>
      </c>
      <c r="E13" s="56">
        <v>307</v>
      </c>
      <c r="F13" s="56">
        <v>330</v>
      </c>
      <c r="G13" s="56">
        <v>126</v>
      </c>
      <c r="H13" s="56">
        <v>118</v>
      </c>
      <c r="I13" s="56">
        <v>138</v>
      </c>
      <c r="J13" s="56">
        <v>134</v>
      </c>
      <c r="K13" s="56">
        <v>136</v>
      </c>
      <c r="L13" s="320" t="s">
        <v>128</v>
      </c>
    </row>
    <row r="14" spans="1:12" ht="34.5">
      <c r="A14" s="319" t="s">
        <v>129</v>
      </c>
      <c r="B14" s="56">
        <v>225</v>
      </c>
      <c r="C14" s="56">
        <v>231</v>
      </c>
      <c r="D14" s="56">
        <v>236</v>
      </c>
      <c r="E14" s="56">
        <v>230</v>
      </c>
      <c r="F14" s="56">
        <v>212</v>
      </c>
      <c r="G14" s="56">
        <v>67</v>
      </c>
      <c r="H14" s="56">
        <v>71</v>
      </c>
      <c r="I14" s="56">
        <v>68</v>
      </c>
      <c r="J14" s="56">
        <v>66</v>
      </c>
      <c r="K14" s="56">
        <v>68</v>
      </c>
      <c r="L14" s="320" t="s">
        <v>130</v>
      </c>
    </row>
    <row r="15" spans="1:12" ht="51.75">
      <c r="A15" s="319" t="s">
        <v>131</v>
      </c>
      <c r="B15" s="56">
        <v>155</v>
      </c>
      <c r="C15" s="56">
        <v>326</v>
      </c>
      <c r="D15" s="56">
        <v>412</v>
      </c>
      <c r="E15" s="56">
        <v>341</v>
      </c>
      <c r="F15" s="56">
        <v>360</v>
      </c>
      <c r="G15" s="56">
        <v>47</v>
      </c>
      <c r="H15" s="56">
        <v>117</v>
      </c>
      <c r="I15" s="56">
        <v>134</v>
      </c>
      <c r="J15" s="56">
        <v>152</v>
      </c>
      <c r="K15" s="56">
        <v>120</v>
      </c>
      <c r="L15" s="320" t="s">
        <v>132</v>
      </c>
    </row>
    <row r="16" spans="1:12" ht="34.5">
      <c r="A16" s="319" t="s">
        <v>133</v>
      </c>
      <c r="B16" s="56">
        <v>314</v>
      </c>
      <c r="C16" s="56">
        <v>340</v>
      </c>
      <c r="D16" s="56">
        <v>370</v>
      </c>
      <c r="E16" s="56">
        <v>327</v>
      </c>
      <c r="F16" s="56">
        <v>296</v>
      </c>
      <c r="G16" s="56">
        <v>117</v>
      </c>
      <c r="H16" s="56">
        <v>116</v>
      </c>
      <c r="I16" s="56">
        <v>111</v>
      </c>
      <c r="J16" s="56">
        <v>117</v>
      </c>
      <c r="K16" s="56">
        <v>108</v>
      </c>
      <c r="L16" s="320" t="s">
        <v>134</v>
      </c>
    </row>
    <row r="17" spans="1:12" ht="17.25">
      <c r="A17" s="319" t="s">
        <v>135</v>
      </c>
      <c r="B17" s="56">
        <v>303</v>
      </c>
      <c r="C17" s="56">
        <v>142</v>
      </c>
      <c r="D17" s="56">
        <v>156</v>
      </c>
      <c r="E17" s="56">
        <v>161</v>
      </c>
      <c r="F17" s="56">
        <v>133</v>
      </c>
      <c r="G17" s="56">
        <v>106</v>
      </c>
      <c r="H17" s="56">
        <v>53</v>
      </c>
      <c r="I17" s="56">
        <v>72</v>
      </c>
      <c r="J17" s="56">
        <v>56</v>
      </c>
      <c r="K17" s="56">
        <v>63</v>
      </c>
      <c r="L17" s="320" t="s">
        <v>136</v>
      </c>
    </row>
    <row r="18" spans="1:12" ht="34.5">
      <c r="A18" s="319" t="s">
        <v>137</v>
      </c>
      <c r="B18" s="56">
        <v>110</v>
      </c>
      <c r="C18" s="56">
        <v>134</v>
      </c>
      <c r="D18" s="56">
        <v>117</v>
      </c>
      <c r="E18" s="56">
        <v>117</v>
      </c>
      <c r="F18" s="56">
        <v>101</v>
      </c>
      <c r="G18" s="56">
        <v>36</v>
      </c>
      <c r="H18" s="56">
        <v>48</v>
      </c>
      <c r="I18" s="56">
        <v>34</v>
      </c>
      <c r="J18" s="56">
        <v>31</v>
      </c>
      <c r="K18" s="56">
        <v>37</v>
      </c>
      <c r="L18" s="320" t="s">
        <v>138</v>
      </c>
    </row>
    <row r="19" spans="1:12" ht="17.25">
      <c r="A19" s="319" t="s">
        <v>139</v>
      </c>
      <c r="B19" s="56">
        <v>139</v>
      </c>
      <c r="C19" s="56">
        <v>105</v>
      </c>
      <c r="D19" s="56">
        <v>124</v>
      </c>
      <c r="E19" s="56">
        <v>119</v>
      </c>
      <c r="F19" s="56">
        <v>98</v>
      </c>
      <c r="G19" s="56">
        <v>43</v>
      </c>
      <c r="H19" s="56">
        <v>43</v>
      </c>
      <c r="I19" s="56">
        <v>47</v>
      </c>
      <c r="J19" s="56">
        <v>53</v>
      </c>
      <c r="K19" s="56">
        <v>46</v>
      </c>
      <c r="L19" s="320" t="s">
        <v>140</v>
      </c>
    </row>
    <row r="20" spans="1:12" ht="18" thickBot="1">
      <c r="A20" s="319" t="s">
        <v>141</v>
      </c>
      <c r="B20" s="56">
        <v>95</v>
      </c>
      <c r="C20" s="56">
        <v>102</v>
      </c>
      <c r="D20" s="56">
        <v>80</v>
      </c>
      <c r="E20" s="56">
        <v>86</v>
      </c>
      <c r="F20" s="56">
        <v>87</v>
      </c>
      <c r="G20" s="56">
        <v>27</v>
      </c>
      <c r="H20" s="56">
        <v>24</v>
      </c>
      <c r="I20" s="56">
        <v>22</v>
      </c>
      <c r="J20" s="56">
        <v>29</v>
      </c>
      <c r="K20" s="56">
        <v>26</v>
      </c>
      <c r="L20" s="320" t="s">
        <v>142</v>
      </c>
    </row>
    <row r="21" spans="1:12" ht="21.75">
      <c r="A21" s="360"/>
      <c r="B21" s="360"/>
      <c r="C21" s="360"/>
      <c r="D21" s="360"/>
      <c r="E21" s="360"/>
      <c r="F21" s="360"/>
      <c r="G21" s="360"/>
      <c r="H21" s="360"/>
      <c r="I21" s="360"/>
      <c r="J21" s="360"/>
      <c r="K21" s="360"/>
      <c r="L21" s="360"/>
    </row>
    <row r="22" spans="1:12" ht="93.75">
      <c r="A22" s="120" t="s">
        <v>143</v>
      </c>
      <c r="B22" s="361" t="s">
        <v>169</v>
      </c>
      <c r="C22" s="120" t="s">
        <v>145</v>
      </c>
      <c r="D22" s="361" t="s">
        <v>170</v>
      </c>
      <c r="E22"/>
      <c r="F22"/>
      <c r="G22"/>
      <c r="H22"/>
      <c r="I22"/>
      <c r="J22"/>
      <c r="K22"/>
      <c r="L22"/>
    </row>
    <row r="25" spans="1:12" ht="24">
      <c r="A25" s="766" t="s">
        <v>1987</v>
      </c>
      <c r="B25" s="767"/>
      <c r="C25" s="767"/>
      <c r="D25" s="767"/>
      <c r="E25" s="767"/>
      <c r="F25" s="135"/>
    </row>
    <row r="26" spans="1:12" ht="24">
      <c r="A26" s="766"/>
      <c r="B26" s="767"/>
      <c r="C26" s="767"/>
      <c r="D26" s="767"/>
      <c r="E26" s="767"/>
      <c r="F26" s="135"/>
    </row>
    <row r="27" spans="1:12" ht="24">
      <c r="A27" s="768" t="s">
        <v>1988</v>
      </c>
      <c r="B27" s="769"/>
      <c r="C27" s="769"/>
      <c r="D27" s="769"/>
      <c r="E27" s="770"/>
      <c r="F27" s="340"/>
    </row>
    <row r="28" spans="1:12" ht="23.25">
      <c r="A28" s="771" t="s">
        <v>1270</v>
      </c>
      <c r="B28" s="772"/>
      <c r="C28" s="773" t="s">
        <v>182</v>
      </c>
      <c r="D28" s="773" t="s">
        <v>183</v>
      </c>
      <c r="E28" s="773" t="s">
        <v>181</v>
      </c>
      <c r="F28" s="135"/>
    </row>
    <row r="29" spans="1:12" ht="23.25">
      <c r="A29" s="774" t="s">
        <v>1271</v>
      </c>
      <c r="B29" s="775" t="s">
        <v>894</v>
      </c>
      <c r="C29" s="776">
        <f>SUM(C30:C118)</f>
        <v>31851887</v>
      </c>
      <c r="D29" s="776">
        <f>SUM(D30:D118)</f>
        <v>33361064</v>
      </c>
      <c r="E29" s="777">
        <f>SUM(E30:E118)</f>
        <v>65212951</v>
      </c>
      <c r="F29" s="135"/>
    </row>
    <row r="30" spans="1:12" ht="24">
      <c r="A30" s="778">
        <v>1</v>
      </c>
      <c r="B30" s="779" t="s">
        <v>539</v>
      </c>
      <c r="C30" s="780">
        <v>2554097</v>
      </c>
      <c r="D30" s="780">
        <v>2903889</v>
      </c>
      <c r="E30" s="781">
        <f t="shared" ref="E30:E105" si="0">C30+D30</f>
        <v>5457986</v>
      </c>
      <c r="F30" s="135"/>
    </row>
    <row r="31" spans="1:12" ht="24">
      <c r="A31" s="782">
        <v>2</v>
      </c>
      <c r="B31" s="783" t="s">
        <v>895</v>
      </c>
      <c r="C31" s="784">
        <v>236443</v>
      </c>
      <c r="D31" s="784">
        <v>239923</v>
      </c>
      <c r="E31" s="781">
        <f t="shared" si="0"/>
        <v>476366</v>
      </c>
      <c r="F31" s="135"/>
    </row>
    <row r="32" spans="1:12" ht="24">
      <c r="A32" s="785">
        <v>3</v>
      </c>
      <c r="B32" s="786" t="s">
        <v>896</v>
      </c>
      <c r="C32" s="784">
        <v>407164</v>
      </c>
      <c r="D32" s="784">
        <v>408521</v>
      </c>
      <c r="E32" s="781">
        <f t="shared" si="0"/>
        <v>815685</v>
      </c>
      <c r="F32" s="135"/>
    </row>
    <row r="33" spans="1:6" ht="24">
      <c r="A33" s="782">
        <v>4</v>
      </c>
      <c r="B33" s="783" t="s">
        <v>897</v>
      </c>
      <c r="C33" s="784">
        <v>482065</v>
      </c>
      <c r="D33" s="784">
        <v>493409</v>
      </c>
      <c r="E33" s="781">
        <f t="shared" si="0"/>
        <v>975474</v>
      </c>
      <c r="F33" s="135"/>
    </row>
    <row r="34" spans="1:6" ht="24">
      <c r="A34" s="785">
        <v>5</v>
      </c>
      <c r="B34" s="786" t="s">
        <v>898</v>
      </c>
      <c r="C34" s="784">
        <v>351292</v>
      </c>
      <c r="D34" s="784">
        <v>360296</v>
      </c>
      <c r="E34" s="781">
        <f t="shared" si="0"/>
        <v>711588</v>
      </c>
      <c r="F34" s="135"/>
    </row>
    <row r="35" spans="1:6" ht="24">
      <c r="A35" s="782">
        <v>6</v>
      </c>
      <c r="B35" s="783" t="s">
        <v>899</v>
      </c>
      <c r="C35" s="784">
        <v>878568</v>
      </c>
      <c r="D35" s="784">
        <v>910563</v>
      </c>
      <c r="E35" s="781">
        <f t="shared" si="0"/>
        <v>1789131</v>
      </c>
      <c r="F35" s="135"/>
    </row>
    <row r="36" spans="1:6" ht="24">
      <c r="A36" s="785">
        <v>7</v>
      </c>
      <c r="B36" s="786" t="s">
        <v>900</v>
      </c>
      <c r="C36" s="784">
        <v>260234</v>
      </c>
      <c r="D36" s="784">
        <v>272131</v>
      </c>
      <c r="E36" s="781">
        <f t="shared" si="0"/>
        <v>532365</v>
      </c>
      <c r="F36" s="135"/>
    </row>
    <row r="37" spans="1:6" ht="24">
      <c r="A37" s="782">
        <v>8</v>
      </c>
      <c r="B37" s="783" t="s">
        <v>901</v>
      </c>
      <c r="C37" s="784">
        <v>352066</v>
      </c>
      <c r="D37" s="784">
        <v>366389</v>
      </c>
      <c r="E37" s="781">
        <f t="shared" si="0"/>
        <v>718455</v>
      </c>
      <c r="F37" s="135"/>
    </row>
    <row r="38" spans="1:6" ht="24">
      <c r="A38" s="785">
        <v>9</v>
      </c>
      <c r="B38" s="786" t="s">
        <v>902</v>
      </c>
      <c r="C38" s="784">
        <v>755322</v>
      </c>
      <c r="D38" s="784">
        <v>798239</v>
      </c>
      <c r="E38" s="781">
        <f t="shared" si="0"/>
        <v>1553561</v>
      </c>
      <c r="F38" s="135"/>
    </row>
    <row r="39" spans="1:6" ht="24">
      <c r="A39" s="782">
        <v>10</v>
      </c>
      <c r="B39" s="783" t="s">
        <v>903</v>
      </c>
      <c r="C39" s="784">
        <v>154306</v>
      </c>
      <c r="D39" s="784">
        <v>166802</v>
      </c>
      <c r="E39" s="781">
        <f t="shared" si="0"/>
        <v>321108</v>
      </c>
      <c r="F39" s="135"/>
    </row>
    <row r="40" spans="1:6" ht="24">
      <c r="A40" s="785">
        <v>11</v>
      </c>
      <c r="B40" s="786" t="s">
        <v>904</v>
      </c>
      <c r="C40" s="784">
        <v>554358</v>
      </c>
      <c r="D40" s="784">
        <v>568094</v>
      </c>
      <c r="E40" s="781">
        <f t="shared" si="0"/>
        <v>1122452</v>
      </c>
      <c r="F40" s="135"/>
    </row>
    <row r="41" spans="1:6" ht="24">
      <c r="A41" s="782">
        <v>12</v>
      </c>
      <c r="B41" s="783" t="s">
        <v>905</v>
      </c>
      <c r="C41" s="784">
        <v>249223</v>
      </c>
      <c r="D41" s="784">
        <v>256018</v>
      </c>
      <c r="E41" s="781">
        <f t="shared" si="0"/>
        <v>505241</v>
      </c>
      <c r="F41" s="135"/>
    </row>
    <row r="42" spans="1:6" ht="24">
      <c r="A42" s="785">
        <v>13</v>
      </c>
      <c r="B42" s="786" t="s">
        <v>906</v>
      </c>
      <c r="C42" s="784">
        <v>570867</v>
      </c>
      <c r="D42" s="784">
        <v>597676</v>
      </c>
      <c r="E42" s="781">
        <f t="shared" si="0"/>
        <v>1168543</v>
      </c>
      <c r="F42" s="135"/>
    </row>
    <row r="43" spans="1:6" ht="24">
      <c r="A43" s="782">
        <v>14</v>
      </c>
      <c r="B43" s="783" t="s">
        <v>907</v>
      </c>
      <c r="C43" s="784">
        <v>782835</v>
      </c>
      <c r="D43" s="784">
        <v>845828</v>
      </c>
      <c r="E43" s="781">
        <f t="shared" si="0"/>
        <v>1628663</v>
      </c>
      <c r="F43" s="135"/>
    </row>
    <row r="44" spans="1:6" ht="24">
      <c r="A44" s="785">
        <v>15</v>
      </c>
      <c r="B44" s="786" t="s">
        <v>908</v>
      </c>
      <c r="C44" s="784">
        <v>312272</v>
      </c>
      <c r="D44" s="784">
        <v>326501</v>
      </c>
      <c r="E44" s="781">
        <f t="shared" si="0"/>
        <v>638773</v>
      </c>
      <c r="F44" s="135"/>
    </row>
    <row r="45" spans="1:6" ht="24">
      <c r="A45" s="782">
        <v>16</v>
      </c>
      <c r="B45" s="783" t="s">
        <v>909</v>
      </c>
      <c r="C45" s="784">
        <v>108244</v>
      </c>
      <c r="D45" s="784">
        <v>110649</v>
      </c>
      <c r="E45" s="781">
        <f t="shared" si="0"/>
        <v>218893</v>
      </c>
      <c r="F45" s="135"/>
    </row>
    <row r="46" spans="1:6" ht="24">
      <c r="A46" s="785">
        <v>17</v>
      </c>
      <c r="B46" s="786" t="s">
        <v>910</v>
      </c>
      <c r="C46" s="784">
        <v>272644</v>
      </c>
      <c r="D46" s="784">
        <v>271617</v>
      </c>
      <c r="E46" s="781">
        <f t="shared" si="0"/>
        <v>544261</v>
      </c>
      <c r="F46" s="135"/>
    </row>
    <row r="47" spans="1:6" ht="24">
      <c r="A47" s="782">
        <v>18</v>
      </c>
      <c r="B47" s="783" t="s">
        <v>911</v>
      </c>
      <c r="C47" s="784">
        <v>127989</v>
      </c>
      <c r="D47" s="784">
        <v>130871</v>
      </c>
      <c r="E47" s="781">
        <f t="shared" si="0"/>
        <v>258860</v>
      </c>
      <c r="F47" s="135"/>
    </row>
    <row r="48" spans="1:6" ht="24">
      <c r="A48" s="785">
        <v>19</v>
      </c>
      <c r="B48" s="786" t="s">
        <v>912</v>
      </c>
      <c r="C48" s="784">
        <v>436777</v>
      </c>
      <c r="D48" s="784">
        <v>474055</v>
      </c>
      <c r="E48" s="781">
        <f t="shared" si="0"/>
        <v>910832</v>
      </c>
      <c r="F48" s="135"/>
    </row>
    <row r="49" spans="1:6" ht="24">
      <c r="A49" s="782">
        <v>20</v>
      </c>
      <c r="B49" s="783" t="s">
        <v>913</v>
      </c>
      <c r="C49" s="787">
        <v>356576</v>
      </c>
      <c r="D49" s="787">
        <v>358906</v>
      </c>
      <c r="E49" s="781">
        <f t="shared" si="0"/>
        <v>715482</v>
      </c>
      <c r="F49" s="135"/>
    </row>
    <row r="50" spans="1:6" ht="24">
      <c r="A50" s="785">
        <v>21</v>
      </c>
      <c r="B50" s="788" t="s">
        <v>914</v>
      </c>
      <c r="C50" s="789">
        <v>1291415</v>
      </c>
      <c r="D50" s="790">
        <v>1337608</v>
      </c>
      <c r="E50" s="791">
        <f t="shared" si="0"/>
        <v>2629023</v>
      </c>
      <c r="F50" s="135"/>
    </row>
    <row r="51" spans="1:6" ht="24">
      <c r="A51" s="782">
        <v>22</v>
      </c>
      <c r="B51" s="783" t="s">
        <v>915</v>
      </c>
      <c r="C51" s="792">
        <v>763342</v>
      </c>
      <c r="D51" s="792">
        <v>783758</v>
      </c>
      <c r="E51" s="781">
        <f t="shared" si="0"/>
        <v>1547100</v>
      </c>
      <c r="F51" s="135"/>
    </row>
    <row r="52" spans="1:6" ht="24">
      <c r="A52" s="785">
        <v>23</v>
      </c>
      <c r="B52" s="786" t="s">
        <v>916</v>
      </c>
      <c r="C52" s="784">
        <v>504862</v>
      </c>
      <c r="D52" s="784">
        <v>530838</v>
      </c>
      <c r="E52" s="781">
        <f t="shared" si="0"/>
        <v>1035700</v>
      </c>
      <c r="F52" s="135"/>
    </row>
    <row r="53" spans="1:6" ht="24">
      <c r="A53" s="782">
        <v>24</v>
      </c>
      <c r="B53" s="783" t="s">
        <v>917</v>
      </c>
      <c r="C53" s="784">
        <v>591284</v>
      </c>
      <c r="D53" s="784">
        <v>681359</v>
      </c>
      <c r="E53" s="781">
        <f t="shared" si="0"/>
        <v>1272643</v>
      </c>
      <c r="F53" s="135"/>
    </row>
    <row r="54" spans="1:6" ht="24">
      <c r="A54" s="785">
        <v>25</v>
      </c>
      <c r="B54" s="786" t="s">
        <v>918</v>
      </c>
      <c r="C54" s="787">
        <v>398447</v>
      </c>
      <c r="D54" s="787">
        <v>407381</v>
      </c>
      <c r="E54" s="781">
        <f>C54+D54</f>
        <v>805828</v>
      </c>
      <c r="F54" s="135"/>
    </row>
    <row r="55" spans="1:6" ht="24">
      <c r="A55" s="793">
        <v>26</v>
      </c>
      <c r="B55" s="794" t="s">
        <v>919</v>
      </c>
      <c r="C55" s="795">
        <v>237563</v>
      </c>
      <c r="D55" s="796">
        <v>236953</v>
      </c>
      <c r="E55" s="797">
        <f>C55+D55</f>
        <v>474516</v>
      </c>
      <c r="F55" s="135"/>
    </row>
    <row r="56" spans="1:6" ht="24">
      <c r="A56" s="798"/>
      <c r="B56" s="799"/>
      <c r="C56" s="800"/>
      <c r="D56" s="800"/>
      <c r="E56" s="800"/>
      <c r="F56" s="135"/>
    </row>
    <row r="57" spans="1:6" ht="24">
      <c r="A57" s="801" t="s">
        <v>1989</v>
      </c>
      <c r="B57" s="767"/>
      <c r="C57" s="767"/>
      <c r="D57" s="767"/>
      <c r="E57" s="767"/>
      <c r="F57" s="135"/>
    </row>
    <row r="58" spans="1:6" ht="24">
      <c r="A58" s="801" t="s">
        <v>920</v>
      </c>
      <c r="B58" s="767"/>
      <c r="C58" s="767"/>
      <c r="D58" s="767"/>
      <c r="E58" s="767"/>
      <c r="F58" s="135"/>
    </row>
    <row r="59" spans="1:6" ht="24">
      <c r="A59" s="766" t="s">
        <v>1990</v>
      </c>
      <c r="B59" s="767"/>
      <c r="C59" s="767"/>
      <c r="D59" s="767"/>
      <c r="E59" s="767"/>
      <c r="F59" s="135"/>
    </row>
    <row r="60" spans="1:6" ht="24">
      <c r="A60" s="766"/>
      <c r="B60" s="767"/>
      <c r="C60" s="767"/>
      <c r="D60" s="767"/>
      <c r="E60" s="767"/>
      <c r="F60" s="135"/>
    </row>
    <row r="61" spans="1:6" ht="23.25">
      <c r="A61" s="773" t="s">
        <v>219</v>
      </c>
      <c r="B61" s="773" t="s">
        <v>220</v>
      </c>
      <c r="C61" s="773" t="s">
        <v>182</v>
      </c>
      <c r="D61" s="773" t="s">
        <v>183</v>
      </c>
      <c r="E61" s="773" t="s">
        <v>181</v>
      </c>
      <c r="F61" s="135"/>
    </row>
    <row r="62" spans="1:6" ht="24">
      <c r="A62" s="802">
        <v>27</v>
      </c>
      <c r="B62" s="803" t="s">
        <v>221</v>
      </c>
      <c r="C62" s="804">
        <v>211171</v>
      </c>
      <c r="D62" s="804">
        <v>210076</v>
      </c>
      <c r="E62" s="805">
        <f t="shared" si="0"/>
        <v>421247</v>
      </c>
      <c r="F62" s="135"/>
    </row>
    <row r="63" spans="1:6" ht="24">
      <c r="A63" s="802">
        <v>28</v>
      </c>
      <c r="B63" s="786" t="s">
        <v>222</v>
      </c>
      <c r="C63" s="804">
        <v>782916</v>
      </c>
      <c r="D63" s="804">
        <v>795542</v>
      </c>
      <c r="E63" s="805">
        <f t="shared" si="0"/>
        <v>1578458</v>
      </c>
      <c r="F63" s="135"/>
    </row>
    <row r="64" spans="1:6" ht="24">
      <c r="A64" s="802">
        <v>29</v>
      </c>
      <c r="B64" s="783" t="s">
        <v>223</v>
      </c>
      <c r="C64" s="806">
        <v>555582</v>
      </c>
      <c r="D64" s="806">
        <v>618031</v>
      </c>
      <c r="E64" s="805">
        <f t="shared" si="0"/>
        <v>1173613</v>
      </c>
      <c r="F64" s="135"/>
    </row>
    <row r="65" spans="1:6" ht="24">
      <c r="A65" s="802">
        <v>30</v>
      </c>
      <c r="B65" s="788" t="s">
        <v>224</v>
      </c>
      <c r="C65" s="807">
        <v>265936</v>
      </c>
      <c r="D65" s="808">
        <v>273564</v>
      </c>
      <c r="E65" s="809">
        <f t="shared" si="0"/>
        <v>539500</v>
      </c>
      <c r="F65" s="135"/>
    </row>
    <row r="66" spans="1:6" ht="24">
      <c r="A66" s="802">
        <v>31</v>
      </c>
      <c r="B66" s="783" t="s">
        <v>225</v>
      </c>
      <c r="C66" s="810">
        <v>243755</v>
      </c>
      <c r="D66" s="810">
        <v>249737</v>
      </c>
      <c r="E66" s="811">
        <f t="shared" si="0"/>
        <v>493492</v>
      </c>
      <c r="F66" s="135"/>
    </row>
    <row r="67" spans="1:6" ht="24">
      <c r="A67" s="802">
        <v>32</v>
      </c>
      <c r="B67" s="786" t="s">
        <v>226</v>
      </c>
      <c r="C67" s="812">
        <v>358656</v>
      </c>
      <c r="D67" s="812">
        <v>367549</v>
      </c>
      <c r="E67" s="811">
        <f t="shared" si="0"/>
        <v>726205</v>
      </c>
      <c r="F67" s="135"/>
    </row>
    <row r="68" spans="1:6" ht="48">
      <c r="A68" s="802">
        <v>33</v>
      </c>
      <c r="B68" s="783" t="s">
        <v>227</v>
      </c>
      <c r="C68" s="812">
        <v>392665</v>
      </c>
      <c r="D68" s="812">
        <v>425023</v>
      </c>
      <c r="E68" s="811">
        <f t="shared" si="0"/>
        <v>817688</v>
      </c>
      <c r="F68" s="135"/>
    </row>
    <row r="69" spans="1:6" ht="24">
      <c r="A69" s="802">
        <v>34</v>
      </c>
      <c r="B69" s="786" t="s">
        <v>228</v>
      </c>
      <c r="C69" s="804">
        <v>225654</v>
      </c>
      <c r="D69" s="804">
        <v>237848</v>
      </c>
      <c r="E69" s="811">
        <f t="shared" si="0"/>
        <v>463502</v>
      </c>
      <c r="F69" s="135"/>
    </row>
    <row r="70" spans="1:6" ht="24">
      <c r="A70" s="802">
        <v>35</v>
      </c>
      <c r="B70" s="783" t="s">
        <v>229</v>
      </c>
      <c r="C70" s="812">
        <v>131577</v>
      </c>
      <c r="D70" s="812">
        <v>132426</v>
      </c>
      <c r="E70" s="811">
        <f t="shared" si="0"/>
        <v>264003</v>
      </c>
      <c r="F70" s="135"/>
    </row>
    <row r="71" spans="1:6" ht="24">
      <c r="A71" s="802">
        <v>36</v>
      </c>
      <c r="B71" s="786" t="s">
        <v>230</v>
      </c>
      <c r="C71" s="812">
        <v>254467</v>
      </c>
      <c r="D71" s="812">
        <v>268005</v>
      </c>
      <c r="E71" s="811">
        <f t="shared" si="0"/>
        <v>522472</v>
      </c>
      <c r="F71" s="135"/>
    </row>
    <row r="72" spans="1:6" ht="24">
      <c r="A72" s="802">
        <v>37</v>
      </c>
      <c r="B72" s="783" t="s">
        <v>231</v>
      </c>
      <c r="C72" s="804">
        <v>258485</v>
      </c>
      <c r="D72" s="804">
        <v>271748</v>
      </c>
      <c r="E72" s="811">
        <f t="shared" si="0"/>
        <v>530233</v>
      </c>
      <c r="F72" s="135"/>
    </row>
    <row r="73" spans="1:6" ht="24">
      <c r="A73" s="802">
        <v>38</v>
      </c>
      <c r="B73" s="786" t="s">
        <v>232</v>
      </c>
      <c r="C73" s="804">
        <v>414425</v>
      </c>
      <c r="D73" s="804">
        <v>432390</v>
      </c>
      <c r="E73" s="811">
        <f t="shared" si="0"/>
        <v>846815</v>
      </c>
      <c r="F73" s="135"/>
    </row>
    <row r="74" spans="1:6" ht="24">
      <c r="A74" s="802">
        <v>39</v>
      </c>
      <c r="B74" s="783" t="s">
        <v>233</v>
      </c>
      <c r="C74" s="812">
        <v>230495</v>
      </c>
      <c r="D74" s="812">
        <v>247917</v>
      </c>
      <c r="E74" s="811">
        <f t="shared" si="0"/>
        <v>478412</v>
      </c>
      <c r="F74" s="135"/>
    </row>
    <row r="75" spans="1:6" ht="24">
      <c r="A75" s="802">
        <v>40</v>
      </c>
      <c r="B75" s="786" t="s">
        <v>234</v>
      </c>
      <c r="C75" s="804">
        <v>482353</v>
      </c>
      <c r="D75" s="804">
        <v>495858</v>
      </c>
      <c r="E75" s="811">
        <f t="shared" si="0"/>
        <v>978211</v>
      </c>
      <c r="F75" s="135"/>
    </row>
    <row r="76" spans="1:6" ht="24">
      <c r="A76" s="802">
        <v>41</v>
      </c>
      <c r="B76" s="783" t="s">
        <v>235</v>
      </c>
      <c r="C76" s="804">
        <v>209836</v>
      </c>
      <c r="D76" s="804">
        <v>225502</v>
      </c>
      <c r="E76" s="811">
        <f t="shared" si="0"/>
        <v>435338</v>
      </c>
      <c r="F76" s="135"/>
    </row>
    <row r="77" spans="1:6" ht="24">
      <c r="A77" s="802">
        <v>42</v>
      </c>
      <c r="B77" s="786" t="s">
        <v>236</v>
      </c>
      <c r="C77" s="812">
        <v>190445</v>
      </c>
      <c r="D77" s="812">
        <v>214790</v>
      </c>
      <c r="E77" s="811">
        <f t="shared" si="0"/>
        <v>405235</v>
      </c>
      <c r="F77" s="135"/>
    </row>
    <row r="78" spans="1:6" ht="24">
      <c r="A78" s="802">
        <v>43</v>
      </c>
      <c r="B78" s="783" t="s">
        <v>237</v>
      </c>
      <c r="C78" s="804">
        <v>465733</v>
      </c>
      <c r="D78" s="804">
        <v>484509</v>
      </c>
      <c r="E78" s="811">
        <f t="shared" si="0"/>
        <v>950242</v>
      </c>
      <c r="F78" s="135"/>
    </row>
    <row r="79" spans="1:6" ht="24">
      <c r="A79" s="802">
        <v>44</v>
      </c>
      <c r="B79" s="786" t="s">
        <v>238</v>
      </c>
      <c r="C79" s="804">
        <v>174096</v>
      </c>
      <c r="D79" s="804">
        <v>174228</v>
      </c>
      <c r="E79" s="811">
        <f t="shared" si="0"/>
        <v>348324</v>
      </c>
      <c r="F79" s="135"/>
    </row>
    <row r="80" spans="1:6" ht="24">
      <c r="A80" s="802">
        <v>45</v>
      </c>
      <c r="B80" s="783" t="s">
        <v>239</v>
      </c>
      <c r="C80" s="804">
        <v>122151</v>
      </c>
      <c r="D80" s="804">
        <v>119071</v>
      </c>
      <c r="E80" s="811">
        <f t="shared" si="0"/>
        <v>241222</v>
      </c>
      <c r="F80" s="135"/>
    </row>
    <row r="81" spans="1:6" ht="24">
      <c r="A81" s="802">
        <v>46</v>
      </c>
      <c r="B81" s="786" t="s">
        <v>240</v>
      </c>
      <c r="C81" s="804">
        <v>266279</v>
      </c>
      <c r="D81" s="804">
        <v>267325</v>
      </c>
      <c r="E81" s="811">
        <f t="shared" si="0"/>
        <v>533604</v>
      </c>
      <c r="F81" s="135"/>
    </row>
    <row r="82" spans="1:6" ht="24">
      <c r="A82" s="802">
        <v>47</v>
      </c>
      <c r="B82" s="783" t="s">
        <v>241</v>
      </c>
      <c r="C82" s="812">
        <v>268166</v>
      </c>
      <c r="D82" s="812">
        <v>270794</v>
      </c>
      <c r="E82" s="811">
        <f t="shared" si="0"/>
        <v>538960</v>
      </c>
      <c r="F82" s="135"/>
    </row>
    <row r="83" spans="1:6" ht="24">
      <c r="A83" s="802">
        <v>48</v>
      </c>
      <c r="B83" s="786" t="s">
        <v>242</v>
      </c>
      <c r="C83" s="804">
        <v>642249</v>
      </c>
      <c r="D83" s="804">
        <v>653902</v>
      </c>
      <c r="E83" s="811">
        <f t="shared" si="0"/>
        <v>1296151</v>
      </c>
      <c r="F83" s="135"/>
    </row>
    <row r="84" spans="1:6" ht="24">
      <c r="A84" s="802">
        <v>49</v>
      </c>
      <c r="B84" s="783" t="s">
        <v>243</v>
      </c>
      <c r="C84" s="812">
        <v>90237</v>
      </c>
      <c r="D84" s="812">
        <v>89092</v>
      </c>
      <c r="E84" s="811">
        <f t="shared" si="0"/>
        <v>179329</v>
      </c>
      <c r="F84" s="135"/>
    </row>
    <row r="85" spans="1:6" ht="24">
      <c r="A85" s="802">
        <v>50</v>
      </c>
      <c r="B85" s="786" t="s">
        <v>244</v>
      </c>
      <c r="C85" s="812">
        <v>362278</v>
      </c>
      <c r="D85" s="812">
        <v>376663</v>
      </c>
      <c r="E85" s="811">
        <f t="shared" si="0"/>
        <v>738941</v>
      </c>
      <c r="F85" s="135"/>
    </row>
    <row r="86" spans="1:6" ht="24">
      <c r="A86" s="802">
        <v>51</v>
      </c>
      <c r="B86" s="783" t="s">
        <v>245</v>
      </c>
      <c r="C86" s="812">
        <v>408278</v>
      </c>
      <c r="D86" s="812">
        <v>434115</v>
      </c>
      <c r="E86" s="811">
        <f t="shared" si="0"/>
        <v>842393</v>
      </c>
      <c r="F86" s="135"/>
    </row>
    <row r="87" spans="1:6" ht="24">
      <c r="A87" s="802">
        <v>52</v>
      </c>
      <c r="B87" s="786" t="s">
        <v>246</v>
      </c>
      <c r="C87" s="812">
        <v>369152</v>
      </c>
      <c r="D87" s="812">
        <v>370635</v>
      </c>
      <c r="E87" s="811">
        <f t="shared" si="0"/>
        <v>739787</v>
      </c>
      <c r="F87" s="135"/>
    </row>
    <row r="88" spans="1:6" ht="24">
      <c r="A88" s="802">
        <v>53</v>
      </c>
      <c r="B88" s="783" t="s">
        <v>247</v>
      </c>
      <c r="C88" s="813">
        <v>352676</v>
      </c>
      <c r="D88" s="813">
        <v>371445</v>
      </c>
      <c r="E88" s="811">
        <f>C88+D88</f>
        <v>724121</v>
      </c>
      <c r="F88" s="135"/>
    </row>
    <row r="89" spans="1:6" ht="24">
      <c r="A89" s="814">
        <v>54</v>
      </c>
      <c r="B89" s="815" t="s">
        <v>248</v>
      </c>
      <c r="C89" s="816">
        <v>191478</v>
      </c>
      <c r="D89" s="816">
        <v>207149</v>
      </c>
      <c r="E89" s="817">
        <f>C89+D89</f>
        <v>398627</v>
      </c>
      <c r="F89" s="135"/>
    </row>
    <row r="90" spans="1:6" ht="24">
      <c r="A90" s="818"/>
      <c r="B90" s="819"/>
      <c r="C90" s="800"/>
      <c r="D90" s="800"/>
      <c r="E90" s="800"/>
      <c r="F90" s="135"/>
    </row>
    <row r="91" spans="1:6" ht="24">
      <c r="A91" s="801" t="s">
        <v>1989</v>
      </c>
      <c r="B91" s="767"/>
      <c r="C91" s="767"/>
      <c r="D91" s="767"/>
      <c r="E91" s="767"/>
      <c r="F91" s="135"/>
    </row>
    <row r="92" spans="1:6" ht="24">
      <c r="A92" s="801" t="s">
        <v>249</v>
      </c>
      <c r="B92" s="767"/>
      <c r="C92" s="767"/>
      <c r="D92" s="767"/>
      <c r="E92" s="767"/>
      <c r="F92" s="135"/>
    </row>
    <row r="93" spans="1:6" ht="24">
      <c r="A93" s="766" t="s">
        <v>1990</v>
      </c>
      <c r="B93" s="767"/>
      <c r="C93" s="767"/>
      <c r="D93" s="767"/>
      <c r="E93" s="767"/>
      <c r="F93" s="135"/>
    </row>
    <row r="94" spans="1:6" ht="24">
      <c r="A94" s="766"/>
      <c r="B94" s="767"/>
      <c r="C94" s="767"/>
      <c r="D94" s="767"/>
      <c r="E94" s="767"/>
      <c r="F94" s="135"/>
    </row>
    <row r="95" spans="1:6" ht="23.25">
      <c r="A95" s="773" t="s">
        <v>219</v>
      </c>
      <c r="B95" s="773" t="s">
        <v>220</v>
      </c>
      <c r="C95" s="773" t="s">
        <v>182</v>
      </c>
      <c r="D95" s="773" t="s">
        <v>183</v>
      </c>
      <c r="E95" s="773" t="s">
        <v>181</v>
      </c>
      <c r="F95" s="135"/>
    </row>
    <row r="96" spans="1:6" ht="24">
      <c r="A96" s="802">
        <v>55</v>
      </c>
      <c r="B96" s="783" t="s">
        <v>921</v>
      </c>
      <c r="C96" s="804">
        <v>318451</v>
      </c>
      <c r="D96" s="804">
        <v>316243</v>
      </c>
      <c r="E96" s="811">
        <f>C96+D96</f>
        <v>634694</v>
      </c>
      <c r="F96" s="135"/>
    </row>
    <row r="97" spans="1:6" ht="24">
      <c r="A97" s="802">
        <v>56</v>
      </c>
      <c r="B97" s="786" t="s">
        <v>922</v>
      </c>
      <c r="C97" s="804">
        <v>725142</v>
      </c>
      <c r="D97" s="804">
        <v>731686</v>
      </c>
      <c r="E97" s="811">
        <f t="shared" si="0"/>
        <v>1456828</v>
      </c>
      <c r="F97" s="135"/>
    </row>
    <row r="98" spans="1:6" ht="24">
      <c r="A98" s="802">
        <v>57</v>
      </c>
      <c r="B98" s="783" t="s">
        <v>923</v>
      </c>
      <c r="C98" s="804">
        <v>569192</v>
      </c>
      <c r="D98" s="804">
        <v>576357</v>
      </c>
      <c r="E98" s="811">
        <f t="shared" si="0"/>
        <v>1145549</v>
      </c>
      <c r="F98" s="135"/>
    </row>
    <row r="99" spans="1:6" ht="24">
      <c r="A99" s="802">
        <v>58</v>
      </c>
      <c r="B99" s="786" t="s">
        <v>924</v>
      </c>
      <c r="C99" s="812">
        <v>691343</v>
      </c>
      <c r="D99" s="812">
        <v>728742</v>
      </c>
      <c r="E99" s="805">
        <f t="shared" si="0"/>
        <v>1420085</v>
      </c>
      <c r="F99" s="135"/>
    </row>
    <row r="100" spans="1:6" ht="24">
      <c r="A100" s="802">
        <v>59</v>
      </c>
      <c r="B100" s="783" t="s">
        <v>925</v>
      </c>
      <c r="C100" s="812">
        <v>161179</v>
      </c>
      <c r="D100" s="812">
        <v>162766</v>
      </c>
      <c r="E100" s="805">
        <f t="shared" si="0"/>
        <v>323945</v>
      </c>
      <c r="F100" s="135"/>
    </row>
    <row r="101" spans="1:6" ht="24">
      <c r="A101" s="802">
        <v>60</v>
      </c>
      <c r="B101" s="786" t="s">
        <v>926</v>
      </c>
      <c r="C101" s="810">
        <v>635287</v>
      </c>
      <c r="D101" s="810">
        <v>699914</v>
      </c>
      <c r="E101" s="805">
        <f t="shared" si="0"/>
        <v>1335201</v>
      </c>
      <c r="F101" s="135"/>
    </row>
    <row r="102" spans="1:6" ht="24">
      <c r="A102" s="802">
        <v>61</v>
      </c>
      <c r="B102" s="783" t="s">
        <v>927</v>
      </c>
      <c r="C102" s="812">
        <v>90565</v>
      </c>
      <c r="D102" s="812">
        <v>99107</v>
      </c>
      <c r="E102" s="811">
        <f t="shared" si="0"/>
        <v>189672</v>
      </c>
      <c r="F102" s="135"/>
    </row>
    <row r="103" spans="1:6" ht="24">
      <c r="A103" s="802">
        <v>62</v>
      </c>
      <c r="B103" s="786" t="s">
        <v>928</v>
      </c>
      <c r="C103" s="812">
        <v>264593</v>
      </c>
      <c r="D103" s="812">
        <v>287274</v>
      </c>
      <c r="E103" s="811">
        <f t="shared" si="0"/>
        <v>551867</v>
      </c>
      <c r="F103" s="135"/>
    </row>
    <row r="104" spans="1:6" ht="24">
      <c r="A104" s="802">
        <v>63</v>
      </c>
      <c r="B104" s="783" t="s">
        <v>929</v>
      </c>
      <c r="C104" s="812">
        <v>278509</v>
      </c>
      <c r="D104" s="812">
        <v>278744</v>
      </c>
      <c r="E104" s="811">
        <f t="shared" si="0"/>
        <v>557253</v>
      </c>
      <c r="F104" s="135"/>
    </row>
    <row r="105" spans="1:6" ht="24">
      <c r="A105" s="802">
        <v>64</v>
      </c>
      <c r="B105" s="786" t="s">
        <v>930</v>
      </c>
      <c r="C105" s="812">
        <v>312969</v>
      </c>
      <c r="D105" s="812">
        <v>324495</v>
      </c>
      <c r="E105" s="811">
        <f t="shared" si="0"/>
        <v>637464</v>
      </c>
      <c r="F105" s="135"/>
    </row>
    <row r="106" spans="1:6" ht="24">
      <c r="A106" s="802">
        <v>65</v>
      </c>
      <c r="B106" s="783" t="s">
        <v>931</v>
      </c>
      <c r="C106" s="812">
        <v>97362</v>
      </c>
      <c r="D106" s="812">
        <v>107556</v>
      </c>
      <c r="E106" s="811">
        <f t="shared" ref="E106:E118" si="1">C106+D106</f>
        <v>204918</v>
      </c>
      <c r="F106" s="135"/>
    </row>
    <row r="107" spans="1:6" ht="24">
      <c r="A107" s="802">
        <v>66</v>
      </c>
      <c r="B107" s="786" t="s">
        <v>932</v>
      </c>
      <c r="C107" s="804">
        <v>283793</v>
      </c>
      <c r="D107" s="804">
        <v>302120</v>
      </c>
      <c r="E107" s="811">
        <f t="shared" si="1"/>
        <v>585913</v>
      </c>
      <c r="F107" s="135"/>
    </row>
    <row r="108" spans="1:6" ht="24">
      <c r="A108" s="802">
        <v>67</v>
      </c>
      <c r="B108" s="783" t="s">
        <v>933</v>
      </c>
      <c r="C108" s="812">
        <v>402402</v>
      </c>
      <c r="D108" s="812">
        <v>432078</v>
      </c>
      <c r="E108" s="811">
        <f t="shared" si="1"/>
        <v>834480</v>
      </c>
      <c r="F108" s="135"/>
    </row>
    <row r="109" spans="1:6" ht="24">
      <c r="A109" s="802">
        <v>68</v>
      </c>
      <c r="B109" s="786" t="s">
        <v>934</v>
      </c>
      <c r="C109" s="812">
        <v>522143</v>
      </c>
      <c r="D109" s="812">
        <v>540056</v>
      </c>
      <c r="E109" s="811">
        <f t="shared" si="1"/>
        <v>1062199</v>
      </c>
      <c r="F109" s="135"/>
    </row>
    <row r="110" spans="1:6" ht="24">
      <c r="A110" s="802">
        <v>69</v>
      </c>
      <c r="B110" s="783" t="s">
        <v>935</v>
      </c>
      <c r="C110" s="804">
        <v>684072</v>
      </c>
      <c r="D110" s="804">
        <v>691677</v>
      </c>
      <c r="E110" s="811">
        <f t="shared" si="1"/>
        <v>1375749</v>
      </c>
      <c r="F110" s="135"/>
    </row>
    <row r="111" spans="1:6" ht="24">
      <c r="A111" s="802">
        <v>70</v>
      </c>
      <c r="B111" s="786" t="s">
        <v>936</v>
      </c>
      <c r="C111" s="804">
        <v>254292</v>
      </c>
      <c r="D111" s="804">
        <v>258054</v>
      </c>
      <c r="E111" s="811">
        <f t="shared" si="1"/>
        <v>512346</v>
      </c>
      <c r="F111" s="135"/>
    </row>
    <row r="112" spans="1:6" ht="24">
      <c r="A112" s="802">
        <v>71</v>
      </c>
      <c r="B112" s="783" t="s">
        <v>937</v>
      </c>
      <c r="C112" s="804">
        <v>253541</v>
      </c>
      <c r="D112" s="804">
        <v>255102</v>
      </c>
      <c r="E112" s="811">
        <f t="shared" si="1"/>
        <v>508643</v>
      </c>
      <c r="F112" s="135"/>
    </row>
    <row r="113" spans="1:7" ht="24">
      <c r="A113" s="802">
        <v>72</v>
      </c>
      <c r="B113" s="786" t="s">
        <v>938</v>
      </c>
      <c r="C113" s="812">
        <v>131691</v>
      </c>
      <c r="D113" s="812">
        <v>143573</v>
      </c>
      <c r="E113" s="811">
        <f t="shared" si="1"/>
        <v>275264</v>
      </c>
      <c r="F113" s="135"/>
    </row>
    <row r="114" spans="1:7" ht="24">
      <c r="A114" s="802">
        <v>73</v>
      </c>
      <c r="B114" s="783" t="s">
        <v>939</v>
      </c>
      <c r="C114" s="804">
        <v>186874</v>
      </c>
      <c r="D114" s="804">
        <v>188625</v>
      </c>
      <c r="E114" s="811">
        <f t="shared" si="1"/>
        <v>375499</v>
      </c>
      <c r="F114" s="135"/>
    </row>
    <row r="115" spans="1:7" ht="24">
      <c r="A115" s="802">
        <v>74</v>
      </c>
      <c r="B115" s="786" t="s">
        <v>940</v>
      </c>
      <c r="C115" s="804">
        <v>771402</v>
      </c>
      <c r="D115" s="804">
        <v>788458</v>
      </c>
      <c r="E115" s="811">
        <f t="shared" si="1"/>
        <v>1559860</v>
      </c>
      <c r="F115" s="135"/>
    </row>
    <row r="116" spans="1:7" ht="24">
      <c r="A116" s="802">
        <v>75</v>
      </c>
      <c r="B116" s="783" t="s">
        <v>941</v>
      </c>
      <c r="C116" s="804">
        <v>217752</v>
      </c>
      <c r="D116" s="804">
        <v>228597</v>
      </c>
      <c r="E116" s="811">
        <f t="shared" si="1"/>
        <v>446349</v>
      </c>
      <c r="F116" s="135"/>
    </row>
    <row r="117" spans="1:7" ht="24">
      <c r="A117" s="802">
        <v>76</v>
      </c>
      <c r="B117" s="786" t="s">
        <v>942</v>
      </c>
      <c r="C117" s="804">
        <v>158893</v>
      </c>
      <c r="D117" s="804">
        <v>166132</v>
      </c>
      <c r="E117" s="811">
        <f t="shared" si="1"/>
        <v>325025</v>
      </c>
      <c r="F117" s="135"/>
    </row>
    <row r="118" spans="1:7" ht="24">
      <c r="A118" s="814">
        <v>77</v>
      </c>
      <c r="B118" s="820" t="s">
        <v>943</v>
      </c>
      <c r="C118" s="816">
        <v>928994</v>
      </c>
      <c r="D118" s="816">
        <v>930500</v>
      </c>
      <c r="E118" s="817">
        <f t="shared" si="1"/>
        <v>1859494</v>
      </c>
      <c r="F118" s="135"/>
    </row>
    <row r="119" spans="1:7" ht="24">
      <c r="A119" s="767"/>
      <c r="B119" s="767"/>
      <c r="C119" s="821"/>
      <c r="D119" s="821"/>
      <c r="E119" s="821"/>
      <c r="F119" s="135"/>
    </row>
    <row r="120" spans="1:7" ht="24">
      <c r="A120" s="801" t="s">
        <v>1989</v>
      </c>
      <c r="B120" s="767"/>
      <c r="C120" s="767"/>
      <c r="D120" s="767"/>
      <c r="E120" s="767"/>
      <c r="F120" s="135"/>
    </row>
    <row r="121" spans="1:7" ht="24">
      <c r="A121" s="801" t="s">
        <v>920</v>
      </c>
      <c r="B121" s="767"/>
      <c r="C121" s="767"/>
      <c r="D121" s="767"/>
      <c r="E121" s="767"/>
      <c r="F121" s="135"/>
    </row>
    <row r="122" spans="1:7">
      <c r="B122" s="134" t="s">
        <v>893</v>
      </c>
    </row>
    <row r="125" spans="1:7" ht="21.75">
      <c r="B125" s="144" t="s">
        <v>944</v>
      </c>
      <c r="C125" s="145" t="s">
        <v>251</v>
      </c>
      <c r="D125" s="146"/>
      <c r="E125" s="147"/>
      <c r="F125" s="147"/>
      <c r="G125" s="147"/>
    </row>
    <row r="126" spans="1:7" ht="22.5" thickBot="1">
      <c r="B126" s="148"/>
      <c r="C126" s="149" t="s">
        <v>252</v>
      </c>
      <c r="D126" s="148"/>
      <c r="E126" s="148"/>
      <c r="F126" s="148"/>
      <c r="G126" s="148"/>
    </row>
    <row r="127" spans="1:7" ht="23.25" thickTop="1" thickBot="1">
      <c r="B127" s="150"/>
      <c r="C127" s="151">
        <f>K7/E78*1000</f>
        <v>1.4133241847866123</v>
      </c>
      <c r="D127" s="148"/>
      <c r="E127" s="148"/>
      <c r="F127" s="148"/>
      <c r="G127" s="148"/>
    </row>
    <row r="128" spans="1:7" ht="15.75" thickTop="1"/>
  </sheetData>
  <mergeCells count="4">
    <mergeCell ref="B4:F4"/>
    <mergeCell ref="G4:K4"/>
    <mergeCell ref="A4:A6"/>
    <mergeCell ref="L4:L6"/>
  </mergeCells>
  <hyperlinks>
    <hyperlink ref="B122" r:id="rId1" xr:uid="{41CCB98B-AF84-433A-9AAD-7934AA017EB4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M10"/>
  <sheetViews>
    <sheetView workbookViewId="0">
      <selection activeCell="E8" sqref="E8"/>
    </sheetView>
  </sheetViews>
  <sheetFormatPr defaultRowHeight="21.75"/>
  <cols>
    <col min="3" max="3" width="11" bestFit="1" customWidth="1"/>
    <col min="5" max="5" width="11.85546875" bestFit="1" customWidth="1"/>
    <col min="10" max="10" width="9.85546875" customWidth="1"/>
  </cols>
  <sheetData>
    <row r="1" spans="1:13">
      <c r="B1" s="387" t="s">
        <v>269</v>
      </c>
      <c r="C1" s="380">
        <v>134008</v>
      </c>
    </row>
    <row r="2" spans="1:13">
      <c r="B2" s="148" t="s">
        <v>1591</v>
      </c>
      <c r="C2" s="388">
        <v>626319</v>
      </c>
    </row>
    <row r="3" spans="1:13">
      <c r="B3" s="162" t="s">
        <v>1592</v>
      </c>
      <c r="C3" s="384">
        <v>184278</v>
      </c>
    </row>
    <row r="4" spans="1:13" ht="22.5" thickBot="1"/>
    <row r="5" spans="1:13" ht="24" thickBot="1">
      <c r="A5" s="279"/>
      <c r="B5" s="978" t="s">
        <v>1192</v>
      </c>
      <c r="C5" s="979"/>
      <c r="D5" s="281" t="s">
        <v>102</v>
      </c>
      <c r="E5" s="980" t="s">
        <v>1193</v>
      </c>
      <c r="F5" s="980"/>
      <c r="G5" s="980"/>
      <c r="H5" s="980"/>
      <c r="I5" s="980"/>
      <c r="J5" s="980"/>
      <c r="K5" s="280" t="s">
        <v>1194</v>
      </c>
      <c r="M5" s="262">
        <f>SUM('ประชากรปี 63'!O179,'ประชากรปี 63'!GY3)*100/'ประชากรปี 63'!BC179</f>
        <v>48.76111340360881</v>
      </c>
    </row>
    <row r="6" spans="1:13">
      <c r="A6" s="279"/>
      <c r="B6" s="280"/>
      <c r="C6" s="280"/>
      <c r="D6" s="280"/>
      <c r="E6" s="979" t="s">
        <v>1195</v>
      </c>
      <c r="F6" s="979"/>
      <c r="G6" s="979"/>
      <c r="H6" s="979"/>
      <c r="I6" s="979"/>
      <c r="J6" s="979"/>
      <c r="K6" s="280"/>
    </row>
    <row r="7" spans="1:13">
      <c r="E7" s="392">
        <f>SUM(C1,C3)*100</f>
        <v>31828600</v>
      </c>
    </row>
    <row r="8" spans="1:13">
      <c r="E8" s="389">
        <f>C2</f>
        <v>626319</v>
      </c>
    </row>
    <row r="9" spans="1:13" ht="6" customHeight="1"/>
    <row r="10" spans="1:13">
      <c r="E10" s="393">
        <f>E7/E8</f>
        <v>50.818512610985778</v>
      </c>
    </row>
  </sheetData>
  <mergeCells count="3">
    <mergeCell ref="B5:C5"/>
    <mergeCell ref="E5:J5"/>
    <mergeCell ref="E6:J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330F9-BE5A-4490-84BD-E36B6608DB0B}">
  <sheetPr>
    <tabColor theme="3" tint="0.59999389629810485"/>
  </sheetPr>
  <dimension ref="A1:HR184"/>
  <sheetViews>
    <sheetView workbookViewId="0">
      <pane ySplit="3" topLeftCell="A164" activePane="bottomLeft" state="frozen"/>
      <selection pane="bottomLeft" activeCell="N13" sqref="N13"/>
    </sheetView>
  </sheetViews>
  <sheetFormatPr defaultRowHeight="21.75"/>
  <cols>
    <col min="1" max="1" width="21.140625" customWidth="1"/>
    <col min="15" max="15" width="11.5703125" bestFit="1" customWidth="1"/>
    <col min="54" max="54" width="11" bestFit="1" customWidth="1"/>
    <col min="55" max="55" width="11.5703125" bestFit="1" customWidth="1"/>
    <col min="60" max="60" width="11" bestFit="1" customWidth="1"/>
  </cols>
  <sheetData>
    <row r="1" spans="1:226" ht="36.75" customHeight="1">
      <c r="A1" s="364"/>
      <c r="B1" s="982" t="s">
        <v>1093</v>
      </c>
      <c r="C1" s="982"/>
      <c r="D1" s="981" t="s">
        <v>1440</v>
      </c>
      <c r="E1" s="981"/>
      <c r="F1" s="981" t="s">
        <v>1094</v>
      </c>
      <c r="G1" s="981"/>
      <c r="H1" s="981" t="s">
        <v>1441</v>
      </c>
      <c r="I1" s="981"/>
      <c r="J1" s="981" t="s">
        <v>1095</v>
      </c>
      <c r="K1" s="981"/>
      <c r="L1" s="981" t="s">
        <v>1096</v>
      </c>
      <c r="M1" s="981"/>
      <c r="N1" s="981" t="s">
        <v>1097</v>
      </c>
      <c r="O1" s="981"/>
      <c r="P1" s="981" t="s">
        <v>1098</v>
      </c>
      <c r="Q1" s="981"/>
      <c r="R1" s="981" t="s">
        <v>1099</v>
      </c>
      <c r="S1" s="981"/>
      <c r="T1" s="981" t="s">
        <v>1100</v>
      </c>
      <c r="U1" s="981"/>
      <c r="V1" s="981" t="s">
        <v>1101</v>
      </c>
      <c r="W1" s="981"/>
      <c r="X1" s="981" t="s">
        <v>1102</v>
      </c>
      <c r="Y1" s="981"/>
      <c r="Z1" s="981" t="s">
        <v>1103</v>
      </c>
      <c r="AA1" s="981"/>
      <c r="AB1" s="981" t="s">
        <v>1104</v>
      </c>
      <c r="AC1" s="981"/>
      <c r="AD1" s="981" t="s">
        <v>1105</v>
      </c>
      <c r="AE1" s="981"/>
      <c r="AF1" s="983" t="s">
        <v>1106</v>
      </c>
      <c r="AG1" s="983"/>
      <c r="AH1" s="983" t="s">
        <v>1107</v>
      </c>
      <c r="AI1" s="983"/>
      <c r="AJ1" s="983" t="s">
        <v>1108</v>
      </c>
      <c r="AK1" s="983"/>
      <c r="AL1" s="983" t="s">
        <v>1109</v>
      </c>
      <c r="AM1" s="983"/>
      <c r="AN1" s="983" t="s">
        <v>1110</v>
      </c>
      <c r="AO1" s="983"/>
      <c r="AP1" s="983" t="s">
        <v>1111</v>
      </c>
      <c r="AQ1" s="983"/>
      <c r="AR1" s="983" t="s">
        <v>1112</v>
      </c>
      <c r="AS1" s="983"/>
      <c r="AT1" s="983" t="s">
        <v>1113</v>
      </c>
      <c r="AU1" s="983"/>
      <c r="AV1" s="983" t="s">
        <v>1114</v>
      </c>
      <c r="AW1" s="983"/>
      <c r="AX1" s="983" t="s">
        <v>1115</v>
      </c>
      <c r="AY1" s="983"/>
      <c r="AZ1" s="983" t="s">
        <v>1116</v>
      </c>
      <c r="BA1" s="983"/>
      <c r="BB1" s="983" t="s">
        <v>1117</v>
      </c>
      <c r="BC1" s="983"/>
      <c r="BD1" s="983" t="s">
        <v>1118</v>
      </c>
      <c r="BE1" s="983"/>
      <c r="BF1" s="983" t="s">
        <v>1119</v>
      </c>
      <c r="BG1" s="983"/>
      <c r="BH1" s="983" t="s">
        <v>1120</v>
      </c>
      <c r="BI1" s="983"/>
      <c r="BJ1" s="983" t="s">
        <v>1121</v>
      </c>
      <c r="BK1" s="983"/>
      <c r="BL1" s="983" t="s">
        <v>1122</v>
      </c>
      <c r="BM1" s="983"/>
      <c r="BN1" s="983" t="s">
        <v>1123</v>
      </c>
      <c r="BO1" s="983"/>
      <c r="BP1" s="983" t="s">
        <v>1124</v>
      </c>
      <c r="BQ1" s="983"/>
      <c r="BR1" s="983" t="s">
        <v>1125</v>
      </c>
      <c r="BS1" s="983"/>
      <c r="BT1" s="983" t="s">
        <v>1126</v>
      </c>
      <c r="BU1" s="983"/>
      <c r="BV1" s="983" t="s">
        <v>1127</v>
      </c>
      <c r="BW1" s="983"/>
      <c r="BX1" s="983" t="s">
        <v>1128</v>
      </c>
      <c r="BY1" s="983"/>
      <c r="BZ1" s="983" t="s">
        <v>1129</v>
      </c>
      <c r="CA1" s="983"/>
      <c r="CB1" s="983" t="s">
        <v>1130</v>
      </c>
      <c r="CC1" s="983"/>
      <c r="CD1" s="983" t="s">
        <v>1131</v>
      </c>
      <c r="CE1" s="983"/>
      <c r="CF1" s="983" t="s">
        <v>1132</v>
      </c>
      <c r="CG1" s="983"/>
      <c r="CH1" s="983" t="s">
        <v>1133</v>
      </c>
      <c r="CI1" s="983"/>
      <c r="CJ1" s="983" t="s">
        <v>1134</v>
      </c>
      <c r="CK1" s="983"/>
      <c r="CL1" s="983" t="s">
        <v>1135</v>
      </c>
      <c r="CM1" s="983"/>
      <c r="CN1" s="983" t="s">
        <v>1136</v>
      </c>
      <c r="CO1" s="983"/>
      <c r="CP1" s="983" t="s">
        <v>1137</v>
      </c>
      <c r="CQ1" s="983"/>
      <c r="CR1" s="983" t="s">
        <v>1138</v>
      </c>
      <c r="CS1" s="983"/>
      <c r="CT1" s="983" t="s">
        <v>1139</v>
      </c>
      <c r="CU1" s="983"/>
      <c r="CV1" s="983" t="s">
        <v>1140</v>
      </c>
      <c r="CW1" s="983"/>
      <c r="CX1" s="983" t="s">
        <v>1141</v>
      </c>
      <c r="CY1" s="983"/>
      <c r="CZ1" s="983" t="s">
        <v>1142</v>
      </c>
      <c r="DA1" s="983"/>
      <c r="DB1" s="983" t="s">
        <v>1143</v>
      </c>
      <c r="DC1" s="983"/>
      <c r="DD1" s="983" t="s">
        <v>1144</v>
      </c>
      <c r="DE1" s="983"/>
      <c r="DF1" s="983" t="s">
        <v>1145</v>
      </c>
      <c r="DG1" s="983"/>
      <c r="DH1" s="983" t="s">
        <v>1146</v>
      </c>
      <c r="DI1" s="983"/>
      <c r="DJ1" s="983" t="s">
        <v>1147</v>
      </c>
      <c r="DK1" s="983"/>
      <c r="DL1" s="983" t="s">
        <v>1148</v>
      </c>
      <c r="DM1" s="983"/>
      <c r="DN1" s="983" t="s">
        <v>1149</v>
      </c>
      <c r="DO1" s="983"/>
      <c r="DP1" s="983" t="s">
        <v>1150</v>
      </c>
      <c r="DQ1" s="983"/>
      <c r="DR1" s="984" t="s">
        <v>1151</v>
      </c>
      <c r="DS1" s="984"/>
      <c r="DT1" s="984" t="s">
        <v>1152</v>
      </c>
      <c r="DU1" s="984"/>
      <c r="DV1" s="984" t="s">
        <v>1153</v>
      </c>
      <c r="DW1" s="984"/>
      <c r="DX1" s="984" t="s">
        <v>1154</v>
      </c>
      <c r="DY1" s="984"/>
      <c r="DZ1" s="984" t="s">
        <v>1155</v>
      </c>
      <c r="EA1" s="984"/>
      <c r="EB1" s="984" t="s">
        <v>1156</v>
      </c>
      <c r="EC1" s="984"/>
      <c r="ED1" s="984" t="s">
        <v>1157</v>
      </c>
      <c r="EE1" s="984"/>
      <c r="EF1" s="984" t="s">
        <v>1158</v>
      </c>
      <c r="EG1" s="984"/>
      <c r="EH1" s="984" t="s">
        <v>1159</v>
      </c>
      <c r="EI1" s="984"/>
      <c r="EJ1" s="984" t="s">
        <v>1160</v>
      </c>
      <c r="EK1" s="984"/>
      <c r="EL1" s="984" t="s">
        <v>1161</v>
      </c>
      <c r="EM1" s="984"/>
      <c r="EN1" s="984" t="s">
        <v>1162</v>
      </c>
      <c r="EO1" s="984"/>
      <c r="EP1" s="984" t="s">
        <v>1163</v>
      </c>
      <c r="EQ1" s="984"/>
      <c r="ER1" s="984" t="s">
        <v>1164</v>
      </c>
      <c r="ES1" s="984"/>
      <c r="ET1" s="984" t="s">
        <v>1165</v>
      </c>
      <c r="EU1" s="984"/>
      <c r="EV1" s="984" t="s">
        <v>1166</v>
      </c>
      <c r="EW1" s="984"/>
      <c r="EX1" s="984" t="s">
        <v>1167</v>
      </c>
      <c r="EY1" s="984"/>
      <c r="EZ1" s="984" t="s">
        <v>1168</v>
      </c>
      <c r="FA1" s="984"/>
      <c r="FB1" s="984" t="s">
        <v>1169</v>
      </c>
      <c r="FC1" s="984"/>
      <c r="FD1" s="984" t="s">
        <v>1170</v>
      </c>
      <c r="FE1" s="984"/>
      <c r="FF1" s="984" t="s">
        <v>1171</v>
      </c>
      <c r="FG1" s="984"/>
      <c r="FH1" s="984" t="s">
        <v>1172</v>
      </c>
      <c r="FI1" s="984"/>
      <c r="FJ1" s="984" t="s">
        <v>1173</v>
      </c>
      <c r="FK1" s="984"/>
      <c r="FL1" s="984" t="s">
        <v>1174</v>
      </c>
      <c r="FM1" s="984"/>
      <c r="FN1" s="984" t="s">
        <v>1175</v>
      </c>
      <c r="FO1" s="984"/>
      <c r="FP1" s="984" t="s">
        <v>1176</v>
      </c>
      <c r="FQ1" s="984"/>
      <c r="FR1" s="984" t="s">
        <v>1177</v>
      </c>
      <c r="FS1" s="984"/>
      <c r="FT1" s="984" t="s">
        <v>1178</v>
      </c>
      <c r="FU1" s="984"/>
      <c r="FV1" s="984" t="s">
        <v>1179</v>
      </c>
      <c r="FW1" s="984"/>
      <c r="FX1" s="984" t="s">
        <v>1180</v>
      </c>
      <c r="FY1" s="984"/>
      <c r="FZ1" s="984" t="s">
        <v>1181</v>
      </c>
      <c r="GA1" s="984"/>
      <c r="GB1" s="984" t="s">
        <v>1182</v>
      </c>
      <c r="GC1" s="984"/>
      <c r="GD1" s="984" t="s">
        <v>1183</v>
      </c>
      <c r="GE1" s="984"/>
      <c r="GF1" s="984" t="s">
        <v>1184</v>
      </c>
      <c r="GG1" s="984"/>
      <c r="GH1" s="984" t="s">
        <v>1185</v>
      </c>
      <c r="GI1" s="984"/>
      <c r="GJ1" s="984" t="s">
        <v>1186</v>
      </c>
      <c r="GK1" s="984"/>
      <c r="GL1" s="984" t="s">
        <v>1187</v>
      </c>
      <c r="GM1" s="984"/>
      <c r="GN1" s="984" t="s">
        <v>1188</v>
      </c>
      <c r="GO1" s="984"/>
      <c r="GP1" s="984" t="s">
        <v>1189</v>
      </c>
      <c r="GQ1" s="984"/>
      <c r="GR1" s="984" t="s">
        <v>1190</v>
      </c>
      <c r="GS1" s="984"/>
      <c r="GT1" s="984" t="s">
        <v>1191</v>
      </c>
      <c r="GU1" s="984"/>
      <c r="GV1" s="984" t="s">
        <v>1442</v>
      </c>
      <c r="GW1" s="984"/>
      <c r="GX1" s="365"/>
      <c r="GY1" s="365"/>
      <c r="GZ1" s="365"/>
      <c r="HA1" s="985" t="s">
        <v>950</v>
      </c>
      <c r="HB1" s="985"/>
      <c r="HC1" s="985"/>
      <c r="HD1" s="986" t="s">
        <v>1443</v>
      </c>
      <c r="HE1" s="986"/>
      <c r="HF1" s="986"/>
      <c r="HG1" s="987" t="s">
        <v>1444</v>
      </c>
      <c r="HH1" s="987"/>
      <c r="HI1" s="987"/>
      <c r="HJ1" s="987" t="s">
        <v>1445</v>
      </c>
      <c r="HK1" s="987"/>
      <c r="HL1" s="987"/>
      <c r="HM1" s="988" t="s">
        <v>181</v>
      </c>
      <c r="HN1" s="989"/>
      <c r="HO1" s="990"/>
    </row>
    <row r="2" spans="1:226" ht="23.25">
      <c r="A2" s="364"/>
      <c r="B2" s="366" t="s">
        <v>182</v>
      </c>
      <c r="C2" s="367" t="s">
        <v>183</v>
      </c>
      <c r="D2" s="366" t="s">
        <v>182</v>
      </c>
      <c r="E2" s="367" t="s">
        <v>183</v>
      </c>
      <c r="F2" s="366" t="s">
        <v>182</v>
      </c>
      <c r="G2" s="367" t="s">
        <v>183</v>
      </c>
      <c r="H2" s="366" t="s">
        <v>182</v>
      </c>
      <c r="I2" s="367" t="s">
        <v>183</v>
      </c>
      <c r="J2" s="366" t="s">
        <v>182</v>
      </c>
      <c r="K2" s="367" t="s">
        <v>183</v>
      </c>
      <c r="L2" s="366" t="s">
        <v>182</v>
      </c>
      <c r="M2" s="367" t="s">
        <v>183</v>
      </c>
      <c r="N2" s="366" t="s">
        <v>182</v>
      </c>
      <c r="O2" s="367" t="s">
        <v>183</v>
      </c>
      <c r="P2" s="366" t="s">
        <v>182</v>
      </c>
      <c r="Q2" s="367" t="s">
        <v>183</v>
      </c>
      <c r="R2" s="366" t="s">
        <v>182</v>
      </c>
      <c r="S2" s="367" t="s">
        <v>183</v>
      </c>
      <c r="T2" s="366" t="s">
        <v>182</v>
      </c>
      <c r="U2" s="367" t="s">
        <v>183</v>
      </c>
      <c r="V2" s="366" t="s">
        <v>182</v>
      </c>
      <c r="W2" s="367" t="s">
        <v>183</v>
      </c>
      <c r="X2" s="366" t="s">
        <v>182</v>
      </c>
      <c r="Y2" s="367" t="s">
        <v>183</v>
      </c>
      <c r="Z2" s="366" t="s">
        <v>182</v>
      </c>
      <c r="AA2" s="367" t="s">
        <v>183</v>
      </c>
      <c r="AB2" s="366" t="s">
        <v>182</v>
      </c>
      <c r="AC2" s="367" t="s">
        <v>183</v>
      </c>
      <c r="AD2" s="366" t="s">
        <v>182</v>
      </c>
      <c r="AE2" s="367" t="s">
        <v>183</v>
      </c>
      <c r="AF2" s="366" t="s">
        <v>182</v>
      </c>
      <c r="AG2" s="367" t="s">
        <v>183</v>
      </c>
      <c r="AH2" s="366" t="s">
        <v>182</v>
      </c>
      <c r="AI2" s="367" t="s">
        <v>183</v>
      </c>
      <c r="AJ2" s="366" t="s">
        <v>182</v>
      </c>
      <c r="AK2" s="367" t="s">
        <v>183</v>
      </c>
      <c r="AL2" s="366" t="s">
        <v>182</v>
      </c>
      <c r="AM2" s="367" t="s">
        <v>183</v>
      </c>
      <c r="AN2" s="366" t="s">
        <v>182</v>
      </c>
      <c r="AO2" s="367" t="s">
        <v>183</v>
      </c>
      <c r="AP2" s="366" t="s">
        <v>182</v>
      </c>
      <c r="AQ2" s="367" t="s">
        <v>183</v>
      </c>
      <c r="AR2" s="366" t="s">
        <v>182</v>
      </c>
      <c r="AS2" s="367" t="s">
        <v>183</v>
      </c>
      <c r="AT2" s="366" t="s">
        <v>182</v>
      </c>
      <c r="AU2" s="367" t="s">
        <v>183</v>
      </c>
      <c r="AV2" s="366" t="s">
        <v>182</v>
      </c>
      <c r="AW2" s="367" t="s">
        <v>183</v>
      </c>
      <c r="AX2" s="366" t="s">
        <v>182</v>
      </c>
      <c r="AY2" s="367" t="s">
        <v>183</v>
      </c>
      <c r="AZ2" s="366" t="s">
        <v>182</v>
      </c>
      <c r="BA2" s="367" t="s">
        <v>183</v>
      </c>
      <c r="BB2" s="366" t="s">
        <v>182</v>
      </c>
      <c r="BC2" s="367" t="s">
        <v>183</v>
      </c>
      <c r="BD2" s="366" t="s">
        <v>182</v>
      </c>
      <c r="BE2" s="367" t="s">
        <v>183</v>
      </c>
      <c r="BF2" s="366" t="s">
        <v>182</v>
      </c>
      <c r="BG2" s="367" t="s">
        <v>183</v>
      </c>
      <c r="BH2" s="366" t="s">
        <v>182</v>
      </c>
      <c r="BI2" s="367" t="s">
        <v>183</v>
      </c>
      <c r="BJ2" s="366" t="s">
        <v>182</v>
      </c>
      <c r="BK2" s="367" t="s">
        <v>183</v>
      </c>
      <c r="BL2" s="366" t="s">
        <v>182</v>
      </c>
      <c r="BM2" s="367" t="s">
        <v>183</v>
      </c>
      <c r="BN2" s="366" t="s">
        <v>182</v>
      </c>
      <c r="BO2" s="367" t="s">
        <v>183</v>
      </c>
      <c r="BP2" s="366" t="s">
        <v>182</v>
      </c>
      <c r="BQ2" s="367" t="s">
        <v>183</v>
      </c>
      <c r="BR2" s="366" t="s">
        <v>182</v>
      </c>
      <c r="BS2" s="367" t="s">
        <v>183</v>
      </c>
      <c r="BT2" s="366" t="s">
        <v>182</v>
      </c>
      <c r="BU2" s="367" t="s">
        <v>183</v>
      </c>
      <c r="BV2" s="366" t="s">
        <v>182</v>
      </c>
      <c r="BW2" s="367" t="s">
        <v>183</v>
      </c>
      <c r="BX2" s="366" t="s">
        <v>182</v>
      </c>
      <c r="BY2" s="367" t="s">
        <v>183</v>
      </c>
      <c r="BZ2" s="366" t="s">
        <v>182</v>
      </c>
      <c r="CA2" s="367" t="s">
        <v>183</v>
      </c>
      <c r="CB2" s="366" t="s">
        <v>182</v>
      </c>
      <c r="CC2" s="367" t="s">
        <v>183</v>
      </c>
      <c r="CD2" s="366" t="s">
        <v>182</v>
      </c>
      <c r="CE2" s="367" t="s">
        <v>183</v>
      </c>
      <c r="CF2" s="366" t="s">
        <v>182</v>
      </c>
      <c r="CG2" s="367" t="s">
        <v>183</v>
      </c>
      <c r="CH2" s="366" t="s">
        <v>182</v>
      </c>
      <c r="CI2" s="367" t="s">
        <v>183</v>
      </c>
      <c r="CJ2" s="366" t="s">
        <v>182</v>
      </c>
      <c r="CK2" s="367" t="s">
        <v>183</v>
      </c>
      <c r="CL2" s="366" t="s">
        <v>182</v>
      </c>
      <c r="CM2" s="367" t="s">
        <v>183</v>
      </c>
      <c r="CN2" s="366" t="s">
        <v>182</v>
      </c>
      <c r="CO2" s="367" t="s">
        <v>183</v>
      </c>
      <c r="CP2" s="366" t="s">
        <v>182</v>
      </c>
      <c r="CQ2" s="367" t="s">
        <v>183</v>
      </c>
      <c r="CR2" s="366" t="s">
        <v>182</v>
      </c>
      <c r="CS2" s="367" t="s">
        <v>183</v>
      </c>
      <c r="CT2" s="366" t="s">
        <v>182</v>
      </c>
      <c r="CU2" s="367" t="s">
        <v>183</v>
      </c>
      <c r="CV2" s="366" t="s">
        <v>182</v>
      </c>
      <c r="CW2" s="367" t="s">
        <v>183</v>
      </c>
      <c r="CX2" s="366" t="s">
        <v>182</v>
      </c>
      <c r="CY2" s="367" t="s">
        <v>183</v>
      </c>
      <c r="CZ2" s="366" t="s">
        <v>182</v>
      </c>
      <c r="DA2" s="367" t="s">
        <v>183</v>
      </c>
      <c r="DB2" s="366" t="s">
        <v>182</v>
      </c>
      <c r="DC2" s="367" t="s">
        <v>183</v>
      </c>
      <c r="DD2" s="366" t="s">
        <v>182</v>
      </c>
      <c r="DE2" s="367" t="s">
        <v>183</v>
      </c>
      <c r="DF2" s="366" t="s">
        <v>182</v>
      </c>
      <c r="DG2" s="367" t="s">
        <v>183</v>
      </c>
      <c r="DH2" s="366" t="s">
        <v>182</v>
      </c>
      <c r="DI2" s="367" t="s">
        <v>183</v>
      </c>
      <c r="DJ2" s="366" t="s">
        <v>182</v>
      </c>
      <c r="DK2" s="367" t="s">
        <v>183</v>
      </c>
      <c r="DL2" s="366" t="s">
        <v>182</v>
      </c>
      <c r="DM2" s="367" t="s">
        <v>183</v>
      </c>
      <c r="DN2" s="366" t="s">
        <v>182</v>
      </c>
      <c r="DO2" s="367" t="s">
        <v>183</v>
      </c>
      <c r="DP2" s="366" t="s">
        <v>182</v>
      </c>
      <c r="DQ2" s="367" t="s">
        <v>183</v>
      </c>
      <c r="DR2" s="366" t="s">
        <v>182</v>
      </c>
      <c r="DS2" s="367" t="s">
        <v>183</v>
      </c>
      <c r="DT2" s="366" t="s">
        <v>182</v>
      </c>
      <c r="DU2" s="367" t="s">
        <v>183</v>
      </c>
      <c r="DV2" s="366" t="s">
        <v>182</v>
      </c>
      <c r="DW2" s="367" t="s">
        <v>183</v>
      </c>
      <c r="DX2" s="366" t="s">
        <v>182</v>
      </c>
      <c r="DY2" s="367" t="s">
        <v>183</v>
      </c>
      <c r="DZ2" s="366" t="s">
        <v>182</v>
      </c>
      <c r="EA2" s="367" t="s">
        <v>183</v>
      </c>
      <c r="EB2" s="366" t="s">
        <v>182</v>
      </c>
      <c r="EC2" s="367" t="s">
        <v>183</v>
      </c>
      <c r="ED2" s="366" t="s">
        <v>182</v>
      </c>
      <c r="EE2" s="367" t="s">
        <v>183</v>
      </c>
      <c r="EF2" s="366" t="s">
        <v>182</v>
      </c>
      <c r="EG2" s="367" t="s">
        <v>183</v>
      </c>
      <c r="EH2" s="366" t="s">
        <v>182</v>
      </c>
      <c r="EI2" s="367" t="s">
        <v>183</v>
      </c>
      <c r="EJ2" s="366" t="s">
        <v>182</v>
      </c>
      <c r="EK2" s="367" t="s">
        <v>183</v>
      </c>
      <c r="EL2" s="366" t="s">
        <v>182</v>
      </c>
      <c r="EM2" s="367" t="s">
        <v>183</v>
      </c>
      <c r="EN2" s="366" t="s">
        <v>182</v>
      </c>
      <c r="EO2" s="367" t="s">
        <v>183</v>
      </c>
      <c r="EP2" s="366" t="s">
        <v>182</v>
      </c>
      <c r="EQ2" s="367" t="s">
        <v>183</v>
      </c>
      <c r="ER2" s="366" t="s">
        <v>182</v>
      </c>
      <c r="ES2" s="367" t="s">
        <v>183</v>
      </c>
      <c r="ET2" s="366" t="s">
        <v>182</v>
      </c>
      <c r="EU2" s="367" t="s">
        <v>183</v>
      </c>
      <c r="EV2" s="366" t="s">
        <v>182</v>
      </c>
      <c r="EW2" s="367" t="s">
        <v>183</v>
      </c>
      <c r="EX2" s="366" t="s">
        <v>182</v>
      </c>
      <c r="EY2" s="367" t="s">
        <v>183</v>
      </c>
      <c r="EZ2" s="366" t="s">
        <v>182</v>
      </c>
      <c r="FA2" s="367" t="s">
        <v>183</v>
      </c>
      <c r="FB2" s="366" t="s">
        <v>182</v>
      </c>
      <c r="FC2" s="367" t="s">
        <v>183</v>
      </c>
      <c r="FD2" s="366" t="s">
        <v>182</v>
      </c>
      <c r="FE2" s="367" t="s">
        <v>183</v>
      </c>
      <c r="FF2" s="366" t="s">
        <v>182</v>
      </c>
      <c r="FG2" s="367" t="s">
        <v>183</v>
      </c>
      <c r="FH2" s="366" t="s">
        <v>182</v>
      </c>
      <c r="FI2" s="367" t="s">
        <v>183</v>
      </c>
      <c r="FJ2" s="366" t="s">
        <v>182</v>
      </c>
      <c r="FK2" s="367" t="s">
        <v>183</v>
      </c>
      <c r="FL2" s="366" t="s">
        <v>182</v>
      </c>
      <c r="FM2" s="367" t="s">
        <v>183</v>
      </c>
      <c r="FN2" s="366" t="s">
        <v>182</v>
      </c>
      <c r="FO2" s="367" t="s">
        <v>183</v>
      </c>
      <c r="FP2" s="366" t="s">
        <v>182</v>
      </c>
      <c r="FQ2" s="367" t="s">
        <v>183</v>
      </c>
      <c r="FR2" s="366" t="s">
        <v>182</v>
      </c>
      <c r="FS2" s="367" t="s">
        <v>183</v>
      </c>
      <c r="FT2" s="366" t="s">
        <v>182</v>
      </c>
      <c r="FU2" s="367" t="s">
        <v>183</v>
      </c>
      <c r="FV2" s="366" t="s">
        <v>182</v>
      </c>
      <c r="FW2" s="367" t="s">
        <v>183</v>
      </c>
      <c r="FX2" s="366" t="s">
        <v>182</v>
      </c>
      <c r="FY2" s="367" t="s">
        <v>183</v>
      </c>
      <c r="FZ2" s="366" t="s">
        <v>182</v>
      </c>
      <c r="GA2" s="367" t="s">
        <v>183</v>
      </c>
      <c r="GB2" s="366" t="s">
        <v>182</v>
      </c>
      <c r="GC2" s="367" t="s">
        <v>183</v>
      </c>
      <c r="GD2" s="366" t="s">
        <v>182</v>
      </c>
      <c r="GE2" s="367" t="s">
        <v>183</v>
      </c>
      <c r="GF2" s="366" t="s">
        <v>182</v>
      </c>
      <c r="GG2" s="367" t="s">
        <v>183</v>
      </c>
      <c r="GH2" s="366" t="s">
        <v>182</v>
      </c>
      <c r="GI2" s="367" t="s">
        <v>183</v>
      </c>
      <c r="GJ2" s="366" t="s">
        <v>182</v>
      </c>
      <c r="GK2" s="367" t="s">
        <v>183</v>
      </c>
      <c r="GL2" s="366" t="s">
        <v>182</v>
      </c>
      <c r="GM2" s="367" t="s">
        <v>183</v>
      </c>
      <c r="GN2" s="366" t="s">
        <v>182</v>
      </c>
      <c r="GO2" s="367" t="s">
        <v>183</v>
      </c>
      <c r="GP2" s="366" t="s">
        <v>182</v>
      </c>
      <c r="GQ2" s="367" t="s">
        <v>183</v>
      </c>
      <c r="GR2" s="366" t="s">
        <v>182</v>
      </c>
      <c r="GS2" s="367" t="s">
        <v>183</v>
      </c>
      <c r="GT2" s="366" t="s">
        <v>182</v>
      </c>
      <c r="GU2" s="367" t="s">
        <v>183</v>
      </c>
      <c r="GV2" s="366" t="s">
        <v>182</v>
      </c>
      <c r="GW2" s="367" t="s">
        <v>183</v>
      </c>
      <c r="GX2" s="367"/>
      <c r="GY2" s="367" t="s">
        <v>1446</v>
      </c>
      <c r="GZ2" s="367"/>
      <c r="HA2" s="366" t="s">
        <v>182</v>
      </c>
      <c r="HB2" s="367" t="s">
        <v>183</v>
      </c>
      <c r="HC2" s="368" t="s">
        <v>181</v>
      </c>
      <c r="HD2" s="366" t="s">
        <v>182</v>
      </c>
      <c r="HE2" s="367" t="s">
        <v>183</v>
      </c>
      <c r="HF2" s="368" t="s">
        <v>181</v>
      </c>
      <c r="HG2" s="366" t="s">
        <v>182</v>
      </c>
      <c r="HH2" s="367" t="s">
        <v>183</v>
      </c>
      <c r="HI2" s="368" t="s">
        <v>181</v>
      </c>
      <c r="HJ2" s="366" t="s">
        <v>182</v>
      </c>
      <c r="HK2" s="367" t="s">
        <v>183</v>
      </c>
      <c r="HL2" s="368" t="s">
        <v>181</v>
      </c>
      <c r="HM2" s="366" t="s">
        <v>182</v>
      </c>
      <c r="HN2" s="367" t="s">
        <v>183</v>
      </c>
      <c r="HO2" s="368" t="s">
        <v>181</v>
      </c>
    </row>
    <row r="3" spans="1:226">
      <c r="A3" t="s">
        <v>237</v>
      </c>
      <c r="B3">
        <v>3609</v>
      </c>
      <c r="C3">
        <v>3456</v>
      </c>
      <c r="D3">
        <v>4016</v>
      </c>
      <c r="E3">
        <v>3720</v>
      </c>
      <c r="F3">
        <v>4217</v>
      </c>
      <c r="G3">
        <v>3964</v>
      </c>
      <c r="H3">
        <v>4599</v>
      </c>
      <c r="I3">
        <v>4119</v>
      </c>
      <c r="J3">
        <v>4465</v>
      </c>
      <c r="K3">
        <v>4311</v>
      </c>
      <c r="L3">
        <v>4571</v>
      </c>
      <c r="M3">
        <v>4344</v>
      </c>
      <c r="N3">
        <v>4882</v>
      </c>
      <c r="O3">
        <v>4565</v>
      </c>
      <c r="P3">
        <v>5038</v>
      </c>
      <c r="Q3">
        <v>4744</v>
      </c>
      <c r="R3">
        <v>5307</v>
      </c>
      <c r="S3">
        <v>5130</v>
      </c>
      <c r="T3">
        <v>5361</v>
      </c>
      <c r="U3">
        <v>4988</v>
      </c>
      <c r="V3">
        <v>5097</v>
      </c>
      <c r="W3">
        <v>4915</v>
      </c>
      <c r="X3">
        <v>5201</v>
      </c>
      <c r="Y3">
        <v>5054</v>
      </c>
      <c r="Z3">
        <v>5359</v>
      </c>
      <c r="AA3">
        <v>4990</v>
      </c>
      <c r="AB3">
        <v>5428</v>
      </c>
      <c r="AC3">
        <v>5097</v>
      </c>
      <c r="AD3">
        <v>5328</v>
      </c>
      <c r="AE3">
        <v>5097</v>
      </c>
      <c r="AF3">
        <v>5473</v>
      </c>
      <c r="AG3">
        <v>5186</v>
      </c>
      <c r="AH3">
        <v>5535</v>
      </c>
      <c r="AI3">
        <v>5429</v>
      </c>
      <c r="AJ3">
        <v>5591</v>
      </c>
      <c r="AK3">
        <v>5163</v>
      </c>
      <c r="AL3">
        <v>5598</v>
      </c>
      <c r="AM3">
        <v>5441</v>
      </c>
      <c r="AN3">
        <v>6304</v>
      </c>
      <c r="AO3">
        <v>6963</v>
      </c>
      <c r="AP3">
        <v>7243</v>
      </c>
      <c r="AQ3">
        <v>8891</v>
      </c>
      <c r="AR3">
        <v>6504</v>
      </c>
      <c r="AS3">
        <v>8330</v>
      </c>
      <c r="AT3">
        <v>6622</v>
      </c>
      <c r="AU3">
        <v>7867</v>
      </c>
      <c r="AV3">
        <v>7088</v>
      </c>
      <c r="AW3">
        <v>7374</v>
      </c>
      <c r="AX3">
        <v>7378</v>
      </c>
      <c r="AY3">
        <v>7240</v>
      </c>
      <c r="AZ3">
        <v>7070</v>
      </c>
      <c r="BA3">
        <v>7087</v>
      </c>
      <c r="BB3">
        <v>7018</v>
      </c>
      <c r="BC3">
        <v>6711</v>
      </c>
      <c r="BD3">
        <v>7137</v>
      </c>
      <c r="BE3">
        <v>6875</v>
      </c>
      <c r="BF3">
        <v>7103</v>
      </c>
      <c r="BG3">
        <v>6819</v>
      </c>
      <c r="BH3">
        <v>7238</v>
      </c>
      <c r="BI3">
        <v>6910</v>
      </c>
      <c r="BJ3">
        <v>6956</v>
      </c>
      <c r="BK3">
        <v>6607</v>
      </c>
      <c r="BL3">
        <v>6360</v>
      </c>
      <c r="BM3">
        <v>6099</v>
      </c>
      <c r="BN3">
        <v>6287</v>
      </c>
      <c r="BO3">
        <v>5950</v>
      </c>
      <c r="BP3">
        <v>6343</v>
      </c>
      <c r="BQ3">
        <v>6060</v>
      </c>
      <c r="BR3">
        <v>6444</v>
      </c>
      <c r="BS3">
        <v>6044</v>
      </c>
      <c r="BT3">
        <v>6321</v>
      </c>
      <c r="BU3">
        <v>6098</v>
      </c>
      <c r="BV3">
        <v>6558</v>
      </c>
      <c r="BW3">
        <v>6204</v>
      </c>
      <c r="BX3">
        <v>6594</v>
      </c>
      <c r="BY3">
        <v>6296</v>
      </c>
      <c r="BZ3">
        <v>6913</v>
      </c>
      <c r="CA3">
        <v>6696</v>
      </c>
      <c r="CB3">
        <v>7090</v>
      </c>
      <c r="CC3">
        <v>6995</v>
      </c>
      <c r="CD3">
        <v>7337</v>
      </c>
      <c r="CE3">
        <v>7217</v>
      </c>
      <c r="CF3">
        <v>7398</v>
      </c>
      <c r="CG3">
        <v>7242</v>
      </c>
      <c r="CH3">
        <v>7396</v>
      </c>
      <c r="CI3">
        <v>7300</v>
      </c>
      <c r="CJ3">
        <v>7686</v>
      </c>
      <c r="CK3">
        <v>7687</v>
      </c>
      <c r="CL3">
        <v>7678</v>
      </c>
      <c r="CM3">
        <v>7739</v>
      </c>
      <c r="CN3">
        <v>8074</v>
      </c>
      <c r="CO3">
        <v>8096</v>
      </c>
      <c r="CP3">
        <v>8353</v>
      </c>
      <c r="CQ3">
        <v>8461</v>
      </c>
      <c r="CR3">
        <v>8221</v>
      </c>
      <c r="CS3">
        <v>8519</v>
      </c>
      <c r="CT3">
        <v>8426</v>
      </c>
      <c r="CU3">
        <v>8617</v>
      </c>
      <c r="CV3">
        <v>8296</v>
      </c>
      <c r="CW3">
        <v>8974</v>
      </c>
      <c r="CX3">
        <v>8530</v>
      </c>
      <c r="CY3">
        <v>9034</v>
      </c>
      <c r="CZ3">
        <v>8114</v>
      </c>
      <c r="DA3">
        <v>8832</v>
      </c>
      <c r="DB3">
        <v>8219</v>
      </c>
      <c r="DC3">
        <v>8658</v>
      </c>
      <c r="DD3">
        <v>7983</v>
      </c>
      <c r="DE3">
        <v>8734</v>
      </c>
      <c r="DF3">
        <v>7238</v>
      </c>
      <c r="DG3">
        <v>7584</v>
      </c>
      <c r="DH3">
        <v>7400</v>
      </c>
      <c r="DI3">
        <v>7613</v>
      </c>
      <c r="DJ3">
        <v>7173</v>
      </c>
      <c r="DK3">
        <v>7688</v>
      </c>
      <c r="DL3">
        <v>6371</v>
      </c>
      <c r="DM3">
        <v>6570</v>
      </c>
      <c r="DN3">
        <v>6197</v>
      </c>
      <c r="DO3">
        <v>6861</v>
      </c>
      <c r="DP3">
        <v>5753</v>
      </c>
      <c r="DQ3">
        <v>6396</v>
      </c>
      <c r="DR3">
        <v>5726</v>
      </c>
      <c r="DS3">
        <v>6268</v>
      </c>
      <c r="DT3">
        <v>5609</v>
      </c>
      <c r="DU3">
        <v>6102</v>
      </c>
      <c r="DV3">
        <v>4968</v>
      </c>
      <c r="DW3">
        <v>5543</v>
      </c>
      <c r="DX3">
        <v>5148</v>
      </c>
      <c r="DY3">
        <v>5634</v>
      </c>
      <c r="DZ3">
        <v>4594</v>
      </c>
      <c r="EA3">
        <v>5018</v>
      </c>
      <c r="EB3">
        <v>4248</v>
      </c>
      <c r="EC3">
        <v>4705</v>
      </c>
      <c r="ED3">
        <v>4034</v>
      </c>
      <c r="EE3">
        <v>4756</v>
      </c>
      <c r="EF3">
        <v>3955</v>
      </c>
      <c r="EG3">
        <v>4698</v>
      </c>
      <c r="EH3">
        <v>3924</v>
      </c>
      <c r="EI3">
        <v>4576</v>
      </c>
      <c r="EJ3">
        <v>3622</v>
      </c>
      <c r="EK3">
        <v>4315</v>
      </c>
      <c r="EL3">
        <v>3419</v>
      </c>
      <c r="EM3">
        <v>4206</v>
      </c>
      <c r="EN3">
        <v>3429</v>
      </c>
      <c r="EO3">
        <v>4130</v>
      </c>
      <c r="EP3">
        <v>2922</v>
      </c>
      <c r="EQ3">
        <v>3724</v>
      </c>
      <c r="ER3">
        <v>2850</v>
      </c>
      <c r="ES3">
        <v>3527</v>
      </c>
      <c r="ET3">
        <v>2567</v>
      </c>
      <c r="EU3">
        <v>3252</v>
      </c>
      <c r="EV3">
        <v>2164</v>
      </c>
      <c r="EW3">
        <v>2873</v>
      </c>
      <c r="EX3">
        <v>2122</v>
      </c>
      <c r="EY3">
        <v>2703</v>
      </c>
      <c r="EZ3">
        <v>1636</v>
      </c>
      <c r="FA3">
        <v>2174</v>
      </c>
      <c r="FB3">
        <v>1599</v>
      </c>
      <c r="FC3">
        <v>2067</v>
      </c>
      <c r="FD3">
        <v>1387</v>
      </c>
      <c r="FE3">
        <v>1885</v>
      </c>
      <c r="FF3">
        <v>1162</v>
      </c>
      <c r="FG3">
        <v>1787</v>
      </c>
      <c r="FH3">
        <v>974</v>
      </c>
      <c r="FI3">
        <v>1557</v>
      </c>
      <c r="FJ3">
        <v>965</v>
      </c>
      <c r="FK3">
        <v>1459</v>
      </c>
      <c r="FL3">
        <v>708</v>
      </c>
      <c r="FM3">
        <v>1132</v>
      </c>
      <c r="FN3">
        <v>640</v>
      </c>
      <c r="FO3">
        <v>1010</v>
      </c>
      <c r="FP3">
        <v>557</v>
      </c>
      <c r="FQ3">
        <v>886</v>
      </c>
      <c r="FR3">
        <v>450</v>
      </c>
      <c r="FS3">
        <v>814</v>
      </c>
      <c r="FT3">
        <v>392</v>
      </c>
      <c r="FU3">
        <v>712</v>
      </c>
      <c r="FV3">
        <v>326</v>
      </c>
      <c r="FW3">
        <v>573</v>
      </c>
      <c r="FX3">
        <v>235</v>
      </c>
      <c r="FY3">
        <v>408</v>
      </c>
      <c r="FZ3">
        <v>203</v>
      </c>
      <c r="GA3">
        <v>336</v>
      </c>
      <c r="GB3">
        <v>126</v>
      </c>
      <c r="GC3">
        <v>282</v>
      </c>
      <c r="GD3">
        <v>130</v>
      </c>
      <c r="GE3">
        <v>181</v>
      </c>
      <c r="GF3">
        <v>100</v>
      </c>
      <c r="GG3">
        <v>166</v>
      </c>
      <c r="GH3">
        <v>65</v>
      </c>
      <c r="GI3">
        <v>95</v>
      </c>
      <c r="GJ3">
        <v>50</v>
      </c>
      <c r="GK3">
        <v>78</v>
      </c>
      <c r="GL3">
        <v>28</v>
      </c>
      <c r="GM3">
        <v>47</v>
      </c>
      <c r="GN3">
        <v>27</v>
      </c>
      <c r="GO3">
        <v>53</v>
      </c>
      <c r="GP3">
        <v>17</v>
      </c>
      <c r="GQ3">
        <v>33</v>
      </c>
      <c r="GR3">
        <v>23</v>
      </c>
      <c r="GS3">
        <v>30</v>
      </c>
      <c r="GT3">
        <v>13</v>
      </c>
      <c r="GU3">
        <v>15</v>
      </c>
      <c r="GV3">
        <v>22</v>
      </c>
      <c r="GW3">
        <v>40</v>
      </c>
      <c r="GY3">
        <f>SUM(DR3:GW3)</f>
        <v>170986</v>
      </c>
      <c r="HA3">
        <v>0</v>
      </c>
      <c r="HB3">
        <v>0</v>
      </c>
      <c r="HC3">
        <v>0</v>
      </c>
      <c r="HD3">
        <v>654</v>
      </c>
      <c r="HE3">
        <v>367</v>
      </c>
      <c r="HF3">
        <v>1021</v>
      </c>
      <c r="HG3">
        <v>477</v>
      </c>
      <c r="HH3">
        <v>225</v>
      </c>
      <c r="HI3">
        <v>702</v>
      </c>
      <c r="HJ3">
        <v>141</v>
      </c>
      <c r="HK3">
        <v>70</v>
      </c>
      <c r="HL3">
        <v>211</v>
      </c>
      <c r="HM3">
        <v>467497</v>
      </c>
      <c r="HN3">
        <v>486163</v>
      </c>
      <c r="HO3">
        <v>953660</v>
      </c>
      <c r="HQ3" s="369">
        <f>HM3/$HO$3*100</f>
        <v>49.02134932785269</v>
      </c>
      <c r="HR3" s="370">
        <f>HN3/$HO$3*100</f>
        <v>50.97865067214731</v>
      </c>
    </row>
    <row r="4" spans="1:226">
      <c r="A4" t="s">
        <v>117</v>
      </c>
      <c r="B4">
        <v>443</v>
      </c>
      <c r="C4">
        <v>406</v>
      </c>
      <c r="D4">
        <v>477</v>
      </c>
      <c r="E4">
        <v>443</v>
      </c>
      <c r="F4">
        <v>474</v>
      </c>
      <c r="G4">
        <v>453</v>
      </c>
      <c r="H4">
        <v>487</v>
      </c>
      <c r="I4">
        <v>473</v>
      </c>
      <c r="J4">
        <v>547</v>
      </c>
      <c r="K4">
        <v>451</v>
      </c>
      <c r="L4">
        <v>507</v>
      </c>
      <c r="M4">
        <v>488</v>
      </c>
      <c r="N4">
        <v>532</v>
      </c>
      <c r="O4">
        <v>500</v>
      </c>
      <c r="P4">
        <v>526</v>
      </c>
      <c r="Q4">
        <v>507</v>
      </c>
      <c r="R4">
        <v>596</v>
      </c>
      <c r="S4">
        <v>586</v>
      </c>
      <c r="T4">
        <v>559</v>
      </c>
      <c r="U4">
        <v>566</v>
      </c>
      <c r="V4">
        <v>535</v>
      </c>
      <c r="W4">
        <v>553</v>
      </c>
      <c r="X4">
        <v>547</v>
      </c>
      <c r="Y4">
        <v>531</v>
      </c>
      <c r="Z4">
        <v>542</v>
      </c>
      <c r="AA4">
        <v>531</v>
      </c>
      <c r="AB4">
        <v>542</v>
      </c>
      <c r="AC4">
        <v>532</v>
      </c>
      <c r="AD4">
        <v>609</v>
      </c>
      <c r="AE4">
        <v>563</v>
      </c>
      <c r="AF4">
        <v>559</v>
      </c>
      <c r="AG4">
        <v>532</v>
      </c>
      <c r="AH4">
        <v>591</v>
      </c>
      <c r="AI4">
        <v>550</v>
      </c>
      <c r="AJ4">
        <v>588</v>
      </c>
      <c r="AK4">
        <v>539</v>
      </c>
      <c r="AL4">
        <v>560</v>
      </c>
      <c r="AM4">
        <v>521</v>
      </c>
      <c r="AN4">
        <v>601</v>
      </c>
      <c r="AO4">
        <v>529</v>
      </c>
      <c r="AP4">
        <v>606</v>
      </c>
      <c r="AQ4">
        <v>496</v>
      </c>
      <c r="AR4">
        <v>573</v>
      </c>
      <c r="AS4">
        <v>561</v>
      </c>
      <c r="AT4">
        <v>556</v>
      </c>
      <c r="AU4">
        <v>593</v>
      </c>
      <c r="AV4">
        <v>700</v>
      </c>
      <c r="AW4">
        <v>682</v>
      </c>
      <c r="AX4">
        <v>725</v>
      </c>
      <c r="AY4">
        <v>708</v>
      </c>
      <c r="AZ4">
        <v>748</v>
      </c>
      <c r="BA4">
        <v>755</v>
      </c>
      <c r="BB4">
        <v>749</v>
      </c>
      <c r="BC4">
        <v>736</v>
      </c>
      <c r="BD4">
        <v>758</v>
      </c>
      <c r="BE4">
        <v>788</v>
      </c>
      <c r="BF4">
        <v>757</v>
      </c>
      <c r="BG4">
        <v>720</v>
      </c>
      <c r="BH4">
        <v>757</v>
      </c>
      <c r="BI4">
        <v>733</v>
      </c>
      <c r="BJ4">
        <v>723</v>
      </c>
      <c r="BK4">
        <v>695</v>
      </c>
      <c r="BL4">
        <v>687</v>
      </c>
      <c r="BM4">
        <v>679</v>
      </c>
      <c r="BN4">
        <v>660</v>
      </c>
      <c r="BO4">
        <v>672</v>
      </c>
      <c r="BP4">
        <v>699</v>
      </c>
      <c r="BQ4">
        <v>637</v>
      </c>
      <c r="BR4">
        <v>716</v>
      </c>
      <c r="BS4">
        <v>670</v>
      </c>
      <c r="BT4">
        <v>684</v>
      </c>
      <c r="BU4">
        <v>664</v>
      </c>
      <c r="BV4">
        <v>677</v>
      </c>
      <c r="BW4">
        <v>632</v>
      </c>
      <c r="BX4">
        <v>700</v>
      </c>
      <c r="BY4">
        <v>710</v>
      </c>
      <c r="BZ4">
        <v>745</v>
      </c>
      <c r="CA4">
        <v>728</v>
      </c>
      <c r="CB4">
        <v>745</v>
      </c>
      <c r="CC4">
        <v>707</v>
      </c>
      <c r="CD4">
        <v>768</v>
      </c>
      <c r="CE4">
        <v>814</v>
      </c>
      <c r="CF4">
        <v>773</v>
      </c>
      <c r="CG4">
        <v>764</v>
      </c>
      <c r="CH4">
        <v>809</v>
      </c>
      <c r="CI4">
        <v>799</v>
      </c>
      <c r="CJ4">
        <v>773</v>
      </c>
      <c r="CK4">
        <v>838</v>
      </c>
      <c r="CL4">
        <v>805</v>
      </c>
      <c r="CM4">
        <v>807</v>
      </c>
      <c r="CN4">
        <v>907</v>
      </c>
      <c r="CO4">
        <v>909</v>
      </c>
      <c r="CP4">
        <v>910</v>
      </c>
      <c r="CQ4">
        <v>944</v>
      </c>
      <c r="CR4">
        <v>949</v>
      </c>
      <c r="CS4">
        <v>995</v>
      </c>
      <c r="CT4">
        <v>920</v>
      </c>
      <c r="CU4">
        <v>981</v>
      </c>
      <c r="CV4">
        <v>922</v>
      </c>
      <c r="CW4">
        <v>1059</v>
      </c>
      <c r="CX4">
        <v>992</v>
      </c>
      <c r="CY4">
        <v>1022</v>
      </c>
      <c r="CZ4">
        <v>871</v>
      </c>
      <c r="DA4">
        <v>948</v>
      </c>
      <c r="DB4">
        <v>880</v>
      </c>
      <c r="DC4">
        <v>977</v>
      </c>
      <c r="DD4">
        <v>864</v>
      </c>
      <c r="DE4">
        <v>968</v>
      </c>
      <c r="DF4">
        <v>799</v>
      </c>
      <c r="DG4">
        <v>828</v>
      </c>
      <c r="DH4">
        <v>813</v>
      </c>
      <c r="DI4">
        <v>902</v>
      </c>
      <c r="DJ4">
        <v>786</v>
      </c>
      <c r="DK4">
        <v>839</v>
      </c>
      <c r="DL4">
        <v>733</v>
      </c>
      <c r="DM4">
        <v>753</v>
      </c>
      <c r="DN4">
        <v>671</v>
      </c>
      <c r="DO4">
        <v>786</v>
      </c>
      <c r="DP4">
        <v>620</v>
      </c>
      <c r="DQ4">
        <v>763</v>
      </c>
      <c r="DR4">
        <v>610</v>
      </c>
      <c r="DS4">
        <v>676</v>
      </c>
      <c r="DT4">
        <v>636</v>
      </c>
      <c r="DU4">
        <v>649</v>
      </c>
      <c r="DV4">
        <v>531</v>
      </c>
      <c r="DW4">
        <v>624</v>
      </c>
      <c r="DX4">
        <v>567</v>
      </c>
      <c r="DY4">
        <v>652</v>
      </c>
      <c r="DZ4">
        <v>460</v>
      </c>
      <c r="EA4">
        <v>586</v>
      </c>
      <c r="EB4">
        <v>478</v>
      </c>
      <c r="EC4">
        <v>513</v>
      </c>
      <c r="ED4">
        <v>446</v>
      </c>
      <c r="EE4">
        <v>543</v>
      </c>
      <c r="EF4">
        <v>427</v>
      </c>
      <c r="EG4">
        <v>502</v>
      </c>
      <c r="EH4">
        <v>449</v>
      </c>
      <c r="EI4">
        <v>475</v>
      </c>
      <c r="EJ4">
        <v>383</v>
      </c>
      <c r="EK4">
        <v>483</v>
      </c>
      <c r="EL4">
        <v>352</v>
      </c>
      <c r="EM4">
        <v>452</v>
      </c>
      <c r="EN4">
        <v>380</v>
      </c>
      <c r="EO4">
        <v>436</v>
      </c>
      <c r="EP4">
        <v>328</v>
      </c>
      <c r="EQ4">
        <v>415</v>
      </c>
      <c r="ER4">
        <v>305</v>
      </c>
      <c r="ES4">
        <v>360</v>
      </c>
      <c r="ET4">
        <v>303</v>
      </c>
      <c r="EU4">
        <v>390</v>
      </c>
      <c r="EV4">
        <v>229</v>
      </c>
      <c r="EW4">
        <v>316</v>
      </c>
      <c r="EX4">
        <v>206</v>
      </c>
      <c r="EY4">
        <v>301</v>
      </c>
      <c r="EZ4">
        <v>187</v>
      </c>
      <c r="FA4">
        <v>253</v>
      </c>
      <c r="FB4">
        <v>167</v>
      </c>
      <c r="FC4">
        <v>225</v>
      </c>
      <c r="FD4">
        <v>158</v>
      </c>
      <c r="FE4">
        <v>216</v>
      </c>
      <c r="FF4">
        <v>110</v>
      </c>
      <c r="FG4">
        <v>201</v>
      </c>
      <c r="FH4">
        <v>105</v>
      </c>
      <c r="FI4">
        <v>201</v>
      </c>
      <c r="FJ4">
        <v>99</v>
      </c>
      <c r="FK4">
        <v>149</v>
      </c>
      <c r="FL4">
        <v>85</v>
      </c>
      <c r="FM4">
        <v>114</v>
      </c>
      <c r="FN4">
        <v>64</v>
      </c>
      <c r="FO4">
        <v>120</v>
      </c>
      <c r="FP4">
        <v>61</v>
      </c>
      <c r="FQ4">
        <v>98</v>
      </c>
      <c r="FR4">
        <v>42</v>
      </c>
      <c r="FS4">
        <v>97</v>
      </c>
      <c r="FT4">
        <v>36</v>
      </c>
      <c r="FU4">
        <v>77</v>
      </c>
      <c r="FV4">
        <v>29</v>
      </c>
      <c r="FW4">
        <v>51</v>
      </c>
      <c r="FX4">
        <v>21</v>
      </c>
      <c r="FY4">
        <v>51</v>
      </c>
      <c r="FZ4">
        <v>21</v>
      </c>
      <c r="GA4">
        <v>40</v>
      </c>
      <c r="GB4">
        <v>14</v>
      </c>
      <c r="GC4">
        <v>35</v>
      </c>
      <c r="GD4">
        <v>11</v>
      </c>
      <c r="GE4">
        <v>16</v>
      </c>
      <c r="GF4">
        <v>7</v>
      </c>
      <c r="GG4">
        <v>20</v>
      </c>
      <c r="GH4">
        <v>10</v>
      </c>
      <c r="GI4">
        <v>6</v>
      </c>
      <c r="GJ4">
        <v>3</v>
      </c>
      <c r="GK4">
        <v>7</v>
      </c>
      <c r="GL4">
        <v>2</v>
      </c>
      <c r="GM4">
        <v>5</v>
      </c>
      <c r="GN4">
        <v>5</v>
      </c>
      <c r="GO4">
        <v>5</v>
      </c>
      <c r="GP4">
        <v>1</v>
      </c>
      <c r="GQ4">
        <v>8</v>
      </c>
      <c r="GR4">
        <v>3</v>
      </c>
      <c r="GS4">
        <v>2</v>
      </c>
      <c r="GT4">
        <v>3</v>
      </c>
      <c r="GU4">
        <v>3</v>
      </c>
      <c r="GV4">
        <v>4</v>
      </c>
      <c r="GW4">
        <v>7</v>
      </c>
      <c r="GY4">
        <f t="shared" ref="GY4:GY67" si="0">SUM(DR4:GW4)</f>
        <v>18718</v>
      </c>
      <c r="HA4">
        <v>0</v>
      </c>
      <c r="HB4">
        <v>0</v>
      </c>
      <c r="HC4">
        <v>0</v>
      </c>
      <c r="HD4">
        <v>76</v>
      </c>
      <c r="HE4">
        <v>28</v>
      </c>
      <c r="HF4">
        <v>104</v>
      </c>
      <c r="HG4">
        <v>82</v>
      </c>
      <c r="HH4">
        <v>18</v>
      </c>
      <c r="HI4">
        <v>100</v>
      </c>
      <c r="HJ4">
        <v>24</v>
      </c>
      <c r="HK4">
        <v>9</v>
      </c>
      <c r="HL4">
        <v>33</v>
      </c>
      <c r="HM4">
        <v>49872</v>
      </c>
      <c r="HN4">
        <v>51951</v>
      </c>
      <c r="HO4">
        <v>101823</v>
      </c>
    </row>
    <row r="5" spans="1:226">
      <c r="A5" t="s">
        <v>1447</v>
      </c>
      <c r="B5">
        <v>62</v>
      </c>
      <c r="C5">
        <v>61</v>
      </c>
      <c r="D5">
        <v>66</v>
      </c>
      <c r="E5">
        <v>67</v>
      </c>
      <c r="F5">
        <v>56</v>
      </c>
      <c r="G5">
        <v>67</v>
      </c>
      <c r="H5">
        <v>82</v>
      </c>
      <c r="I5">
        <v>75</v>
      </c>
      <c r="J5">
        <v>75</v>
      </c>
      <c r="K5">
        <v>58</v>
      </c>
      <c r="L5">
        <v>74</v>
      </c>
      <c r="M5">
        <v>63</v>
      </c>
      <c r="N5">
        <v>76</v>
      </c>
      <c r="O5">
        <v>64</v>
      </c>
      <c r="P5">
        <v>78</v>
      </c>
      <c r="Q5">
        <v>64</v>
      </c>
      <c r="R5">
        <v>99</v>
      </c>
      <c r="S5">
        <v>85</v>
      </c>
      <c r="T5">
        <v>73</v>
      </c>
      <c r="U5">
        <v>84</v>
      </c>
      <c r="V5">
        <v>100</v>
      </c>
      <c r="W5">
        <v>75</v>
      </c>
      <c r="X5">
        <v>76</v>
      </c>
      <c r="Y5">
        <v>85</v>
      </c>
      <c r="Z5">
        <v>83</v>
      </c>
      <c r="AA5">
        <v>80</v>
      </c>
      <c r="AB5">
        <v>74</v>
      </c>
      <c r="AC5">
        <v>72</v>
      </c>
      <c r="AD5">
        <v>85</v>
      </c>
      <c r="AE5">
        <v>66</v>
      </c>
      <c r="AF5">
        <v>82</v>
      </c>
      <c r="AG5">
        <v>66</v>
      </c>
      <c r="AH5">
        <v>75</v>
      </c>
      <c r="AI5">
        <v>67</v>
      </c>
      <c r="AJ5">
        <v>83</v>
      </c>
      <c r="AK5">
        <v>72</v>
      </c>
      <c r="AL5">
        <v>69</v>
      </c>
      <c r="AM5">
        <v>77</v>
      </c>
      <c r="AN5">
        <v>81</v>
      </c>
      <c r="AO5">
        <v>79</v>
      </c>
      <c r="AP5">
        <v>84</v>
      </c>
      <c r="AQ5">
        <v>61</v>
      </c>
      <c r="AR5">
        <v>77</v>
      </c>
      <c r="AS5">
        <v>79</v>
      </c>
      <c r="AT5">
        <v>80</v>
      </c>
      <c r="AU5">
        <v>78</v>
      </c>
      <c r="AV5">
        <v>100</v>
      </c>
      <c r="AW5">
        <v>87</v>
      </c>
      <c r="AX5">
        <v>108</v>
      </c>
      <c r="AY5">
        <v>109</v>
      </c>
      <c r="AZ5">
        <v>101</v>
      </c>
      <c r="BA5">
        <v>87</v>
      </c>
      <c r="BB5">
        <v>101</v>
      </c>
      <c r="BC5">
        <v>102</v>
      </c>
      <c r="BD5">
        <v>81</v>
      </c>
      <c r="BE5">
        <v>107</v>
      </c>
      <c r="BF5">
        <v>109</v>
      </c>
      <c r="BG5">
        <v>96</v>
      </c>
      <c r="BH5">
        <v>95</v>
      </c>
      <c r="BI5">
        <v>102</v>
      </c>
      <c r="BJ5">
        <v>112</v>
      </c>
      <c r="BK5">
        <v>88</v>
      </c>
      <c r="BL5">
        <v>97</v>
      </c>
      <c r="BM5">
        <v>95</v>
      </c>
      <c r="BN5">
        <v>110</v>
      </c>
      <c r="BO5">
        <v>97</v>
      </c>
      <c r="BP5">
        <v>124</v>
      </c>
      <c r="BQ5">
        <v>91</v>
      </c>
      <c r="BR5">
        <v>93</v>
      </c>
      <c r="BS5">
        <v>97</v>
      </c>
      <c r="BT5">
        <v>91</v>
      </c>
      <c r="BU5">
        <v>100</v>
      </c>
      <c r="BV5">
        <v>95</v>
      </c>
      <c r="BW5">
        <v>82</v>
      </c>
      <c r="BX5">
        <v>85</v>
      </c>
      <c r="BY5">
        <v>102</v>
      </c>
      <c r="BZ5">
        <v>119</v>
      </c>
      <c r="CA5">
        <v>105</v>
      </c>
      <c r="CB5">
        <v>99</v>
      </c>
      <c r="CC5">
        <v>100</v>
      </c>
      <c r="CD5">
        <v>122</v>
      </c>
      <c r="CE5">
        <v>114</v>
      </c>
      <c r="CF5">
        <v>116</v>
      </c>
      <c r="CG5">
        <v>100</v>
      </c>
      <c r="CH5">
        <v>117</v>
      </c>
      <c r="CI5">
        <v>100</v>
      </c>
      <c r="CJ5">
        <v>98</v>
      </c>
      <c r="CK5">
        <v>124</v>
      </c>
      <c r="CL5">
        <v>115</v>
      </c>
      <c r="CM5">
        <v>120</v>
      </c>
      <c r="CN5">
        <v>144</v>
      </c>
      <c r="CO5">
        <v>132</v>
      </c>
      <c r="CP5">
        <v>137</v>
      </c>
      <c r="CQ5">
        <v>140</v>
      </c>
      <c r="CR5">
        <v>142</v>
      </c>
      <c r="CS5">
        <v>169</v>
      </c>
      <c r="CT5">
        <v>124</v>
      </c>
      <c r="CU5">
        <v>152</v>
      </c>
      <c r="CV5">
        <v>136</v>
      </c>
      <c r="CW5">
        <v>165</v>
      </c>
      <c r="CX5">
        <v>141</v>
      </c>
      <c r="CY5">
        <v>131</v>
      </c>
      <c r="CZ5">
        <v>124</v>
      </c>
      <c r="DA5">
        <v>137</v>
      </c>
      <c r="DB5">
        <v>114</v>
      </c>
      <c r="DC5">
        <v>135</v>
      </c>
      <c r="DD5">
        <v>127</v>
      </c>
      <c r="DE5">
        <v>136</v>
      </c>
      <c r="DF5">
        <v>107</v>
      </c>
      <c r="DG5">
        <v>115</v>
      </c>
      <c r="DH5">
        <v>113</v>
      </c>
      <c r="DI5">
        <v>130</v>
      </c>
      <c r="DJ5">
        <v>106</v>
      </c>
      <c r="DK5">
        <v>111</v>
      </c>
      <c r="DL5">
        <v>88</v>
      </c>
      <c r="DM5">
        <v>101</v>
      </c>
      <c r="DN5">
        <v>96</v>
      </c>
      <c r="DO5">
        <v>108</v>
      </c>
      <c r="DP5">
        <v>73</v>
      </c>
      <c r="DQ5">
        <v>100</v>
      </c>
      <c r="DR5">
        <v>86</v>
      </c>
      <c r="DS5">
        <v>96</v>
      </c>
      <c r="DT5">
        <v>101</v>
      </c>
      <c r="DU5">
        <v>80</v>
      </c>
      <c r="DV5">
        <v>74</v>
      </c>
      <c r="DW5">
        <v>73</v>
      </c>
      <c r="DX5">
        <v>75</v>
      </c>
      <c r="DY5">
        <v>97</v>
      </c>
      <c r="DZ5">
        <v>58</v>
      </c>
      <c r="EA5">
        <v>98</v>
      </c>
      <c r="EB5">
        <v>69</v>
      </c>
      <c r="EC5">
        <v>70</v>
      </c>
      <c r="ED5">
        <v>63</v>
      </c>
      <c r="EE5">
        <v>78</v>
      </c>
      <c r="EF5">
        <v>61</v>
      </c>
      <c r="EG5">
        <v>57</v>
      </c>
      <c r="EH5">
        <v>57</v>
      </c>
      <c r="EI5">
        <v>62</v>
      </c>
      <c r="EJ5">
        <v>52</v>
      </c>
      <c r="EK5">
        <v>72</v>
      </c>
      <c r="EL5">
        <v>47</v>
      </c>
      <c r="EM5">
        <v>82</v>
      </c>
      <c r="EN5">
        <v>61</v>
      </c>
      <c r="EO5">
        <v>72</v>
      </c>
      <c r="EP5">
        <v>50</v>
      </c>
      <c r="EQ5">
        <v>56</v>
      </c>
      <c r="ER5">
        <v>45</v>
      </c>
      <c r="ES5">
        <v>61</v>
      </c>
      <c r="ET5">
        <v>45</v>
      </c>
      <c r="EU5">
        <v>65</v>
      </c>
      <c r="EV5">
        <v>30</v>
      </c>
      <c r="EW5">
        <v>50</v>
      </c>
      <c r="EX5">
        <v>32</v>
      </c>
      <c r="EY5">
        <v>42</v>
      </c>
      <c r="EZ5">
        <v>24</v>
      </c>
      <c r="FA5">
        <v>23</v>
      </c>
      <c r="FB5">
        <v>17</v>
      </c>
      <c r="FC5">
        <v>35</v>
      </c>
      <c r="FD5">
        <v>20</v>
      </c>
      <c r="FE5">
        <v>25</v>
      </c>
      <c r="FF5">
        <v>14</v>
      </c>
      <c r="FG5">
        <v>18</v>
      </c>
      <c r="FH5">
        <v>16</v>
      </c>
      <c r="FI5">
        <v>36</v>
      </c>
      <c r="FJ5">
        <v>13</v>
      </c>
      <c r="FK5">
        <v>17</v>
      </c>
      <c r="FL5">
        <v>11</v>
      </c>
      <c r="FM5">
        <v>16</v>
      </c>
      <c r="FN5">
        <v>7</v>
      </c>
      <c r="FO5">
        <v>12</v>
      </c>
      <c r="FP5">
        <v>6</v>
      </c>
      <c r="FQ5">
        <v>9</v>
      </c>
      <c r="FR5">
        <v>7</v>
      </c>
      <c r="FS5">
        <v>16</v>
      </c>
      <c r="FT5">
        <v>5</v>
      </c>
      <c r="FU5">
        <v>6</v>
      </c>
      <c r="FV5">
        <v>4</v>
      </c>
      <c r="FW5">
        <v>8</v>
      </c>
      <c r="FX5">
        <v>2</v>
      </c>
      <c r="FY5">
        <v>7</v>
      </c>
      <c r="FZ5">
        <v>3</v>
      </c>
      <c r="GA5">
        <v>3</v>
      </c>
      <c r="GB5">
        <v>2</v>
      </c>
      <c r="GC5">
        <v>5</v>
      </c>
      <c r="GD5">
        <v>1</v>
      </c>
      <c r="GE5">
        <v>3</v>
      </c>
      <c r="GF5">
        <v>1</v>
      </c>
      <c r="GG5">
        <v>4</v>
      </c>
      <c r="GH5">
        <v>1</v>
      </c>
      <c r="GI5">
        <v>0</v>
      </c>
      <c r="GJ5">
        <v>0</v>
      </c>
      <c r="GK5">
        <v>1</v>
      </c>
      <c r="GL5">
        <v>0</v>
      </c>
      <c r="GM5">
        <v>0</v>
      </c>
      <c r="GN5">
        <v>0</v>
      </c>
      <c r="GO5">
        <v>1</v>
      </c>
      <c r="GP5">
        <v>0</v>
      </c>
      <c r="GQ5">
        <v>2</v>
      </c>
      <c r="GR5">
        <v>0</v>
      </c>
      <c r="GS5">
        <v>0</v>
      </c>
      <c r="GT5">
        <v>0</v>
      </c>
      <c r="GU5">
        <v>0</v>
      </c>
      <c r="GV5">
        <v>0</v>
      </c>
      <c r="GW5">
        <v>1</v>
      </c>
      <c r="GY5">
        <f t="shared" si="0"/>
        <v>2619</v>
      </c>
      <c r="HA5">
        <v>0</v>
      </c>
      <c r="HB5">
        <v>0</v>
      </c>
      <c r="HC5">
        <v>0</v>
      </c>
      <c r="HD5">
        <v>76</v>
      </c>
      <c r="HE5">
        <v>28</v>
      </c>
      <c r="HF5">
        <v>104</v>
      </c>
      <c r="HG5">
        <v>3</v>
      </c>
      <c r="HH5">
        <v>1</v>
      </c>
      <c r="HI5">
        <v>4</v>
      </c>
      <c r="HJ5">
        <v>4</v>
      </c>
      <c r="HK5">
        <v>1</v>
      </c>
      <c r="HL5">
        <v>5</v>
      </c>
      <c r="HM5">
        <v>7093</v>
      </c>
      <c r="HN5">
        <v>7301</v>
      </c>
      <c r="HO5">
        <v>14394</v>
      </c>
    </row>
    <row r="6" spans="1:226">
      <c r="A6" t="s">
        <v>1448</v>
      </c>
      <c r="B6">
        <v>29</v>
      </c>
      <c r="C6">
        <v>21</v>
      </c>
      <c r="D6">
        <v>16</v>
      </c>
      <c r="E6">
        <v>21</v>
      </c>
      <c r="F6">
        <v>11</v>
      </c>
      <c r="G6">
        <v>24</v>
      </c>
      <c r="H6">
        <v>16</v>
      </c>
      <c r="I6">
        <v>28</v>
      </c>
      <c r="J6">
        <v>22</v>
      </c>
      <c r="K6">
        <v>26</v>
      </c>
      <c r="L6">
        <v>24</v>
      </c>
      <c r="M6">
        <v>19</v>
      </c>
      <c r="N6">
        <v>26</v>
      </c>
      <c r="O6">
        <v>25</v>
      </c>
      <c r="P6">
        <v>27</v>
      </c>
      <c r="Q6">
        <v>28</v>
      </c>
      <c r="R6">
        <v>18</v>
      </c>
      <c r="S6">
        <v>28</v>
      </c>
      <c r="T6">
        <v>25</v>
      </c>
      <c r="U6">
        <v>16</v>
      </c>
      <c r="V6">
        <v>24</v>
      </c>
      <c r="W6">
        <v>31</v>
      </c>
      <c r="X6">
        <v>22</v>
      </c>
      <c r="Y6">
        <v>26</v>
      </c>
      <c r="Z6">
        <v>15</v>
      </c>
      <c r="AA6">
        <v>24</v>
      </c>
      <c r="AB6">
        <v>25</v>
      </c>
      <c r="AC6">
        <v>24</v>
      </c>
      <c r="AD6">
        <v>32</v>
      </c>
      <c r="AE6">
        <v>22</v>
      </c>
      <c r="AF6">
        <v>31</v>
      </c>
      <c r="AG6">
        <v>25</v>
      </c>
      <c r="AH6">
        <v>35</v>
      </c>
      <c r="AI6">
        <v>24</v>
      </c>
      <c r="AJ6">
        <v>31</v>
      </c>
      <c r="AK6">
        <v>30</v>
      </c>
      <c r="AL6">
        <v>30</v>
      </c>
      <c r="AM6">
        <v>21</v>
      </c>
      <c r="AN6">
        <v>36</v>
      </c>
      <c r="AO6">
        <v>24</v>
      </c>
      <c r="AP6">
        <v>30</v>
      </c>
      <c r="AQ6">
        <v>23</v>
      </c>
      <c r="AR6">
        <v>32</v>
      </c>
      <c r="AS6">
        <v>30</v>
      </c>
      <c r="AT6">
        <v>32</v>
      </c>
      <c r="AU6">
        <v>28</v>
      </c>
      <c r="AV6">
        <v>26</v>
      </c>
      <c r="AW6">
        <v>39</v>
      </c>
      <c r="AX6">
        <v>37</v>
      </c>
      <c r="AY6">
        <v>35</v>
      </c>
      <c r="AZ6">
        <v>25</v>
      </c>
      <c r="BA6">
        <v>34</v>
      </c>
      <c r="BB6">
        <v>35</v>
      </c>
      <c r="BC6">
        <v>36</v>
      </c>
      <c r="BD6">
        <v>44</v>
      </c>
      <c r="BE6">
        <v>36</v>
      </c>
      <c r="BF6">
        <v>35</v>
      </c>
      <c r="BG6">
        <v>31</v>
      </c>
      <c r="BH6">
        <v>45</v>
      </c>
      <c r="BI6">
        <v>23</v>
      </c>
      <c r="BJ6">
        <v>35</v>
      </c>
      <c r="BK6">
        <v>50</v>
      </c>
      <c r="BL6">
        <v>22</v>
      </c>
      <c r="BM6">
        <v>23</v>
      </c>
      <c r="BN6">
        <v>27</v>
      </c>
      <c r="BO6">
        <v>37</v>
      </c>
      <c r="BP6">
        <v>38</v>
      </c>
      <c r="BQ6">
        <v>26</v>
      </c>
      <c r="BR6">
        <v>34</v>
      </c>
      <c r="BS6">
        <v>23</v>
      </c>
      <c r="BT6">
        <v>27</v>
      </c>
      <c r="BU6">
        <v>27</v>
      </c>
      <c r="BV6">
        <v>37</v>
      </c>
      <c r="BW6">
        <v>26</v>
      </c>
      <c r="BX6">
        <v>35</v>
      </c>
      <c r="BY6">
        <v>29</v>
      </c>
      <c r="BZ6">
        <v>32</v>
      </c>
      <c r="CA6">
        <v>45</v>
      </c>
      <c r="CB6">
        <v>30</v>
      </c>
      <c r="CC6">
        <v>51</v>
      </c>
      <c r="CD6">
        <v>40</v>
      </c>
      <c r="CE6">
        <v>30</v>
      </c>
      <c r="CF6">
        <v>48</v>
      </c>
      <c r="CG6">
        <v>39</v>
      </c>
      <c r="CH6">
        <v>34</v>
      </c>
      <c r="CI6">
        <v>38</v>
      </c>
      <c r="CJ6">
        <v>45</v>
      </c>
      <c r="CK6">
        <v>49</v>
      </c>
      <c r="CL6">
        <v>36</v>
      </c>
      <c r="CM6">
        <v>41</v>
      </c>
      <c r="CN6">
        <v>32</v>
      </c>
      <c r="CO6">
        <v>40</v>
      </c>
      <c r="CP6">
        <v>47</v>
      </c>
      <c r="CQ6">
        <v>59</v>
      </c>
      <c r="CR6">
        <v>58</v>
      </c>
      <c r="CS6">
        <v>51</v>
      </c>
      <c r="CT6">
        <v>53</v>
      </c>
      <c r="CU6">
        <v>35</v>
      </c>
      <c r="CV6">
        <v>59</v>
      </c>
      <c r="CW6">
        <v>58</v>
      </c>
      <c r="CX6">
        <v>46</v>
      </c>
      <c r="CY6">
        <v>69</v>
      </c>
      <c r="CZ6">
        <v>35</v>
      </c>
      <c r="DA6">
        <v>41</v>
      </c>
      <c r="DB6">
        <v>46</v>
      </c>
      <c r="DC6">
        <v>56</v>
      </c>
      <c r="DD6">
        <v>44</v>
      </c>
      <c r="DE6">
        <v>40</v>
      </c>
      <c r="DF6">
        <v>42</v>
      </c>
      <c r="DG6">
        <v>40</v>
      </c>
      <c r="DH6">
        <v>48</v>
      </c>
      <c r="DI6">
        <v>45</v>
      </c>
      <c r="DJ6">
        <v>49</v>
      </c>
      <c r="DK6">
        <v>42</v>
      </c>
      <c r="DL6">
        <v>27</v>
      </c>
      <c r="DM6">
        <v>35</v>
      </c>
      <c r="DN6">
        <v>34</v>
      </c>
      <c r="DO6">
        <v>40</v>
      </c>
      <c r="DP6">
        <v>24</v>
      </c>
      <c r="DQ6">
        <v>37</v>
      </c>
      <c r="DR6">
        <v>43</v>
      </c>
      <c r="DS6">
        <v>35</v>
      </c>
      <c r="DT6">
        <v>36</v>
      </c>
      <c r="DU6">
        <v>36</v>
      </c>
      <c r="DV6">
        <v>31</v>
      </c>
      <c r="DW6">
        <v>41</v>
      </c>
      <c r="DX6">
        <v>24</v>
      </c>
      <c r="DY6">
        <v>29</v>
      </c>
      <c r="DZ6">
        <v>16</v>
      </c>
      <c r="EA6">
        <v>29</v>
      </c>
      <c r="EB6">
        <v>21</v>
      </c>
      <c r="EC6">
        <v>19</v>
      </c>
      <c r="ED6">
        <v>27</v>
      </c>
      <c r="EE6">
        <v>38</v>
      </c>
      <c r="EF6">
        <v>18</v>
      </c>
      <c r="EG6">
        <v>29</v>
      </c>
      <c r="EH6">
        <v>27</v>
      </c>
      <c r="EI6">
        <v>33</v>
      </c>
      <c r="EJ6">
        <v>17</v>
      </c>
      <c r="EK6">
        <v>22</v>
      </c>
      <c r="EL6">
        <v>22</v>
      </c>
      <c r="EM6">
        <v>26</v>
      </c>
      <c r="EN6">
        <v>29</v>
      </c>
      <c r="EO6">
        <v>29</v>
      </c>
      <c r="EP6">
        <v>17</v>
      </c>
      <c r="EQ6">
        <v>28</v>
      </c>
      <c r="ER6">
        <v>12</v>
      </c>
      <c r="ES6">
        <v>28</v>
      </c>
      <c r="ET6">
        <v>15</v>
      </c>
      <c r="EU6">
        <v>25</v>
      </c>
      <c r="EV6">
        <v>18</v>
      </c>
      <c r="EW6">
        <v>23</v>
      </c>
      <c r="EX6">
        <v>13</v>
      </c>
      <c r="EY6">
        <v>12</v>
      </c>
      <c r="EZ6">
        <v>18</v>
      </c>
      <c r="FA6">
        <v>19</v>
      </c>
      <c r="FB6">
        <v>10</v>
      </c>
      <c r="FC6">
        <v>11</v>
      </c>
      <c r="FD6">
        <v>7</v>
      </c>
      <c r="FE6">
        <v>16</v>
      </c>
      <c r="FF6">
        <v>5</v>
      </c>
      <c r="FG6">
        <v>19</v>
      </c>
      <c r="FH6">
        <v>12</v>
      </c>
      <c r="FI6">
        <v>13</v>
      </c>
      <c r="FJ6">
        <v>6</v>
      </c>
      <c r="FK6">
        <v>13</v>
      </c>
      <c r="FL6">
        <v>9</v>
      </c>
      <c r="FM6">
        <v>10</v>
      </c>
      <c r="FN6">
        <v>3</v>
      </c>
      <c r="FO6">
        <v>5</v>
      </c>
      <c r="FP6">
        <v>4</v>
      </c>
      <c r="FQ6">
        <v>10</v>
      </c>
      <c r="FR6">
        <v>4</v>
      </c>
      <c r="FS6">
        <v>4</v>
      </c>
      <c r="FT6">
        <v>5</v>
      </c>
      <c r="FU6">
        <v>9</v>
      </c>
      <c r="FV6">
        <v>1</v>
      </c>
      <c r="FW6">
        <v>2</v>
      </c>
      <c r="FX6">
        <v>2</v>
      </c>
      <c r="FY6">
        <v>3</v>
      </c>
      <c r="FZ6">
        <v>1</v>
      </c>
      <c r="GA6">
        <v>0</v>
      </c>
      <c r="GB6">
        <v>2</v>
      </c>
      <c r="GC6">
        <v>5</v>
      </c>
      <c r="GD6">
        <v>3</v>
      </c>
      <c r="GE6">
        <v>0</v>
      </c>
      <c r="GF6">
        <v>1</v>
      </c>
      <c r="GG6">
        <v>1</v>
      </c>
      <c r="GH6">
        <v>0</v>
      </c>
      <c r="GI6">
        <v>0</v>
      </c>
      <c r="GJ6">
        <v>0</v>
      </c>
      <c r="GK6">
        <v>0</v>
      </c>
      <c r="GL6">
        <v>0</v>
      </c>
      <c r="GM6">
        <v>0</v>
      </c>
      <c r="GN6">
        <v>1</v>
      </c>
      <c r="GO6">
        <v>0</v>
      </c>
      <c r="GP6">
        <v>0</v>
      </c>
      <c r="GQ6">
        <v>0</v>
      </c>
      <c r="GR6">
        <v>0</v>
      </c>
      <c r="GS6">
        <v>0</v>
      </c>
      <c r="GT6">
        <v>0</v>
      </c>
      <c r="GU6">
        <v>0</v>
      </c>
      <c r="GV6">
        <v>0</v>
      </c>
      <c r="GW6">
        <v>0</v>
      </c>
      <c r="GY6">
        <f t="shared" si="0"/>
        <v>1102</v>
      </c>
      <c r="HA6">
        <v>0</v>
      </c>
      <c r="HB6">
        <v>0</v>
      </c>
      <c r="HC6">
        <v>0</v>
      </c>
      <c r="HD6">
        <v>0</v>
      </c>
      <c r="HE6">
        <v>0</v>
      </c>
      <c r="HF6">
        <v>0</v>
      </c>
      <c r="HG6">
        <v>0</v>
      </c>
      <c r="HH6">
        <v>0</v>
      </c>
      <c r="HI6">
        <v>0</v>
      </c>
      <c r="HJ6">
        <v>0</v>
      </c>
      <c r="HK6">
        <v>0</v>
      </c>
      <c r="HL6">
        <v>0</v>
      </c>
      <c r="HM6">
        <v>2480</v>
      </c>
      <c r="HN6">
        <v>2646</v>
      </c>
      <c r="HO6">
        <v>5126</v>
      </c>
    </row>
    <row r="7" spans="1:226">
      <c r="A7" t="s">
        <v>1449</v>
      </c>
      <c r="B7">
        <v>40</v>
      </c>
      <c r="C7">
        <v>40</v>
      </c>
      <c r="D7">
        <v>49</v>
      </c>
      <c r="E7">
        <v>37</v>
      </c>
      <c r="F7">
        <v>47</v>
      </c>
      <c r="G7">
        <v>35</v>
      </c>
      <c r="H7">
        <v>53</v>
      </c>
      <c r="I7">
        <v>54</v>
      </c>
      <c r="J7">
        <v>43</v>
      </c>
      <c r="K7">
        <v>38</v>
      </c>
      <c r="L7">
        <v>56</v>
      </c>
      <c r="M7">
        <v>55</v>
      </c>
      <c r="N7">
        <v>58</v>
      </c>
      <c r="O7">
        <v>50</v>
      </c>
      <c r="P7">
        <v>50</v>
      </c>
      <c r="Q7">
        <v>55</v>
      </c>
      <c r="R7">
        <v>59</v>
      </c>
      <c r="S7">
        <v>58</v>
      </c>
      <c r="T7">
        <v>48</v>
      </c>
      <c r="U7">
        <v>55</v>
      </c>
      <c r="V7">
        <v>36</v>
      </c>
      <c r="W7">
        <v>45</v>
      </c>
      <c r="X7">
        <v>57</v>
      </c>
      <c r="Y7">
        <v>50</v>
      </c>
      <c r="Z7">
        <v>51</v>
      </c>
      <c r="AA7">
        <v>40</v>
      </c>
      <c r="AB7">
        <v>55</v>
      </c>
      <c r="AC7">
        <v>56</v>
      </c>
      <c r="AD7">
        <v>54</v>
      </c>
      <c r="AE7">
        <v>55</v>
      </c>
      <c r="AF7">
        <v>58</v>
      </c>
      <c r="AG7">
        <v>54</v>
      </c>
      <c r="AH7">
        <v>44</v>
      </c>
      <c r="AI7">
        <v>53</v>
      </c>
      <c r="AJ7">
        <v>51</v>
      </c>
      <c r="AK7">
        <v>52</v>
      </c>
      <c r="AL7">
        <v>66</v>
      </c>
      <c r="AM7">
        <v>47</v>
      </c>
      <c r="AN7">
        <v>51</v>
      </c>
      <c r="AO7">
        <v>49</v>
      </c>
      <c r="AP7">
        <v>55</v>
      </c>
      <c r="AQ7">
        <v>47</v>
      </c>
      <c r="AR7">
        <v>43</v>
      </c>
      <c r="AS7">
        <v>60</v>
      </c>
      <c r="AT7">
        <v>39</v>
      </c>
      <c r="AU7">
        <v>61</v>
      </c>
      <c r="AV7">
        <v>64</v>
      </c>
      <c r="AW7">
        <v>58</v>
      </c>
      <c r="AX7">
        <v>72</v>
      </c>
      <c r="AY7">
        <v>64</v>
      </c>
      <c r="AZ7">
        <v>71</v>
      </c>
      <c r="BA7">
        <v>53</v>
      </c>
      <c r="BB7">
        <v>64</v>
      </c>
      <c r="BC7">
        <v>68</v>
      </c>
      <c r="BD7">
        <v>55</v>
      </c>
      <c r="BE7">
        <v>67</v>
      </c>
      <c r="BF7">
        <v>60</v>
      </c>
      <c r="BG7">
        <v>69</v>
      </c>
      <c r="BH7">
        <v>78</v>
      </c>
      <c r="BI7">
        <v>55</v>
      </c>
      <c r="BJ7">
        <v>54</v>
      </c>
      <c r="BK7">
        <v>59</v>
      </c>
      <c r="BL7">
        <v>59</v>
      </c>
      <c r="BM7">
        <v>77</v>
      </c>
      <c r="BN7">
        <v>63</v>
      </c>
      <c r="BO7">
        <v>77</v>
      </c>
      <c r="BP7">
        <v>55</v>
      </c>
      <c r="BQ7">
        <v>54</v>
      </c>
      <c r="BR7">
        <v>73</v>
      </c>
      <c r="BS7">
        <v>77</v>
      </c>
      <c r="BT7">
        <v>71</v>
      </c>
      <c r="BU7">
        <v>65</v>
      </c>
      <c r="BV7">
        <v>62</v>
      </c>
      <c r="BW7">
        <v>81</v>
      </c>
      <c r="BX7">
        <v>80</v>
      </c>
      <c r="BY7">
        <v>79</v>
      </c>
      <c r="BZ7">
        <v>72</v>
      </c>
      <c r="CA7">
        <v>78</v>
      </c>
      <c r="CB7">
        <v>69</v>
      </c>
      <c r="CC7">
        <v>86</v>
      </c>
      <c r="CD7">
        <v>67</v>
      </c>
      <c r="CE7">
        <v>81</v>
      </c>
      <c r="CF7">
        <v>64</v>
      </c>
      <c r="CG7">
        <v>78</v>
      </c>
      <c r="CH7">
        <v>72</v>
      </c>
      <c r="CI7">
        <v>88</v>
      </c>
      <c r="CJ7">
        <v>83</v>
      </c>
      <c r="CK7">
        <v>97</v>
      </c>
      <c r="CL7">
        <v>61</v>
      </c>
      <c r="CM7">
        <v>73</v>
      </c>
      <c r="CN7">
        <v>80</v>
      </c>
      <c r="CO7">
        <v>74</v>
      </c>
      <c r="CP7">
        <v>76</v>
      </c>
      <c r="CQ7">
        <v>78</v>
      </c>
      <c r="CR7">
        <v>91</v>
      </c>
      <c r="CS7">
        <v>82</v>
      </c>
      <c r="CT7">
        <v>77</v>
      </c>
      <c r="CU7">
        <v>92</v>
      </c>
      <c r="CV7">
        <v>79</v>
      </c>
      <c r="CW7">
        <v>99</v>
      </c>
      <c r="CX7">
        <v>65</v>
      </c>
      <c r="CY7">
        <v>79</v>
      </c>
      <c r="CZ7">
        <v>76</v>
      </c>
      <c r="DA7">
        <v>96</v>
      </c>
      <c r="DB7">
        <v>91</v>
      </c>
      <c r="DC7">
        <v>91</v>
      </c>
      <c r="DD7">
        <v>79</v>
      </c>
      <c r="DE7">
        <v>102</v>
      </c>
      <c r="DF7">
        <v>59</v>
      </c>
      <c r="DG7">
        <v>67</v>
      </c>
      <c r="DH7">
        <v>76</v>
      </c>
      <c r="DI7">
        <v>80</v>
      </c>
      <c r="DJ7">
        <v>68</v>
      </c>
      <c r="DK7">
        <v>74</v>
      </c>
      <c r="DL7">
        <v>70</v>
      </c>
      <c r="DM7">
        <v>64</v>
      </c>
      <c r="DN7">
        <v>59</v>
      </c>
      <c r="DO7">
        <v>68</v>
      </c>
      <c r="DP7">
        <v>61</v>
      </c>
      <c r="DQ7">
        <v>85</v>
      </c>
      <c r="DR7">
        <v>50</v>
      </c>
      <c r="DS7">
        <v>77</v>
      </c>
      <c r="DT7">
        <v>61</v>
      </c>
      <c r="DU7">
        <v>58</v>
      </c>
      <c r="DV7">
        <v>42</v>
      </c>
      <c r="DW7">
        <v>64</v>
      </c>
      <c r="DX7">
        <v>52</v>
      </c>
      <c r="DY7">
        <v>61</v>
      </c>
      <c r="DZ7">
        <v>43</v>
      </c>
      <c r="EA7">
        <v>61</v>
      </c>
      <c r="EB7">
        <v>35</v>
      </c>
      <c r="EC7">
        <v>36</v>
      </c>
      <c r="ED7">
        <v>27</v>
      </c>
      <c r="EE7">
        <v>35</v>
      </c>
      <c r="EF7">
        <v>37</v>
      </c>
      <c r="EG7">
        <v>45</v>
      </c>
      <c r="EH7">
        <v>37</v>
      </c>
      <c r="EI7">
        <v>45</v>
      </c>
      <c r="EJ7">
        <v>19</v>
      </c>
      <c r="EK7">
        <v>37</v>
      </c>
      <c r="EL7">
        <v>39</v>
      </c>
      <c r="EM7">
        <v>27</v>
      </c>
      <c r="EN7">
        <v>31</v>
      </c>
      <c r="EO7">
        <v>41</v>
      </c>
      <c r="EP7">
        <v>30</v>
      </c>
      <c r="EQ7">
        <v>35</v>
      </c>
      <c r="ER7">
        <v>31</v>
      </c>
      <c r="ES7">
        <v>22</v>
      </c>
      <c r="ET7">
        <v>27</v>
      </c>
      <c r="EU7">
        <v>40</v>
      </c>
      <c r="EV7">
        <v>19</v>
      </c>
      <c r="EW7">
        <v>19</v>
      </c>
      <c r="EX7">
        <v>22</v>
      </c>
      <c r="EY7">
        <v>25</v>
      </c>
      <c r="EZ7">
        <v>16</v>
      </c>
      <c r="FA7">
        <v>22</v>
      </c>
      <c r="FB7">
        <v>9</v>
      </c>
      <c r="FC7">
        <v>15</v>
      </c>
      <c r="FD7">
        <v>13</v>
      </c>
      <c r="FE7">
        <v>18</v>
      </c>
      <c r="FF7">
        <v>14</v>
      </c>
      <c r="FG7">
        <v>13</v>
      </c>
      <c r="FH7">
        <v>9</v>
      </c>
      <c r="FI7">
        <v>13</v>
      </c>
      <c r="FJ7">
        <v>13</v>
      </c>
      <c r="FK7">
        <v>9</v>
      </c>
      <c r="FL7">
        <v>9</v>
      </c>
      <c r="FM7">
        <v>8</v>
      </c>
      <c r="FN7">
        <v>6</v>
      </c>
      <c r="FO7">
        <v>6</v>
      </c>
      <c r="FP7">
        <v>4</v>
      </c>
      <c r="FQ7">
        <v>10</v>
      </c>
      <c r="FR7">
        <v>3</v>
      </c>
      <c r="FS7">
        <v>6</v>
      </c>
      <c r="FT7">
        <v>3</v>
      </c>
      <c r="FU7">
        <v>6</v>
      </c>
      <c r="FV7">
        <v>3</v>
      </c>
      <c r="FW7">
        <v>5</v>
      </c>
      <c r="FX7">
        <v>0</v>
      </c>
      <c r="FY7">
        <v>4</v>
      </c>
      <c r="FZ7">
        <v>1</v>
      </c>
      <c r="GA7">
        <v>2</v>
      </c>
      <c r="GB7">
        <v>2</v>
      </c>
      <c r="GC7">
        <v>2</v>
      </c>
      <c r="GD7">
        <v>2</v>
      </c>
      <c r="GE7">
        <v>0</v>
      </c>
      <c r="GF7">
        <v>0</v>
      </c>
      <c r="GG7">
        <v>1</v>
      </c>
      <c r="GH7">
        <v>1</v>
      </c>
      <c r="GI7">
        <v>0</v>
      </c>
      <c r="GJ7">
        <v>1</v>
      </c>
      <c r="GK7">
        <v>0</v>
      </c>
      <c r="GL7">
        <v>0</v>
      </c>
      <c r="GM7">
        <v>0</v>
      </c>
      <c r="GN7">
        <v>0</v>
      </c>
      <c r="GO7">
        <v>0</v>
      </c>
      <c r="GP7">
        <v>0</v>
      </c>
      <c r="GQ7">
        <v>0</v>
      </c>
      <c r="GR7">
        <v>0</v>
      </c>
      <c r="GS7">
        <v>0</v>
      </c>
      <c r="GT7">
        <v>1</v>
      </c>
      <c r="GU7">
        <v>0</v>
      </c>
      <c r="GV7">
        <v>0</v>
      </c>
      <c r="GW7">
        <v>1</v>
      </c>
      <c r="GY7">
        <f t="shared" si="0"/>
        <v>1581</v>
      </c>
      <c r="HA7">
        <v>0</v>
      </c>
      <c r="HB7">
        <v>0</v>
      </c>
      <c r="HC7">
        <v>0</v>
      </c>
      <c r="HD7">
        <v>0</v>
      </c>
      <c r="HE7">
        <v>0</v>
      </c>
      <c r="HF7">
        <v>0</v>
      </c>
      <c r="HG7">
        <v>13</v>
      </c>
      <c r="HH7">
        <v>1</v>
      </c>
      <c r="HI7">
        <v>14</v>
      </c>
      <c r="HJ7">
        <v>3</v>
      </c>
      <c r="HK7">
        <v>0</v>
      </c>
      <c r="HL7">
        <v>3</v>
      </c>
      <c r="HM7">
        <v>4467</v>
      </c>
      <c r="HN7">
        <v>4831</v>
      </c>
      <c r="HO7">
        <v>9298</v>
      </c>
    </row>
    <row r="8" spans="1:226">
      <c r="A8" t="s">
        <v>1450</v>
      </c>
      <c r="B8">
        <v>39</v>
      </c>
      <c r="C8">
        <v>34</v>
      </c>
      <c r="D8">
        <v>40</v>
      </c>
      <c r="E8">
        <v>36</v>
      </c>
      <c r="F8">
        <v>52</v>
      </c>
      <c r="G8">
        <v>34</v>
      </c>
      <c r="H8">
        <v>52</v>
      </c>
      <c r="I8">
        <v>40</v>
      </c>
      <c r="J8">
        <v>43</v>
      </c>
      <c r="K8">
        <v>42</v>
      </c>
      <c r="L8">
        <v>46</v>
      </c>
      <c r="M8">
        <v>39</v>
      </c>
      <c r="N8">
        <v>44</v>
      </c>
      <c r="O8">
        <v>46</v>
      </c>
      <c r="P8">
        <v>44</v>
      </c>
      <c r="Q8">
        <v>61</v>
      </c>
      <c r="R8">
        <v>46</v>
      </c>
      <c r="S8">
        <v>35</v>
      </c>
      <c r="T8">
        <v>44</v>
      </c>
      <c r="U8">
        <v>40</v>
      </c>
      <c r="V8">
        <v>44</v>
      </c>
      <c r="W8">
        <v>49</v>
      </c>
      <c r="X8">
        <v>38</v>
      </c>
      <c r="Y8">
        <v>41</v>
      </c>
      <c r="Z8">
        <v>52</v>
      </c>
      <c r="AA8">
        <v>39</v>
      </c>
      <c r="AB8">
        <v>44</v>
      </c>
      <c r="AC8">
        <v>55</v>
      </c>
      <c r="AD8">
        <v>58</v>
      </c>
      <c r="AE8">
        <v>49</v>
      </c>
      <c r="AF8">
        <v>41</v>
      </c>
      <c r="AG8">
        <v>48</v>
      </c>
      <c r="AH8">
        <v>51</v>
      </c>
      <c r="AI8">
        <v>53</v>
      </c>
      <c r="AJ8">
        <v>52</v>
      </c>
      <c r="AK8">
        <v>43</v>
      </c>
      <c r="AL8">
        <v>40</v>
      </c>
      <c r="AM8">
        <v>46</v>
      </c>
      <c r="AN8">
        <v>52</v>
      </c>
      <c r="AO8">
        <v>46</v>
      </c>
      <c r="AP8">
        <v>48</v>
      </c>
      <c r="AQ8">
        <v>41</v>
      </c>
      <c r="AR8">
        <v>39</v>
      </c>
      <c r="AS8">
        <v>52</v>
      </c>
      <c r="AT8">
        <v>46</v>
      </c>
      <c r="AU8">
        <v>46</v>
      </c>
      <c r="AV8">
        <v>54</v>
      </c>
      <c r="AW8">
        <v>69</v>
      </c>
      <c r="AX8">
        <v>64</v>
      </c>
      <c r="AY8">
        <v>54</v>
      </c>
      <c r="AZ8">
        <v>54</v>
      </c>
      <c r="BA8">
        <v>84</v>
      </c>
      <c r="BB8">
        <v>54</v>
      </c>
      <c r="BC8">
        <v>67</v>
      </c>
      <c r="BD8">
        <v>84</v>
      </c>
      <c r="BE8">
        <v>58</v>
      </c>
      <c r="BF8">
        <v>77</v>
      </c>
      <c r="BG8">
        <v>51</v>
      </c>
      <c r="BH8">
        <v>61</v>
      </c>
      <c r="BI8">
        <v>64</v>
      </c>
      <c r="BJ8">
        <v>57</v>
      </c>
      <c r="BK8">
        <v>53</v>
      </c>
      <c r="BL8">
        <v>52</v>
      </c>
      <c r="BM8">
        <v>54</v>
      </c>
      <c r="BN8">
        <v>51</v>
      </c>
      <c r="BO8">
        <v>48</v>
      </c>
      <c r="BP8">
        <v>67</v>
      </c>
      <c r="BQ8">
        <v>48</v>
      </c>
      <c r="BR8">
        <v>57</v>
      </c>
      <c r="BS8">
        <v>45</v>
      </c>
      <c r="BT8">
        <v>54</v>
      </c>
      <c r="BU8">
        <v>51</v>
      </c>
      <c r="BV8">
        <v>42</v>
      </c>
      <c r="BW8">
        <v>49</v>
      </c>
      <c r="BX8">
        <v>66</v>
      </c>
      <c r="BY8">
        <v>55</v>
      </c>
      <c r="BZ8">
        <v>54</v>
      </c>
      <c r="CA8">
        <v>51</v>
      </c>
      <c r="CB8">
        <v>52</v>
      </c>
      <c r="CC8">
        <v>52</v>
      </c>
      <c r="CD8">
        <v>61</v>
      </c>
      <c r="CE8">
        <v>70</v>
      </c>
      <c r="CF8">
        <v>54</v>
      </c>
      <c r="CG8">
        <v>57</v>
      </c>
      <c r="CH8">
        <v>69</v>
      </c>
      <c r="CI8">
        <v>60</v>
      </c>
      <c r="CJ8">
        <v>72</v>
      </c>
      <c r="CK8">
        <v>46</v>
      </c>
      <c r="CL8">
        <v>59</v>
      </c>
      <c r="CM8">
        <v>72</v>
      </c>
      <c r="CN8">
        <v>79</v>
      </c>
      <c r="CO8">
        <v>73</v>
      </c>
      <c r="CP8">
        <v>75</v>
      </c>
      <c r="CQ8">
        <v>60</v>
      </c>
      <c r="CR8">
        <v>74</v>
      </c>
      <c r="CS8">
        <v>94</v>
      </c>
      <c r="CT8">
        <v>75</v>
      </c>
      <c r="CU8">
        <v>68</v>
      </c>
      <c r="CV8">
        <v>66</v>
      </c>
      <c r="CW8">
        <v>81</v>
      </c>
      <c r="CX8">
        <v>86</v>
      </c>
      <c r="CY8">
        <v>81</v>
      </c>
      <c r="CZ8">
        <v>74</v>
      </c>
      <c r="DA8">
        <v>65</v>
      </c>
      <c r="DB8">
        <v>71</v>
      </c>
      <c r="DC8">
        <v>80</v>
      </c>
      <c r="DD8">
        <v>56</v>
      </c>
      <c r="DE8">
        <v>97</v>
      </c>
      <c r="DF8">
        <v>88</v>
      </c>
      <c r="DG8">
        <v>63</v>
      </c>
      <c r="DH8">
        <v>57</v>
      </c>
      <c r="DI8">
        <v>80</v>
      </c>
      <c r="DJ8">
        <v>67</v>
      </c>
      <c r="DK8">
        <v>63</v>
      </c>
      <c r="DL8">
        <v>57</v>
      </c>
      <c r="DM8">
        <v>61</v>
      </c>
      <c r="DN8">
        <v>44</v>
      </c>
      <c r="DO8">
        <v>55</v>
      </c>
      <c r="DP8">
        <v>54</v>
      </c>
      <c r="DQ8">
        <v>58</v>
      </c>
      <c r="DR8">
        <v>54</v>
      </c>
      <c r="DS8">
        <v>51</v>
      </c>
      <c r="DT8">
        <v>41</v>
      </c>
      <c r="DU8">
        <v>57</v>
      </c>
      <c r="DV8">
        <v>49</v>
      </c>
      <c r="DW8">
        <v>59</v>
      </c>
      <c r="DX8">
        <v>48</v>
      </c>
      <c r="DY8">
        <v>47</v>
      </c>
      <c r="DZ8">
        <v>28</v>
      </c>
      <c r="EA8">
        <v>40</v>
      </c>
      <c r="EB8">
        <v>39</v>
      </c>
      <c r="EC8">
        <v>53</v>
      </c>
      <c r="ED8">
        <v>34</v>
      </c>
      <c r="EE8">
        <v>53</v>
      </c>
      <c r="EF8">
        <v>31</v>
      </c>
      <c r="EG8">
        <v>47</v>
      </c>
      <c r="EH8">
        <v>38</v>
      </c>
      <c r="EI8">
        <v>42</v>
      </c>
      <c r="EJ8">
        <v>29</v>
      </c>
      <c r="EK8">
        <v>32</v>
      </c>
      <c r="EL8">
        <v>29</v>
      </c>
      <c r="EM8">
        <v>36</v>
      </c>
      <c r="EN8">
        <v>40</v>
      </c>
      <c r="EO8">
        <v>24</v>
      </c>
      <c r="EP8">
        <v>33</v>
      </c>
      <c r="EQ8">
        <v>34</v>
      </c>
      <c r="ER8">
        <v>29</v>
      </c>
      <c r="ES8">
        <v>27</v>
      </c>
      <c r="ET8">
        <v>23</v>
      </c>
      <c r="EU8">
        <v>32</v>
      </c>
      <c r="EV8">
        <v>19</v>
      </c>
      <c r="EW8">
        <v>18</v>
      </c>
      <c r="EX8">
        <v>13</v>
      </c>
      <c r="EY8">
        <v>23</v>
      </c>
      <c r="EZ8">
        <v>8</v>
      </c>
      <c r="FA8">
        <v>24</v>
      </c>
      <c r="FB8">
        <v>16</v>
      </c>
      <c r="FC8">
        <v>22</v>
      </c>
      <c r="FD8">
        <v>7</v>
      </c>
      <c r="FE8">
        <v>23</v>
      </c>
      <c r="FF8">
        <v>3</v>
      </c>
      <c r="FG8">
        <v>17</v>
      </c>
      <c r="FH8">
        <v>6</v>
      </c>
      <c r="FI8">
        <v>19</v>
      </c>
      <c r="FJ8">
        <v>12</v>
      </c>
      <c r="FK8">
        <v>4</v>
      </c>
      <c r="FL8">
        <v>5</v>
      </c>
      <c r="FM8">
        <v>14</v>
      </c>
      <c r="FN8">
        <v>2</v>
      </c>
      <c r="FO8">
        <v>8</v>
      </c>
      <c r="FP8">
        <v>7</v>
      </c>
      <c r="FQ8">
        <v>8</v>
      </c>
      <c r="FR8">
        <v>1</v>
      </c>
      <c r="FS8">
        <v>11</v>
      </c>
      <c r="FT8">
        <v>3</v>
      </c>
      <c r="FU8">
        <v>8</v>
      </c>
      <c r="FV8">
        <v>3</v>
      </c>
      <c r="FW8">
        <v>1</v>
      </c>
      <c r="FX8">
        <v>3</v>
      </c>
      <c r="FY8">
        <v>2</v>
      </c>
      <c r="FZ8">
        <v>0</v>
      </c>
      <c r="GA8">
        <v>3</v>
      </c>
      <c r="GB8">
        <v>1</v>
      </c>
      <c r="GC8">
        <v>2</v>
      </c>
      <c r="GD8">
        <v>2</v>
      </c>
      <c r="GE8">
        <v>2</v>
      </c>
      <c r="GF8">
        <v>1</v>
      </c>
      <c r="GG8">
        <v>0</v>
      </c>
      <c r="GH8">
        <v>0</v>
      </c>
      <c r="GI8">
        <v>0</v>
      </c>
      <c r="GJ8">
        <v>0</v>
      </c>
      <c r="GK8">
        <v>2</v>
      </c>
      <c r="GL8">
        <v>0</v>
      </c>
      <c r="GM8">
        <v>0</v>
      </c>
      <c r="GN8">
        <v>1</v>
      </c>
      <c r="GO8">
        <v>1</v>
      </c>
      <c r="GP8">
        <v>0</v>
      </c>
      <c r="GQ8">
        <v>1</v>
      </c>
      <c r="GR8">
        <v>0</v>
      </c>
      <c r="GS8">
        <v>0</v>
      </c>
      <c r="GT8">
        <v>0</v>
      </c>
      <c r="GU8">
        <v>0</v>
      </c>
      <c r="GV8">
        <v>0</v>
      </c>
      <c r="GW8">
        <v>1</v>
      </c>
      <c r="GY8">
        <f t="shared" si="0"/>
        <v>1506</v>
      </c>
      <c r="HA8">
        <v>0</v>
      </c>
      <c r="HB8">
        <v>0</v>
      </c>
      <c r="HC8">
        <v>0</v>
      </c>
      <c r="HD8">
        <v>0</v>
      </c>
      <c r="HE8">
        <v>0</v>
      </c>
      <c r="HF8">
        <v>0</v>
      </c>
      <c r="HG8">
        <v>2</v>
      </c>
      <c r="HH8">
        <v>2</v>
      </c>
      <c r="HI8">
        <v>4</v>
      </c>
      <c r="HJ8">
        <v>2</v>
      </c>
      <c r="HK8">
        <v>2</v>
      </c>
      <c r="HL8">
        <v>4</v>
      </c>
      <c r="HM8">
        <v>4055</v>
      </c>
      <c r="HN8">
        <v>4204</v>
      </c>
      <c r="HO8">
        <v>8259</v>
      </c>
    </row>
    <row r="9" spans="1:226">
      <c r="A9" t="s">
        <v>1451</v>
      </c>
      <c r="B9">
        <v>27</v>
      </c>
      <c r="C9">
        <v>22</v>
      </c>
      <c r="D9">
        <v>26</v>
      </c>
      <c r="E9">
        <v>26</v>
      </c>
      <c r="F9">
        <v>19</v>
      </c>
      <c r="G9">
        <v>23</v>
      </c>
      <c r="H9">
        <v>23</v>
      </c>
      <c r="I9">
        <v>18</v>
      </c>
      <c r="J9">
        <v>26</v>
      </c>
      <c r="K9">
        <v>30</v>
      </c>
      <c r="L9">
        <v>28</v>
      </c>
      <c r="M9">
        <v>29</v>
      </c>
      <c r="N9">
        <v>28</v>
      </c>
      <c r="O9">
        <v>28</v>
      </c>
      <c r="P9">
        <v>24</v>
      </c>
      <c r="Q9">
        <v>19</v>
      </c>
      <c r="R9">
        <v>36</v>
      </c>
      <c r="S9">
        <v>33</v>
      </c>
      <c r="T9">
        <v>29</v>
      </c>
      <c r="U9">
        <v>28</v>
      </c>
      <c r="V9">
        <v>20</v>
      </c>
      <c r="W9">
        <v>35</v>
      </c>
      <c r="X9">
        <v>27</v>
      </c>
      <c r="Y9">
        <v>24</v>
      </c>
      <c r="Z9">
        <v>22</v>
      </c>
      <c r="AA9">
        <v>24</v>
      </c>
      <c r="AB9">
        <v>17</v>
      </c>
      <c r="AC9">
        <v>24</v>
      </c>
      <c r="AD9">
        <v>27</v>
      </c>
      <c r="AE9">
        <v>29</v>
      </c>
      <c r="AF9">
        <v>23</v>
      </c>
      <c r="AG9">
        <v>35</v>
      </c>
      <c r="AH9">
        <v>35</v>
      </c>
      <c r="AI9">
        <v>33</v>
      </c>
      <c r="AJ9">
        <v>35</v>
      </c>
      <c r="AK9">
        <v>31</v>
      </c>
      <c r="AL9">
        <v>27</v>
      </c>
      <c r="AM9">
        <v>17</v>
      </c>
      <c r="AN9">
        <v>34</v>
      </c>
      <c r="AO9">
        <v>32</v>
      </c>
      <c r="AP9">
        <v>38</v>
      </c>
      <c r="AQ9">
        <v>29</v>
      </c>
      <c r="AR9">
        <v>40</v>
      </c>
      <c r="AS9">
        <v>26</v>
      </c>
      <c r="AT9">
        <v>28</v>
      </c>
      <c r="AU9">
        <v>39</v>
      </c>
      <c r="AV9">
        <v>43</v>
      </c>
      <c r="AW9">
        <v>28</v>
      </c>
      <c r="AX9">
        <v>46</v>
      </c>
      <c r="AY9">
        <v>34</v>
      </c>
      <c r="AZ9">
        <v>37</v>
      </c>
      <c r="BA9">
        <v>43</v>
      </c>
      <c r="BB9">
        <v>31</v>
      </c>
      <c r="BC9">
        <v>40</v>
      </c>
      <c r="BD9">
        <v>37</v>
      </c>
      <c r="BE9">
        <v>54</v>
      </c>
      <c r="BF9">
        <v>46</v>
      </c>
      <c r="BG9">
        <v>44</v>
      </c>
      <c r="BH9">
        <v>34</v>
      </c>
      <c r="BI9">
        <v>36</v>
      </c>
      <c r="BJ9">
        <v>35</v>
      </c>
      <c r="BK9">
        <v>28</v>
      </c>
      <c r="BL9">
        <v>26</v>
      </c>
      <c r="BM9">
        <v>31</v>
      </c>
      <c r="BN9">
        <v>26</v>
      </c>
      <c r="BO9">
        <v>36</v>
      </c>
      <c r="BP9">
        <v>30</v>
      </c>
      <c r="BQ9">
        <v>33</v>
      </c>
      <c r="BR9">
        <v>30</v>
      </c>
      <c r="BS9">
        <v>28</v>
      </c>
      <c r="BT9">
        <v>36</v>
      </c>
      <c r="BU9">
        <v>37</v>
      </c>
      <c r="BV9">
        <v>40</v>
      </c>
      <c r="BW9">
        <v>36</v>
      </c>
      <c r="BX9">
        <v>31</v>
      </c>
      <c r="BY9">
        <v>41</v>
      </c>
      <c r="BZ9">
        <v>26</v>
      </c>
      <c r="CA9">
        <v>32</v>
      </c>
      <c r="CB9">
        <v>36</v>
      </c>
      <c r="CC9">
        <v>34</v>
      </c>
      <c r="CD9">
        <v>34</v>
      </c>
      <c r="CE9">
        <v>36</v>
      </c>
      <c r="CF9">
        <v>41</v>
      </c>
      <c r="CG9">
        <v>34</v>
      </c>
      <c r="CH9">
        <v>46</v>
      </c>
      <c r="CI9">
        <v>42</v>
      </c>
      <c r="CJ9">
        <v>45</v>
      </c>
      <c r="CK9">
        <v>40</v>
      </c>
      <c r="CL9">
        <v>36</v>
      </c>
      <c r="CM9">
        <v>48</v>
      </c>
      <c r="CN9">
        <v>42</v>
      </c>
      <c r="CO9">
        <v>46</v>
      </c>
      <c r="CP9">
        <v>50</v>
      </c>
      <c r="CQ9">
        <v>56</v>
      </c>
      <c r="CR9">
        <v>63</v>
      </c>
      <c r="CS9">
        <v>49</v>
      </c>
      <c r="CT9">
        <v>45</v>
      </c>
      <c r="CU9">
        <v>68</v>
      </c>
      <c r="CV9">
        <v>45</v>
      </c>
      <c r="CW9">
        <v>45</v>
      </c>
      <c r="CX9">
        <v>43</v>
      </c>
      <c r="CY9">
        <v>46</v>
      </c>
      <c r="CZ9">
        <v>52</v>
      </c>
      <c r="DA9">
        <v>49</v>
      </c>
      <c r="DB9">
        <v>45</v>
      </c>
      <c r="DC9">
        <v>50</v>
      </c>
      <c r="DD9">
        <v>49</v>
      </c>
      <c r="DE9">
        <v>30</v>
      </c>
      <c r="DF9">
        <v>38</v>
      </c>
      <c r="DG9">
        <v>37</v>
      </c>
      <c r="DH9">
        <v>54</v>
      </c>
      <c r="DI9">
        <v>49</v>
      </c>
      <c r="DJ9">
        <v>36</v>
      </c>
      <c r="DK9">
        <v>29</v>
      </c>
      <c r="DL9">
        <v>38</v>
      </c>
      <c r="DM9">
        <v>39</v>
      </c>
      <c r="DN9">
        <v>31</v>
      </c>
      <c r="DO9">
        <v>35</v>
      </c>
      <c r="DP9">
        <v>31</v>
      </c>
      <c r="DQ9">
        <v>45</v>
      </c>
      <c r="DR9">
        <v>30</v>
      </c>
      <c r="DS9">
        <v>40</v>
      </c>
      <c r="DT9">
        <v>32</v>
      </c>
      <c r="DU9">
        <v>23</v>
      </c>
      <c r="DV9">
        <v>36</v>
      </c>
      <c r="DW9">
        <v>21</v>
      </c>
      <c r="DX9">
        <v>20</v>
      </c>
      <c r="DY9">
        <v>33</v>
      </c>
      <c r="DZ9">
        <v>30</v>
      </c>
      <c r="EA9">
        <v>18</v>
      </c>
      <c r="EB9">
        <v>16</v>
      </c>
      <c r="EC9">
        <v>21</v>
      </c>
      <c r="ED9">
        <v>20</v>
      </c>
      <c r="EE9">
        <v>35</v>
      </c>
      <c r="EF9">
        <v>24</v>
      </c>
      <c r="EG9">
        <v>17</v>
      </c>
      <c r="EH9">
        <v>23</v>
      </c>
      <c r="EI9">
        <v>24</v>
      </c>
      <c r="EJ9">
        <v>19</v>
      </c>
      <c r="EK9">
        <v>24</v>
      </c>
      <c r="EL9">
        <v>10</v>
      </c>
      <c r="EM9">
        <v>27</v>
      </c>
      <c r="EN9">
        <v>12</v>
      </c>
      <c r="EO9">
        <v>16</v>
      </c>
      <c r="EP9">
        <v>18</v>
      </c>
      <c r="EQ9">
        <v>22</v>
      </c>
      <c r="ER9">
        <v>24</v>
      </c>
      <c r="ES9">
        <v>11</v>
      </c>
      <c r="ET9">
        <v>16</v>
      </c>
      <c r="EU9">
        <v>15</v>
      </c>
      <c r="EV9">
        <v>8</v>
      </c>
      <c r="EW9">
        <v>11</v>
      </c>
      <c r="EX9">
        <v>5</v>
      </c>
      <c r="EY9">
        <v>16</v>
      </c>
      <c r="EZ9">
        <v>12</v>
      </c>
      <c r="FA9">
        <v>13</v>
      </c>
      <c r="FB9">
        <v>8</v>
      </c>
      <c r="FC9">
        <v>9</v>
      </c>
      <c r="FD9">
        <v>8</v>
      </c>
      <c r="FE9">
        <v>8</v>
      </c>
      <c r="FF9">
        <v>2</v>
      </c>
      <c r="FG9">
        <v>13</v>
      </c>
      <c r="FH9">
        <v>2</v>
      </c>
      <c r="FI9">
        <v>6</v>
      </c>
      <c r="FJ9">
        <v>7</v>
      </c>
      <c r="FK9">
        <v>5</v>
      </c>
      <c r="FL9">
        <v>7</v>
      </c>
      <c r="FM9">
        <v>4</v>
      </c>
      <c r="FN9">
        <v>1</v>
      </c>
      <c r="FO9">
        <v>8</v>
      </c>
      <c r="FP9">
        <v>4</v>
      </c>
      <c r="FQ9">
        <v>7</v>
      </c>
      <c r="FR9">
        <v>4</v>
      </c>
      <c r="FS9">
        <v>4</v>
      </c>
      <c r="FT9">
        <v>0</v>
      </c>
      <c r="FU9">
        <v>3</v>
      </c>
      <c r="FV9">
        <v>3</v>
      </c>
      <c r="FW9">
        <v>0</v>
      </c>
      <c r="FX9">
        <v>1</v>
      </c>
      <c r="FY9">
        <v>1</v>
      </c>
      <c r="FZ9">
        <v>3</v>
      </c>
      <c r="GA9">
        <v>1</v>
      </c>
      <c r="GB9">
        <v>0</v>
      </c>
      <c r="GC9">
        <v>1</v>
      </c>
      <c r="GD9">
        <v>1</v>
      </c>
      <c r="GE9">
        <v>1</v>
      </c>
      <c r="GF9">
        <v>0</v>
      </c>
      <c r="GG9">
        <v>0</v>
      </c>
      <c r="GH9">
        <v>0</v>
      </c>
      <c r="GI9">
        <v>0</v>
      </c>
      <c r="GJ9">
        <v>0</v>
      </c>
      <c r="GK9">
        <v>0</v>
      </c>
      <c r="GL9">
        <v>0</v>
      </c>
      <c r="GM9">
        <v>0</v>
      </c>
      <c r="GN9">
        <v>0</v>
      </c>
      <c r="GO9">
        <v>0</v>
      </c>
      <c r="GP9">
        <v>0</v>
      </c>
      <c r="GQ9">
        <v>0</v>
      </c>
      <c r="GR9">
        <v>1</v>
      </c>
      <c r="GS9">
        <v>0</v>
      </c>
      <c r="GT9">
        <v>0</v>
      </c>
      <c r="GU9">
        <v>0</v>
      </c>
      <c r="GV9">
        <v>0</v>
      </c>
      <c r="GW9">
        <v>1</v>
      </c>
      <c r="GY9">
        <f t="shared" si="0"/>
        <v>866</v>
      </c>
      <c r="HA9">
        <v>0</v>
      </c>
      <c r="HB9">
        <v>0</v>
      </c>
      <c r="HC9">
        <v>0</v>
      </c>
      <c r="HD9">
        <v>0</v>
      </c>
      <c r="HE9">
        <v>0</v>
      </c>
      <c r="HF9">
        <v>0</v>
      </c>
      <c r="HG9">
        <v>1</v>
      </c>
      <c r="HH9">
        <v>0</v>
      </c>
      <c r="HI9">
        <v>1</v>
      </c>
      <c r="HJ9">
        <v>1</v>
      </c>
      <c r="HK9">
        <v>0</v>
      </c>
      <c r="HL9">
        <v>1</v>
      </c>
      <c r="HM9">
        <v>2502</v>
      </c>
      <c r="HN9">
        <v>2581</v>
      </c>
      <c r="HO9">
        <v>5083</v>
      </c>
    </row>
    <row r="10" spans="1:226">
      <c r="A10" t="s">
        <v>1452</v>
      </c>
      <c r="B10">
        <v>44</v>
      </c>
      <c r="C10">
        <v>37</v>
      </c>
      <c r="D10">
        <v>41</v>
      </c>
      <c r="E10">
        <v>49</v>
      </c>
      <c r="F10">
        <v>52</v>
      </c>
      <c r="G10">
        <v>51</v>
      </c>
      <c r="H10">
        <v>44</v>
      </c>
      <c r="I10">
        <v>41</v>
      </c>
      <c r="J10">
        <v>59</v>
      </c>
      <c r="K10">
        <v>38</v>
      </c>
      <c r="L10">
        <v>53</v>
      </c>
      <c r="M10">
        <v>40</v>
      </c>
      <c r="N10">
        <v>50</v>
      </c>
      <c r="O10">
        <v>52</v>
      </c>
      <c r="P10">
        <v>57</v>
      </c>
      <c r="Q10">
        <v>52</v>
      </c>
      <c r="R10">
        <v>64</v>
      </c>
      <c r="S10">
        <v>55</v>
      </c>
      <c r="T10">
        <v>74</v>
      </c>
      <c r="U10">
        <v>63</v>
      </c>
      <c r="V10">
        <v>57</v>
      </c>
      <c r="W10">
        <v>59</v>
      </c>
      <c r="X10">
        <v>62</v>
      </c>
      <c r="Y10">
        <v>49</v>
      </c>
      <c r="Z10">
        <v>43</v>
      </c>
      <c r="AA10">
        <v>63</v>
      </c>
      <c r="AB10">
        <v>55</v>
      </c>
      <c r="AC10">
        <v>61</v>
      </c>
      <c r="AD10">
        <v>65</v>
      </c>
      <c r="AE10">
        <v>77</v>
      </c>
      <c r="AF10">
        <v>67</v>
      </c>
      <c r="AG10">
        <v>39</v>
      </c>
      <c r="AH10">
        <v>65</v>
      </c>
      <c r="AI10">
        <v>62</v>
      </c>
      <c r="AJ10">
        <v>58</v>
      </c>
      <c r="AK10">
        <v>57</v>
      </c>
      <c r="AL10">
        <v>51</v>
      </c>
      <c r="AM10">
        <v>50</v>
      </c>
      <c r="AN10">
        <v>56</v>
      </c>
      <c r="AO10">
        <v>47</v>
      </c>
      <c r="AP10">
        <v>69</v>
      </c>
      <c r="AQ10">
        <v>47</v>
      </c>
      <c r="AR10">
        <v>45</v>
      </c>
      <c r="AS10">
        <v>63</v>
      </c>
      <c r="AT10">
        <v>67</v>
      </c>
      <c r="AU10">
        <v>71</v>
      </c>
      <c r="AV10">
        <v>67</v>
      </c>
      <c r="AW10">
        <v>57</v>
      </c>
      <c r="AX10">
        <v>51</v>
      </c>
      <c r="AY10">
        <v>65</v>
      </c>
      <c r="AZ10">
        <v>67</v>
      </c>
      <c r="BA10">
        <v>83</v>
      </c>
      <c r="BB10">
        <v>73</v>
      </c>
      <c r="BC10">
        <v>70</v>
      </c>
      <c r="BD10">
        <v>65</v>
      </c>
      <c r="BE10">
        <v>66</v>
      </c>
      <c r="BF10">
        <v>67</v>
      </c>
      <c r="BG10">
        <v>65</v>
      </c>
      <c r="BH10">
        <v>64</v>
      </c>
      <c r="BI10">
        <v>69</v>
      </c>
      <c r="BJ10">
        <v>58</v>
      </c>
      <c r="BK10">
        <v>74</v>
      </c>
      <c r="BL10">
        <v>70</v>
      </c>
      <c r="BM10">
        <v>69</v>
      </c>
      <c r="BN10">
        <v>49</v>
      </c>
      <c r="BO10">
        <v>73</v>
      </c>
      <c r="BP10">
        <v>57</v>
      </c>
      <c r="BQ10">
        <v>67</v>
      </c>
      <c r="BR10">
        <v>76</v>
      </c>
      <c r="BS10">
        <v>75</v>
      </c>
      <c r="BT10">
        <v>73</v>
      </c>
      <c r="BU10">
        <v>75</v>
      </c>
      <c r="BV10">
        <v>74</v>
      </c>
      <c r="BW10">
        <v>53</v>
      </c>
      <c r="BX10">
        <v>63</v>
      </c>
      <c r="BY10">
        <v>70</v>
      </c>
      <c r="BZ10">
        <v>84</v>
      </c>
      <c r="CA10">
        <v>71</v>
      </c>
      <c r="CB10">
        <v>77</v>
      </c>
      <c r="CC10">
        <v>73</v>
      </c>
      <c r="CD10">
        <v>65</v>
      </c>
      <c r="CE10">
        <v>110</v>
      </c>
      <c r="CF10">
        <v>67</v>
      </c>
      <c r="CG10">
        <v>86</v>
      </c>
      <c r="CH10">
        <v>85</v>
      </c>
      <c r="CI10">
        <v>90</v>
      </c>
      <c r="CJ10">
        <v>73</v>
      </c>
      <c r="CK10">
        <v>85</v>
      </c>
      <c r="CL10">
        <v>82</v>
      </c>
      <c r="CM10">
        <v>83</v>
      </c>
      <c r="CN10">
        <v>99</v>
      </c>
      <c r="CO10">
        <v>82</v>
      </c>
      <c r="CP10">
        <v>82</v>
      </c>
      <c r="CQ10">
        <v>80</v>
      </c>
      <c r="CR10">
        <v>87</v>
      </c>
      <c r="CS10">
        <v>109</v>
      </c>
      <c r="CT10">
        <v>85</v>
      </c>
      <c r="CU10">
        <v>90</v>
      </c>
      <c r="CV10">
        <v>71</v>
      </c>
      <c r="CW10">
        <v>111</v>
      </c>
      <c r="CX10">
        <v>89</v>
      </c>
      <c r="CY10">
        <v>83</v>
      </c>
      <c r="CZ10">
        <v>76</v>
      </c>
      <c r="DA10">
        <v>77</v>
      </c>
      <c r="DB10">
        <v>73</v>
      </c>
      <c r="DC10">
        <v>113</v>
      </c>
      <c r="DD10">
        <v>80</v>
      </c>
      <c r="DE10">
        <v>66</v>
      </c>
      <c r="DF10">
        <v>63</v>
      </c>
      <c r="DG10">
        <v>99</v>
      </c>
      <c r="DH10">
        <v>73</v>
      </c>
      <c r="DI10">
        <v>84</v>
      </c>
      <c r="DJ10">
        <v>73</v>
      </c>
      <c r="DK10">
        <v>90</v>
      </c>
      <c r="DL10">
        <v>69</v>
      </c>
      <c r="DM10">
        <v>77</v>
      </c>
      <c r="DN10">
        <v>64</v>
      </c>
      <c r="DO10">
        <v>61</v>
      </c>
      <c r="DP10">
        <v>58</v>
      </c>
      <c r="DQ10">
        <v>76</v>
      </c>
      <c r="DR10">
        <v>47</v>
      </c>
      <c r="DS10">
        <v>59</v>
      </c>
      <c r="DT10">
        <v>52</v>
      </c>
      <c r="DU10">
        <v>72</v>
      </c>
      <c r="DV10">
        <v>44</v>
      </c>
      <c r="DW10">
        <v>53</v>
      </c>
      <c r="DX10">
        <v>59</v>
      </c>
      <c r="DY10">
        <v>61</v>
      </c>
      <c r="DZ10">
        <v>39</v>
      </c>
      <c r="EA10">
        <v>52</v>
      </c>
      <c r="EB10">
        <v>41</v>
      </c>
      <c r="EC10">
        <v>47</v>
      </c>
      <c r="ED10">
        <v>39</v>
      </c>
      <c r="EE10">
        <v>50</v>
      </c>
      <c r="EF10">
        <v>35</v>
      </c>
      <c r="EG10">
        <v>50</v>
      </c>
      <c r="EH10">
        <v>43</v>
      </c>
      <c r="EI10">
        <v>30</v>
      </c>
      <c r="EJ10">
        <v>27</v>
      </c>
      <c r="EK10">
        <v>41</v>
      </c>
      <c r="EL10">
        <v>30</v>
      </c>
      <c r="EM10">
        <v>32</v>
      </c>
      <c r="EN10">
        <v>35</v>
      </c>
      <c r="EO10">
        <v>41</v>
      </c>
      <c r="EP10">
        <v>26</v>
      </c>
      <c r="EQ10">
        <v>31</v>
      </c>
      <c r="ER10">
        <v>24</v>
      </c>
      <c r="ES10">
        <v>25</v>
      </c>
      <c r="ET10">
        <v>21</v>
      </c>
      <c r="EU10">
        <v>26</v>
      </c>
      <c r="EV10">
        <v>23</v>
      </c>
      <c r="EW10">
        <v>40</v>
      </c>
      <c r="EX10">
        <v>27</v>
      </c>
      <c r="EY10">
        <v>27</v>
      </c>
      <c r="EZ10">
        <v>14</v>
      </c>
      <c r="FA10">
        <v>22</v>
      </c>
      <c r="FB10">
        <v>20</v>
      </c>
      <c r="FC10">
        <v>13</v>
      </c>
      <c r="FD10">
        <v>13</v>
      </c>
      <c r="FE10">
        <v>18</v>
      </c>
      <c r="FF10">
        <v>11</v>
      </c>
      <c r="FG10">
        <v>26</v>
      </c>
      <c r="FH10">
        <v>9</v>
      </c>
      <c r="FI10">
        <v>11</v>
      </c>
      <c r="FJ10">
        <v>8</v>
      </c>
      <c r="FK10">
        <v>18</v>
      </c>
      <c r="FL10">
        <v>8</v>
      </c>
      <c r="FM10">
        <v>9</v>
      </c>
      <c r="FN10">
        <v>3</v>
      </c>
      <c r="FO10">
        <v>11</v>
      </c>
      <c r="FP10">
        <v>6</v>
      </c>
      <c r="FQ10">
        <v>8</v>
      </c>
      <c r="FR10">
        <v>4</v>
      </c>
      <c r="FS10">
        <v>10</v>
      </c>
      <c r="FT10">
        <v>2</v>
      </c>
      <c r="FU10">
        <v>9</v>
      </c>
      <c r="FV10">
        <v>3</v>
      </c>
      <c r="FW10">
        <v>5</v>
      </c>
      <c r="FX10">
        <v>2</v>
      </c>
      <c r="FY10">
        <v>9</v>
      </c>
      <c r="FZ10">
        <v>3</v>
      </c>
      <c r="GA10">
        <v>5</v>
      </c>
      <c r="GB10">
        <v>1</v>
      </c>
      <c r="GC10">
        <v>1</v>
      </c>
      <c r="GD10">
        <v>0</v>
      </c>
      <c r="GE10">
        <v>2</v>
      </c>
      <c r="GF10">
        <v>1</v>
      </c>
      <c r="GG10">
        <v>2</v>
      </c>
      <c r="GH10">
        <v>0</v>
      </c>
      <c r="GI10">
        <v>0</v>
      </c>
      <c r="GJ10">
        <v>0</v>
      </c>
      <c r="GK10">
        <v>1</v>
      </c>
      <c r="GL10">
        <v>0</v>
      </c>
      <c r="GM10">
        <v>1</v>
      </c>
      <c r="GN10">
        <v>0</v>
      </c>
      <c r="GO10">
        <v>0</v>
      </c>
      <c r="GP10">
        <v>0</v>
      </c>
      <c r="GQ10">
        <v>1</v>
      </c>
      <c r="GR10">
        <v>0</v>
      </c>
      <c r="GS10">
        <v>1</v>
      </c>
      <c r="GT10">
        <v>0</v>
      </c>
      <c r="GU10">
        <v>0</v>
      </c>
      <c r="GV10">
        <v>1</v>
      </c>
      <c r="GW10">
        <v>0</v>
      </c>
      <c r="GY10">
        <f t="shared" si="0"/>
        <v>1641</v>
      </c>
      <c r="HA10">
        <v>0</v>
      </c>
      <c r="HB10">
        <v>0</v>
      </c>
      <c r="HC10">
        <v>0</v>
      </c>
      <c r="HD10">
        <v>0</v>
      </c>
      <c r="HE10">
        <v>0</v>
      </c>
      <c r="HF10">
        <v>0</v>
      </c>
      <c r="HG10">
        <v>25</v>
      </c>
      <c r="HH10">
        <v>3</v>
      </c>
      <c r="HI10">
        <v>28</v>
      </c>
      <c r="HJ10">
        <v>2</v>
      </c>
      <c r="HK10">
        <v>3</v>
      </c>
      <c r="HL10">
        <v>5</v>
      </c>
      <c r="HM10">
        <v>4695</v>
      </c>
      <c r="HN10">
        <v>5076</v>
      </c>
      <c r="HO10">
        <v>9771</v>
      </c>
    </row>
    <row r="11" spans="1:226">
      <c r="A11" t="s">
        <v>1453</v>
      </c>
      <c r="B11">
        <v>35</v>
      </c>
      <c r="C11">
        <v>28</v>
      </c>
      <c r="D11">
        <v>38</v>
      </c>
      <c r="E11">
        <v>31</v>
      </c>
      <c r="F11">
        <v>37</v>
      </c>
      <c r="G11">
        <v>45</v>
      </c>
      <c r="H11">
        <v>35</v>
      </c>
      <c r="I11">
        <v>37</v>
      </c>
      <c r="J11">
        <v>46</v>
      </c>
      <c r="K11">
        <v>32</v>
      </c>
      <c r="L11">
        <v>39</v>
      </c>
      <c r="M11">
        <v>45</v>
      </c>
      <c r="N11">
        <v>40</v>
      </c>
      <c r="O11">
        <v>42</v>
      </c>
      <c r="P11">
        <v>35</v>
      </c>
      <c r="Q11">
        <v>42</v>
      </c>
      <c r="R11">
        <v>54</v>
      </c>
      <c r="S11">
        <v>40</v>
      </c>
      <c r="T11">
        <v>37</v>
      </c>
      <c r="U11">
        <v>51</v>
      </c>
      <c r="V11">
        <v>53</v>
      </c>
      <c r="W11">
        <v>50</v>
      </c>
      <c r="X11">
        <v>50</v>
      </c>
      <c r="Y11">
        <v>45</v>
      </c>
      <c r="Z11">
        <v>49</v>
      </c>
      <c r="AA11">
        <v>35</v>
      </c>
      <c r="AB11">
        <v>39</v>
      </c>
      <c r="AC11">
        <v>46</v>
      </c>
      <c r="AD11">
        <v>67</v>
      </c>
      <c r="AE11">
        <v>44</v>
      </c>
      <c r="AF11">
        <v>43</v>
      </c>
      <c r="AG11">
        <v>39</v>
      </c>
      <c r="AH11">
        <v>50</v>
      </c>
      <c r="AI11">
        <v>38</v>
      </c>
      <c r="AJ11">
        <v>45</v>
      </c>
      <c r="AK11">
        <v>40</v>
      </c>
      <c r="AL11">
        <v>50</v>
      </c>
      <c r="AM11">
        <v>52</v>
      </c>
      <c r="AN11">
        <v>55</v>
      </c>
      <c r="AO11">
        <v>47</v>
      </c>
      <c r="AP11">
        <v>46</v>
      </c>
      <c r="AQ11">
        <v>33</v>
      </c>
      <c r="AR11">
        <v>37</v>
      </c>
      <c r="AS11">
        <v>47</v>
      </c>
      <c r="AT11">
        <v>46</v>
      </c>
      <c r="AU11">
        <v>45</v>
      </c>
      <c r="AV11">
        <v>46</v>
      </c>
      <c r="AW11">
        <v>73</v>
      </c>
      <c r="AX11">
        <v>51</v>
      </c>
      <c r="AY11">
        <v>55</v>
      </c>
      <c r="AZ11">
        <v>73</v>
      </c>
      <c r="BA11">
        <v>83</v>
      </c>
      <c r="BB11">
        <v>62</v>
      </c>
      <c r="BC11">
        <v>63</v>
      </c>
      <c r="BD11">
        <v>57</v>
      </c>
      <c r="BE11">
        <v>63</v>
      </c>
      <c r="BF11">
        <v>59</v>
      </c>
      <c r="BG11">
        <v>60</v>
      </c>
      <c r="BH11">
        <v>59</v>
      </c>
      <c r="BI11">
        <v>71</v>
      </c>
      <c r="BJ11">
        <v>65</v>
      </c>
      <c r="BK11">
        <v>56</v>
      </c>
      <c r="BL11">
        <v>64</v>
      </c>
      <c r="BM11">
        <v>50</v>
      </c>
      <c r="BN11">
        <v>46</v>
      </c>
      <c r="BO11">
        <v>50</v>
      </c>
      <c r="BP11">
        <v>49</v>
      </c>
      <c r="BQ11">
        <v>51</v>
      </c>
      <c r="BR11">
        <v>67</v>
      </c>
      <c r="BS11">
        <v>58</v>
      </c>
      <c r="BT11">
        <v>49</v>
      </c>
      <c r="BU11">
        <v>53</v>
      </c>
      <c r="BV11">
        <v>44</v>
      </c>
      <c r="BW11">
        <v>50</v>
      </c>
      <c r="BX11">
        <v>61</v>
      </c>
      <c r="BY11">
        <v>63</v>
      </c>
      <c r="BZ11">
        <v>53</v>
      </c>
      <c r="CA11">
        <v>62</v>
      </c>
      <c r="CB11">
        <v>49</v>
      </c>
      <c r="CC11">
        <v>48</v>
      </c>
      <c r="CD11">
        <v>70</v>
      </c>
      <c r="CE11">
        <v>67</v>
      </c>
      <c r="CF11">
        <v>69</v>
      </c>
      <c r="CG11">
        <v>81</v>
      </c>
      <c r="CH11">
        <v>68</v>
      </c>
      <c r="CI11">
        <v>65</v>
      </c>
      <c r="CJ11">
        <v>67</v>
      </c>
      <c r="CK11">
        <v>74</v>
      </c>
      <c r="CL11">
        <v>61</v>
      </c>
      <c r="CM11">
        <v>63</v>
      </c>
      <c r="CN11">
        <v>62</v>
      </c>
      <c r="CO11">
        <v>75</v>
      </c>
      <c r="CP11">
        <v>73</v>
      </c>
      <c r="CQ11">
        <v>67</v>
      </c>
      <c r="CR11">
        <v>69</v>
      </c>
      <c r="CS11">
        <v>74</v>
      </c>
      <c r="CT11">
        <v>81</v>
      </c>
      <c r="CU11">
        <v>92</v>
      </c>
      <c r="CV11">
        <v>71</v>
      </c>
      <c r="CW11">
        <v>87</v>
      </c>
      <c r="CX11">
        <v>95</v>
      </c>
      <c r="CY11">
        <v>85</v>
      </c>
      <c r="CZ11">
        <v>79</v>
      </c>
      <c r="DA11">
        <v>85</v>
      </c>
      <c r="DB11">
        <v>73</v>
      </c>
      <c r="DC11">
        <v>83</v>
      </c>
      <c r="DD11">
        <v>68</v>
      </c>
      <c r="DE11">
        <v>75</v>
      </c>
      <c r="DF11">
        <v>74</v>
      </c>
      <c r="DG11">
        <v>79</v>
      </c>
      <c r="DH11">
        <v>70</v>
      </c>
      <c r="DI11">
        <v>72</v>
      </c>
      <c r="DJ11">
        <v>57</v>
      </c>
      <c r="DK11">
        <v>56</v>
      </c>
      <c r="DL11">
        <v>61</v>
      </c>
      <c r="DM11">
        <v>70</v>
      </c>
      <c r="DN11">
        <v>51</v>
      </c>
      <c r="DO11">
        <v>79</v>
      </c>
      <c r="DP11">
        <v>66</v>
      </c>
      <c r="DQ11">
        <v>70</v>
      </c>
      <c r="DR11">
        <v>48</v>
      </c>
      <c r="DS11">
        <v>54</v>
      </c>
      <c r="DT11">
        <v>54</v>
      </c>
      <c r="DU11">
        <v>54</v>
      </c>
      <c r="DV11">
        <v>35</v>
      </c>
      <c r="DW11">
        <v>59</v>
      </c>
      <c r="DX11">
        <v>53</v>
      </c>
      <c r="DY11">
        <v>52</v>
      </c>
      <c r="DZ11">
        <v>40</v>
      </c>
      <c r="EA11">
        <v>48</v>
      </c>
      <c r="EB11">
        <v>38</v>
      </c>
      <c r="EC11">
        <v>53</v>
      </c>
      <c r="ED11">
        <v>41</v>
      </c>
      <c r="EE11">
        <v>31</v>
      </c>
      <c r="EF11">
        <v>36</v>
      </c>
      <c r="EG11">
        <v>47</v>
      </c>
      <c r="EH11">
        <v>40</v>
      </c>
      <c r="EI11">
        <v>37</v>
      </c>
      <c r="EJ11">
        <v>34</v>
      </c>
      <c r="EK11">
        <v>34</v>
      </c>
      <c r="EL11">
        <v>20</v>
      </c>
      <c r="EM11">
        <v>40</v>
      </c>
      <c r="EN11">
        <v>25</v>
      </c>
      <c r="EO11">
        <v>23</v>
      </c>
      <c r="EP11">
        <v>29</v>
      </c>
      <c r="EQ11">
        <v>35</v>
      </c>
      <c r="ER11">
        <v>22</v>
      </c>
      <c r="ES11">
        <v>31</v>
      </c>
      <c r="ET11">
        <v>25</v>
      </c>
      <c r="EU11">
        <v>33</v>
      </c>
      <c r="EV11">
        <v>22</v>
      </c>
      <c r="EW11">
        <v>20</v>
      </c>
      <c r="EX11">
        <v>9</v>
      </c>
      <c r="EY11">
        <v>23</v>
      </c>
      <c r="EZ11">
        <v>11</v>
      </c>
      <c r="FA11">
        <v>22</v>
      </c>
      <c r="FB11">
        <v>18</v>
      </c>
      <c r="FC11">
        <v>24</v>
      </c>
      <c r="FD11">
        <v>13</v>
      </c>
      <c r="FE11">
        <v>21</v>
      </c>
      <c r="FF11">
        <v>11</v>
      </c>
      <c r="FG11">
        <v>12</v>
      </c>
      <c r="FH11">
        <v>6</v>
      </c>
      <c r="FI11">
        <v>16</v>
      </c>
      <c r="FJ11">
        <v>8</v>
      </c>
      <c r="FK11">
        <v>11</v>
      </c>
      <c r="FL11">
        <v>5</v>
      </c>
      <c r="FM11">
        <v>8</v>
      </c>
      <c r="FN11">
        <v>6</v>
      </c>
      <c r="FO11">
        <v>5</v>
      </c>
      <c r="FP11">
        <v>6</v>
      </c>
      <c r="FQ11">
        <v>9</v>
      </c>
      <c r="FR11">
        <v>2</v>
      </c>
      <c r="FS11">
        <v>7</v>
      </c>
      <c r="FT11">
        <v>0</v>
      </c>
      <c r="FU11">
        <v>8</v>
      </c>
      <c r="FV11">
        <v>3</v>
      </c>
      <c r="FW11">
        <v>4</v>
      </c>
      <c r="FX11">
        <v>1</v>
      </c>
      <c r="FY11">
        <v>2</v>
      </c>
      <c r="FZ11">
        <v>1</v>
      </c>
      <c r="GA11">
        <v>3</v>
      </c>
      <c r="GB11">
        <v>0</v>
      </c>
      <c r="GC11">
        <v>2</v>
      </c>
      <c r="GD11">
        <v>1</v>
      </c>
      <c r="GE11">
        <v>1</v>
      </c>
      <c r="GF11">
        <v>2</v>
      </c>
      <c r="GG11">
        <v>1</v>
      </c>
      <c r="GH11">
        <v>1</v>
      </c>
      <c r="GI11">
        <v>1</v>
      </c>
      <c r="GJ11">
        <v>0</v>
      </c>
      <c r="GK11">
        <v>0</v>
      </c>
      <c r="GL11">
        <v>0</v>
      </c>
      <c r="GM11">
        <v>0</v>
      </c>
      <c r="GN11">
        <v>0</v>
      </c>
      <c r="GO11">
        <v>0</v>
      </c>
      <c r="GP11">
        <v>0</v>
      </c>
      <c r="GQ11">
        <v>1</v>
      </c>
      <c r="GR11">
        <v>0</v>
      </c>
      <c r="GS11">
        <v>0</v>
      </c>
      <c r="GT11">
        <v>1</v>
      </c>
      <c r="GU11">
        <v>0</v>
      </c>
      <c r="GV11">
        <v>0</v>
      </c>
      <c r="GW11">
        <v>2</v>
      </c>
      <c r="GY11">
        <f t="shared" si="0"/>
        <v>1501</v>
      </c>
      <c r="HA11">
        <v>0</v>
      </c>
      <c r="HB11">
        <v>0</v>
      </c>
      <c r="HC11">
        <v>0</v>
      </c>
      <c r="HD11">
        <v>0</v>
      </c>
      <c r="HE11">
        <v>0</v>
      </c>
      <c r="HF11">
        <v>0</v>
      </c>
      <c r="HG11">
        <v>9</v>
      </c>
      <c r="HH11">
        <v>0</v>
      </c>
      <c r="HI11">
        <v>9</v>
      </c>
      <c r="HJ11">
        <v>2</v>
      </c>
      <c r="HK11">
        <v>0</v>
      </c>
      <c r="HL11">
        <v>2</v>
      </c>
      <c r="HM11">
        <v>4043</v>
      </c>
      <c r="HN11">
        <v>4296</v>
      </c>
      <c r="HO11">
        <v>8339</v>
      </c>
    </row>
    <row r="12" spans="1:226">
      <c r="A12" t="s">
        <v>1454</v>
      </c>
      <c r="B12">
        <v>53</v>
      </c>
      <c r="C12">
        <v>53</v>
      </c>
      <c r="D12">
        <v>64</v>
      </c>
      <c r="E12">
        <v>49</v>
      </c>
      <c r="F12">
        <v>62</v>
      </c>
      <c r="G12">
        <v>68</v>
      </c>
      <c r="H12">
        <v>75</v>
      </c>
      <c r="I12">
        <v>69</v>
      </c>
      <c r="J12">
        <v>91</v>
      </c>
      <c r="K12">
        <v>58</v>
      </c>
      <c r="L12">
        <v>76</v>
      </c>
      <c r="M12">
        <v>74</v>
      </c>
      <c r="N12">
        <v>71</v>
      </c>
      <c r="O12">
        <v>65</v>
      </c>
      <c r="P12">
        <v>62</v>
      </c>
      <c r="Q12">
        <v>66</v>
      </c>
      <c r="R12">
        <v>73</v>
      </c>
      <c r="S12">
        <v>95</v>
      </c>
      <c r="T12">
        <v>75</v>
      </c>
      <c r="U12">
        <v>61</v>
      </c>
      <c r="V12">
        <v>67</v>
      </c>
      <c r="W12">
        <v>71</v>
      </c>
      <c r="X12">
        <v>62</v>
      </c>
      <c r="Y12">
        <v>70</v>
      </c>
      <c r="Z12">
        <v>70</v>
      </c>
      <c r="AA12">
        <v>83</v>
      </c>
      <c r="AB12">
        <v>77</v>
      </c>
      <c r="AC12">
        <v>78</v>
      </c>
      <c r="AD12">
        <v>85</v>
      </c>
      <c r="AE12">
        <v>75</v>
      </c>
      <c r="AF12">
        <v>77</v>
      </c>
      <c r="AG12">
        <v>68</v>
      </c>
      <c r="AH12">
        <v>76</v>
      </c>
      <c r="AI12">
        <v>78</v>
      </c>
      <c r="AJ12">
        <v>74</v>
      </c>
      <c r="AK12">
        <v>67</v>
      </c>
      <c r="AL12">
        <v>74</v>
      </c>
      <c r="AM12">
        <v>71</v>
      </c>
      <c r="AN12">
        <v>65</v>
      </c>
      <c r="AO12">
        <v>60</v>
      </c>
      <c r="AP12">
        <v>76</v>
      </c>
      <c r="AQ12">
        <v>80</v>
      </c>
      <c r="AR12">
        <v>82</v>
      </c>
      <c r="AS12">
        <v>66</v>
      </c>
      <c r="AT12">
        <v>59</v>
      </c>
      <c r="AU12">
        <v>61</v>
      </c>
      <c r="AV12">
        <v>84</v>
      </c>
      <c r="AW12">
        <v>91</v>
      </c>
      <c r="AX12">
        <v>94</v>
      </c>
      <c r="AY12">
        <v>100</v>
      </c>
      <c r="AZ12">
        <v>102</v>
      </c>
      <c r="BA12">
        <v>114</v>
      </c>
      <c r="BB12">
        <v>95</v>
      </c>
      <c r="BC12">
        <v>97</v>
      </c>
      <c r="BD12">
        <v>115</v>
      </c>
      <c r="BE12">
        <v>117</v>
      </c>
      <c r="BF12">
        <v>95</v>
      </c>
      <c r="BG12">
        <v>101</v>
      </c>
      <c r="BH12">
        <v>108</v>
      </c>
      <c r="BI12">
        <v>113</v>
      </c>
      <c r="BJ12">
        <v>115</v>
      </c>
      <c r="BK12">
        <v>95</v>
      </c>
      <c r="BL12">
        <v>119</v>
      </c>
      <c r="BM12">
        <v>113</v>
      </c>
      <c r="BN12">
        <v>92</v>
      </c>
      <c r="BO12">
        <v>92</v>
      </c>
      <c r="BP12">
        <v>113</v>
      </c>
      <c r="BQ12">
        <v>100</v>
      </c>
      <c r="BR12">
        <v>115</v>
      </c>
      <c r="BS12">
        <v>97</v>
      </c>
      <c r="BT12">
        <v>92</v>
      </c>
      <c r="BU12">
        <v>98</v>
      </c>
      <c r="BV12">
        <v>85</v>
      </c>
      <c r="BW12">
        <v>84</v>
      </c>
      <c r="BX12">
        <v>80</v>
      </c>
      <c r="BY12">
        <v>81</v>
      </c>
      <c r="BZ12">
        <v>98</v>
      </c>
      <c r="CA12">
        <v>93</v>
      </c>
      <c r="CB12">
        <v>105</v>
      </c>
      <c r="CC12">
        <v>91</v>
      </c>
      <c r="CD12">
        <v>101</v>
      </c>
      <c r="CE12">
        <v>101</v>
      </c>
      <c r="CF12">
        <v>116</v>
      </c>
      <c r="CG12">
        <v>106</v>
      </c>
      <c r="CH12">
        <v>92</v>
      </c>
      <c r="CI12">
        <v>93</v>
      </c>
      <c r="CJ12">
        <v>90</v>
      </c>
      <c r="CK12">
        <v>89</v>
      </c>
      <c r="CL12">
        <v>116</v>
      </c>
      <c r="CM12">
        <v>84</v>
      </c>
      <c r="CN12">
        <v>123</v>
      </c>
      <c r="CO12">
        <v>135</v>
      </c>
      <c r="CP12">
        <v>126</v>
      </c>
      <c r="CQ12">
        <v>133</v>
      </c>
      <c r="CR12">
        <v>117</v>
      </c>
      <c r="CS12">
        <v>104</v>
      </c>
      <c r="CT12">
        <v>118</v>
      </c>
      <c r="CU12">
        <v>145</v>
      </c>
      <c r="CV12">
        <v>130</v>
      </c>
      <c r="CW12">
        <v>117</v>
      </c>
      <c r="CX12">
        <v>121</v>
      </c>
      <c r="CY12">
        <v>148</v>
      </c>
      <c r="CZ12">
        <v>129</v>
      </c>
      <c r="DA12">
        <v>133</v>
      </c>
      <c r="DB12">
        <v>121</v>
      </c>
      <c r="DC12">
        <v>111</v>
      </c>
      <c r="DD12">
        <v>117</v>
      </c>
      <c r="DE12">
        <v>161</v>
      </c>
      <c r="DF12">
        <v>107</v>
      </c>
      <c r="DG12">
        <v>104</v>
      </c>
      <c r="DH12">
        <v>114</v>
      </c>
      <c r="DI12">
        <v>125</v>
      </c>
      <c r="DJ12">
        <v>95</v>
      </c>
      <c r="DK12">
        <v>119</v>
      </c>
      <c r="DL12">
        <v>109</v>
      </c>
      <c r="DM12">
        <v>115</v>
      </c>
      <c r="DN12">
        <v>88</v>
      </c>
      <c r="DO12">
        <v>101</v>
      </c>
      <c r="DP12">
        <v>77</v>
      </c>
      <c r="DQ12">
        <v>89</v>
      </c>
      <c r="DR12">
        <v>85</v>
      </c>
      <c r="DS12">
        <v>87</v>
      </c>
      <c r="DT12">
        <v>97</v>
      </c>
      <c r="DU12">
        <v>88</v>
      </c>
      <c r="DV12">
        <v>66</v>
      </c>
      <c r="DW12">
        <v>94</v>
      </c>
      <c r="DX12">
        <v>75</v>
      </c>
      <c r="DY12">
        <v>77</v>
      </c>
      <c r="DZ12">
        <v>73</v>
      </c>
      <c r="EA12">
        <v>90</v>
      </c>
      <c r="EB12">
        <v>53</v>
      </c>
      <c r="EC12">
        <v>75</v>
      </c>
      <c r="ED12">
        <v>63</v>
      </c>
      <c r="EE12">
        <v>66</v>
      </c>
      <c r="EF12">
        <v>54</v>
      </c>
      <c r="EG12">
        <v>66</v>
      </c>
      <c r="EH12">
        <v>57</v>
      </c>
      <c r="EI12">
        <v>45</v>
      </c>
      <c r="EJ12">
        <v>69</v>
      </c>
      <c r="EK12">
        <v>81</v>
      </c>
      <c r="EL12">
        <v>44</v>
      </c>
      <c r="EM12">
        <v>49</v>
      </c>
      <c r="EN12">
        <v>50</v>
      </c>
      <c r="EO12">
        <v>65</v>
      </c>
      <c r="EP12">
        <v>38</v>
      </c>
      <c r="EQ12">
        <v>52</v>
      </c>
      <c r="ER12">
        <v>38</v>
      </c>
      <c r="ES12">
        <v>57</v>
      </c>
      <c r="ET12">
        <v>51</v>
      </c>
      <c r="EU12">
        <v>51</v>
      </c>
      <c r="EV12">
        <v>28</v>
      </c>
      <c r="EW12">
        <v>45</v>
      </c>
      <c r="EX12">
        <v>22</v>
      </c>
      <c r="EY12">
        <v>45</v>
      </c>
      <c r="EZ12">
        <v>20</v>
      </c>
      <c r="FA12">
        <v>45</v>
      </c>
      <c r="FB12">
        <v>22</v>
      </c>
      <c r="FC12">
        <v>28</v>
      </c>
      <c r="FD12">
        <v>23</v>
      </c>
      <c r="FE12">
        <v>33</v>
      </c>
      <c r="FF12">
        <v>15</v>
      </c>
      <c r="FG12">
        <v>29</v>
      </c>
      <c r="FH12">
        <v>11</v>
      </c>
      <c r="FI12">
        <v>33</v>
      </c>
      <c r="FJ12">
        <v>9</v>
      </c>
      <c r="FK12">
        <v>23</v>
      </c>
      <c r="FL12">
        <v>5</v>
      </c>
      <c r="FM12">
        <v>20</v>
      </c>
      <c r="FN12">
        <v>11</v>
      </c>
      <c r="FO12">
        <v>17</v>
      </c>
      <c r="FP12">
        <v>4</v>
      </c>
      <c r="FQ12">
        <v>14</v>
      </c>
      <c r="FR12">
        <v>6</v>
      </c>
      <c r="FS12">
        <v>10</v>
      </c>
      <c r="FT12">
        <v>6</v>
      </c>
      <c r="FU12">
        <v>18</v>
      </c>
      <c r="FV12">
        <v>4</v>
      </c>
      <c r="FW12">
        <v>3</v>
      </c>
      <c r="FX12">
        <v>1</v>
      </c>
      <c r="FY12">
        <v>8</v>
      </c>
      <c r="FZ12">
        <v>3</v>
      </c>
      <c r="GA12">
        <v>10</v>
      </c>
      <c r="GB12">
        <v>1</v>
      </c>
      <c r="GC12">
        <v>7</v>
      </c>
      <c r="GD12">
        <v>1</v>
      </c>
      <c r="GE12">
        <v>1</v>
      </c>
      <c r="GF12">
        <v>0</v>
      </c>
      <c r="GG12">
        <v>6</v>
      </c>
      <c r="GH12">
        <v>3</v>
      </c>
      <c r="GI12">
        <v>0</v>
      </c>
      <c r="GJ12">
        <v>0</v>
      </c>
      <c r="GK12">
        <v>1</v>
      </c>
      <c r="GL12">
        <v>1</v>
      </c>
      <c r="GM12">
        <v>1</v>
      </c>
      <c r="GN12">
        <v>1</v>
      </c>
      <c r="GO12">
        <v>1</v>
      </c>
      <c r="GP12">
        <v>1</v>
      </c>
      <c r="GQ12">
        <v>2</v>
      </c>
      <c r="GR12">
        <v>1</v>
      </c>
      <c r="GS12">
        <v>0</v>
      </c>
      <c r="GT12">
        <v>1</v>
      </c>
      <c r="GU12">
        <v>1</v>
      </c>
      <c r="GV12">
        <v>2</v>
      </c>
      <c r="GW12">
        <v>1</v>
      </c>
      <c r="GY12">
        <f t="shared" si="0"/>
        <v>2560</v>
      </c>
      <c r="HA12">
        <v>0</v>
      </c>
      <c r="HB12">
        <v>0</v>
      </c>
      <c r="HC12">
        <v>0</v>
      </c>
      <c r="HD12">
        <v>0</v>
      </c>
      <c r="HE12">
        <v>0</v>
      </c>
      <c r="HF12">
        <v>0</v>
      </c>
      <c r="HG12">
        <v>14</v>
      </c>
      <c r="HH12">
        <v>4</v>
      </c>
      <c r="HI12">
        <v>18</v>
      </c>
      <c r="HJ12">
        <v>3</v>
      </c>
      <c r="HK12">
        <v>2</v>
      </c>
      <c r="HL12">
        <v>5</v>
      </c>
      <c r="HM12">
        <v>6692</v>
      </c>
      <c r="HN12">
        <v>7027</v>
      </c>
      <c r="HO12">
        <v>13719</v>
      </c>
    </row>
    <row r="13" spans="1:226">
      <c r="A13" t="s">
        <v>1455</v>
      </c>
      <c r="B13">
        <v>27</v>
      </c>
      <c r="C13">
        <v>24</v>
      </c>
      <c r="D13">
        <v>35</v>
      </c>
      <c r="E13">
        <v>32</v>
      </c>
      <c r="F13">
        <v>34</v>
      </c>
      <c r="G13">
        <v>25</v>
      </c>
      <c r="H13">
        <v>23</v>
      </c>
      <c r="I13">
        <v>34</v>
      </c>
      <c r="J13">
        <v>31</v>
      </c>
      <c r="K13">
        <v>27</v>
      </c>
      <c r="L13">
        <v>24</v>
      </c>
      <c r="M13">
        <v>25</v>
      </c>
      <c r="N13">
        <v>33</v>
      </c>
      <c r="O13">
        <v>27</v>
      </c>
      <c r="P13">
        <v>37</v>
      </c>
      <c r="Q13">
        <v>24</v>
      </c>
      <c r="R13">
        <v>37</v>
      </c>
      <c r="S13">
        <v>38</v>
      </c>
      <c r="T13">
        <v>38</v>
      </c>
      <c r="U13">
        <v>45</v>
      </c>
      <c r="V13">
        <v>36</v>
      </c>
      <c r="W13">
        <v>31</v>
      </c>
      <c r="X13">
        <v>31</v>
      </c>
      <c r="Y13">
        <v>34</v>
      </c>
      <c r="Z13">
        <v>43</v>
      </c>
      <c r="AA13">
        <v>33</v>
      </c>
      <c r="AB13">
        <v>45</v>
      </c>
      <c r="AC13">
        <v>34</v>
      </c>
      <c r="AD13">
        <v>31</v>
      </c>
      <c r="AE13">
        <v>34</v>
      </c>
      <c r="AF13">
        <v>30</v>
      </c>
      <c r="AG13">
        <v>36</v>
      </c>
      <c r="AH13">
        <v>37</v>
      </c>
      <c r="AI13">
        <v>27</v>
      </c>
      <c r="AJ13">
        <v>34</v>
      </c>
      <c r="AK13">
        <v>39</v>
      </c>
      <c r="AL13">
        <v>37</v>
      </c>
      <c r="AM13">
        <v>34</v>
      </c>
      <c r="AN13">
        <v>36</v>
      </c>
      <c r="AO13">
        <v>33</v>
      </c>
      <c r="AP13">
        <v>30</v>
      </c>
      <c r="AQ13">
        <v>40</v>
      </c>
      <c r="AR13">
        <v>50</v>
      </c>
      <c r="AS13">
        <v>37</v>
      </c>
      <c r="AT13">
        <v>41</v>
      </c>
      <c r="AU13">
        <v>47</v>
      </c>
      <c r="AV13">
        <v>47</v>
      </c>
      <c r="AW13">
        <v>39</v>
      </c>
      <c r="AX13">
        <v>48</v>
      </c>
      <c r="AY13">
        <v>39</v>
      </c>
      <c r="AZ13">
        <v>51</v>
      </c>
      <c r="BA13">
        <v>49</v>
      </c>
      <c r="BB13">
        <v>70</v>
      </c>
      <c r="BC13">
        <v>67</v>
      </c>
      <c r="BD13">
        <v>65</v>
      </c>
      <c r="BE13">
        <v>59</v>
      </c>
      <c r="BF13">
        <v>52</v>
      </c>
      <c r="BG13">
        <v>48</v>
      </c>
      <c r="BH13">
        <v>64</v>
      </c>
      <c r="BI13">
        <v>60</v>
      </c>
      <c r="BJ13">
        <v>47</v>
      </c>
      <c r="BK13">
        <v>53</v>
      </c>
      <c r="BL13">
        <v>47</v>
      </c>
      <c r="BM13">
        <v>51</v>
      </c>
      <c r="BN13">
        <v>63</v>
      </c>
      <c r="BO13">
        <v>51</v>
      </c>
      <c r="BP13">
        <v>46</v>
      </c>
      <c r="BQ13">
        <v>37</v>
      </c>
      <c r="BR13">
        <v>41</v>
      </c>
      <c r="BS13">
        <v>41</v>
      </c>
      <c r="BT13">
        <v>65</v>
      </c>
      <c r="BU13">
        <v>47</v>
      </c>
      <c r="BV13">
        <v>46</v>
      </c>
      <c r="BW13">
        <v>43</v>
      </c>
      <c r="BX13">
        <v>53</v>
      </c>
      <c r="BY13">
        <v>45</v>
      </c>
      <c r="BZ13">
        <v>48</v>
      </c>
      <c r="CA13">
        <v>49</v>
      </c>
      <c r="CB13">
        <v>53</v>
      </c>
      <c r="CC13">
        <v>39</v>
      </c>
      <c r="CD13">
        <v>51</v>
      </c>
      <c r="CE13">
        <v>62</v>
      </c>
      <c r="CF13">
        <v>50</v>
      </c>
      <c r="CG13">
        <v>42</v>
      </c>
      <c r="CH13">
        <v>39</v>
      </c>
      <c r="CI13">
        <v>51</v>
      </c>
      <c r="CJ13">
        <v>43</v>
      </c>
      <c r="CK13">
        <v>68</v>
      </c>
      <c r="CL13">
        <v>51</v>
      </c>
      <c r="CM13">
        <v>60</v>
      </c>
      <c r="CN13">
        <v>61</v>
      </c>
      <c r="CO13">
        <v>51</v>
      </c>
      <c r="CP13">
        <v>74</v>
      </c>
      <c r="CQ13">
        <v>82</v>
      </c>
      <c r="CR13">
        <v>63</v>
      </c>
      <c r="CS13">
        <v>66</v>
      </c>
      <c r="CT13">
        <v>76</v>
      </c>
      <c r="CU13">
        <v>66</v>
      </c>
      <c r="CV13">
        <v>80</v>
      </c>
      <c r="CW13">
        <v>79</v>
      </c>
      <c r="CX13">
        <v>88</v>
      </c>
      <c r="CY13">
        <v>85</v>
      </c>
      <c r="CZ13">
        <v>66</v>
      </c>
      <c r="DA13">
        <v>67</v>
      </c>
      <c r="DB13">
        <v>63</v>
      </c>
      <c r="DC13">
        <v>73</v>
      </c>
      <c r="DD13">
        <v>81</v>
      </c>
      <c r="DE13">
        <v>70</v>
      </c>
      <c r="DF13">
        <v>78</v>
      </c>
      <c r="DG13">
        <v>61</v>
      </c>
      <c r="DH13">
        <v>49</v>
      </c>
      <c r="DI13">
        <v>51</v>
      </c>
      <c r="DJ13">
        <v>67</v>
      </c>
      <c r="DK13">
        <v>75</v>
      </c>
      <c r="DL13">
        <v>48</v>
      </c>
      <c r="DM13">
        <v>54</v>
      </c>
      <c r="DN13">
        <v>51</v>
      </c>
      <c r="DO13">
        <v>69</v>
      </c>
      <c r="DP13">
        <v>54</v>
      </c>
      <c r="DQ13">
        <v>60</v>
      </c>
      <c r="DR13">
        <v>55</v>
      </c>
      <c r="DS13">
        <v>52</v>
      </c>
      <c r="DT13">
        <v>50</v>
      </c>
      <c r="DU13">
        <v>47</v>
      </c>
      <c r="DV13">
        <v>53</v>
      </c>
      <c r="DW13">
        <v>49</v>
      </c>
      <c r="DX13">
        <v>37</v>
      </c>
      <c r="DY13">
        <v>59</v>
      </c>
      <c r="DZ13">
        <v>43</v>
      </c>
      <c r="EA13">
        <v>44</v>
      </c>
      <c r="EB13">
        <v>48</v>
      </c>
      <c r="EC13">
        <v>38</v>
      </c>
      <c r="ED13">
        <v>26</v>
      </c>
      <c r="EE13">
        <v>45</v>
      </c>
      <c r="EF13">
        <v>39</v>
      </c>
      <c r="EG13">
        <v>41</v>
      </c>
      <c r="EH13">
        <v>30</v>
      </c>
      <c r="EI13">
        <v>45</v>
      </c>
      <c r="EJ13">
        <v>32</v>
      </c>
      <c r="EK13">
        <v>35</v>
      </c>
      <c r="EL13">
        <v>36</v>
      </c>
      <c r="EM13">
        <v>39</v>
      </c>
      <c r="EN13">
        <v>29</v>
      </c>
      <c r="EO13">
        <v>31</v>
      </c>
      <c r="EP13">
        <v>23</v>
      </c>
      <c r="EQ13">
        <v>42</v>
      </c>
      <c r="ER13">
        <v>33</v>
      </c>
      <c r="ES13">
        <v>24</v>
      </c>
      <c r="ET13">
        <v>30</v>
      </c>
      <c r="EU13">
        <v>28</v>
      </c>
      <c r="EV13">
        <v>16</v>
      </c>
      <c r="EW13">
        <v>29</v>
      </c>
      <c r="EX13">
        <v>16</v>
      </c>
      <c r="EY13">
        <v>26</v>
      </c>
      <c r="EZ13">
        <v>18</v>
      </c>
      <c r="FA13">
        <v>20</v>
      </c>
      <c r="FB13">
        <v>14</v>
      </c>
      <c r="FC13">
        <v>27</v>
      </c>
      <c r="FD13">
        <v>19</v>
      </c>
      <c r="FE13">
        <v>18</v>
      </c>
      <c r="FF13">
        <v>13</v>
      </c>
      <c r="FG13">
        <v>15</v>
      </c>
      <c r="FH13">
        <v>14</v>
      </c>
      <c r="FI13">
        <v>13</v>
      </c>
      <c r="FJ13">
        <v>8</v>
      </c>
      <c r="FK13">
        <v>21</v>
      </c>
      <c r="FL13">
        <v>9</v>
      </c>
      <c r="FM13">
        <v>10</v>
      </c>
      <c r="FN13">
        <v>11</v>
      </c>
      <c r="FO13">
        <v>19</v>
      </c>
      <c r="FP13">
        <v>8</v>
      </c>
      <c r="FQ13">
        <v>10</v>
      </c>
      <c r="FR13">
        <v>4</v>
      </c>
      <c r="FS13">
        <v>9</v>
      </c>
      <c r="FT13">
        <v>4</v>
      </c>
      <c r="FU13">
        <v>4</v>
      </c>
      <c r="FV13">
        <v>2</v>
      </c>
      <c r="FW13">
        <v>8</v>
      </c>
      <c r="FX13">
        <v>5</v>
      </c>
      <c r="FY13">
        <v>9</v>
      </c>
      <c r="FZ13">
        <v>2</v>
      </c>
      <c r="GA13">
        <v>4</v>
      </c>
      <c r="GB13">
        <v>3</v>
      </c>
      <c r="GC13">
        <v>4</v>
      </c>
      <c r="GD13">
        <v>0</v>
      </c>
      <c r="GE13">
        <v>1</v>
      </c>
      <c r="GF13">
        <v>0</v>
      </c>
      <c r="GG13">
        <v>0</v>
      </c>
      <c r="GH13">
        <v>1</v>
      </c>
      <c r="GI13">
        <v>1</v>
      </c>
      <c r="GJ13">
        <v>0</v>
      </c>
      <c r="GK13">
        <v>1</v>
      </c>
      <c r="GL13">
        <v>1</v>
      </c>
      <c r="GM13">
        <v>3</v>
      </c>
      <c r="GN13">
        <v>1</v>
      </c>
      <c r="GO13">
        <v>0</v>
      </c>
      <c r="GP13">
        <v>0</v>
      </c>
      <c r="GQ13">
        <v>0</v>
      </c>
      <c r="GR13">
        <v>1</v>
      </c>
      <c r="GS13">
        <v>1</v>
      </c>
      <c r="GT13">
        <v>0</v>
      </c>
      <c r="GU13">
        <v>0</v>
      </c>
      <c r="GV13">
        <v>0</v>
      </c>
      <c r="GW13">
        <v>0</v>
      </c>
      <c r="GY13">
        <f t="shared" si="0"/>
        <v>1606</v>
      </c>
      <c r="HA13">
        <v>0</v>
      </c>
      <c r="HB13">
        <v>0</v>
      </c>
      <c r="HC13">
        <v>0</v>
      </c>
      <c r="HD13">
        <v>0</v>
      </c>
      <c r="HE13">
        <v>0</v>
      </c>
      <c r="HF13">
        <v>0</v>
      </c>
      <c r="HG13">
        <v>5</v>
      </c>
      <c r="HH13">
        <v>3</v>
      </c>
      <c r="HI13">
        <v>8</v>
      </c>
      <c r="HJ13">
        <v>3</v>
      </c>
      <c r="HK13">
        <v>0</v>
      </c>
      <c r="HL13">
        <v>3</v>
      </c>
      <c r="HM13">
        <v>3681</v>
      </c>
      <c r="HN13">
        <v>3744</v>
      </c>
      <c r="HO13">
        <v>7425</v>
      </c>
    </row>
    <row r="14" spans="1:226">
      <c r="A14" t="s">
        <v>1456</v>
      </c>
      <c r="B14">
        <v>20</v>
      </c>
      <c r="C14">
        <v>17</v>
      </c>
      <c r="D14">
        <v>33</v>
      </c>
      <c r="E14">
        <v>30</v>
      </c>
      <c r="F14">
        <v>31</v>
      </c>
      <c r="G14">
        <v>17</v>
      </c>
      <c r="H14">
        <v>16</v>
      </c>
      <c r="I14">
        <v>21</v>
      </c>
      <c r="J14">
        <v>24</v>
      </c>
      <c r="K14">
        <v>22</v>
      </c>
      <c r="L14">
        <v>21</v>
      </c>
      <c r="M14">
        <v>29</v>
      </c>
      <c r="N14">
        <v>37</v>
      </c>
      <c r="O14">
        <v>21</v>
      </c>
      <c r="P14">
        <v>31</v>
      </c>
      <c r="Q14">
        <v>20</v>
      </c>
      <c r="R14">
        <v>46</v>
      </c>
      <c r="S14">
        <v>34</v>
      </c>
      <c r="T14">
        <v>41</v>
      </c>
      <c r="U14">
        <v>31</v>
      </c>
      <c r="V14">
        <v>30</v>
      </c>
      <c r="W14">
        <v>26</v>
      </c>
      <c r="X14">
        <v>33</v>
      </c>
      <c r="Y14">
        <v>26</v>
      </c>
      <c r="Z14">
        <v>36</v>
      </c>
      <c r="AA14">
        <v>30</v>
      </c>
      <c r="AB14">
        <v>30</v>
      </c>
      <c r="AC14">
        <v>14</v>
      </c>
      <c r="AD14">
        <v>32</v>
      </c>
      <c r="AE14">
        <v>27</v>
      </c>
      <c r="AF14">
        <v>21</v>
      </c>
      <c r="AG14">
        <v>36</v>
      </c>
      <c r="AH14">
        <v>39</v>
      </c>
      <c r="AI14">
        <v>33</v>
      </c>
      <c r="AJ14">
        <v>25</v>
      </c>
      <c r="AK14">
        <v>24</v>
      </c>
      <c r="AL14">
        <v>29</v>
      </c>
      <c r="AM14">
        <v>25</v>
      </c>
      <c r="AN14">
        <v>33</v>
      </c>
      <c r="AO14">
        <v>24</v>
      </c>
      <c r="AP14">
        <v>36</v>
      </c>
      <c r="AQ14">
        <v>24</v>
      </c>
      <c r="AR14">
        <v>32</v>
      </c>
      <c r="AS14">
        <v>32</v>
      </c>
      <c r="AT14">
        <v>25</v>
      </c>
      <c r="AU14">
        <v>30</v>
      </c>
      <c r="AV14">
        <v>32</v>
      </c>
      <c r="AW14">
        <v>35</v>
      </c>
      <c r="AX14">
        <v>36</v>
      </c>
      <c r="AY14">
        <v>37</v>
      </c>
      <c r="AZ14">
        <v>41</v>
      </c>
      <c r="BA14">
        <v>40</v>
      </c>
      <c r="BB14">
        <v>33</v>
      </c>
      <c r="BC14">
        <v>30</v>
      </c>
      <c r="BD14">
        <v>39</v>
      </c>
      <c r="BE14">
        <v>39</v>
      </c>
      <c r="BF14">
        <v>46</v>
      </c>
      <c r="BG14">
        <v>34</v>
      </c>
      <c r="BH14">
        <v>35</v>
      </c>
      <c r="BI14">
        <v>38</v>
      </c>
      <c r="BJ14">
        <v>36</v>
      </c>
      <c r="BK14">
        <v>38</v>
      </c>
      <c r="BL14">
        <v>37</v>
      </c>
      <c r="BM14">
        <v>38</v>
      </c>
      <c r="BN14">
        <v>32</v>
      </c>
      <c r="BO14">
        <v>36</v>
      </c>
      <c r="BP14">
        <v>32</v>
      </c>
      <c r="BQ14">
        <v>33</v>
      </c>
      <c r="BR14">
        <v>38</v>
      </c>
      <c r="BS14">
        <v>33</v>
      </c>
      <c r="BT14">
        <v>35</v>
      </c>
      <c r="BU14">
        <v>38</v>
      </c>
      <c r="BV14">
        <v>37</v>
      </c>
      <c r="BW14">
        <v>34</v>
      </c>
      <c r="BX14">
        <v>34</v>
      </c>
      <c r="BY14">
        <v>37</v>
      </c>
      <c r="BZ14">
        <v>37</v>
      </c>
      <c r="CA14">
        <v>40</v>
      </c>
      <c r="CB14">
        <v>41</v>
      </c>
      <c r="CC14">
        <v>35</v>
      </c>
      <c r="CD14">
        <v>39</v>
      </c>
      <c r="CE14">
        <v>33</v>
      </c>
      <c r="CF14">
        <v>42</v>
      </c>
      <c r="CG14">
        <v>39</v>
      </c>
      <c r="CH14">
        <v>35</v>
      </c>
      <c r="CI14">
        <v>48</v>
      </c>
      <c r="CJ14">
        <v>43</v>
      </c>
      <c r="CK14">
        <v>31</v>
      </c>
      <c r="CL14">
        <v>46</v>
      </c>
      <c r="CM14">
        <v>46</v>
      </c>
      <c r="CN14">
        <v>51</v>
      </c>
      <c r="CO14">
        <v>44</v>
      </c>
      <c r="CP14">
        <v>46</v>
      </c>
      <c r="CQ14">
        <v>52</v>
      </c>
      <c r="CR14">
        <v>39</v>
      </c>
      <c r="CS14">
        <v>47</v>
      </c>
      <c r="CT14">
        <v>46</v>
      </c>
      <c r="CU14">
        <v>42</v>
      </c>
      <c r="CV14">
        <v>56</v>
      </c>
      <c r="CW14">
        <v>55</v>
      </c>
      <c r="CX14">
        <v>53</v>
      </c>
      <c r="CY14">
        <v>48</v>
      </c>
      <c r="CZ14">
        <v>34</v>
      </c>
      <c r="DA14">
        <v>41</v>
      </c>
      <c r="DB14">
        <v>46</v>
      </c>
      <c r="DC14">
        <v>52</v>
      </c>
      <c r="DD14">
        <v>36</v>
      </c>
      <c r="DE14">
        <v>42</v>
      </c>
      <c r="DF14">
        <v>36</v>
      </c>
      <c r="DG14">
        <v>33</v>
      </c>
      <c r="DH14">
        <v>40</v>
      </c>
      <c r="DI14">
        <v>50</v>
      </c>
      <c r="DJ14">
        <v>46</v>
      </c>
      <c r="DK14">
        <v>52</v>
      </c>
      <c r="DL14">
        <v>42</v>
      </c>
      <c r="DM14">
        <v>35</v>
      </c>
      <c r="DN14">
        <v>36</v>
      </c>
      <c r="DO14">
        <v>44</v>
      </c>
      <c r="DP14">
        <v>25</v>
      </c>
      <c r="DQ14">
        <v>32</v>
      </c>
      <c r="DR14">
        <v>25</v>
      </c>
      <c r="DS14">
        <v>29</v>
      </c>
      <c r="DT14">
        <v>30</v>
      </c>
      <c r="DU14">
        <v>41</v>
      </c>
      <c r="DV14">
        <v>28</v>
      </c>
      <c r="DW14">
        <v>23</v>
      </c>
      <c r="DX14">
        <v>31</v>
      </c>
      <c r="DY14">
        <v>32</v>
      </c>
      <c r="DZ14">
        <v>29</v>
      </c>
      <c r="EA14">
        <v>35</v>
      </c>
      <c r="EB14">
        <v>30</v>
      </c>
      <c r="EC14">
        <v>25</v>
      </c>
      <c r="ED14">
        <v>33</v>
      </c>
      <c r="EE14">
        <v>27</v>
      </c>
      <c r="EF14">
        <v>23</v>
      </c>
      <c r="EG14">
        <v>14</v>
      </c>
      <c r="EH14">
        <v>25</v>
      </c>
      <c r="EI14">
        <v>23</v>
      </c>
      <c r="EJ14">
        <v>16</v>
      </c>
      <c r="EK14">
        <v>20</v>
      </c>
      <c r="EL14">
        <v>17</v>
      </c>
      <c r="EM14">
        <v>25</v>
      </c>
      <c r="EN14">
        <v>16</v>
      </c>
      <c r="EO14">
        <v>18</v>
      </c>
      <c r="EP14">
        <v>17</v>
      </c>
      <c r="EQ14">
        <v>15</v>
      </c>
      <c r="ER14">
        <v>13</v>
      </c>
      <c r="ES14">
        <v>19</v>
      </c>
      <c r="ET14">
        <v>16</v>
      </c>
      <c r="EU14">
        <v>13</v>
      </c>
      <c r="EV14">
        <v>12</v>
      </c>
      <c r="EW14">
        <v>19</v>
      </c>
      <c r="EX14">
        <v>9</v>
      </c>
      <c r="EY14">
        <v>12</v>
      </c>
      <c r="EZ14">
        <v>11</v>
      </c>
      <c r="FA14">
        <v>4</v>
      </c>
      <c r="FB14">
        <v>6</v>
      </c>
      <c r="FC14">
        <v>10</v>
      </c>
      <c r="FD14">
        <v>9</v>
      </c>
      <c r="FE14">
        <v>9</v>
      </c>
      <c r="FF14">
        <v>3</v>
      </c>
      <c r="FG14">
        <v>5</v>
      </c>
      <c r="FH14">
        <v>8</v>
      </c>
      <c r="FI14">
        <v>12</v>
      </c>
      <c r="FJ14">
        <v>1</v>
      </c>
      <c r="FK14">
        <v>7</v>
      </c>
      <c r="FL14">
        <v>6</v>
      </c>
      <c r="FM14">
        <v>4</v>
      </c>
      <c r="FN14">
        <v>2</v>
      </c>
      <c r="FO14">
        <v>10</v>
      </c>
      <c r="FP14">
        <v>4</v>
      </c>
      <c r="FQ14">
        <v>1</v>
      </c>
      <c r="FR14">
        <v>3</v>
      </c>
      <c r="FS14">
        <v>8</v>
      </c>
      <c r="FT14">
        <v>2</v>
      </c>
      <c r="FU14">
        <v>2</v>
      </c>
      <c r="FV14">
        <v>2</v>
      </c>
      <c r="FW14">
        <v>2</v>
      </c>
      <c r="FX14">
        <v>2</v>
      </c>
      <c r="FY14">
        <v>1</v>
      </c>
      <c r="FZ14">
        <v>2</v>
      </c>
      <c r="GA14">
        <v>3</v>
      </c>
      <c r="GB14">
        <v>0</v>
      </c>
      <c r="GC14">
        <v>0</v>
      </c>
      <c r="GD14">
        <v>0</v>
      </c>
      <c r="GE14">
        <v>2</v>
      </c>
      <c r="GF14">
        <v>1</v>
      </c>
      <c r="GG14">
        <v>0</v>
      </c>
      <c r="GH14">
        <v>1</v>
      </c>
      <c r="GI14">
        <v>0</v>
      </c>
      <c r="GJ14">
        <v>0</v>
      </c>
      <c r="GK14">
        <v>1</v>
      </c>
      <c r="GL14">
        <v>0</v>
      </c>
      <c r="GM14">
        <v>0</v>
      </c>
      <c r="GN14">
        <v>1</v>
      </c>
      <c r="GO14">
        <v>0</v>
      </c>
      <c r="GP14">
        <v>0</v>
      </c>
      <c r="GQ14">
        <v>0</v>
      </c>
      <c r="GR14">
        <v>0</v>
      </c>
      <c r="GS14">
        <v>0</v>
      </c>
      <c r="GT14">
        <v>0</v>
      </c>
      <c r="GU14">
        <v>0</v>
      </c>
      <c r="GV14">
        <v>1</v>
      </c>
      <c r="GW14">
        <v>0</v>
      </c>
      <c r="GY14">
        <f t="shared" si="0"/>
        <v>906</v>
      </c>
      <c r="HA14">
        <v>0</v>
      </c>
      <c r="HB14">
        <v>0</v>
      </c>
      <c r="HC14">
        <v>0</v>
      </c>
      <c r="HD14">
        <v>0</v>
      </c>
      <c r="HE14">
        <v>0</v>
      </c>
      <c r="HF14">
        <v>0</v>
      </c>
      <c r="HG14">
        <v>3</v>
      </c>
      <c r="HH14">
        <v>3</v>
      </c>
      <c r="HI14">
        <v>6</v>
      </c>
      <c r="HJ14">
        <v>0</v>
      </c>
      <c r="HK14">
        <v>1</v>
      </c>
      <c r="HL14">
        <v>1</v>
      </c>
      <c r="HM14">
        <v>2597</v>
      </c>
      <c r="HN14">
        <v>2549</v>
      </c>
      <c r="HO14">
        <v>5146</v>
      </c>
    </row>
    <row r="15" spans="1:226">
      <c r="A15" t="s">
        <v>1457</v>
      </c>
      <c r="B15">
        <v>20</v>
      </c>
      <c r="C15">
        <v>20</v>
      </c>
      <c r="D15">
        <v>16</v>
      </c>
      <c r="E15">
        <v>24</v>
      </c>
      <c r="F15">
        <v>18</v>
      </c>
      <c r="G15">
        <v>18</v>
      </c>
      <c r="H15">
        <v>18</v>
      </c>
      <c r="I15">
        <v>16</v>
      </c>
      <c r="J15">
        <v>23</v>
      </c>
      <c r="K15">
        <v>19</v>
      </c>
      <c r="L15">
        <v>12</v>
      </c>
      <c r="M15">
        <v>18</v>
      </c>
      <c r="N15">
        <v>19</v>
      </c>
      <c r="O15">
        <v>20</v>
      </c>
      <c r="P15">
        <v>26</v>
      </c>
      <c r="Q15">
        <v>23</v>
      </c>
      <c r="R15">
        <v>16</v>
      </c>
      <c r="S15">
        <v>25</v>
      </c>
      <c r="T15">
        <v>24</v>
      </c>
      <c r="U15">
        <v>24</v>
      </c>
      <c r="V15">
        <v>12</v>
      </c>
      <c r="W15">
        <v>23</v>
      </c>
      <c r="X15">
        <v>16</v>
      </c>
      <c r="Y15">
        <v>18</v>
      </c>
      <c r="Z15">
        <v>16</v>
      </c>
      <c r="AA15">
        <v>21</v>
      </c>
      <c r="AB15">
        <v>16</v>
      </c>
      <c r="AC15">
        <v>19</v>
      </c>
      <c r="AD15">
        <v>19</v>
      </c>
      <c r="AE15">
        <v>18</v>
      </c>
      <c r="AF15">
        <v>18</v>
      </c>
      <c r="AG15">
        <v>18</v>
      </c>
      <c r="AH15">
        <v>16</v>
      </c>
      <c r="AI15">
        <v>20</v>
      </c>
      <c r="AJ15">
        <v>21</v>
      </c>
      <c r="AK15">
        <v>23</v>
      </c>
      <c r="AL15">
        <v>17</v>
      </c>
      <c r="AM15">
        <v>14</v>
      </c>
      <c r="AN15">
        <v>23</v>
      </c>
      <c r="AO15">
        <v>23</v>
      </c>
      <c r="AP15">
        <v>24</v>
      </c>
      <c r="AQ15">
        <v>18</v>
      </c>
      <c r="AR15">
        <v>21</v>
      </c>
      <c r="AS15">
        <v>17</v>
      </c>
      <c r="AT15">
        <v>26</v>
      </c>
      <c r="AU15">
        <v>24</v>
      </c>
      <c r="AV15">
        <v>33</v>
      </c>
      <c r="AW15">
        <v>23</v>
      </c>
      <c r="AX15">
        <v>32</v>
      </c>
      <c r="AY15">
        <v>35</v>
      </c>
      <c r="AZ15">
        <v>22</v>
      </c>
      <c r="BA15">
        <v>18</v>
      </c>
      <c r="BB15">
        <v>32</v>
      </c>
      <c r="BC15">
        <v>34</v>
      </c>
      <c r="BD15">
        <v>36</v>
      </c>
      <c r="BE15">
        <v>39</v>
      </c>
      <c r="BF15">
        <v>34</v>
      </c>
      <c r="BG15">
        <v>36</v>
      </c>
      <c r="BH15">
        <v>30</v>
      </c>
      <c r="BI15">
        <v>26</v>
      </c>
      <c r="BJ15">
        <v>26</v>
      </c>
      <c r="BK15">
        <v>27</v>
      </c>
      <c r="BL15">
        <v>21</v>
      </c>
      <c r="BM15">
        <v>26</v>
      </c>
      <c r="BN15">
        <v>24</v>
      </c>
      <c r="BO15">
        <v>21</v>
      </c>
      <c r="BP15">
        <v>18</v>
      </c>
      <c r="BQ15">
        <v>23</v>
      </c>
      <c r="BR15">
        <v>16</v>
      </c>
      <c r="BS15">
        <v>17</v>
      </c>
      <c r="BT15">
        <v>23</v>
      </c>
      <c r="BU15">
        <v>13</v>
      </c>
      <c r="BV15">
        <v>36</v>
      </c>
      <c r="BW15">
        <v>24</v>
      </c>
      <c r="BX15">
        <v>33</v>
      </c>
      <c r="BY15">
        <v>22</v>
      </c>
      <c r="BZ15">
        <v>24</v>
      </c>
      <c r="CA15">
        <v>23</v>
      </c>
      <c r="CB15">
        <v>36</v>
      </c>
      <c r="CC15">
        <v>20</v>
      </c>
      <c r="CD15">
        <v>22</v>
      </c>
      <c r="CE15">
        <v>22</v>
      </c>
      <c r="CF15">
        <v>23</v>
      </c>
      <c r="CG15">
        <v>23</v>
      </c>
      <c r="CH15">
        <v>35</v>
      </c>
      <c r="CI15">
        <v>25</v>
      </c>
      <c r="CJ15">
        <v>27</v>
      </c>
      <c r="CK15">
        <v>33</v>
      </c>
      <c r="CL15">
        <v>43</v>
      </c>
      <c r="CM15">
        <v>30</v>
      </c>
      <c r="CN15">
        <v>35</v>
      </c>
      <c r="CO15">
        <v>43</v>
      </c>
      <c r="CP15">
        <v>28</v>
      </c>
      <c r="CQ15">
        <v>41</v>
      </c>
      <c r="CR15">
        <v>37</v>
      </c>
      <c r="CS15">
        <v>36</v>
      </c>
      <c r="CT15">
        <v>25</v>
      </c>
      <c r="CU15">
        <v>35</v>
      </c>
      <c r="CV15">
        <v>41</v>
      </c>
      <c r="CW15">
        <v>43</v>
      </c>
      <c r="CX15">
        <v>50</v>
      </c>
      <c r="CY15">
        <v>49</v>
      </c>
      <c r="CZ15">
        <v>38</v>
      </c>
      <c r="DA15">
        <v>34</v>
      </c>
      <c r="DB15">
        <v>20</v>
      </c>
      <c r="DC15">
        <v>33</v>
      </c>
      <c r="DD15">
        <v>22</v>
      </c>
      <c r="DE15">
        <v>33</v>
      </c>
      <c r="DF15">
        <v>27</v>
      </c>
      <c r="DG15">
        <v>33</v>
      </c>
      <c r="DH15">
        <v>24</v>
      </c>
      <c r="DI15">
        <v>31</v>
      </c>
      <c r="DJ15">
        <v>35</v>
      </c>
      <c r="DK15">
        <v>27</v>
      </c>
      <c r="DL15">
        <v>22</v>
      </c>
      <c r="DM15">
        <v>35</v>
      </c>
      <c r="DN15">
        <v>27</v>
      </c>
      <c r="DO15">
        <v>39</v>
      </c>
      <c r="DP15">
        <v>25</v>
      </c>
      <c r="DQ15">
        <v>22</v>
      </c>
      <c r="DR15">
        <v>29</v>
      </c>
      <c r="DS15">
        <v>18</v>
      </c>
      <c r="DT15">
        <v>25</v>
      </c>
      <c r="DU15">
        <v>17</v>
      </c>
      <c r="DV15">
        <v>15</v>
      </c>
      <c r="DW15">
        <v>20</v>
      </c>
      <c r="DX15">
        <v>22</v>
      </c>
      <c r="DY15">
        <v>28</v>
      </c>
      <c r="DZ15">
        <v>12</v>
      </c>
      <c r="EA15">
        <v>14</v>
      </c>
      <c r="EB15">
        <v>13</v>
      </c>
      <c r="EC15">
        <v>19</v>
      </c>
      <c r="ED15">
        <v>13</v>
      </c>
      <c r="EE15">
        <v>16</v>
      </c>
      <c r="EF15">
        <v>18</v>
      </c>
      <c r="EG15">
        <v>18</v>
      </c>
      <c r="EH15">
        <v>13</v>
      </c>
      <c r="EI15">
        <v>23</v>
      </c>
      <c r="EJ15">
        <v>15</v>
      </c>
      <c r="EK15">
        <v>27</v>
      </c>
      <c r="EL15">
        <v>13</v>
      </c>
      <c r="EM15">
        <v>14</v>
      </c>
      <c r="EN15">
        <v>12</v>
      </c>
      <c r="EO15">
        <v>19</v>
      </c>
      <c r="EP15">
        <v>13</v>
      </c>
      <c r="EQ15">
        <v>12</v>
      </c>
      <c r="ER15">
        <v>10</v>
      </c>
      <c r="ES15">
        <v>12</v>
      </c>
      <c r="ET15">
        <v>5</v>
      </c>
      <c r="EU15">
        <v>16</v>
      </c>
      <c r="EV15">
        <v>9</v>
      </c>
      <c r="EW15">
        <v>14</v>
      </c>
      <c r="EX15">
        <v>8</v>
      </c>
      <c r="EY15">
        <v>5</v>
      </c>
      <c r="EZ15">
        <v>8</v>
      </c>
      <c r="FA15">
        <v>10</v>
      </c>
      <c r="FB15">
        <v>8</v>
      </c>
      <c r="FC15">
        <v>4</v>
      </c>
      <c r="FD15">
        <v>5</v>
      </c>
      <c r="FE15">
        <v>8</v>
      </c>
      <c r="FF15">
        <v>6</v>
      </c>
      <c r="FG15">
        <v>11</v>
      </c>
      <c r="FH15">
        <v>3</v>
      </c>
      <c r="FI15">
        <v>4</v>
      </c>
      <c r="FJ15">
        <v>3</v>
      </c>
      <c r="FK15">
        <v>8</v>
      </c>
      <c r="FL15">
        <v>3</v>
      </c>
      <c r="FM15">
        <v>1</v>
      </c>
      <c r="FN15">
        <v>2</v>
      </c>
      <c r="FO15">
        <v>6</v>
      </c>
      <c r="FP15">
        <v>2</v>
      </c>
      <c r="FQ15">
        <v>4</v>
      </c>
      <c r="FR15">
        <v>0</v>
      </c>
      <c r="FS15">
        <v>2</v>
      </c>
      <c r="FT15">
        <v>1</v>
      </c>
      <c r="FU15">
        <v>1</v>
      </c>
      <c r="FV15">
        <v>0</v>
      </c>
      <c r="FW15">
        <v>4</v>
      </c>
      <c r="FX15">
        <v>0</v>
      </c>
      <c r="FY15">
        <v>1</v>
      </c>
      <c r="FZ15">
        <v>0</v>
      </c>
      <c r="GA15">
        <v>1</v>
      </c>
      <c r="GB15">
        <v>0</v>
      </c>
      <c r="GC15">
        <v>1</v>
      </c>
      <c r="GD15">
        <v>0</v>
      </c>
      <c r="GE15">
        <v>1</v>
      </c>
      <c r="GF15">
        <v>0</v>
      </c>
      <c r="GG15">
        <v>3</v>
      </c>
      <c r="GH15">
        <v>0</v>
      </c>
      <c r="GI15">
        <v>1</v>
      </c>
      <c r="GJ15">
        <v>0</v>
      </c>
      <c r="GK15">
        <v>0</v>
      </c>
      <c r="GL15">
        <v>0</v>
      </c>
      <c r="GM15">
        <v>0</v>
      </c>
      <c r="GN15">
        <v>0</v>
      </c>
      <c r="GO15">
        <v>0</v>
      </c>
      <c r="GP15">
        <v>0</v>
      </c>
      <c r="GQ15">
        <v>0</v>
      </c>
      <c r="GR15">
        <v>0</v>
      </c>
      <c r="GS15">
        <v>0</v>
      </c>
      <c r="GT15">
        <v>0</v>
      </c>
      <c r="GU15">
        <v>0</v>
      </c>
      <c r="GV15">
        <v>0</v>
      </c>
      <c r="GW15">
        <v>0</v>
      </c>
      <c r="GY15">
        <f t="shared" si="0"/>
        <v>649</v>
      </c>
      <c r="HA15">
        <v>0</v>
      </c>
      <c r="HB15">
        <v>0</v>
      </c>
      <c r="HC15">
        <v>0</v>
      </c>
      <c r="HD15">
        <v>0</v>
      </c>
      <c r="HE15">
        <v>0</v>
      </c>
      <c r="HF15">
        <v>0</v>
      </c>
      <c r="HG15">
        <v>3</v>
      </c>
      <c r="HH15">
        <v>1</v>
      </c>
      <c r="HI15">
        <v>4</v>
      </c>
      <c r="HJ15">
        <v>1</v>
      </c>
      <c r="HK15">
        <v>0</v>
      </c>
      <c r="HL15">
        <v>1</v>
      </c>
      <c r="HM15">
        <v>1809</v>
      </c>
      <c r="HN15">
        <v>1921</v>
      </c>
      <c r="HO15">
        <v>3730</v>
      </c>
    </row>
    <row r="16" spans="1:226">
      <c r="A16" t="s">
        <v>1458</v>
      </c>
      <c r="B16">
        <v>22</v>
      </c>
      <c r="C16">
        <v>28</v>
      </c>
      <c r="D16">
        <v>24</v>
      </c>
      <c r="E16">
        <v>23</v>
      </c>
      <c r="F16">
        <v>28</v>
      </c>
      <c r="G16">
        <v>24</v>
      </c>
      <c r="H16">
        <v>27</v>
      </c>
      <c r="I16">
        <v>19</v>
      </c>
      <c r="J16">
        <v>29</v>
      </c>
      <c r="K16">
        <v>28</v>
      </c>
      <c r="L16">
        <v>18</v>
      </c>
      <c r="M16">
        <v>19</v>
      </c>
      <c r="N16">
        <v>20</v>
      </c>
      <c r="O16">
        <v>35</v>
      </c>
      <c r="P16">
        <v>27</v>
      </c>
      <c r="Q16">
        <v>20</v>
      </c>
      <c r="R16">
        <v>22</v>
      </c>
      <c r="S16">
        <v>34</v>
      </c>
      <c r="T16">
        <v>24</v>
      </c>
      <c r="U16">
        <v>29</v>
      </c>
      <c r="V16">
        <v>26</v>
      </c>
      <c r="W16">
        <v>28</v>
      </c>
      <c r="X16">
        <v>36</v>
      </c>
      <c r="Y16">
        <v>33</v>
      </c>
      <c r="Z16">
        <v>27</v>
      </c>
      <c r="AA16">
        <v>25</v>
      </c>
      <c r="AB16">
        <v>36</v>
      </c>
      <c r="AC16">
        <v>22</v>
      </c>
      <c r="AD16">
        <v>19</v>
      </c>
      <c r="AE16">
        <v>35</v>
      </c>
      <c r="AF16">
        <v>31</v>
      </c>
      <c r="AG16">
        <v>34</v>
      </c>
      <c r="AH16">
        <v>31</v>
      </c>
      <c r="AI16">
        <v>25</v>
      </c>
      <c r="AJ16">
        <v>37</v>
      </c>
      <c r="AK16">
        <v>32</v>
      </c>
      <c r="AL16">
        <v>38</v>
      </c>
      <c r="AM16">
        <v>31</v>
      </c>
      <c r="AN16">
        <v>38</v>
      </c>
      <c r="AO16">
        <v>30</v>
      </c>
      <c r="AP16">
        <v>39</v>
      </c>
      <c r="AQ16">
        <v>27</v>
      </c>
      <c r="AR16">
        <v>34</v>
      </c>
      <c r="AS16">
        <v>30</v>
      </c>
      <c r="AT16">
        <v>35</v>
      </c>
      <c r="AU16">
        <v>34</v>
      </c>
      <c r="AV16">
        <v>54</v>
      </c>
      <c r="AW16">
        <v>37</v>
      </c>
      <c r="AX16">
        <v>45</v>
      </c>
      <c r="AY16">
        <v>46</v>
      </c>
      <c r="AZ16">
        <v>61</v>
      </c>
      <c r="BA16">
        <v>35</v>
      </c>
      <c r="BB16">
        <v>48</v>
      </c>
      <c r="BC16">
        <v>25</v>
      </c>
      <c r="BD16">
        <v>42</v>
      </c>
      <c r="BE16">
        <v>32</v>
      </c>
      <c r="BF16">
        <v>43</v>
      </c>
      <c r="BG16">
        <v>40</v>
      </c>
      <c r="BH16">
        <v>46</v>
      </c>
      <c r="BI16">
        <v>36</v>
      </c>
      <c r="BJ16">
        <v>37</v>
      </c>
      <c r="BK16">
        <v>40</v>
      </c>
      <c r="BL16">
        <v>37</v>
      </c>
      <c r="BM16">
        <v>27</v>
      </c>
      <c r="BN16">
        <v>36</v>
      </c>
      <c r="BO16">
        <v>28</v>
      </c>
      <c r="BP16">
        <v>39</v>
      </c>
      <c r="BQ16">
        <v>33</v>
      </c>
      <c r="BR16">
        <v>39</v>
      </c>
      <c r="BS16">
        <v>38</v>
      </c>
      <c r="BT16">
        <v>34</v>
      </c>
      <c r="BU16">
        <v>28</v>
      </c>
      <c r="BV16">
        <v>32</v>
      </c>
      <c r="BW16">
        <v>37</v>
      </c>
      <c r="BX16">
        <v>37</v>
      </c>
      <c r="BY16">
        <v>47</v>
      </c>
      <c r="BZ16">
        <v>54</v>
      </c>
      <c r="CA16">
        <v>41</v>
      </c>
      <c r="CB16">
        <v>43</v>
      </c>
      <c r="CC16">
        <v>34</v>
      </c>
      <c r="CD16">
        <v>51</v>
      </c>
      <c r="CE16">
        <v>40</v>
      </c>
      <c r="CF16">
        <v>46</v>
      </c>
      <c r="CG16">
        <v>37</v>
      </c>
      <c r="CH16">
        <v>55</v>
      </c>
      <c r="CI16">
        <v>57</v>
      </c>
      <c r="CJ16">
        <v>43</v>
      </c>
      <c r="CK16">
        <v>50</v>
      </c>
      <c r="CL16">
        <v>45</v>
      </c>
      <c r="CM16">
        <v>35</v>
      </c>
      <c r="CN16">
        <v>44</v>
      </c>
      <c r="CO16">
        <v>69</v>
      </c>
      <c r="CP16">
        <v>54</v>
      </c>
      <c r="CQ16">
        <v>47</v>
      </c>
      <c r="CR16">
        <v>52</v>
      </c>
      <c r="CS16">
        <v>56</v>
      </c>
      <c r="CT16">
        <v>70</v>
      </c>
      <c r="CU16">
        <v>56</v>
      </c>
      <c r="CV16">
        <v>45</v>
      </c>
      <c r="CW16">
        <v>58</v>
      </c>
      <c r="CX16">
        <v>57</v>
      </c>
      <c r="CY16">
        <v>75</v>
      </c>
      <c r="CZ16">
        <v>34</v>
      </c>
      <c r="DA16">
        <v>68</v>
      </c>
      <c r="DB16">
        <v>61</v>
      </c>
      <c r="DC16">
        <v>51</v>
      </c>
      <c r="DD16">
        <v>51</v>
      </c>
      <c r="DE16">
        <v>59</v>
      </c>
      <c r="DF16">
        <v>32</v>
      </c>
      <c r="DG16">
        <v>51</v>
      </c>
      <c r="DH16">
        <v>39</v>
      </c>
      <c r="DI16">
        <v>58</v>
      </c>
      <c r="DJ16">
        <v>41</v>
      </c>
      <c r="DK16">
        <v>56</v>
      </c>
      <c r="DL16">
        <v>43</v>
      </c>
      <c r="DM16">
        <v>30</v>
      </c>
      <c r="DN16">
        <v>52</v>
      </c>
      <c r="DO16">
        <v>48</v>
      </c>
      <c r="DP16">
        <v>38</v>
      </c>
      <c r="DQ16">
        <v>53</v>
      </c>
      <c r="DR16">
        <v>29</v>
      </c>
      <c r="DS16">
        <v>40</v>
      </c>
      <c r="DT16">
        <v>32</v>
      </c>
      <c r="DU16">
        <v>37</v>
      </c>
      <c r="DV16">
        <v>37</v>
      </c>
      <c r="DW16">
        <v>33</v>
      </c>
      <c r="DX16">
        <v>40</v>
      </c>
      <c r="DY16">
        <v>41</v>
      </c>
      <c r="DZ16">
        <v>20</v>
      </c>
      <c r="EA16">
        <v>22</v>
      </c>
      <c r="EB16">
        <v>42</v>
      </c>
      <c r="EC16">
        <v>30</v>
      </c>
      <c r="ED16">
        <v>32</v>
      </c>
      <c r="EE16">
        <v>45</v>
      </c>
      <c r="EF16">
        <v>26</v>
      </c>
      <c r="EG16">
        <v>45</v>
      </c>
      <c r="EH16">
        <v>28</v>
      </c>
      <c r="EI16">
        <v>43</v>
      </c>
      <c r="EJ16">
        <v>24</v>
      </c>
      <c r="EK16">
        <v>30</v>
      </c>
      <c r="EL16">
        <v>26</v>
      </c>
      <c r="EM16">
        <v>32</v>
      </c>
      <c r="EN16">
        <v>24</v>
      </c>
      <c r="EO16">
        <v>31</v>
      </c>
      <c r="EP16">
        <v>25</v>
      </c>
      <c r="EQ16">
        <v>31</v>
      </c>
      <c r="ER16">
        <v>13</v>
      </c>
      <c r="ES16">
        <v>30</v>
      </c>
      <c r="ET16">
        <v>16</v>
      </c>
      <c r="EU16">
        <v>34</v>
      </c>
      <c r="EV16">
        <v>17</v>
      </c>
      <c r="EW16">
        <v>17</v>
      </c>
      <c r="EX16">
        <v>19</v>
      </c>
      <c r="EY16">
        <v>29</v>
      </c>
      <c r="EZ16">
        <v>16</v>
      </c>
      <c r="FA16">
        <v>18</v>
      </c>
      <c r="FB16">
        <v>13</v>
      </c>
      <c r="FC16">
        <v>17</v>
      </c>
      <c r="FD16">
        <v>16</v>
      </c>
      <c r="FE16">
        <v>11</v>
      </c>
      <c r="FF16">
        <v>6</v>
      </c>
      <c r="FG16">
        <v>10</v>
      </c>
      <c r="FH16">
        <v>6</v>
      </c>
      <c r="FI16">
        <v>15</v>
      </c>
      <c r="FJ16">
        <v>7</v>
      </c>
      <c r="FK16">
        <v>8</v>
      </c>
      <c r="FL16">
        <v>4</v>
      </c>
      <c r="FM16">
        <v>7</v>
      </c>
      <c r="FN16">
        <v>5</v>
      </c>
      <c r="FO16">
        <v>6</v>
      </c>
      <c r="FP16">
        <v>2</v>
      </c>
      <c r="FQ16">
        <v>5</v>
      </c>
      <c r="FR16">
        <v>0</v>
      </c>
      <c r="FS16">
        <v>8</v>
      </c>
      <c r="FT16">
        <v>2</v>
      </c>
      <c r="FU16">
        <v>0</v>
      </c>
      <c r="FV16">
        <v>0</v>
      </c>
      <c r="FW16">
        <v>5</v>
      </c>
      <c r="FX16">
        <v>1</v>
      </c>
      <c r="FY16">
        <v>3</v>
      </c>
      <c r="FZ16">
        <v>0</v>
      </c>
      <c r="GA16">
        <v>3</v>
      </c>
      <c r="GB16">
        <v>2</v>
      </c>
      <c r="GC16">
        <v>3</v>
      </c>
      <c r="GD16">
        <v>0</v>
      </c>
      <c r="GE16">
        <v>2</v>
      </c>
      <c r="GF16">
        <v>0</v>
      </c>
      <c r="GG16">
        <v>2</v>
      </c>
      <c r="GH16">
        <v>1</v>
      </c>
      <c r="GI16">
        <v>3</v>
      </c>
      <c r="GJ16">
        <v>2</v>
      </c>
      <c r="GK16">
        <v>0</v>
      </c>
      <c r="GL16">
        <v>0</v>
      </c>
      <c r="GM16">
        <v>0</v>
      </c>
      <c r="GN16">
        <v>0</v>
      </c>
      <c r="GO16">
        <v>1</v>
      </c>
      <c r="GP16">
        <v>0</v>
      </c>
      <c r="GQ16">
        <v>0</v>
      </c>
      <c r="GR16">
        <v>0</v>
      </c>
      <c r="GS16">
        <v>0</v>
      </c>
      <c r="GT16">
        <v>0</v>
      </c>
      <c r="GU16">
        <v>2</v>
      </c>
      <c r="GV16">
        <v>0</v>
      </c>
      <c r="GW16">
        <v>0</v>
      </c>
      <c r="GY16">
        <f t="shared" si="0"/>
        <v>1232</v>
      </c>
      <c r="HA16">
        <v>0</v>
      </c>
      <c r="HB16">
        <v>0</v>
      </c>
      <c r="HC16">
        <v>0</v>
      </c>
      <c r="HD16">
        <v>0</v>
      </c>
      <c r="HE16">
        <v>0</v>
      </c>
      <c r="HF16">
        <v>0</v>
      </c>
      <c r="HG16">
        <v>1</v>
      </c>
      <c r="HH16">
        <v>0</v>
      </c>
      <c r="HI16">
        <v>1</v>
      </c>
      <c r="HJ16">
        <v>1</v>
      </c>
      <c r="HK16">
        <v>0</v>
      </c>
      <c r="HL16">
        <v>1</v>
      </c>
      <c r="HM16">
        <v>2883</v>
      </c>
      <c r="HN16">
        <v>3002</v>
      </c>
      <c r="HO16">
        <v>5885</v>
      </c>
    </row>
    <row r="17" spans="1:223">
      <c r="A17" t="s">
        <v>1459</v>
      </c>
      <c r="B17">
        <v>25</v>
      </c>
      <c r="C17">
        <v>21</v>
      </c>
      <c r="D17">
        <v>29</v>
      </c>
      <c r="E17">
        <v>18</v>
      </c>
      <c r="F17">
        <v>27</v>
      </c>
      <c r="G17">
        <v>22</v>
      </c>
      <c r="H17">
        <v>23</v>
      </c>
      <c r="I17">
        <v>21</v>
      </c>
      <c r="J17">
        <v>35</v>
      </c>
      <c r="K17">
        <v>33</v>
      </c>
      <c r="L17">
        <v>36</v>
      </c>
      <c r="M17">
        <v>33</v>
      </c>
      <c r="N17">
        <v>30</v>
      </c>
      <c r="O17">
        <v>25</v>
      </c>
      <c r="P17">
        <v>28</v>
      </c>
      <c r="Q17">
        <v>33</v>
      </c>
      <c r="R17">
        <v>26</v>
      </c>
      <c r="S17">
        <v>26</v>
      </c>
      <c r="T17">
        <v>27</v>
      </c>
      <c r="U17">
        <v>39</v>
      </c>
      <c r="V17">
        <v>30</v>
      </c>
      <c r="W17">
        <v>30</v>
      </c>
      <c r="X17">
        <v>37</v>
      </c>
      <c r="Y17">
        <v>30</v>
      </c>
      <c r="Z17">
        <v>35</v>
      </c>
      <c r="AA17">
        <v>34</v>
      </c>
      <c r="AB17">
        <v>29</v>
      </c>
      <c r="AC17">
        <v>27</v>
      </c>
      <c r="AD17">
        <v>35</v>
      </c>
      <c r="AE17">
        <v>32</v>
      </c>
      <c r="AF17">
        <v>37</v>
      </c>
      <c r="AG17">
        <v>34</v>
      </c>
      <c r="AH17">
        <v>37</v>
      </c>
      <c r="AI17">
        <v>37</v>
      </c>
      <c r="AJ17">
        <v>42</v>
      </c>
      <c r="AK17">
        <v>29</v>
      </c>
      <c r="AL17">
        <v>32</v>
      </c>
      <c r="AM17">
        <v>36</v>
      </c>
      <c r="AN17">
        <v>41</v>
      </c>
      <c r="AO17">
        <v>35</v>
      </c>
      <c r="AP17">
        <v>31</v>
      </c>
      <c r="AQ17">
        <v>26</v>
      </c>
      <c r="AR17">
        <v>41</v>
      </c>
      <c r="AS17">
        <v>22</v>
      </c>
      <c r="AT17">
        <v>32</v>
      </c>
      <c r="AU17">
        <v>29</v>
      </c>
      <c r="AV17">
        <v>50</v>
      </c>
      <c r="AW17">
        <v>46</v>
      </c>
      <c r="AX17">
        <v>41</v>
      </c>
      <c r="AY17">
        <v>35</v>
      </c>
      <c r="AZ17">
        <v>43</v>
      </c>
      <c r="BA17">
        <v>32</v>
      </c>
      <c r="BB17">
        <v>51</v>
      </c>
      <c r="BC17">
        <v>37</v>
      </c>
      <c r="BD17">
        <v>38</v>
      </c>
      <c r="BE17">
        <v>51</v>
      </c>
      <c r="BF17">
        <v>34</v>
      </c>
      <c r="BG17">
        <v>45</v>
      </c>
      <c r="BH17">
        <v>38</v>
      </c>
      <c r="BI17">
        <v>40</v>
      </c>
      <c r="BJ17">
        <v>46</v>
      </c>
      <c r="BK17">
        <v>34</v>
      </c>
      <c r="BL17">
        <v>36</v>
      </c>
      <c r="BM17">
        <v>25</v>
      </c>
      <c r="BN17">
        <v>41</v>
      </c>
      <c r="BO17">
        <v>26</v>
      </c>
      <c r="BP17">
        <v>31</v>
      </c>
      <c r="BQ17">
        <v>41</v>
      </c>
      <c r="BR17">
        <v>37</v>
      </c>
      <c r="BS17">
        <v>41</v>
      </c>
      <c r="BT17">
        <v>34</v>
      </c>
      <c r="BU17">
        <v>32</v>
      </c>
      <c r="BV17">
        <v>47</v>
      </c>
      <c r="BW17">
        <v>33</v>
      </c>
      <c r="BX17">
        <v>42</v>
      </c>
      <c r="BY17">
        <v>39</v>
      </c>
      <c r="BZ17">
        <v>44</v>
      </c>
      <c r="CA17">
        <v>38</v>
      </c>
      <c r="CB17">
        <v>55</v>
      </c>
      <c r="CC17">
        <v>44</v>
      </c>
      <c r="CD17">
        <v>45</v>
      </c>
      <c r="CE17">
        <v>48</v>
      </c>
      <c r="CF17">
        <v>37</v>
      </c>
      <c r="CG17">
        <v>42</v>
      </c>
      <c r="CH17">
        <v>62</v>
      </c>
      <c r="CI17">
        <v>42</v>
      </c>
      <c r="CJ17">
        <v>44</v>
      </c>
      <c r="CK17">
        <v>52</v>
      </c>
      <c r="CL17">
        <v>54</v>
      </c>
      <c r="CM17">
        <v>52</v>
      </c>
      <c r="CN17">
        <v>55</v>
      </c>
      <c r="CO17">
        <v>45</v>
      </c>
      <c r="CP17">
        <v>42</v>
      </c>
      <c r="CQ17">
        <v>49</v>
      </c>
      <c r="CR17">
        <v>57</v>
      </c>
      <c r="CS17">
        <v>58</v>
      </c>
      <c r="CT17">
        <v>45</v>
      </c>
      <c r="CU17">
        <v>40</v>
      </c>
      <c r="CV17">
        <v>43</v>
      </c>
      <c r="CW17">
        <v>61</v>
      </c>
      <c r="CX17">
        <v>58</v>
      </c>
      <c r="CY17">
        <v>43</v>
      </c>
      <c r="CZ17">
        <v>54</v>
      </c>
      <c r="DA17">
        <v>55</v>
      </c>
      <c r="DB17">
        <v>56</v>
      </c>
      <c r="DC17">
        <v>49</v>
      </c>
      <c r="DD17">
        <v>54</v>
      </c>
      <c r="DE17">
        <v>57</v>
      </c>
      <c r="DF17">
        <v>48</v>
      </c>
      <c r="DG17">
        <v>46</v>
      </c>
      <c r="DH17">
        <v>56</v>
      </c>
      <c r="DI17">
        <v>47</v>
      </c>
      <c r="DJ17">
        <v>46</v>
      </c>
      <c r="DK17">
        <v>45</v>
      </c>
      <c r="DL17">
        <v>59</v>
      </c>
      <c r="DM17">
        <v>37</v>
      </c>
      <c r="DN17">
        <v>38</v>
      </c>
      <c r="DO17">
        <v>39</v>
      </c>
      <c r="DP17">
        <v>34</v>
      </c>
      <c r="DQ17">
        <v>36</v>
      </c>
      <c r="DR17">
        <v>29</v>
      </c>
      <c r="DS17">
        <v>38</v>
      </c>
      <c r="DT17">
        <v>25</v>
      </c>
      <c r="DU17">
        <v>39</v>
      </c>
      <c r="DV17">
        <v>21</v>
      </c>
      <c r="DW17">
        <v>35</v>
      </c>
      <c r="DX17">
        <v>31</v>
      </c>
      <c r="DY17">
        <v>35</v>
      </c>
      <c r="DZ17">
        <v>29</v>
      </c>
      <c r="EA17">
        <v>35</v>
      </c>
      <c r="EB17">
        <v>33</v>
      </c>
      <c r="EC17">
        <v>27</v>
      </c>
      <c r="ED17">
        <v>28</v>
      </c>
      <c r="EE17">
        <v>24</v>
      </c>
      <c r="EF17">
        <v>25</v>
      </c>
      <c r="EG17">
        <v>26</v>
      </c>
      <c r="EH17">
        <v>31</v>
      </c>
      <c r="EI17">
        <v>23</v>
      </c>
      <c r="EJ17">
        <v>30</v>
      </c>
      <c r="EK17">
        <v>28</v>
      </c>
      <c r="EL17">
        <v>19</v>
      </c>
      <c r="EM17">
        <v>23</v>
      </c>
      <c r="EN17">
        <v>16</v>
      </c>
      <c r="EO17">
        <v>26</v>
      </c>
      <c r="EP17">
        <v>9</v>
      </c>
      <c r="EQ17">
        <v>22</v>
      </c>
      <c r="ER17">
        <v>11</v>
      </c>
      <c r="ES17">
        <v>13</v>
      </c>
      <c r="ET17">
        <v>13</v>
      </c>
      <c r="EU17">
        <v>12</v>
      </c>
      <c r="EV17">
        <v>8</v>
      </c>
      <c r="EW17">
        <v>11</v>
      </c>
      <c r="EX17">
        <v>11</v>
      </c>
      <c r="EY17">
        <v>16</v>
      </c>
      <c r="EZ17">
        <v>11</v>
      </c>
      <c r="FA17">
        <v>11</v>
      </c>
      <c r="FB17">
        <v>6</v>
      </c>
      <c r="FC17">
        <v>10</v>
      </c>
      <c r="FD17">
        <v>5</v>
      </c>
      <c r="FE17">
        <v>8</v>
      </c>
      <c r="FF17">
        <v>7</v>
      </c>
      <c r="FG17">
        <v>13</v>
      </c>
      <c r="FH17">
        <v>3</v>
      </c>
      <c r="FI17">
        <v>10</v>
      </c>
      <c r="FJ17">
        <v>4</v>
      </c>
      <c r="FK17">
        <v>5</v>
      </c>
      <c r="FL17">
        <v>4</v>
      </c>
      <c r="FM17">
        <v>3</v>
      </c>
      <c r="FN17">
        <v>5</v>
      </c>
      <c r="FO17">
        <v>7</v>
      </c>
      <c r="FP17">
        <v>4</v>
      </c>
      <c r="FQ17">
        <v>3</v>
      </c>
      <c r="FR17">
        <v>4</v>
      </c>
      <c r="FS17">
        <v>2</v>
      </c>
      <c r="FT17">
        <v>3</v>
      </c>
      <c r="FU17">
        <v>3</v>
      </c>
      <c r="FV17">
        <v>1</v>
      </c>
      <c r="FW17">
        <v>4</v>
      </c>
      <c r="FX17">
        <v>1</v>
      </c>
      <c r="FY17">
        <v>1</v>
      </c>
      <c r="FZ17">
        <v>2</v>
      </c>
      <c r="GA17">
        <v>2</v>
      </c>
      <c r="GB17">
        <v>0</v>
      </c>
      <c r="GC17">
        <v>2</v>
      </c>
      <c r="GD17">
        <v>0</v>
      </c>
      <c r="GE17">
        <v>0</v>
      </c>
      <c r="GF17">
        <v>0</v>
      </c>
      <c r="GG17">
        <v>0</v>
      </c>
      <c r="GH17">
        <v>1</v>
      </c>
      <c r="GI17">
        <v>0</v>
      </c>
      <c r="GJ17">
        <v>0</v>
      </c>
      <c r="GK17">
        <v>0</v>
      </c>
      <c r="GL17">
        <v>0</v>
      </c>
      <c r="GM17">
        <v>0</v>
      </c>
      <c r="GN17">
        <v>0</v>
      </c>
      <c r="GO17">
        <v>1</v>
      </c>
      <c r="GP17">
        <v>0</v>
      </c>
      <c r="GQ17">
        <v>1</v>
      </c>
      <c r="GR17">
        <v>0</v>
      </c>
      <c r="GS17">
        <v>0</v>
      </c>
      <c r="GT17">
        <v>0</v>
      </c>
      <c r="GU17">
        <v>0</v>
      </c>
      <c r="GV17">
        <v>0</v>
      </c>
      <c r="GW17">
        <v>0</v>
      </c>
      <c r="GY17">
        <f t="shared" si="0"/>
        <v>949</v>
      </c>
      <c r="HA17">
        <v>0</v>
      </c>
      <c r="HB17">
        <v>0</v>
      </c>
      <c r="HC17">
        <v>0</v>
      </c>
      <c r="HD17">
        <v>0</v>
      </c>
      <c r="HE17">
        <v>0</v>
      </c>
      <c r="HF17">
        <v>0</v>
      </c>
      <c r="HG17">
        <v>3</v>
      </c>
      <c r="HH17">
        <v>0</v>
      </c>
      <c r="HI17">
        <v>3</v>
      </c>
      <c r="HJ17">
        <v>2</v>
      </c>
      <c r="HK17">
        <v>0</v>
      </c>
      <c r="HL17">
        <v>2</v>
      </c>
      <c r="HM17">
        <v>2875</v>
      </c>
      <c r="HN17">
        <v>2773</v>
      </c>
      <c r="HO17">
        <v>5648</v>
      </c>
    </row>
    <row r="18" spans="1:223" s="371" customFormat="1">
      <c r="A18" s="371" t="s">
        <v>119</v>
      </c>
      <c r="B18" s="371">
        <v>122</v>
      </c>
      <c r="C18" s="371">
        <v>93</v>
      </c>
      <c r="D18" s="371">
        <v>125</v>
      </c>
      <c r="E18" s="371">
        <v>97</v>
      </c>
      <c r="F18" s="371">
        <v>130</v>
      </c>
      <c r="G18" s="371">
        <v>104</v>
      </c>
      <c r="H18" s="371">
        <v>140</v>
      </c>
      <c r="I18" s="371">
        <v>97</v>
      </c>
      <c r="J18" s="371">
        <v>121</v>
      </c>
      <c r="K18" s="371">
        <v>100</v>
      </c>
      <c r="L18" s="371">
        <v>134</v>
      </c>
      <c r="M18" s="371">
        <v>121</v>
      </c>
      <c r="N18" s="371">
        <v>108</v>
      </c>
      <c r="O18" s="371">
        <v>118</v>
      </c>
      <c r="P18" s="371">
        <v>121</v>
      </c>
      <c r="Q18" s="371">
        <v>122</v>
      </c>
      <c r="R18" s="371">
        <v>139</v>
      </c>
      <c r="S18" s="371">
        <v>144</v>
      </c>
      <c r="T18" s="371">
        <v>146</v>
      </c>
      <c r="U18" s="371">
        <v>113</v>
      </c>
      <c r="V18" s="371">
        <v>123</v>
      </c>
      <c r="W18" s="371">
        <v>119</v>
      </c>
      <c r="X18" s="371">
        <v>122</v>
      </c>
      <c r="Y18" s="371">
        <v>125</v>
      </c>
      <c r="Z18" s="371">
        <v>127</v>
      </c>
      <c r="AA18" s="371">
        <v>116</v>
      </c>
      <c r="AB18" s="371">
        <v>131</v>
      </c>
      <c r="AC18" s="371">
        <v>144</v>
      </c>
      <c r="AD18" s="371">
        <v>128</v>
      </c>
      <c r="AE18" s="371">
        <v>111</v>
      </c>
      <c r="AF18" s="371">
        <v>117</v>
      </c>
      <c r="AG18" s="371">
        <v>108</v>
      </c>
      <c r="AH18" s="371">
        <v>132</v>
      </c>
      <c r="AI18" s="371">
        <v>117</v>
      </c>
      <c r="AJ18" s="371">
        <v>128</v>
      </c>
      <c r="AK18" s="371">
        <v>129</v>
      </c>
      <c r="AL18" s="371">
        <v>148</v>
      </c>
      <c r="AM18" s="371">
        <v>131</v>
      </c>
      <c r="AN18" s="371">
        <v>142</v>
      </c>
      <c r="AO18" s="371">
        <v>129</v>
      </c>
      <c r="AP18" s="371">
        <v>137</v>
      </c>
      <c r="AQ18" s="371">
        <v>131</v>
      </c>
      <c r="AR18" s="371">
        <v>118</v>
      </c>
      <c r="AS18" s="371">
        <v>113</v>
      </c>
      <c r="AT18" s="371">
        <v>144</v>
      </c>
      <c r="AU18" s="371">
        <v>139</v>
      </c>
      <c r="AV18" s="371">
        <v>188</v>
      </c>
      <c r="AW18" s="371">
        <v>180</v>
      </c>
      <c r="AX18" s="371">
        <v>201</v>
      </c>
      <c r="AY18" s="371">
        <v>155</v>
      </c>
      <c r="AZ18" s="371">
        <v>184</v>
      </c>
      <c r="BA18" s="371">
        <v>189</v>
      </c>
      <c r="BB18" s="371">
        <v>198</v>
      </c>
      <c r="BC18" s="371">
        <v>185</v>
      </c>
      <c r="BD18" s="371">
        <v>205</v>
      </c>
      <c r="BE18" s="371">
        <v>186</v>
      </c>
      <c r="BF18" s="371">
        <v>188</v>
      </c>
      <c r="BG18" s="371">
        <v>163</v>
      </c>
      <c r="BH18" s="371">
        <v>181</v>
      </c>
      <c r="BI18" s="371">
        <v>154</v>
      </c>
      <c r="BJ18" s="371">
        <v>215</v>
      </c>
      <c r="BK18" s="371">
        <v>195</v>
      </c>
      <c r="BL18" s="371">
        <v>163</v>
      </c>
      <c r="BM18" s="371">
        <v>142</v>
      </c>
      <c r="BN18" s="371">
        <v>158</v>
      </c>
      <c r="BO18" s="371">
        <v>166</v>
      </c>
      <c r="BP18" s="371">
        <v>155</v>
      </c>
      <c r="BQ18" s="371">
        <v>137</v>
      </c>
      <c r="BR18" s="371">
        <v>161</v>
      </c>
      <c r="BS18" s="371">
        <v>144</v>
      </c>
      <c r="BT18" s="371">
        <v>168</v>
      </c>
      <c r="BU18" s="371">
        <v>161</v>
      </c>
      <c r="BV18" s="371">
        <v>192</v>
      </c>
      <c r="BW18" s="371">
        <v>177</v>
      </c>
      <c r="BX18" s="371">
        <v>161</v>
      </c>
      <c r="BY18" s="371">
        <v>163</v>
      </c>
      <c r="BZ18" s="371">
        <v>175</v>
      </c>
      <c r="CA18" s="371">
        <v>159</v>
      </c>
      <c r="CB18" s="371">
        <v>178</v>
      </c>
      <c r="CC18" s="371">
        <v>188</v>
      </c>
      <c r="CD18" s="371">
        <v>184</v>
      </c>
      <c r="CE18" s="371">
        <v>189</v>
      </c>
      <c r="CF18" s="371">
        <v>197</v>
      </c>
      <c r="CG18" s="371">
        <v>173</v>
      </c>
      <c r="CH18" s="371">
        <v>199</v>
      </c>
      <c r="CI18" s="371">
        <v>189</v>
      </c>
      <c r="CJ18" s="371">
        <v>203</v>
      </c>
      <c r="CK18" s="371">
        <v>197</v>
      </c>
      <c r="CL18" s="371">
        <v>211</v>
      </c>
      <c r="CM18" s="371">
        <v>205</v>
      </c>
      <c r="CN18" s="371">
        <v>219</v>
      </c>
      <c r="CO18" s="371">
        <v>234</v>
      </c>
      <c r="CP18" s="371">
        <v>236</v>
      </c>
      <c r="CQ18" s="371">
        <v>230</v>
      </c>
      <c r="CR18" s="371">
        <v>229</v>
      </c>
      <c r="CS18" s="371">
        <v>242</v>
      </c>
      <c r="CT18" s="371">
        <v>222</v>
      </c>
      <c r="CU18" s="371">
        <v>257</v>
      </c>
      <c r="CV18" s="371">
        <v>228</v>
      </c>
      <c r="CW18" s="371">
        <v>269</v>
      </c>
      <c r="CX18" s="371">
        <v>239</v>
      </c>
      <c r="CY18" s="371">
        <v>272</v>
      </c>
      <c r="CZ18" s="371">
        <v>201</v>
      </c>
      <c r="DA18" s="371">
        <v>232</v>
      </c>
      <c r="DB18" s="371">
        <v>247</v>
      </c>
      <c r="DC18" s="371">
        <v>196</v>
      </c>
      <c r="DD18" s="371">
        <v>233</v>
      </c>
      <c r="DE18" s="371">
        <v>253</v>
      </c>
      <c r="DF18" s="371">
        <v>187</v>
      </c>
      <c r="DG18" s="371">
        <v>180</v>
      </c>
      <c r="DH18" s="371">
        <v>187</v>
      </c>
      <c r="DI18" s="371">
        <v>195</v>
      </c>
      <c r="DJ18" s="371">
        <v>203</v>
      </c>
      <c r="DK18" s="371">
        <v>181</v>
      </c>
      <c r="DL18" s="371">
        <v>178</v>
      </c>
      <c r="DM18" s="371">
        <v>175</v>
      </c>
      <c r="DN18" s="371">
        <v>154</v>
      </c>
      <c r="DO18" s="371">
        <v>210</v>
      </c>
      <c r="DP18" s="371">
        <v>147</v>
      </c>
      <c r="DQ18" s="371">
        <v>146</v>
      </c>
      <c r="DR18" s="371">
        <v>147</v>
      </c>
      <c r="DS18" s="371">
        <v>152</v>
      </c>
      <c r="DT18" s="371">
        <v>133</v>
      </c>
      <c r="DU18" s="371">
        <v>141</v>
      </c>
      <c r="DV18" s="371">
        <v>149</v>
      </c>
      <c r="DW18" s="371">
        <v>132</v>
      </c>
      <c r="DX18" s="371">
        <v>169</v>
      </c>
      <c r="DY18" s="371">
        <v>152</v>
      </c>
      <c r="DZ18" s="371">
        <v>128</v>
      </c>
      <c r="EA18" s="371">
        <v>115</v>
      </c>
      <c r="EB18" s="371">
        <v>109</v>
      </c>
      <c r="EC18" s="371">
        <v>116</v>
      </c>
      <c r="ED18" s="371">
        <v>99</v>
      </c>
      <c r="EE18" s="371">
        <v>99</v>
      </c>
      <c r="EF18" s="371">
        <v>118</v>
      </c>
      <c r="EG18" s="371">
        <v>124</v>
      </c>
      <c r="EH18" s="371">
        <v>114</v>
      </c>
      <c r="EI18" s="371">
        <v>128</v>
      </c>
      <c r="EJ18" s="371">
        <v>105</v>
      </c>
      <c r="EK18" s="371">
        <v>137</v>
      </c>
      <c r="EL18" s="371">
        <v>94</v>
      </c>
      <c r="EM18" s="371">
        <v>114</v>
      </c>
      <c r="EN18" s="371">
        <v>90</v>
      </c>
      <c r="EO18" s="371">
        <v>118</v>
      </c>
      <c r="EP18" s="371">
        <v>77</v>
      </c>
      <c r="EQ18" s="371">
        <v>96</v>
      </c>
      <c r="ER18" s="371">
        <v>78</v>
      </c>
      <c r="ES18" s="371">
        <v>89</v>
      </c>
      <c r="ET18" s="371">
        <v>60</v>
      </c>
      <c r="EU18" s="371">
        <v>73</v>
      </c>
      <c r="EV18" s="371">
        <v>61</v>
      </c>
      <c r="EW18" s="371">
        <v>63</v>
      </c>
      <c r="EX18" s="371">
        <v>61</v>
      </c>
      <c r="EY18" s="371">
        <v>71</v>
      </c>
      <c r="EZ18" s="371">
        <v>43</v>
      </c>
      <c r="FA18" s="371">
        <v>45</v>
      </c>
      <c r="FB18" s="371">
        <v>44</v>
      </c>
      <c r="FC18" s="371">
        <v>64</v>
      </c>
      <c r="FD18" s="371">
        <v>31</v>
      </c>
      <c r="FE18" s="371">
        <v>53</v>
      </c>
      <c r="FF18" s="371">
        <v>34</v>
      </c>
      <c r="FG18" s="371">
        <v>36</v>
      </c>
      <c r="FH18" s="371">
        <v>23</v>
      </c>
      <c r="FI18" s="371">
        <v>28</v>
      </c>
      <c r="FJ18" s="371">
        <v>32</v>
      </c>
      <c r="FK18" s="371">
        <v>33</v>
      </c>
      <c r="FL18" s="371">
        <v>13</v>
      </c>
      <c r="FM18" s="371">
        <v>30</v>
      </c>
      <c r="FN18" s="371">
        <v>16</v>
      </c>
      <c r="FO18" s="371">
        <v>20</v>
      </c>
      <c r="FP18" s="371">
        <v>13</v>
      </c>
      <c r="FQ18" s="371">
        <v>15</v>
      </c>
      <c r="FR18" s="371">
        <v>13</v>
      </c>
      <c r="FS18" s="371">
        <v>17</v>
      </c>
      <c r="FT18" s="371">
        <v>12</v>
      </c>
      <c r="FU18" s="371">
        <v>13</v>
      </c>
      <c r="FV18" s="371">
        <v>10</v>
      </c>
      <c r="FW18" s="371">
        <v>14</v>
      </c>
      <c r="FX18" s="371">
        <v>6</v>
      </c>
      <c r="FY18" s="371">
        <v>7</v>
      </c>
      <c r="FZ18" s="371">
        <v>4</v>
      </c>
      <c r="GA18" s="371">
        <v>10</v>
      </c>
      <c r="GB18" s="371">
        <v>1</v>
      </c>
      <c r="GC18" s="371">
        <v>4</v>
      </c>
      <c r="GD18" s="371">
        <v>3</v>
      </c>
      <c r="GE18" s="371">
        <v>5</v>
      </c>
      <c r="GF18" s="371">
        <v>2</v>
      </c>
      <c r="GG18" s="371">
        <v>2</v>
      </c>
      <c r="GH18" s="371">
        <v>0</v>
      </c>
      <c r="GI18" s="371">
        <v>4</v>
      </c>
      <c r="GJ18" s="371">
        <v>0</v>
      </c>
      <c r="GK18" s="371">
        <v>4</v>
      </c>
      <c r="GL18" s="371">
        <v>0</v>
      </c>
      <c r="GM18" s="371">
        <v>1</v>
      </c>
      <c r="GN18" s="371">
        <v>0</v>
      </c>
      <c r="GO18" s="371">
        <v>1</v>
      </c>
      <c r="GP18" s="371">
        <v>0</v>
      </c>
      <c r="GQ18" s="371">
        <v>0</v>
      </c>
      <c r="GR18" s="371">
        <v>0</v>
      </c>
      <c r="GS18" s="371">
        <v>1</v>
      </c>
      <c r="GT18" s="371">
        <v>0</v>
      </c>
      <c r="GU18" s="371">
        <v>1</v>
      </c>
      <c r="GV18" s="371">
        <v>1</v>
      </c>
      <c r="GW18" s="371">
        <v>0</v>
      </c>
      <c r="GY18" s="371">
        <f t="shared" si="0"/>
        <v>4421</v>
      </c>
      <c r="HA18" s="371">
        <v>0</v>
      </c>
      <c r="HB18" s="371">
        <v>0</v>
      </c>
      <c r="HC18" s="371">
        <v>0</v>
      </c>
      <c r="HD18" s="371">
        <v>12</v>
      </c>
      <c r="HE18" s="371">
        <v>4</v>
      </c>
      <c r="HF18" s="371">
        <v>16</v>
      </c>
      <c r="HG18" s="371">
        <v>7</v>
      </c>
      <c r="HH18" s="371">
        <v>2</v>
      </c>
      <c r="HI18" s="371">
        <v>9</v>
      </c>
      <c r="HJ18" s="371">
        <v>1</v>
      </c>
      <c r="HK18" s="371">
        <v>0</v>
      </c>
      <c r="HL18" s="371">
        <v>1</v>
      </c>
      <c r="HM18" s="371">
        <v>12271</v>
      </c>
      <c r="HN18" s="371">
        <v>12124</v>
      </c>
      <c r="HO18" s="371">
        <v>24395</v>
      </c>
    </row>
    <row r="19" spans="1:223">
      <c r="A19" t="s">
        <v>1460</v>
      </c>
      <c r="B19">
        <v>14</v>
      </c>
      <c r="C19">
        <v>12</v>
      </c>
      <c r="D19">
        <v>16</v>
      </c>
      <c r="E19">
        <v>12</v>
      </c>
      <c r="F19">
        <v>18</v>
      </c>
      <c r="G19">
        <v>11</v>
      </c>
      <c r="H19">
        <v>17</v>
      </c>
      <c r="I19">
        <v>18</v>
      </c>
      <c r="J19">
        <v>20</v>
      </c>
      <c r="K19">
        <v>10</v>
      </c>
      <c r="L19">
        <v>19</v>
      </c>
      <c r="M19">
        <v>9</v>
      </c>
      <c r="N19">
        <v>16</v>
      </c>
      <c r="O19">
        <v>19</v>
      </c>
      <c r="P19">
        <v>12</v>
      </c>
      <c r="Q19">
        <v>18</v>
      </c>
      <c r="R19">
        <v>19</v>
      </c>
      <c r="S19">
        <v>23</v>
      </c>
      <c r="T19">
        <v>20</v>
      </c>
      <c r="U19">
        <v>20</v>
      </c>
      <c r="V19">
        <v>22</v>
      </c>
      <c r="W19">
        <v>18</v>
      </c>
      <c r="X19">
        <v>26</v>
      </c>
      <c r="Y19">
        <v>22</v>
      </c>
      <c r="Z19">
        <v>23</v>
      </c>
      <c r="AA19">
        <v>21</v>
      </c>
      <c r="AB19">
        <v>18</v>
      </c>
      <c r="AC19">
        <v>27</v>
      </c>
      <c r="AD19">
        <v>20</v>
      </c>
      <c r="AE19">
        <v>18</v>
      </c>
      <c r="AF19">
        <v>23</v>
      </c>
      <c r="AG19">
        <v>17</v>
      </c>
      <c r="AH19">
        <v>21</v>
      </c>
      <c r="AI19">
        <v>13</v>
      </c>
      <c r="AJ19">
        <v>19</v>
      </c>
      <c r="AK19">
        <v>19</v>
      </c>
      <c r="AL19">
        <v>14</v>
      </c>
      <c r="AM19">
        <v>29</v>
      </c>
      <c r="AN19">
        <v>24</v>
      </c>
      <c r="AO19">
        <v>17</v>
      </c>
      <c r="AP19">
        <v>21</v>
      </c>
      <c r="AQ19">
        <v>18</v>
      </c>
      <c r="AR19">
        <v>17</v>
      </c>
      <c r="AS19">
        <v>14</v>
      </c>
      <c r="AT19">
        <v>16</v>
      </c>
      <c r="AU19">
        <v>16</v>
      </c>
      <c r="AV19">
        <v>21</v>
      </c>
      <c r="AW19">
        <v>26</v>
      </c>
      <c r="AX19">
        <v>24</v>
      </c>
      <c r="AY19">
        <v>18</v>
      </c>
      <c r="AZ19">
        <v>22</v>
      </c>
      <c r="BA19">
        <v>14</v>
      </c>
      <c r="BB19">
        <v>24</v>
      </c>
      <c r="BC19">
        <v>26</v>
      </c>
      <c r="BD19">
        <v>32</v>
      </c>
      <c r="BE19">
        <v>20</v>
      </c>
      <c r="BF19">
        <v>16</v>
      </c>
      <c r="BG19">
        <v>15</v>
      </c>
      <c r="BH19">
        <v>19</v>
      </c>
      <c r="BI19">
        <v>18</v>
      </c>
      <c r="BJ19">
        <v>35</v>
      </c>
      <c r="BK19">
        <v>25</v>
      </c>
      <c r="BL19">
        <v>27</v>
      </c>
      <c r="BM19">
        <v>21</v>
      </c>
      <c r="BN19">
        <v>21</v>
      </c>
      <c r="BO19">
        <v>13</v>
      </c>
      <c r="BP19">
        <v>17</v>
      </c>
      <c r="BQ19">
        <v>18</v>
      </c>
      <c r="BR19">
        <v>15</v>
      </c>
      <c r="BS19">
        <v>18</v>
      </c>
      <c r="BT19">
        <v>15</v>
      </c>
      <c r="BU19">
        <v>26</v>
      </c>
      <c r="BV19">
        <v>26</v>
      </c>
      <c r="BW19">
        <v>26</v>
      </c>
      <c r="BX19">
        <v>23</v>
      </c>
      <c r="BY19">
        <v>25</v>
      </c>
      <c r="BZ19">
        <v>31</v>
      </c>
      <c r="CA19">
        <v>32</v>
      </c>
      <c r="CB19">
        <v>22</v>
      </c>
      <c r="CC19">
        <v>26</v>
      </c>
      <c r="CD19">
        <v>30</v>
      </c>
      <c r="CE19">
        <v>23</v>
      </c>
      <c r="CF19">
        <v>33</v>
      </c>
      <c r="CG19">
        <v>30</v>
      </c>
      <c r="CH19">
        <v>30</v>
      </c>
      <c r="CI19">
        <v>32</v>
      </c>
      <c r="CJ19">
        <v>35</v>
      </c>
      <c r="CK19">
        <v>35</v>
      </c>
      <c r="CL19">
        <v>37</v>
      </c>
      <c r="CM19">
        <v>35</v>
      </c>
      <c r="CN19">
        <v>27</v>
      </c>
      <c r="CO19">
        <v>36</v>
      </c>
      <c r="CP19">
        <v>28</v>
      </c>
      <c r="CQ19">
        <v>37</v>
      </c>
      <c r="CR19">
        <v>36</v>
      </c>
      <c r="CS19">
        <v>23</v>
      </c>
      <c r="CT19">
        <v>35</v>
      </c>
      <c r="CU19">
        <v>28</v>
      </c>
      <c r="CV19">
        <v>29</v>
      </c>
      <c r="CW19">
        <v>37</v>
      </c>
      <c r="CX19">
        <v>26</v>
      </c>
      <c r="CY19">
        <v>42</v>
      </c>
      <c r="CZ19">
        <v>22</v>
      </c>
      <c r="DA19">
        <v>35</v>
      </c>
      <c r="DB19">
        <v>42</v>
      </c>
      <c r="DC19">
        <v>23</v>
      </c>
      <c r="DD19">
        <v>32</v>
      </c>
      <c r="DE19">
        <v>33</v>
      </c>
      <c r="DF19">
        <v>24</v>
      </c>
      <c r="DG19">
        <v>19</v>
      </c>
      <c r="DH19">
        <v>22</v>
      </c>
      <c r="DI19">
        <v>30</v>
      </c>
      <c r="DJ19">
        <v>24</v>
      </c>
      <c r="DK19">
        <v>20</v>
      </c>
      <c r="DL19">
        <v>27</v>
      </c>
      <c r="DM19">
        <v>18</v>
      </c>
      <c r="DN19">
        <v>20</v>
      </c>
      <c r="DO19">
        <v>22</v>
      </c>
      <c r="DP19">
        <v>14</v>
      </c>
      <c r="DQ19">
        <v>23</v>
      </c>
      <c r="DR19">
        <v>23</v>
      </c>
      <c r="DS19">
        <v>24</v>
      </c>
      <c r="DT19">
        <v>14</v>
      </c>
      <c r="DU19">
        <v>21</v>
      </c>
      <c r="DV19">
        <v>20</v>
      </c>
      <c r="DW19">
        <v>18</v>
      </c>
      <c r="DX19">
        <v>18</v>
      </c>
      <c r="DY19">
        <v>22</v>
      </c>
      <c r="DZ19">
        <v>20</v>
      </c>
      <c r="EA19">
        <v>18</v>
      </c>
      <c r="EB19">
        <v>15</v>
      </c>
      <c r="EC19">
        <v>23</v>
      </c>
      <c r="ED19">
        <v>15</v>
      </c>
      <c r="EE19">
        <v>13</v>
      </c>
      <c r="EF19">
        <v>12</v>
      </c>
      <c r="EG19">
        <v>15</v>
      </c>
      <c r="EH19">
        <v>16</v>
      </c>
      <c r="EI19">
        <v>19</v>
      </c>
      <c r="EJ19">
        <v>15</v>
      </c>
      <c r="EK19">
        <v>20</v>
      </c>
      <c r="EL19">
        <v>15</v>
      </c>
      <c r="EM19">
        <v>11</v>
      </c>
      <c r="EN19">
        <v>7</v>
      </c>
      <c r="EO19">
        <v>10</v>
      </c>
      <c r="EP19">
        <v>14</v>
      </c>
      <c r="EQ19">
        <v>19</v>
      </c>
      <c r="ER19">
        <v>9</v>
      </c>
      <c r="ES19">
        <v>16</v>
      </c>
      <c r="ET19">
        <v>8</v>
      </c>
      <c r="EU19">
        <v>11</v>
      </c>
      <c r="EV19">
        <v>6</v>
      </c>
      <c r="EW19">
        <v>4</v>
      </c>
      <c r="EX19">
        <v>8</v>
      </c>
      <c r="EY19">
        <v>10</v>
      </c>
      <c r="EZ19">
        <v>5</v>
      </c>
      <c r="FA19">
        <v>3</v>
      </c>
      <c r="FB19">
        <v>4</v>
      </c>
      <c r="FC19">
        <v>13</v>
      </c>
      <c r="FD19">
        <v>5</v>
      </c>
      <c r="FE19">
        <v>5</v>
      </c>
      <c r="FF19">
        <v>6</v>
      </c>
      <c r="FG19">
        <v>8</v>
      </c>
      <c r="FH19">
        <v>6</v>
      </c>
      <c r="FI19">
        <v>2</v>
      </c>
      <c r="FJ19">
        <v>4</v>
      </c>
      <c r="FK19">
        <v>6</v>
      </c>
      <c r="FL19">
        <v>0</v>
      </c>
      <c r="FM19">
        <v>3</v>
      </c>
      <c r="FN19">
        <v>2</v>
      </c>
      <c r="FO19">
        <v>1</v>
      </c>
      <c r="FP19">
        <v>1</v>
      </c>
      <c r="FQ19">
        <v>3</v>
      </c>
      <c r="FR19">
        <v>1</v>
      </c>
      <c r="FS19">
        <v>3</v>
      </c>
      <c r="FT19">
        <v>0</v>
      </c>
      <c r="FU19">
        <v>2</v>
      </c>
      <c r="FV19">
        <v>4</v>
      </c>
      <c r="FW19">
        <v>0</v>
      </c>
      <c r="FX19">
        <v>2</v>
      </c>
      <c r="FY19">
        <v>2</v>
      </c>
      <c r="FZ19">
        <v>2</v>
      </c>
      <c r="GA19">
        <v>0</v>
      </c>
      <c r="GB19">
        <v>0</v>
      </c>
      <c r="GC19">
        <v>0</v>
      </c>
      <c r="GD19">
        <v>0</v>
      </c>
      <c r="GE19">
        <v>1</v>
      </c>
      <c r="GF19">
        <v>0</v>
      </c>
      <c r="GG19">
        <v>1</v>
      </c>
      <c r="GH19">
        <v>0</v>
      </c>
      <c r="GI19">
        <v>1</v>
      </c>
      <c r="GJ19">
        <v>0</v>
      </c>
      <c r="GK19">
        <v>0</v>
      </c>
      <c r="GL19">
        <v>0</v>
      </c>
      <c r="GM19">
        <v>0</v>
      </c>
      <c r="GN19">
        <v>0</v>
      </c>
      <c r="GO19">
        <v>0</v>
      </c>
      <c r="GP19">
        <v>0</v>
      </c>
      <c r="GQ19">
        <v>0</v>
      </c>
      <c r="GR19">
        <v>0</v>
      </c>
      <c r="GS19">
        <v>0</v>
      </c>
      <c r="GT19">
        <v>0</v>
      </c>
      <c r="GU19">
        <v>0</v>
      </c>
      <c r="GV19">
        <v>0</v>
      </c>
      <c r="GW19">
        <v>0</v>
      </c>
      <c r="GY19">
        <f t="shared" si="0"/>
        <v>605</v>
      </c>
      <c r="HA19">
        <v>0</v>
      </c>
      <c r="HB19">
        <v>0</v>
      </c>
      <c r="HC19">
        <v>0</v>
      </c>
      <c r="HD19">
        <v>12</v>
      </c>
      <c r="HE19">
        <v>4</v>
      </c>
      <c r="HF19">
        <v>16</v>
      </c>
      <c r="HG19">
        <v>1</v>
      </c>
      <c r="HH19">
        <v>0</v>
      </c>
      <c r="HI19">
        <v>1</v>
      </c>
      <c r="HJ19">
        <v>0</v>
      </c>
      <c r="HK19">
        <v>0</v>
      </c>
      <c r="HL19">
        <v>0</v>
      </c>
      <c r="HM19">
        <v>1688</v>
      </c>
      <c r="HN19">
        <v>1681</v>
      </c>
      <c r="HO19">
        <v>3369</v>
      </c>
    </row>
    <row r="20" spans="1:223">
      <c r="A20" t="s">
        <v>1461</v>
      </c>
      <c r="B20">
        <v>28</v>
      </c>
      <c r="C20">
        <v>19</v>
      </c>
      <c r="D20">
        <v>25</v>
      </c>
      <c r="E20">
        <v>21</v>
      </c>
      <c r="F20">
        <v>29</v>
      </c>
      <c r="G20">
        <v>29</v>
      </c>
      <c r="H20">
        <v>32</v>
      </c>
      <c r="I20">
        <v>22</v>
      </c>
      <c r="J20">
        <v>34</v>
      </c>
      <c r="K20">
        <v>23</v>
      </c>
      <c r="L20">
        <v>34</v>
      </c>
      <c r="M20">
        <v>27</v>
      </c>
      <c r="N20">
        <v>27</v>
      </c>
      <c r="O20">
        <v>31</v>
      </c>
      <c r="P20">
        <v>40</v>
      </c>
      <c r="Q20">
        <v>30</v>
      </c>
      <c r="R20">
        <v>35</v>
      </c>
      <c r="S20">
        <v>31</v>
      </c>
      <c r="T20">
        <v>40</v>
      </c>
      <c r="U20">
        <v>31</v>
      </c>
      <c r="V20">
        <v>33</v>
      </c>
      <c r="W20">
        <v>27</v>
      </c>
      <c r="X20">
        <v>23</v>
      </c>
      <c r="Y20">
        <v>31</v>
      </c>
      <c r="Z20">
        <v>35</v>
      </c>
      <c r="AA20">
        <v>35</v>
      </c>
      <c r="AB20">
        <v>33</v>
      </c>
      <c r="AC20">
        <v>40</v>
      </c>
      <c r="AD20">
        <v>28</v>
      </c>
      <c r="AE20">
        <v>41</v>
      </c>
      <c r="AF20">
        <v>33</v>
      </c>
      <c r="AG20">
        <v>31</v>
      </c>
      <c r="AH20">
        <v>34</v>
      </c>
      <c r="AI20">
        <v>32</v>
      </c>
      <c r="AJ20">
        <v>36</v>
      </c>
      <c r="AK20">
        <v>38</v>
      </c>
      <c r="AL20">
        <v>39</v>
      </c>
      <c r="AM20">
        <v>32</v>
      </c>
      <c r="AN20">
        <v>39</v>
      </c>
      <c r="AO20">
        <v>24</v>
      </c>
      <c r="AP20">
        <v>33</v>
      </c>
      <c r="AQ20">
        <v>31</v>
      </c>
      <c r="AR20">
        <v>32</v>
      </c>
      <c r="AS20">
        <v>34</v>
      </c>
      <c r="AT20">
        <v>33</v>
      </c>
      <c r="AU20">
        <v>37</v>
      </c>
      <c r="AV20">
        <v>43</v>
      </c>
      <c r="AW20">
        <v>40</v>
      </c>
      <c r="AX20">
        <v>41</v>
      </c>
      <c r="AY20">
        <v>42</v>
      </c>
      <c r="AZ20">
        <v>50</v>
      </c>
      <c r="BA20">
        <v>40</v>
      </c>
      <c r="BB20">
        <v>49</v>
      </c>
      <c r="BC20">
        <v>51</v>
      </c>
      <c r="BD20">
        <v>40</v>
      </c>
      <c r="BE20">
        <v>43</v>
      </c>
      <c r="BF20">
        <v>48</v>
      </c>
      <c r="BG20">
        <v>31</v>
      </c>
      <c r="BH20">
        <v>43</v>
      </c>
      <c r="BI20">
        <v>30</v>
      </c>
      <c r="BJ20">
        <v>47</v>
      </c>
      <c r="BK20">
        <v>48</v>
      </c>
      <c r="BL20">
        <v>35</v>
      </c>
      <c r="BM20">
        <v>31</v>
      </c>
      <c r="BN20">
        <v>42</v>
      </c>
      <c r="BO20">
        <v>37</v>
      </c>
      <c r="BP20">
        <v>40</v>
      </c>
      <c r="BQ20">
        <v>29</v>
      </c>
      <c r="BR20">
        <v>48</v>
      </c>
      <c r="BS20">
        <v>29</v>
      </c>
      <c r="BT20">
        <v>42</v>
      </c>
      <c r="BU20">
        <v>38</v>
      </c>
      <c r="BV20">
        <v>46</v>
      </c>
      <c r="BW20">
        <v>39</v>
      </c>
      <c r="BX20">
        <v>27</v>
      </c>
      <c r="BY20">
        <v>33</v>
      </c>
      <c r="BZ20">
        <v>38</v>
      </c>
      <c r="CA20">
        <v>41</v>
      </c>
      <c r="CB20">
        <v>36</v>
      </c>
      <c r="CC20">
        <v>53</v>
      </c>
      <c r="CD20">
        <v>56</v>
      </c>
      <c r="CE20">
        <v>56</v>
      </c>
      <c r="CF20">
        <v>43</v>
      </c>
      <c r="CG20">
        <v>40</v>
      </c>
      <c r="CH20">
        <v>49</v>
      </c>
      <c r="CI20">
        <v>37</v>
      </c>
      <c r="CJ20">
        <v>50</v>
      </c>
      <c r="CK20">
        <v>51</v>
      </c>
      <c r="CL20">
        <v>54</v>
      </c>
      <c r="CM20">
        <v>45</v>
      </c>
      <c r="CN20">
        <v>56</v>
      </c>
      <c r="CO20">
        <v>59</v>
      </c>
      <c r="CP20">
        <v>63</v>
      </c>
      <c r="CQ20">
        <v>54</v>
      </c>
      <c r="CR20">
        <v>58</v>
      </c>
      <c r="CS20">
        <v>64</v>
      </c>
      <c r="CT20">
        <v>54</v>
      </c>
      <c r="CU20">
        <v>67</v>
      </c>
      <c r="CV20">
        <v>47</v>
      </c>
      <c r="CW20">
        <v>69</v>
      </c>
      <c r="CX20">
        <v>58</v>
      </c>
      <c r="CY20">
        <v>66</v>
      </c>
      <c r="CZ20">
        <v>54</v>
      </c>
      <c r="DA20">
        <v>58</v>
      </c>
      <c r="DB20">
        <v>48</v>
      </c>
      <c r="DC20">
        <v>46</v>
      </c>
      <c r="DD20">
        <v>51</v>
      </c>
      <c r="DE20">
        <v>67</v>
      </c>
      <c r="DF20">
        <v>45</v>
      </c>
      <c r="DG20">
        <v>43</v>
      </c>
      <c r="DH20">
        <v>41</v>
      </c>
      <c r="DI20">
        <v>37</v>
      </c>
      <c r="DJ20">
        <v>58</v>
      </c>
      <c r="DK20">
        <v>53</v>
      </c>
      <c r="DL20">
        <v>29</v>
      </c>
      <c r="DM20">
        <v>48</v>
      </c>
      <c r="DN20">
        <v>41</v>
      </c>
      <c r="DO20">
        <v>55</v>
      </c>
      <c r="DP20">
        <v>37</v>
      </c>
      <c r="DQ20">
        <v>33</v>
      </c>
      <c r="DR20">
        <v>36</v>
      </c>
      <c r="DS20">
        <v>29</v>
      </c>
      <c r="DT20">
        <v>39</v>
      </c>
      <c r="DU20">
        <v>42</v>
      </c>
      <c r="DV20">
        <v>37</v>
      </c>
      <c r="DW20">
        <v>26</v>
      </c>
      <c r="DX20">
        <v>54</v>
      </c>
      <c r="DY20">
        <v>42</v>
      </c>
      <c r="DZ20">
        <v>18</v>
      </c>
      <c r="EA20">
        <v>18</v>
      </c>
      <c r="EB20">
        <v>29</v>
      </c>
      <c r="EC20">
        <v>24</v>
      </c>
      <c r="ED20">
        <v>18</v>
      </c>
      <c r="EE20">
        <v>29</v>
      </c>
      <c r="EF20">
        <v>33</v>
      </c>
      <c r="EG20">
        <v>31</v>
      </c>
      <c r="EH20">
        <v>26</v>
      </c>
      <c r="EI20">
        <v>29</v>
      </c>
      <c r="EJ20">
        <v>24</v>
      </c>
      <c r="EK20">
        <v>36</v>
      </c>
      <c r="EL20">
        <v>23</v>
      </c>
      <c r="EM20">
        <v>34</v>
      </c>
      <c r="EN20">
        <v>25</v>
      </c>
      <c r="EO20">
        <v>23</v>
      </c>
      <c r="EP20">
        <v>22</v>
      </c>
      <c r="EQ20">
        <v>16</v>
      </c>
      <c r="ER20">
        <v>16</v>
      </c>
      <c r="ES20">
        <v>23</v>
      </c>
      <c r="ET20">
        <v>18</v>
      </c>
      <c r="EU20">
        <v>21</v>
      </c>
      <c r="EV20">
        <v>16</v>
      </c>
      <c r="EW20">
        <v>17</v>
      </c>
      <c r="EX20">
        <v>19</v>
      </c>
      <c r="EY20">
        <v>19</v>
      </c>
      <c r="EZ20">
        <v>13</v>
      </c>
      <c r="FA20">
        <v>10</v>
      </c>
      <c r="FB20">
        <v>13</v>
      </c>
      <c r="FC20">
        <v>13</v>
      </c>
      <c r="FD20">
        <v>6</v>
      </c>
      <c r="FE20">
        <v>13</v>
      </c>
      <c r="FF20">
        <v>8</v>
      </c>
      <c r="FG20">
        <v>6</v>
      </c>
      <c r="FH20">
        <v>2</v>
      </c>
      <c r="FI20">
        <v>4</v>
      </c>
      <c r="FJ20">
        <v>12</v>
      </c>
      <c r="FK20">
        <v>11</v>
      </c>
      <c r="FL20">
        <v>4</v>
      </c>
      <c r="FM20">
        <v>8</v>
      </c>
      <c r="FN20">
        <v>3</v>
      </c>
      <c r="FO20">
        <v>5</v>
      </c>
      <c r="FP20">
        <v>3</v>
      </c>
      <c r="FQ20">
        <v>3</v>
      </c>
      <c r="FR20">
        <v>6</v>
      </c>
      <c r="FS20">
        <v>2</v>
      </c>
      <c r="FT20">
        <v>3</v>
      </c>
      <c r="FU20">
        <v>4</v>
      </c>
      <c r="FV20">
        <v>3</v>
      </c>
      <c r="FW20">
        <v>2</v>
      </c>
      <c r="FX20">
        <v>0</v>
      </c>
      <c r="FY20">
        <v>1</v>
      </c>
      <c r="FZ20">
        <v>1</v>
      </c>
      <c r="GA20">
        <v>5</v>
      </c>
      <c r="GB20">
        <v>0</v>
      </c>
      <c r="GC20">
        <v>2</v>
      </c>
      <c r="GD20">
        <v>1</v>
      </c>
      <c r="GE20">
        <v>1</v>
      </c>
      <c r="GF20">
        <v>1</v>
      </c>
      <c r="GG20">
        <v>0</v>
      </c>
      <c r="GH20">
        <v>0</v>
      </c>
      <c r="GI20">
        <v>1</v>
      </c>
      <c r="GJ20">
        <v>0</v>
      </c>
      <c r="GK20">
        <v>3</v>
      </c>
      <c r="GL20">
        <v>0</v>
      </c>
      <c r="GM20">
        <v>0</v>
      </c>
      <c r="GN20">
        <v>0</v>
      </c>
      <c r="GO20">
        <v>0</v>
      </c>
      <c r="GP20">
        <v>0</v>
      </c>
      <c r="GQ20">
        <v>0</v>
      </c>
      <c r="GR20">
        <v>0</v>
      </c>
      <c r="GS20">
        <v>1</v>
      </c>
      <c r="GT20">
        <v>0</v>
      </c>
      <c r="GU20">
        <v>0</v>
      </c>
      <c r="GV20">
        <v>0</v>
      </c>
      <c r="GW20">
        <v>0</v>
      </c>
      <c r="GY20">
        <f t="shared" si="0"/>
        <v>1086</v>
      </c>
      <c r="HA20">
        <v>0</v>
      </c>
      <c r="HB20">
        <v>0</v>
      </c>
      <c r="HC20">
        <v>0</v>
      </c>
      <c r="HD20">
        <v>0</v>
      </c>
      <c r="HE20">
        <v>0</v>
      </c>
      <c r="HF20">
        <v>0</v>
      </c>
      <c r="HG20">
        <v>3</v>
      </c>
      <c r="HH20">
        <v>2</v>
      </c>
      <c r="HI20">
        <v>5</v>
      </c>
      <c r="HJ20">
        <v>0</v>
      </c>
      <c r="HK20">
        <v>0</v>
      </c>
      <c r="HL20">
        <v>0</v>
      </c>
      <c r="HM20">
        <v>2997</v>
      </c>
      <c r="HN20">
        <v>2956</v>
      </c>
      <c r="HO20">
        <v>5953</v>
      </c>
    </row>
    <row r="21" spans="1:223">
      <c r="A21" t="s">
        <v>1462</v>
      </c>
      <c r="B21">
        <v>46</v>
      </c>
      <c r="C21">
        <v>31</v>
      </c>
      <c r="D21">
        <v>37</v>
      </c>
      <c r="E21">
        <v>33</v>
      </c>
      <c r="F21">
        <v>37</v>
      </c>
      <c r="G21">
        <v>28</v>
      </c>
      <c r="H21">
        <v>37</v>
      </c>
      <c r="I21">
        <v>31</v>
      </c>
      <c r="J21">
        <v>32</v>
      </c>
      <c r="K21">
        <v>26</v>
      </c>
      <c r="L21">
        <v>31</v>
      </c>
      <c r="M21">
        <v>41</v>
      </c>
      <c r="N21">
        <v>25</v>
      </c>
      <c r="O21">
        <v>33</v>
      </c>
      <c r="P21">
        <v>28</v>
      </c>
      <c r="Q21">
        <v>31</v>
      </c>
      <c r="R21">
        <v>42</v>
      </c>
      <c r="S21">
        <v>34</v>
      </c>
      <c r="T21">
        <v>44</v>
      </c>
      <c r="U21">
        <v>34</v>
      </c>
      <c r="V21">
        <v>32</v>
      </c>
      <c r="W21">
        <v>31</v>
      </c>
      <c r="X21">
        <v>26</v>
      </c>
      <c r="Y21">
        <v>38</v>
      </c>
      <c r="Z21">
        <v>26</v>
      </c>
      <c r="AA21">
        <v>25</v>
      </c>
      <c r="AB21">
        <v>28</v>
      </c>
      <c r="AC21">
        <v>38</v>
      </c>
      <c r="AD21">
        <v>27</v>
      </c>
      <c r="AE21">
        <v>26</v>
      </c>
      <c r="AF21">
        <v>22</v>
      </c>
      <c r="AG21">
        <v>20</v>
      </c>
      <c r="AH21">
        <v>42</v>
      </c>
      <c r="AI21">
        <v>35</v>
      </c>
      <c r="AJ21">
        <v>32</v>
      </c>
      <c r="AK21">
        <v>34</v>
      </c>
      <c r="AL21">
        <v>34</v>
      </c>
      <c r="AM21">
        <v>33</v>
      </c>
      <c r="AN21">
        <v>36</v>
      </c>
      <c r="AO21">
        <v>36</v>
      </c>
      <c r="AP21">
        <v>34</v>
      </c>
      <c r="AQ21">
        <v>37</v>
      </c>
      <c r="AR21">
        <v>27</v>
      </c>
      <c r="AS21">
        <v>29</v>
      </c>
      <c r="AT21">
        <v>39</v>
      </c>
      <c r="AU21">
        <v>36</v>
      </c>
      <c r="AV21">
        <v>58</v>
      </c>
      <c r="AW21">
        <v>54</v>
      </c>
      <c r="AX21">
        <v>65</v>
      </c>
      <c r="AY21">
        <v>38</v>
      </c>
      <c r="AZ21">
        <v>55</v>
      </c>
      <c r="BA21">
        <v>65</v>
      </c>
      <c r="BB21">
        <v>69</v>
      </c>
      <c r="BC21">
        <v>62</v>
      </c>
      <c r="BD21">
        <v>59</v>
      </c>
      <c r="BE21">
        <v>54</v>
      </c>
      <c r="BF21">
        <v>62</v>
      </c>
      <c r="BG21">
        <v>59</v>
      </c>
      <c r="BH21">
        <v>66</v>
      </c>
      <c r="BI21">
        <v>48</v>
      </c>
      <c r="BJ21">
        <v>69</v>
      </c>
      <c r="BK21">
        <v>58</v>
      </c>
      <c r="BL21">
        <v>51</v>
      </c>
      <c r="BM21">
        <v>35</v>
      </c>
      <c r="BN21">
        <v>40</v>
      </c>
      <c r="BO21">
        <v>61</v>
      </c>
      <c r="BP21">
        <v>42</v>
      </c>
      <c r="BQ21">
        <v>46</v>
      </c>
      <c r="BR21">
        <v>44</v>
      </c>
      <c r="BS21">
        <v>35</v>
      </c>
      <c r="BT21">
        <v>54</v>
      </c>
      <c r="BU21">
        <v>43</v>
      </c>
      <c r="BV21">
        <v>55</v>
      </c>
      <c r="BW21">
        <v>51</v>
      </c>
      <c r="BX21">
        <v>51</v>
      </c>
      <c r="BY21">
        <v>46</v>
      </c>
      <c r="BZ21">
        <v>53</v>
      </c>
      <c r="CA21">
        <v>32</v>
      </c>
      <c r="CB21">
        <v>52</v>
      </c>
      <c r="CC21">
        <v>44</v>
      </c>
      <c r="CD21">
        <v>40</v>
      </c>
      <c r="CE21">
        <v>47</v>
      </c>
      <c r="CF21">
        <v>38</v>
      </c>
      <c r="CG21">
        <v>40</v>
      </c>
      <c r="CH21">
        <v>56</v>
      </c>
      <c r="CI21">
        <v>41</v>
      </c>
      <c r="CJ21">
        <v>51</v>
      </c>
      <c r="CK21">
        <v>56</v>
      </c>
      <c r="CL21">
        <v>50</v>
      </c>
      <c r="CM21">
        <v>52</v>
      </c>
      <c r="CN21">
        <v>61</v>
      </c>
      <c r="CO21">
        <v>53</v>
      </c>
      <c r="CP21">
        <v>56</v>
      </c>
      <c r="CQ21">
        <v>61</v>
      </c>
      <c r="CR21">
        <v>61</v>
      </c>
      <c r="CS21">
        <v>72</v>
      </c>
      <c r="CT21">
        <v>62</v>
      </c>
      <c r="CU21">
        <v>83</v>
      </c>
      <c r="CV21">
        <v>75</v>
      </c>
      <c r="CW21">
        <v>79</v>
      </c>
      <c r="CX21">
        <v>78</v>
      </c>
      <c r="CY21">
        <v>82</v>
      </c>
      <c r="CZ21">
        <v>54</v>
      </c>
      <c r="DA21">
        <v>68</v>
      </c>
      <c r="DB21">
        <v>73</v>
      </c>
      <c r="DC21">
        <v>60</v>
      </c>
      <c r="DD21">
        <v>78</v>
      </c>
      <c r="DE21">
        <v>59</v>
      </c>
      <c r="DF21">
        <v>57</v>
      </c>
      <c r="DG21">
        <v>56</v>
      </c>
      <c r="DH21">
        <v>55</v>
      </c>
      <c r="DI21">
        <v>52</v>
      </c>
      <c r="DJ21">
        <v>67</v>
      </c>
      <c r="DK21">
        <v>62</v>
      </c>
      <c r="DL21">
        <v>60</v>
      </c>
      <c r="DM21">
        <v>49</v>
      </c>
      <c r="DN21">
        <v>46</v>
      </c>
      <c r="DO21">
        <v>59</v>
      </c>
      <c r="DP21">
        <v>43</v>
      </c>
      <c r="DQ21">
        <v>37</v>
      </c>
      <c r="DR21">
        <v>48</v>
      </c>
      <c r="DS21">
        <v>50</v>
      </c>
      <c r="DT21">
        <v>35</v>
      </c>
      <c r="DU21">
        <v>45</v>
      </c>
      <c r="DV21">
        <v>39</v>
      </c>
      <c r="DW21">
        <v>41</v>
      </c>
      <c r="DX21">
        <v>49</v>
      </c>
      <c r="DY21">
        <v>43</v>
      </c>
      <c r="DZ21">
        <v>44</v>
      </c>
      <c r="EA21">
        <v>41</v>
      </c>
      <c r="EB21">
        <v>24</v>
      </c>
      <c r="EC21">
        <v>25</v>
      </c>
      <c r="ED21">
        <v>34</v>
      </c>
      <c r="EE21">
        <v>22</v>
      </c>
      <c r="EF21">
        <v>35</v>
      </c>
      <c r="EG21">
        <v>39</v>
      </c>
      <c r="EH21">
        <v>29</v>
      </c>
      <c r="EI21">
        <v>35</v>
      </c>
      <c r="EJ21">
        <v>35</v>
      </c>
      <c r="EK21">
        <v>37</v>
      </c>
      <c r="EL21">
        <v>28</v>
      </c>
      <c r="EM21">
        <v>28</v>
      </c>
      <c r="EN21">
        <v>18</v>
      </c>
      <c r="EO21">
        <v>41</v>
      </c>
      <c r="EP21">
        <v>20</v>
      </c>
      <c r="EQ21">
        <v>23</v>
      </c>
      <c r="ER21">
        <v>21</v>
      </c>
      <c r="ES21">
        <v>30</v>
      </c>
      <c r="ET21">
        <v>20</v>
      </c>
      <c r="EU21">
        <v>23</v>
      </c>
      <c r="EV21">
        <v>18</v>
      </c>
      <c r="EW21">
        <v>12</v>
      </c>
      <c r="EX21">
        <v>14</v>
      </c>
      <c r="EY21">
        <v>14</v>
      </c>
      <c r="EZ21">
        <v>9</v>
      </c>
      <c r="FA21">
        <v>17</v>
      </c>
      <c r="FB21">
        <v>14</v>
      </c>
      <c r="FC21">
        <v>20</v>
      </c>
      <c r="FD21">
        <v>8</v>
      </c>
      <c r="FE21">
        <v>13</v>
      </c>
      <c r="FF21">
        <v>6</v>
      </c>
      <c r="FG21">
        <v>7</v>
      </c>
      <c r="FH21">
        <v>6</v>
      </c>
      <c r="FI21">
        <v>13</v>
      </c>
      <c r="FJ21">
        <v>6</v>
      </c>
      <c r="FK21">
        <v>8</v>
      </c>
      <c r="FL21">
        <v>3</v>
      </c>
      <c r="FM21">
        <v>10</v>
      </c>
      <c r="FN21">
        <v>7</v>
      </c>
      <c r="FO21">
        <v>10</v>
      </c>
      <c r="FP21">
        <v>4</v>
      </c>
      <c r="FQ21">
        <v>4</v>
      </c>
      <c r="FR21">
        <v>2</v>
      </c>
      <c r="FS21">
        <v>8</v>
      </c>
      <c r="FT21">
        <v>3</v>
      </c>
      <c r="FU21">
        <v>1</v>
      </c>
      <c r="FV21">
        <v>2</v>
      </c>
      <c r="FW21">
        <v>5</v>
      </c>
      <c r="FX21">
        <v>2</v>
      </c>
      <c r="FY21">
        <v>2</v>
      </c>
      <c r="FZ21">
        <v>0</v>
      </c>
      <c r="GA21">
        <v>2</v>
      </c>
      <c r="GB21">
        <v>0</v>
      </c>
      <c r="GC21">
        <v>1</v>
      </c>
      <c r="GD21">
        <v>1</v>
      </c>
      <c r="GE21">
        <v>1</v>
      </c>
      <c r="GF21">
        <v>0</v>
      </c>
      <c r="GG21">
        <v>0</v>
      </c>
      <c r="GH21">
        <v>0</v>
      </c>
      <c r="GI21">
        <v>0</v>
      </c>
      <c r="GJ21">
        <v>0</v>
      </c>
      <c r="GK21">
        <v>1</v>
      </c>
      <c r="GL21">
        <v>0</v>
      </c>
      <c r="GM21">
        <v>0</v>
      </c>
      <c r="GN21">
        <v>0</v>
      </c>
      <c r="GO21">
        <v>0</v>
      </c>
      <c r="GP21">
        <v>0</v>
      </c>
      <c r="GQ21">
        <v>0</v>
      </c>
      <c r="GR21">
        <v>0</v>
      </c>
      <c r="GS21">
        <v>0</v>
      </c>
      <c r="GT21">
        <v>0</v>
      </c>
      <c r="GU21">
        <v>0</v>
      </c>
      <c r="GV21">
        <v>1</v>
      </c>
      <c r="GW21">
        <v>0</v>
      </c>
      <c r="GY21">
        <f t="shared" si="0"/>
        <v>1257</v>
      </c>
      <c r="HA21">
        <v>0</v>
      </c>
      <c r="HB21">
        <v>0</v>
      </c>
      <c r="HC21">
        <v>0</v>
      </c>
      <c r="HD21">
        <v>0</v>
      </c>
      <c r="HE21">
        <v>0</v>
      </c>
      <c r="HF21">
        <v>0</v>
      </c>
      <c r="HG21">
        <v>1</v>
      </c>
      <c r="HH21">
        <v>0</v>
      </c>
      <c r="HI21">
        <v>1</v>
      </c>
      <c r="HJ21">
        <v>0</v>
      </c>
      <c r="HK21">
        <v>0</v>
      </c>
      <c r="HL21">
        <v>0</v>
      </c>
      <c r="HM21">
        <v>3456</v>
      </c>
      <c r="HN21">
        <v>3411</v>
      </c>
      <c r="HO21">
        <v>6867</v>
      </c>
    </row>
    <row r="22" spans="1:223">
      <c r="A22" t="s">
        <v>1463</v>
      </c>
      <c r="B22">
        <v>17</v>
      </c>
      <c r="C22">
        <v>18</v>
      </c>
      <c r="D22">
        <v>22</v>
      </c>
      <c r="E22">
        <v>15</v>
      </c>
      <c r="F22">
        <v>24</v>
      </c>
      <c r="G22">
        <v>19</v>
      </c>
      <c r="H22">
        <v>31</v>
      </c>
      <c r="I22">
        <v>16</v>
      </c>
      <c r="J22">
        <v>14</v>
      </c>
      <c r="K22">
        <v>22</v>
      </c>
      <c r="L22">
        <v>24</v>
      </c>
      <c r="M22">
        <v>23</v>
      </c>
      <c r="N22">
        <v>17</v>
      </c>
      <c r="O22">
        <v>14</v>
      </c>
      <c r="P22">
        <v>27</v>
      </c>
      <c r="Q22">
        <v>27</v>
      </c>
      <c r="R22">
        <v>23</v>
      </c>
      <c r="S22">
        <v>35</v>
      </c>
      <c r="T22">
        <v>20</v>
      </c>
      <c r="U22">
        <v>12</v>
      </c>
      <c r="V22">
        <v>16</v>
      </c>
      <c r="W22">
        <v>21</v>
      </c>
      <c r="X22">
        <v>24</v>
      </c>
      <c r="Y22">
        <v>21</v>
      </c>
      <c r="Z22">
        <v>18</v>
      </c>
      <c r="AA22">
        <v>16</v>
      </c>
      <c r="AB22">
        <v>33</v>
      </c>
      <c r="AC22">
        <v>19</v>
      </c>
      <c r="AD22">
        <v>29</v>
      </c>
      <c r="AE22">
        <v>13</v>
      </c>
      <c r="AF22">
        <v>21</v>
      </c>
      <c r="AG22">
        <v>18</v>
      </c>
      <c r="AH22">
        <v>26</v>
      </c>
      <c r="AI22">
        <v>25</v>
      </c>
      <c r="AJ22">
        <v>16</v>
      </c>
      <c r="AK22">
        <v>14</v>
      </c>
      <c r="AL22">
        <v>28</v>
      </c>
      <c r="AM22">
        <v>17</v>
      </c>
      <c r="AN22">
        <v>23</v>
      </c>
      <c r="AO22">
        <v>23</v>
      </c>
      <c r="AP22">
        <v>30</v>
      </c>
      <c r="AQ22">
        <v>25</v>
      </c>
      <c r="AR22">
        <v>18</v>
      </c>
      <c r="AS22">
        <v>17</v>
      </c>
      <c r="AT22">
        <v>25</v>
      </c>
      <c r="AU22">
        <v>24</v>
      </c>
      <c r="AV22">
        <v>34</v>
      </c>
      <c r="AW22">
        <v>31</v>
      </c>
      <c r="AX22">
        <v>39</v>
      </c>
      <c r="AY22">
        <v>25</v>
      </c>
      <c r="AZ22">
        <v>32</v>
      </c>
      <c r="BA22">
        <v>39</v>
      </c>
      <c r="BB22">
        <v>28</v>
      </c>
      <c r="BC22">
        <v>21</v>
      </c>
      <c r="BD22">
        <v>33</v>
      </c>
      <c r="BE22">
        <v>42</v>
      </c>
      <c r="BF22">
        <v>22</v>
      </c>
      <c r="BG22">
        <v>30</v>
      </c>
      <c r="BH22">
        <v>27</v>
      </c>
      <c r="BI22">
        <v>28</v>
      </c>
      <c r="BJ22">
        <v>38</v>
      </c>
      <c r="BK22">
        <v>43</v>
      </c>
      <c r="BL22">
        <v>26</v>
      </c>
      <c r="BM22">
        <v>30</v>
      </c>
      <c r="BN22">
        <v>28</v>
      </c>
      <c r="BO22">
        <v>26</v>
      </c>
      <c r="BP22">
        <v>28</v>
      </c>
      <c r="BQ22">
        <v>26</v>
      </c>
      <c r="BR22">
        <v>28</v>
      </c>
      <c r="BS22">
        <v>41</v>
      </c>
      <c r="BT22">
        <v>28</v>
      </c>
      <c r="BU22">
        <v>29</v>
      </c>
      <c r="BV22">
        <v>33</v>
      </c>
      <c r="BW22">
        <v>27</v>
      </c>
      <c r="BX22">
        <v>26</v>
      </c>
      <c r="BY22">
        <v>29</v>
      </c>
      <c r="BZ22">
        <v>24</v>
      </c>
      <c r="CA22">
        <v>24</v>
      </c>
      <c r="CB22">
        <v>36</v>
      </c>
      <c r="CC22">
        <v>33</v>
      </c>
      <c r="CD22">
        <v>37</v>
      </c>
      <c r="CE22">
        <v>33</v>
      </c>
      <c r="CF22">
        <v>48</v>
      </c>
      <c r="CG22">
        <v>30</v>
      </c>
      <c r="CH22">
        <v>33</v>
      </c>
      <c r="CI22">
        <v>43</v>
      </c>
      <c r="CJ22">
        <v>36</v>
      </c>
      <c r="CK22">
        <v>29</v>
      </c>
      <c r="CL22">
        <v>35</v>
      </c>
      <c r="CM22">
        <v>36</v>
      </c>
      <c r="CN22">
        <v>47</v>
      </c>
      <c r="CO22">
        <v>45</v>
      </c>
      <c r="CP22">
        <v>52</v>
      </c>
      <c r="CQ22">
        <v>42</v>
      </c>
      <c r="CR22">
        <v>41</v>
      </c>
      <c r="CS22">
        <v>47</v>
      </c>
      <c r="CT22">
        <v>30</v>
      </c>
      <c r="CU22">
        <v>46</v>
      </c>
      <c r="CV22">
        <v>44</v>
      </c>
      <c r="CW22">
        <v>46</v>
      </c>
      <c r="CX22">
        <v>37</v>
      </c>
      <c r="CY22">
        <v>41</v>
      </c>
      <c r="CZ22">
        <v>37</v>
      </c>
      <c r="DA22">
        <v>38</v>
      </c>
      <c r="DB22">
        <v>47</v>
      </c>
      <c r="DC22">
        <v>33</v>
      </c>
      <c r="DD22">
        <v>37</v>
      </c>
      <c r="DE22">
        <v>52</v>
      </c>
      <c r="DF22">
        <v>31</v>
      </c>
      <c r="DG22">
        <v>33</v>
      </c>
      <c r="DH22">
        <v>37</v>
      </c>
      <c r="DI22">
        <v>40</v>
      </c>
      <c r="DJ22">
        <v>33</v>
      </c>
      <c r="DK22">
        <v>25</v>
      </c>
      <c r="DL22">
        <v>35</v>
      </c>
      <c r="DM22">
        <v>33</v>
      </c>
      <c r="DN22">
        <v>29</v>
      </c>
      <c r="DO22">
        <v>40</v>
      </c>
      <c r="DP22">
        <v>23</v>
      </c>
      <c r="DQ22">
        <v>29</v>
      </c>
      <c r="DR22">
        <v>21</v>
      </c>
      <c r="DS22">
        <v>25</v>
      </c>
      <c r="DT22">
        <v>20</v>
      </c>
      <c r="DU22">
        <v>19</v>
      </c>
      <c r="DV22">
        <v>34</v>
      </c>
      <c r="DW22">
        <v>25</v>
      </c>
      <c r="DX22">
        <v>22</v>
      </c>
      <c r="DY22">
        <v>28</v>
      </c>
      <c r="DZ22">
        <v>22</v>
      </c>
      <c r="EA22">
        <v>24</v>
      </c>
      <c r="EB22">
        <v>19</v>
      </c>
      <c r="EC22">
        <v>20</v>
      </c>
      <c r="ED22">
        <v>20</v>
      </c>
      <c r="EE22">
        <v>18</v>
      </c>
      <c r="EF22">
        <v>17</v>
      </c>
      <c r="EG22">
        <v>21</v>
      </c>
      <c r="EH22">
        <v>23</v>
      </c>
      <c r="EI22">
        <v>23</v>
      </c>
      <c r="EJ22">
        <v>10</v>
      </c>
      <c r="EK22">
        <v>20</v>
      </c>
      <c r="EL22">
        <v>15</v>
      </c>
      <c r="EM22">
        <v>17</v>
      </c>
      <c r="EN22">
        <v>22</v>
      </c>
      <c r="EO22">
        <v>28</v>
      </c>
      <c r="EP22">
        <v>10</v>
      </c>
      <c r="EQ22">
        <v>21</v>
      </c>
      <c r="ER22">
        <v>17</v>
      </c>
      <c r="ES22">
        <v>14</v>
      </c>
      <c r="ET22">
        <v>5</v>
      </c>
      <c r="EU22">
        <v>9</v>
      </c>
      <c r="EV22">
        <v>10</v>
      </c>
      <c r="EW22">
        <v>15</v>
      </c>
      <c r="EX22">
        <v>9</v>
      </c>
      <c r="EY22">
        <v>14</v>
      </c>
      <c r="EZ22">
        <v>8</v>
      </c>
      <c r="FA22">
        <v>7</v>
      </c>
      <c r="FB22">
        <v>2</v>
      </c>
      <c r="FC22">
        <v>11</v>
      </c>
      <c r="FD22">
        <v>6</v>
      </c>
      <c r="FE22">
        <v>14</v>
      </c>
      <c r="FF22">
        <v>10</v>
      </c>
      <c r="FG22">
        <v>6</v>
      </c>
      <c r="FH22">
        <v>4</v>
      </c>
      <c r="FI22">
        <v>5</v>
      </c>
      <c r="FJ22">
        <v>6</v>
      </c>
      <c r="FK22">
        <v>5</v>
      </c>
      <c r="FL22">
        <v>4</v>
      </c>
      <c r="FM22">
        <v>2</v>
      </c>
      <c r="FN22">
        <v>2</v>
      </c>
      <c r="FO22">
        <v>1</v>
      </c>
      <c r="FP22">
        <v>2</v>
      </c>
      <c r="FQ22">
        <v>4</v>
      </c>
      <c r="FR22">
        <v>3</v>
      </c>
      <c r="FS22">
        <v>2</v>
      </c>
      <c r="FT22">
        <v>3</v>
      </c>
      <c r="FU22">
        <v>3</v>
      </c>
      <c r="FV22">
        <v>1</v>
      </c>
      <c r="FW22">
        <v>5</v>
      </c>
      <c r="FX22">
        <v>1</v>
      </c>
      <c r="FY22">
        <v>1</v>
      </c>
      <c r="FZ22">
        <v>0</v>
      </c>
      <c r="GA22">
        <v>3</v>
      </c>
      <c r="GB22">
        <v>0</v>
      </c>
      <c r="GC22">
        <v>1</v>
      </c>
      <c r="GD22">
        <v>0</v>
      </c>
      <c r="GE22">
        <v>2</v>
      </c>
      <c r="GF22">
        <v>1</v>
      </c>
      <c r="GG22">
        <v>1</v>
      </c>
      <c r="GH22">
        <v>0</v>
      </c>
      <c r="GI22">
        <v>2</v>
      </c>
      <c r="GJ22">
        <v>0</v>
      </c>
      <c r="GK22">
        <v>0</v>
      </c>
      <c r="GL22">
        <v>0</v>
      </c>
      <c r="GM22">
        <v>1</v>
      </c>
      <c r="GN22">
        <v>0</v>
      </c>
      <c r="GO22">
        <v>0</v>
      </c>
      <c r="GP22">
        <v>0</v>
      </c>
      <c r="GQ22">
        <v>0</v>
      </c>
      <c r="GR22">
        <v>0</v>
      </c>
      <c r="GS22">
        <v>0</v>
      </c>
      <c r="GT22">
        <v>0</v>
      </c>
      <c r="GU22">
        <v>1</v>
      </c>
      <c r="GV22">
        <v>0</v>
      </c>
      <c r="GW22">
        <v>0</v>
      </c>
      <c r="GY22">
        <f t="shared" si="0"/>
        <v>767</v>
      </c>
      <c r="HA22">
        <v>0</v>
      </c>
      <c r="HB22">
        <v>0</v>
      </c>
      <c r="HC22">
        <v>0</v>
      </c>
      <c r="HD22">
        <v>0</v>
      </c>
      <c r="HE22">
        <v>0</v>
      </c>
      <c r="HF22">
        <v>0</v>
      </c>
      <c r="HG22">
        <v>2</v>
      </c>
      <c r="HH22">
        <v>0</v>
      </c>
      <c r="HI22">
        <v>2</v>
      </c>
      <c r="HJ22">
        <v>0</v>
      </c>
      <c r="HK22">
        <v>0</v>
      </c>
      <c r="HL22">
        <v>0</v>
      </c>
      <c r="HM22">
        <v>2136</v>
      </c>
      <c r="HN22">
        <v>2157</v>
      </c>
      <c r="HO22">
        <v>4293</v>
      </c>
    </row>
    <row r="23" spans="1:223">
      <c r="A23" t="s">
        <v>1464</v>
      </c>
      <c r="B23">
        <v>17</v>
      </c>
      <c r="C23">
        <v>13</v>
      </c>
      <c r="D23">
        <v>25</v>
      </c>
      <c r="E23">
        <v>16</v>
      </c>
      <c r="F23">
        <v>22</v>
      </c>
      <c r="G23">
        <v>17</v>
      </c>
      <c r="H23">
        <v>23</v>
      </c>
      <c r="I23">
        <v>10</v>
      </c>
      <c r="J23">
        <v>21</v>
      </c>
      <c r="K23">
        <v>19</v>
      </c>
      <c r="L23">
        <v>26</v>
      </c>
      <c r="M23">
        <v>21</v>
      </c>
      <c r="N23">
        <v>23</v>
      </c>
      <c r="O23">
        <v>21</v>
      </c>
      <c r="P23">
        <v>14</v>
      </c>
      <c r="Q23">
        <v>16</v>
      </c>
      <c r="R23">
        <v>20</v>
      </c>
      <c r="S23">
        <v>21</v>
      </c>
      <c r="T23">
        <v>22</v>
      </c>
      <c r="U23">
        <v>16</v>
      </c>
      <c r="V23">
        <v>20</v>
      </c>
      <c r="W23">
        <v>22</v>
      </c>
      <c r="X23">
        <v>23</v>
      </c>
      <c r="Y23">
        <v>13</v>
      </c>
      <c r="Z23">
        <v>25</v>
      </c>
      <c r="AA23">
        <v>19</v>
      </c>
      <c r="AB23">
        <v>19</v>
      </c>
      <c r="AC23">
        <v>20</v>
      </c>
      <c r="AD23">
        <v>24</v>
      </c>
      <c r="AE23">
        <v>13</v>
      </c>
      <c r="AF23">
        <v>18</v>
      </c>
      <c r="AG23">
        <v>22</v>
      </c>
      <c r="AH23">
        <v>9</v>
      </c>
      <c r="AI23">
        <v>12</v>
      </c>
      <c r="AJ23">
        <v>25</v>
      </c>
      <c r="AK23">
        <v>24</v>
      </c>
      <c r="AL23">
        <v>33</v>
      </c>
      <c r="AM23">
        <v>20</v>
      </c>
      <c r="AN23">
        <v>20</v>
      </c>
      <c r="AO23">
        <v>29</v>
      </c>
      <c r="AP23">
        <v>19</v>
      </c>
      <c r="AQ23">
        <v>20</v>
      </c>
      <c r="AR23">
        <v>24</v>
      </c>
      <c r="AS23">
        <v>19</v>
      </c>
      <c r="AT23">
        <v>31</v>
      </c>
      <c r="AU23">
        <v>26</v>
      </c>
      <c r="AV23">
        <v>32</v>
      </c>
      <c r="AW23">
        <v>29</v>
      </c>
      <c r="AX23">
        <v>32</v>
      </c>
      <c r="AY23">
        <v>32</v>
      </c>
      <c r="AZ23">
        <v>25</v>
      </c>
      <c r="BA23">
        <v>31</v>
      </c>
      <c r="BB23">
        <v>28</v>
      </c>
      <c r="BC23">
        <v>25</v>
      </c>
      <c r="BD23">
        <v>41</v>
      </c>
      <c r="BE23">
        <v>27</v>
      </c>
      <c r="BF23">
        <v>40</v>
      </c>
      <c r="BG23">
        <v>28</v>
      </c>
      <c r="BH23">
        <v>26</v>
      </c>
      <c r="BI23">
        <v>30</v>
      </c>
      <c r="BJ23">
        <v>26</v>
      </c>
      <c r="BK23">
        <v>21</v>
      </c>
      <c r="BL23">
        <v>24</v>
      </c>
      <c r="BM23">
        <v>25</v>
      </c>
      <c r="BN23">
        <v>27</v>
      </c>
      <c r="BO23">
        <v>29</v>
      </c>
      <c r="BP23">
        <v>28</v>
      </c>
      <c r="BQ23">
        <v>18</v>
      </c>
      <c r="BR23">
        <v>26</v>
      </c>
      <c r="BS23">
        <v>21</v>
      </c>
      <c r="BT23">
        <v>29</v>
      </c>
      <c r="BU23">
        <v>25</v>
      </c>
      <c r="BV23">
        <v>32</v>
      </c>
      <c r="BW23">
        <v>34</v>
      </c>
      <c r="BX23">
        <v>34</v>
      </c>
      <c r="BY23">
        <v>30</v>
      </c>
      <c r="BZ23">
        <v>29</v>
      </c>
      <c r="CA23">
        <v>30</v>
      </c>
      <c r="CB23">
        <v>32</v>
      </c>
      <c r="CC23">
        <v>32</v>
      </c>
      <c r="CD23">
        <v>21</v>
      </c>
      <c r="CE23">
        <v>30</v>
      </c>
      <c r="CF23">
        <v>35</v>
      </c>
      <c r="CG23">
        <v>33</v>
      </c>
      <c r="CH23">
        <v>31</v>
      </c>
      <c r="CI23">
        <v>36</v>
      </c>
      <c r="CJ23">
        <v>31</v>
      </c>
      <c r="CK23">
        <v>26</v>
      </c>
      <c r="CL23">
        <v>35</v>
      </c>
      <c r="CM23">
        <v>37</v>
      </c>
      <c r="CN23">
        <v>28</v>
      </c>
      <c r="CO23">
        <v>41</v>
      </c>
      <c r="CP23">
        <v>37</v>
      </c>
      <c r="CQ23">
        <v>36</v>
      </c>
      <c r="CR23">
        <v>33</v>
      </c>
      <c r="CS23">
        <v>36</v>
      </c>
      <c r="CT23">
        <v>41</v>
      </c>
      <c r="CU23">
        <v>33</v>
      </c>
      <c r="CV23">
        <v>33</v>
      </c>
      <c r="CW23">
        <v>38</v>
      </c>
      <c r="CX23">
        <v>40</v>
      </c>
      <c r="CY23">
        <v>41</v>
      </c>
      <c r="CZ23">
        <v>34</v>
      </c>
      <c r="DA23">
        <v>33</v>
      </c>
      <c r="DB23">
        <v>37</v>
      </c>
      <c r="DC23">
        <v>34</v>
      </c>
      <c r="DD23">
        <v>35</v>
      </c>
      <c r="DE23">
        <v>42</v>
      </c>
      <c r="DF23">
        <v>30</v>
      </c>
      <c r="DG23">
        <v>29</v>
      </c>
      <c r="DH23">
        <v>32</v>
      </c>
      <c r="DI23">
        <v>36</v>
      </c>
      <c r="DJ23">
        <v>21</v>
      </c>
      <c r="DK23">
        <v>21</v>
      </c>
      <c r="DL23">
        <v>27</v>
      </c>
      <c r="DM23">
        <v>27</v>
      </c>
      <c r="DN23">
        <v>18</v>
      </c>
      <c r="DO23">
        <v>34</v>
      </c>
      <c r="DP23">
        <v>30</v>
      </c>
      <c r="DQ23">
        <v>24</v>
      </c>
      <c r="DR23">
        <v>19</v>
      </c>
      <c r="DS23">
        <v>24</v>
      </c>
      <c r="DT23">
        <v>25</v>
      </c>
      <c r="DU23">
        <v>14</v>
      </c>
      <c r="DV23">
        <v>19</v>
      </c>
      <c r="DW23">
        <v>22</v>
      </c>
      <c r="DX23">
        <v>26</v>
      </c>
      <c r="DY23">
        <v>17</v>
      </c>
      <c r="DZ23">
        <v>24</v>
      </c>
      <c r="EA23">
        <v>14</v>
      </c>
      <c r="EB23">
        <v>22</v>
      </c>
      <c r="EC23">
        <v>24</v>
      </c>
      <c r="ED23">
        <v>12</v>
      </c>
      <c r="EE23">
        <v>17</v>
      </c>
      <c r="EF23">
        <v>21</v>
      </c>
      <c r="EG23">
        <v>18</v>
      </c>
      <c r="EH23">
        <v>20</v>
      </c>
      <c r="EI23">
        <v>22</v>
      </c>
      <c r="EJ23">
        <v>21</v>
      </c>
      <c r="EK23">
        <v>24</v>
      </c>
      <c r="EL23">
        <v>13</v>
      </c>
      <c r="EM23">
        <v>24</v>
      </c>
      <c r="EN23">
        <v>18</v>
      </c>
      <c r="EO23">
        <v>16</v>
      </c>
      <c r="EP23">
        <v>11</v>
      </c>
      <c r="EQ23">
        <v>17</v>
      </c>
      <c r="ER23">
        <v>15</v>
      </c>
      <c r="ES23">
        <v>6</v>
      </c>
      <c r="ET23">
        <v>9</v>
      </c>
      <c r="EU23">
        <v>9</v>
      </c>
      <c r="EV23">
        <v>11</v>
      </c>
      <c r="EW23">
        <v>15</v>
      </c>
      <c r="EX23">
        <v>11</v>
      </c>
      <c r="EY23">
        <v>14</v>
      </c>
      <c r="EZ23">
        <v>8</v>
      </c>
      <c r="FA23">
        <v>8</v>
      </c>
      <c r="FB23">
        <v>11</v>
      </c>
      <c r="FC23">
        <v>7</v>
      </c>
      <c r="FD23">
        <v>6</v>
      </c>
      <c r="FE23">
        <v>8</v>
      </c>
      <c r="FF23">
        <v>4</v>
      </c>
      <c r="FG23">
        <v>9</v>
      </c>
      <c r="FH23">
        <v>5</v>
      </c>
      <c r="FI23">
        <v>4</v>
      </c>
      <c r="FJ23">
        <v>4</v>
      </c>
      <c r="FK23">
        <v>3</v>
      </c>
      <c r="FL23">
        <v>2</v>
      </c>
      <c r="FM23">
        <v>7</v>
      </c>
      <c r="FN23">
        <v>2</v>
      </c>
      <c r="FO23">
        <v>3</v>
      </c>
      <c r="FP23">
        <v>3</v>
      </c>
      <c r="FQ23">
        <v>1</v>
      </c>
      <c r="FR23">
        <v>1</v>
      </c>
      <c r="FS23">
        <v>2</v>
      </c>
      <c r="FT23">
        <v>3</v>
      </c>
      <c r="FU23">
        <v>3</v>
      </c>
      <c r="FV23">
        <v>0</v>
      </c>
      <c r="FW23">
        <v>2</v>
      </c>
      <c r="FX23">
        <v>1</v>
      </c>
      <c r="FY23">
        <v>1</v>
      </c>
      <c r="FZ23">
        <v>1</v>
      </c>
      <c r="GA23">
        <v>0</v>
      </c>
      <c r="GB23">
        <v>1</v>
      </c>
      <c r="GC23">
        <v>0</v>
      </c>
      <c r="GD23">
        <v>1</v>
      </c>
      <c r="GE23">
        <v>0</v>
      </c>
      <c r="GF23">
        <v>0</v>
      </c>
      <c r="GG23">
        <v>0</v>
      </c>
      <c r="GH23">
        <v>0</v>
      </c>
      <c r="GI23">
        <v>0</v>
      </c>
      <c r="GJ23">
        <v>0</v>
      </c>
      <c r="GK23">
        <v>0</v>
      </c>
      <c r="GL23">
        <v>0</v>
      </c>
      <c r="GM23">
        <v>0</v>
      </c>
      <c r="GN23">
        <v>0</v>
      </c>
      <c r="GO23">
        <v>1</v>
      </c>
      <c r="GP23">
        <v>0</v>
      </c>
      <c r="GQ23">
        <v>0</v>
      </c>
      <c r="GR23">
        <v>0</v>
      </c>
      <c r="GS23">
        <v>0</v>
      </c>
      <c r="GT23">
        <v>0</v>
      </c>
      <c r="GU23">
        <v>0</v>
      </c>
      <c r="GV23">
        <v>0</v>
      </c>
      <c r="GW23">
        <v>0</v>
      </c>
      <c r="GY23">
        <f t="shared" si="0"/>
        <v>706</v>
      </c>
      <c r="HA23">
        <v>0</v>
      </c>
      <c r="HB23">
        <v>0</v>
      </c>
      <c r="HC23">
        <v>0</v>
      </c>
      <c r="HD23">
        <v>0</v>
      </c>
      <c r="HE23">
        <v>0</v>
      </c>
      <c r="HF23">
        <v>0</v>
      </c>
      <c r="HG23">
        <v>0</v>
      </c>
      <c r="HH23">
        <v>0</v>
      </c>
      <c r="HI23">
        <v>0</v>
      </c>
      <c r="HJ23">
        <v>1</v>
      </c>
      <c r="HK23">
        <v>0</v>
      </c>
      <c r="HL23">
        <v>1</v>
      </c>
      <c r="HM23">
        <v>1994</v>
      </c>
      <c r="HN23">
        <v>1919</v>
      </c>
      <c r="HO23">
        <v>3913</v>
      </c>
    </row>
    <row r="24" spans="1:223" s="371" customFormat="1">
      <c r="A24" s="371" t="s">
        <v>121</v>
      </c>
      <c r="B24" s="371">
        <v>400</v>
      </c>
      <c r="C24" s="371">
        <v>387</v>
      </c>
      <c r="D24" s="371">
        <v>473</v>
      </c>
      <c r="E24" s="371">
        <v>428</v>
      </c>
      <c r="F24" s="371">
        <v>467</v>
      </c>
      <c r="G24" s="371">
        <v>484</v>
      </c>
      <c r="H24" s="371">
        <v>502</v>
      </c>
      <c r="I24" s="371">
        <v>509</v>
      </c>
      <c r="J24" s="371">
        <v>532</v>
      </c>
      <c r="K24" s="371">
        <v>554</v>
      </c>
      <c r="L24" s="371">
        <v>528</v>
      </c>
      <c r="M24" s="371">
        <v>507</v>
      </c>
      <c r="N24" s="371">
        <v>575</v>
      </c>
      <c r="O24" s="371">
        <v>580</v>
      </c>
      <c r="P24" s="371">
        <v>585</v>
      </c>
      <c r="Q24" s="371">
        <v>584</v>
      </c>
      <c r="R24" s="371">
        <v>600</v>
      </c>
      <c r="S24" s="371">
        <v>596</v>
      </c>
      <c r="T24" s="371">
        <v>665</v>
      </c>
      <c r="U24" s="371">
        <v>602</v>
      </c>
      <c r="V24" s="371">
        <v>663</v>
      </c>
      <c r="W24" s="371">
        <v>642</v>
      </c>
      <c r="X24" s="371">
        <v>693</v>
      </c>
      <c r="Y24" s="371">
        <v>591</v>
      </c>
      <c r="Z24" s="371">
        <v>715</v>
      </c>
      <c r="AA24" s="371">
        <v>630</v>
      </c>
      <c r="AB24" s="371">
        <v>636</v>
      </c>
      <c r="AC24" s="371">
        <v>632</v>
      </c>
      <c r="AD24" s="371">
        <v>624</v>
      </c>
      <c r="AE24" s="371">
        <v>593</v>
      </c>
      <c r="AF24" s="371">
        <v>633</v>
      </c>
      <c r="AG24" s="371">
        <v>596</v>
      </c>
      <c r="AH24" s="371">
        <v>670</v>
      </c>
      <c r="AI24" s="371">
        <v>674</v>
      </c>
      <c r="AJ24" s="371">
        <v>651</v>
      </c>
      <c r="AK24" s="371">
        <v>608</v>
      </c>
      <c r="AL24" s="371">
        <v>609</v>
      </c>
      <c r="AM24" s="371">
        <v>572</v>
      </c>
      <c r="AN24" s="371">
        <v>601</v>
      </c>
      <c r="AO24" s="371">
        <v>557</v>
      </c>
      <c r="AP24" s="371">
        <v>619</v>
      </c>
      <c r="AQ24" s="371">
        <v>526</v>
      </c>
      <c r="AR24" s="371">
        <v>596</v>
      </c>
      <c r="AS24" s="371">
        <v>592</v>
      </c>
      <c r="AT24" s="371">
        <v>665</v>
      </c>
      <c r="AU24" s="371">
        <v>583</v>
      </c>
      <c r="AV24" s="371">
        <v>727</v>
      </c>
      <c r="AW24" s="371">
        <v>731</v>
      </c>
      <c r="AX24" s="371">
        <v>809</v>
      </c>
      <c r="AY24" s="371">
        <v>749</v>
      </c>
      <c r="AZ24" s="371">
        <v>788</v>
      </c>
      <c r="BA24" s="371">
        <v>776</v>
      </c>
      <c r="BB24" s="371">
        <v>844</v>
      </c>
      <c r="BC24" s="371">
        <v>716</v>
      </c>
      <c r="BD24" s="371">
        <v>881</v>
      </c>
      <c r="BE24" s="371">
        <v>825</v>
      </c>
      <c r="BF24" s="371">
        <v>804</v>
      </c>
      <c r="BG24" s="371">
        <v>801</v>
      </c>
      <c r="BH24" s="371">
        <v>886</v>
      </c>
      <c r="BI24" s="371">
        <v>812</v>
      </c>
      <c r="BJ24" s="371">
        <v>851</v>
      </c>
      <c r="BK24" s="371">
        <v>819</v>
      </c>
      <c r="BL24" s="371">
        <v>800</v>
      </c>
      <c r="BM24" s="371">
        <v>743</v>
      </c>
      <c r="BN24" s="371">
        <v>795</v>
      </c>
      <c r="BO24" s="371">
        <v>726</v>
      </c>
      <c r="BP24" s="371">
        <v>791</v>
      </c>
      <c r="BQ24" s="371">
        <v>705</v>
      </c>
      <c r="BR24" s="371">
        <v>786</v>
      </c>
      <c r="BS24" s="371">
        <v>749</v>
      </c>
      <c r="BT24" s="371">
        <v>724</v>
      </c>
      <c r="BU24" s="371">
        <v>770</v>
      </c>
      <c r="BV24" s="371">
        <v>798</v>
      </c>
      <c r="BW24" s="371">
        <v>816</v>
      </c>
      <c r="BX24" s="371">
        <v>822</v>
      </c>
      <c r="BY24" s="371">
        <v>783</v>
      </c>
      <c r="BZ24" s="371">
        <v>811</v>
      </c>
      <c r="CA24" s="371">
        <v>795</v>
      </c>
      <c r="CB24" s="371">
        <v>820</v>
      </c>
      <c r="CC24" s="371">
        <v>836</v>
      </c>
      <c r="CD24" s="371">
        <v>831</v>
      </c>
      <c r="CE24" s="371">
        <v>883</v>
      </c>
      <c r="CF24" s="371">
        <v>831</v>
      </c>
      <c r="CG24" s="371">
        <v>813</v>
      </c>
      <c r="CH24" s="371">
        <v>815</v>
      </c>
      <c r="CI24" s="371">
        <v>817</v>
      </c>
      <c r="CJ24" s="371">
        <v>854</v>
      </c>
      <c r="CK24" s="371">
        <v>866</v>
      </c>
      <c r="CL24" s="371">
        <v>873</v>
      </c>
      <c r="CM24" s="371">
        <v>873</v>
      </c>
      <c r="CN24" s="371">
        <v>931</v>
      </c>
      <c r="CO24" s="371">
        <v>917</v>
      </c>
      <c r="CP24" s="371">
        <v>962</v>
      </c>
      <c r="CQ24" s="371">
        <v>1083</v>
      </c>
      <c r="CR24" s="371">
        <v>883</v>
      </c>
      <c r="CS24" s="371">
        <v>945</v>
      </c>
      <c r="CT24" s="371">
        <v>968</v>
      </c>
      <c r="CU24" s="371">
        <v>1015</v>
      </c>
      <c r="CV24" s="371">
        <v>938</v>
      </c>
      <c r="CW24" s="371">
        <v>1044</v>
      </c>
      <c r="CX24" s="371">
        <v>977</v>
      </c>
      <c r="CY24" s="371">
        <v>1077</v>
      </c>
      <c r="CZ24" s="371">
        <v>924</v>
      </c>
      <c r="DA24" s="371">
        <v>1122</v>
      </c>
      <c r="DB24" s="371">
        <v>991</v>
      </c>
      <c r="DC24" s="371">
        <v>1053</v>
      </c>
      <c r="DD24" s="371">
        <v>929</v>
      </c>
      <c r="DE24" s="371">
        <v>1063</v>
      </c>
      <c r="DF24" s="371">
        <v>883</v>
      </c>
      <c r="DG24" s="371">
        <v>902</v>
      </c>
      <c r="DH24" s="371">
        <v>862</v>
      </c>
      <c r="DI24" s="371">
        <v>963</v>
      </c>
      <c r="DJ24" s="371">
        <v>859</v>
      </c>
      <c r="DK24" s="371">
        <v>915</v>
      </c>
      <c r="DL24" s="371">
        <v>787</v>
      </c>
      <c r="DM24" s="371">
        <v>789</v>
      </c>
      <c r="DN24" s="371">
        <v>756</v>
      </c>
      <c r="DO24" s="371">
        <v>806</v>
      </c>
      <c r="DP24" s="371">
        <v>702</v>
      </c>
      <c r="DQ24" s="371">
        <v>753</v>
      </c>
      <c r="DR24" s="371">
        <v>688</v>
      </c>
      <c r="DS24" s="371">
        <v>712</v>
      </c>
      <c r="DT24" s="371">
        <v>729</v>
      </c>
      <c r="DU24" s="371">
        <v>717</v>
      </c>
      <c r="DV24" s="371">
        <v>631</v>
      </c>
      <c r="DW24" s="371">
        <v>641</v>
      </c>
      <c r="DX24" s="371">
        <v>599</v>
      </c>
      <c r="DY24" s="371">
        <v>658</v>
      </c>
      <c r="DZ24" s="371">
        <v>571</v>
      </c>
      <c r="EA24" s="371">
        <v>589</v>
      </c>
      <c r="EB24" s="371">
        <v>500</v>
      </c>
      <c r="EC24" s="371">
        <v>583</v>
      </c>
      <c r="ED24" s="371">
        <v>491</v>
      </c>
      <c r="EE24" s="371">
        <v>590</v>
      </c>
      <c r="EF24" s="371">
        <v>463</v>
      </c>
      <c r="EG24" s="371">
        <v>559</v>
      </c>
      <c r="EH24" s="371">
        <v>462</v>
      </c>
      <c r="EI24" s="371">
        <v>520</v>
      </c>
      <c r="EJ24" s="371">
        <v>449</v>
      </c>
      <c r="EK24" s="371">
        <v>480</v>
      </c>
      <c r="EL24" s="371">
        <v>392</v>
      </c>
      <c r="EM24" s="371">
        <v>485</v>
      </c>
      <c r="EN24" s="371">
        <v>409</v>
      </c>
      <c r="EO24" s="371">
        <v>457</v>
      </c>
      <c r="EP24" s="371">
        <v>357</v>
      </c>
      <c r="EQ24" s="371">
        <v>402</v>
      </c>
      <c r="ER24" s="371">
        <v>323</v>
      </c>
      <c r="ES24" s="371">
        <v>385</v>
      </c>
      <c r="ET24" s="371">
        <v>294</v>
      </c>
      <c r="EU24" s="371">
        <v>378</v>
      </c>
      <c r="EV24" s="371">
        <v>240</v>
      </c>
      <c r="EW24" s="371">
        <v>288</v>
      </c>
      <c r="EX24" s="371">
        <v>225</v>
      </c>
      <c r="EY24" s="371">
        <v>317</v>
      </c>
      <c r="EZ24" s="371">
        <v>182</v>
      </c>
      <c r="FA24" s="371">
        <v>232</v>
      </c>
      <c r="FB24" s="371">
        <v>188</v>
      </c>
      <c r="FC24" s="371">
        <v>239</v>
      </c>
      <c r="FD24" s="371">
        <v>139</v>
      </c>
      <c r="FE24" s="371">
        <v>217</v>
      </c>
      <c r="FF24" s="371">
        <v>141</v>
      </c>
      <c r="FG24" s="371">
        <v>186</v>
      </c>
      <c r="FH24" s="371">
        <v>108</v>
      </c>
      <c r="FI24" s="371">
        <v>167</v>
      </c>
      <c r="FJ24" s="371">
        <v>100</v>
      </c>
      <c r="FK24" s="371">
        <v>160</v>
      </c>
      <c r="FL24" s="371">
        <v>70</v>
      </c>
      <c r="FM24" s="371">
        <v>129</v>
      </c>
      <c r="FN24" s="371">
        <v>81</v>
      </c>
      <c r="FO24" s="371">
        <v>92</v>
      </c>
      <c r="FP24" s="371">
        <v>46</v>
      </c>
      <c r="FQ24" s="371">
        <v>101</v>
      </c>
      <c r="FR24" s="371">
        <v>42</v>
      </c>
      <c r="FS24" s="371">
        <v>95</v>
      </c>
      <c r="FT24" s="371">
        <v>45</v>
      </c>
      <c r="FU24" s="371">
        <v>74</v>
      </c>
      <c r="FV24" s="371">
        <v>35</v>
      </c>
      <c r="FW24" s="371">
        <v>70</v>
      </c>
      <c r="FX24" s="371">
        <v>35</v>
      </c>
      <c r="FY24" s="371">
        <v>48</v>
      </c>
      <c r="FZ24" s="371">
        <v>25</v>
      </c>
      <c r="GA24" s="371">
        <v>38</v>
      </c>
      <c r="GB24" s="371">
        <v>12</v>
      </c>
      <c r="GC24" s="371">
        <v>29</v>
      </c>
      <c r="GD24" s="371">
        <v>10</v>
      </c>
      <c r="GE24" s="371">
        <v>19</v>
      </c>
      <c r="GF24" s="371">
        <v>17</v>
      </c>
      <c r="GG24" s="371">
        <v>18</v>
      </c>
      <c r="GH24" s="371">
        <v>5</v>
      </c>
      <c r="GI24" s="371">
        <v>9</v>
      </c>
      <c r="GJ24" s="371">
        <v>4</v>
      </c>
      <c r="GK24" s="371">
        <v>5</v>
      </c>
      <c r="GL24" s="371">
        <v>6</v>
      </c>
      <c r="GM24" s="371">
        <v>8</v>
      </c>
      <c r="GN24" s="371">
        <v>2</v>
      </c>
      <c r="GO24" s="371">
        <v>8</v>
      </c>
      <c r="GP24" s="371">
        <v>1</v>
      </c>
      <c r="GQ24" s="371">
        <v>7</v>
      </c>
      <c r="GR24" s="371">
        <v>0</v>
      </c>
      <c r="GS24" s="371">
        <v>2</v>
      </c>
      <c r="GT24" s="371">
        <v>1</v>
      </c>
      <c r="GU24" s="371">
        <v>1</v>
      </c>
      <c r="GV24" s="371">
        <v>1</v>
      </c>
      <c r="GW24" s="371">
        <v>5</v>
      </c>
      <c r="GY24">
        <f t="shared" si="0"/>
        <v>19839</v>
      </c>
      <c r="HA24" s="371">
        <v>0</v>
      </c>
      <c r="HB24" s="371">
        <v>0</v>
      </c>
      <c r="HC24" s="371">
        <v>0</v>
      </c>
      <c r="HD24" s="371">
        <v>40</v>
      </c>
      <c r="HE24" s="371">
        <v>18</v>
      </c>
      <c r="HF24" s="371">
        <v>58</v>
      </c>
      <c r="HG24" s="371">
        <v>52</v>
      </c>
      <c r="HH24" s="371">
        <v>20</v>
      </c>
      <c r="HI24" s="371">
        <v>72</v>
      </c>
      <c r="HJ24" s="371">
        <v>16</v>
      </c>
      <c r="HK24" s="371">
        <v>6</v>
      </c>
      <c r="HL24" s="371">
        <v>22</v>
      </c>
      <c r="HM24" s="371">
        <v>54222</v>
      </c>
      <c r="HN24" s="371">
        <v>55642</v>
      </c>
      <c r="HO24" s="371">
        <v>109864</v>
      </c>
    </row>
    <row r="25" spans="1:223">
      <c r="A25" t="s">
        <v>1465</v>
      </c>
      <c r="B25">
        <v>32</v>
      </c>
      <c r="C25">
        <v>27</v>
      </c>
      <c r="D25">
        <v>39</v>
      </c>
      <c r="E25">
        <v>40</v>
      </c>
      <c r="F25">
        <v>31</v>
      </c>
      <c r="G25">
        <v>46</v>
      </c>
      <c r="H25">
        <v>43</v>
      </c>
      <c r="I25">
        <v>35</v>
      </c>
      <c r="J25">
        <v>34</v>
      </c>
      <c r="K25">
        <v>38</v>
      </c>
      <c r="L25">
        <v>31</v>
      </c>
      <c r="M25">
        <v>28</v>
      </c>
      <c r="N25">
        <v>40</v>
      </c>
      <c r="O25">
        <v>52</v>
      </c>
      <c r="P25">
        <v>55</v>
      </c>
      <c r="Q25">
        <v>52</v>
      </c>
      <c r="R25">
        <v>57</v>
      </c>
      <c r="S25">
        <v>49</v>
      </c>
      <c r="T25">
        <v>39</v>
      </c>
      <c r="U25">
        <v>50</v>
      </c>
      <c r="V25">
        <v>55</v>
      </c>
      <c r="W25">
        <v>49</v>
      </c>
      <c r="X25">
        <v>35</v>
      </c>
      <c r="Y25">
        <v>51</v>
      </c>
      <c r="Z25">
        <v>63</v>
      </c>
      <c r="AA25">
        <v>57</v>
      </c>
      <c r="AB25">
        <v>53</v>
      </c>
      <c r="AC25">
        <v>51</v>
      </c>
      <c r="AD25">
        <v>52</v>
      </c>
      <c r="AE25">
        <v>41</v>
      </c>
      <c r="AF25">
        <v>49</v>
      </c>
      <c r="AG25">
        <v>54</v>
      </c>
      <c r="AH25">
        <v>41</v>
      </c>
      <c r="AI25">
        <v>45</v>
      </c>
      <c r="AJ25">
        <v>56</v>
      </c>
      <c r="AK25">
        <v>43</v>
      </c>
      <c r="AL25">
        <v>45</v>
      </c>
      <c r="AM25">
        <v>42</v>
      </c>
      <c r="AN25">
        <v>46</v>
      </c>
      <c r="AO25">
        <v>37</v>
      </c>
      <c r="AP25">
        <v>44</v>
      </c>
      <c r="AQ25">
        <v>37</v>
      </c>
      <c r="AR25">
        <v>36</v>
      </c>
      <c r="AS25">
        <v>54</v>
      </c>
      <c r="AT25">
        <v>51</v>
      </c>
      <c r="AU25">
        <v>46</v>
      </c>
      <c r="AV25">
        <v>51</v>
      </c>
      <c r="AW25">
        <v>57</v>
      </c>
      <c r="AX25">
        <v>64</v>
      </c>
      <c r="AY25">
        <v>57</v>
      </c>
      <c r="AZ25">
        <v>65</v>
      </c>
      <c r="BA25">
        <v>54</v>
      </c>
      <c r="BB25">
        <v>60</v>
      </c>
      <c r="BC25">
        <v>49</v>
      </c>
      <c r="BD25">
        <v>56</v>
      </c>
      <c r="BE25">
        <v>65</v>
      </c>
      <c r="BF25">
        <v>60</v>
      </c>
      <c r="BG25">
        <v>47</v>
      </c>
      <c r="BH25">
        <v>69</v>
      </c>
      <c r="BI25">
        <v>50</v>
      </c>
      <c r="BJ25">
        <v>63</v>
      </c>
      <c r="BK25">
        <v>47</v>
      </c>
      <c r="BL25">
        <v>59</v>
      </c>
      <c r="BM25">
        <v>48</v>
      </c>
      <c r="BN25">
        <v>66</v>
      </c>
      <c r="BO25">
        <v>44</v>
      </c>
      <c r="BP25">
        <v>59</v>
      </c>
      <c r="BQ25">
        <v>54</v>
      </c>
      <c r="BR25">
        <v>46</v>
      </c>
      <c r="BS25">
        <v>55</v>
      </c>
      <c r="BT25">
        <v>58</v>
      </c>
      <c r="BU25">
        <v>60</v>
      </c>
      <c r="BV25">
        <v>60</v>
      </c>
      <c r="BW25">
        <v>70</v>
      </c>
      <c r="BX25">
        <v>56</v>
      </c>
      <c r="BY25">
        <v>67</v>
      </c>
      <c r="BZ25">
        <v>62</v>
      </c>
      <c r="CA25">
        <v>47</v>
      </c>
      <c r="CB25">
        <v>68</v>
      </c>
      <c r="CC25">
        <v>60</v>
      </c>
      <c r="CD25">
        <v>67</v>
      </c>
      <c r="CE25">
        <v>65</v>
      </c>
      <c r="CF25">
        <v>56</v>
      </c>
      <c r="CG25">
        <v>61</v>
      </c>
      <c r="CH25">
        <v>59</v>
      </c>
      <c r="CI25">
        <v>75</v>
      </c>
      <c r="CJ25">
        <v>70</v>
      </c>
      <c r="CK25">
        <v>64</v>
      </c>
      <c r="CL25">
        <v>67</v>
      </c>
      <c r="CM25">
        <v>63</v>
      </c>
      <c r="CN25">
        <v>63</v>
      </c>
      <c r="CO25">
        <v>64</v>
      </c>
      <c r="CP25">
        <v>52</v>
      </c>
      <c r="CQ25">
        <v>71</v>
      </c>
      <c r="CR25">
        <v>58</v>
      </c>
      <c r="CS25">
        <v>70</v>
      </c>
      <c r="CT25">
        <v>53</v>
      </c>
      <c r="CU25">
        <v>63</v>
      </c>
      <c r="CV25">
        <v>65</v>
      </c>
      <c r="CW25">
        <v>70</v>
      </c>
      <c r="CX25">
        <v>82</v>
      </c>
      <c r="CY25">
        <v>80</v>
      </c>
      <c r="CZ25">
        <v>71</v>
      </c>
      <c r="DA25">
        <v>85</v>
      </c>
      <c r="DB25">
        <v>69</v>
      </c>
      <c r="DC25">
        <v>83</v>
      </c>
      <c r="DD25">
        <v>59</v>
      </c>
      <c r="DE25">
        <v>78</v>
      </c>
      <c r="DF25">
        <v>73</v>
      </c>
      <c r="DG25">
        <v>65</v>
      </c>
      <c r="DH25">
        <v>53</v>
      </c>
      <c r="DI25">
        <v>85</v>
      </c>
      <c r="DJ25">
        <v>52</v>
      </c>
      <c r="DK25">
        <v>65</v>
      </c>
      <c r="DL25">
        <v>72</v>
      </c>
      <c r="DM25">
        <v>68</v>
      </c>
      <c r="DN25">
        <v>62</v>
      </c>
      <c r="DO25">
        <v>65</v>
      </c>
      <c r="DP25">
        <v>54</v>
      </c>
      <c r="DQ25">
        <v>56</v>
      </c>
      <c r="DR25">
        <v>48</v>
      </c>
      <c r="DS25">
        <v>50</v>
      </c>
      <c r="DT25">
        <v>46</v>
      </c>
      <c r="DU25">
        <v>45</v>
      </c>
      <c r="DV25">
        <v>41</v>
      </c>
      <c r="DW25">
        <v>58</v>
      </c>
      <c r="DX25">
        <v>55</v>
      </c>
      <c r="DY25">
        <v>61</v>
      </c>
      <c r="DZ25">
        <v>52</v>
      </c>
      <c r="EA25">
        <v>53</v>
      </c>
      <c r="EB25">
        <v>36</v>
      </c>
      <c r="EC25">
        <v>46</v>
      </c>
      <c r="ED25">
        <v>38</v>
      </c>
      <c r="EE25">
        <v>42</v>
      </c>
      <c r="EF25">
        <v>32</v>
      </c>
      <c r="EG25">
        <v>43</v>
      </c>
      <c r="EH25">
        <v>38</v>
      </c>
      <c r="EI25">
        <v>47</v>
      </c>
      <c r="EJ25">
        <v>36</v>
      </c>
      <c r="EK25">
        <v>33</v>
      </c>
      <c r="EL25">
        <v>27</v>
      </c>
      <c r="EM25">
        <v>32</v>
      </c>
      <c r="EN25">
        <v>36</v>
      </c>
      <c r="EO25">
        <v>22</v>
      </c>
      <c r="EP25">
        <v>26</v>
      </c>
      <c r="EQ25">
        <v>34</v>
      </c>
      <c r="ER25">
        <v>27</v>
      </c>
      <c r="ES25">
        <v>31</v>
      </c>
      <c r="ET25">
        <v>19</v>
      </c>
      <c r="EU25">
        <v>26</v>
      </c>
      <c r="EV25">
        <v>13</v>
      </c>
      <c r="EW25">
        <v>18</v>
      </c>
      <c r="EX25">
        <v>13</v>
      </c>
      <c r="EY25">
        <v>22</v>
      </c>
      <c r="EZ25">
        <v>11</v>
      </c>
      <c r="FA25">
        <v>13</v>
      </c>
      <c r="FB25">
        <v>14</v>
      </c>
      <c r="FC25">
        <v>25</v>
      </c>
      <c r="FD25">
        <v>13</v>
      </c>
      <c r="FE25">
        <v>18</v>
      </c>
      <c r="FF25">
        <v>15</v>
      </c>
      <c r="FG25">
        <v>12</v>
      </c>
      <c r="FH25">
        <v>4</v>
      </c>
      <c r="FI25">
        <v>17</v>
      </c>
      <c r="FJ25">
        <v>9</v>
      </c>
      <c r="FK25">
        <v>10</v>
      </c>
      <c r="FL25">
        <v>6</v>
      </c>
      <c r="FM25">
        <v>11</v>
      </c>
      <c r="FN25">
        <v>6</v>
      </c>
      <c r="FO25">
        <v>6</v>
      </c>
      <c r="FP25">
        <v>5</v>
      </c>
      <c r="FQ25">
        <v>6</v>
      </c>
      <c r="FR25">
        <v>5</v>
      </c>
      <c r="FS25">
        <v>12</v>
      </c>
      <c r="FT25">
        <v>5</v>
      </c>
      <c r="FU25">
        <v>5</v>
      </c>
      <c r="FV25">
        <v>3</v>
      </c>
      <c r="FW25">
        <v>6</v>
      </c>
      <c r="FX25">
        <v>2</v>
      </c>
      <c r="FY25">
        <v>4</v>
      </c>
      <c r="FZ25">
        <v>3</v>
      </c>
      <c r="GA25">
        <v>3</v>
      </c>
      <c r="GB25">
        <v>2</v>
      </c>
      <c r="GC25">
        <v>3</v>
      </c>
      <c r="GD25">
        <v>3</v>
      </c>
      <c r="GE25">
        <v>2</v>
      </c>
      <c r="GF25">
        <v>2</v>
      </c>
      <c r="GG25">
        <v>1</v>
      </c>
      <c r="GH25">
        <v>1</v>
      </c>
      <c r="GI25">
        <v>0</v>
      </c>
      <c r="GJ25">
        <v>0</v>
      </c>
      <c r="GK25">
        <v>1</v>
      </c>
      <c r="GL25">
        <v>0</v>
      </c>
      <c r="GM25">
        <v>0</v>
      </c>
      <c r="GN25">
        <v>1</v>
      </c>
      <c r="GO25">
        <v>0</v>
      </c>
      <c r="GP25">
        <v>0</v>
      </c>
      <c r="GQ25">
        <v>0</v>
      </c>
      <c r="GR25">
        <v>0</v>
      </c>
      <c r="GS25">
        <v>0</v>
      </c>
      <c r="GT25">
        <v>0</v>
      </c>
      <c r="GU25">
        <v>0</v>
      </c>
      <c r="GV25">
        <v>0</v>
      </c>
      <c r="GW25">
        <v>1</v>
      </c>
      <c r="GY25">
        <f t="shared" si="0"/>
        <v>1512</v>
      </c>
      <c r="HA25">
        <v>0</v>
      </c>
      <c r="HB25">
        <v>0</v>
      </c>
      <c r="HC25">
        <v>0</v>
      </c>
      <c r="HD25">
        <v>40</v>
      </c>
      <c r="HE25">
        <v>18</v>
      </c>
      <c r="HF25">
        <v>58</v>
      </c>
      <c r="HG25">
        <v>5</v>
      </c>
      <c r="HH25">
        <v>5</v>
      </c>
      <c r="HI25">
        <v>10</v>
      </c>
      <c r="HJ25">
        <v>1</v>
      </c>
      <c r="HK25">
        <v>0</v>
      </c>
      <c r="HL25">
        <v>1</v>
      </c>
      <c r="HM25">
        <v>4045</v>
      </c>
      <c r="HN25">
        <v>4193</v>
      </c>
      <c r="HO25">
        <v>8238</v>
      </c>
    </row>
    <row r="26" spans="1:223">
      <c r="A26" t="s">
        <v>1466</v>
      </c>
      <c r="B26">
        <v>22</v>
      </c>
      <c r="C26">
        <v>24</v>
      </c>
      <c r="D26">
        <v>25</v>
      </c>
      <c r="E26">
        <v>20</v>
      </c>
      <c r="F26">
        <v>16</v>
      </c>
      <c r="G26">
        <v>31</v>
      </c>
      <c r="H26">
        <v>18</v>
      </c>
      <c r="I26">
        <v>28</v>
      </c>
      <c r="J26">
        <v>26</v>
      </c>
      <c r="K26">
        <v>29</v>
      </c>
      <c r="L26">
        <v>32</v>
      </c>
      <c r="M26">
        <v>32</v>
      </c>
      <c r="N26">
        <v>34</v>
      </c>
      <c r="O26">
        <v>27</v>
      </c>
      <c r="P26">
        <v>31</v>
      </c>
      <c r="Q26">
        <v>30</v>
      </c>
      <c r="R26">
        <v>28</v>
      </c>
      <c r="S26">
        <v>28</v>
      </c>
      <c r="T26">
        <v>40</v>
      </c>
      <c r="U26">
        <v>26</v>
      </c>
      <c r="V26">
        <v>46</v>
      </c>
      <c r="W26">
        <v>41</v>
      </c>
      <c r="X26">
        <v>45</v>
      </c>
      <c r="Y26">
        <v>40</v>
      </c>
      <c r="Z26">
        <v>45</v>
      </c>
      <c r="AA26">
        <v>31</v>
      </c>
      <c r="AB26">
        <v>32</v>
      </c>
      <c r="AC26">
        <v>40</v>
      </c>
      <c r="AD26">
        <v>34</v>
      </c>
      <c r="AE26">
        <v>42</v>
      </c>
      <c r="AF26">
        <v>40</v>
      </c>
      <c r="AG26">
        <v>29</v>
      </c>
      <c r="AH26">
        <v>32</v>
      </c>
      <c r="AI26">
        <v>35</v>
      </c>
      <c r="AJ26">
        <v>38</v>
      </c>
      <c r="AK26">
        <v>31</v>
      </c>
      <c r="AL26">
        <v>37</v>
      </c>
      <c r="AM26">
        <v>33</v>
      </c>
      <c r="AN26">
        <v>28</v>
      </c>
      <c r="AO26">
        <v>41</v>
      </c>
      <c r="AP26">
        <v>33</v>
      </c>
      <c r="AQ26">
        <v>27</v>
      </c>
      <c r="AR26">
        <v>32</v>
      </c>
      <c r="AS26">
        <v>32</v>
      </c>
      <c r="AT26">
        <v>37</v>
      </c>
      <c r="AU26">
        <v>32</v>
      </c>
      <c r="AV26">
        <v>33</v>
      </c>
      <c r="AW26">
        <v>51</v>
      </c>
      <c r="AX26">
        <v>39</v>
      </c>
      <c r="AY26">
        <v>33</v>
      </c>
      <c r="AZ26">
        <v>46</v>
      </c>
      <c r="BA26">
        <v>41</v>
      </c>
      <c r="BB26">
        <v>41</v>
      </c>
      <c r="BC26">
        <v>47</v>
      </c>
      <c r="BD26">
        <v>44</v>
      </c>
      <c r="BE26">
        <v>40</v>
      </c>
      <c r="BF26">
        <v>39</v>
      </c>
      <c r="BG26">
        <v>52</v>
      </c>
      <c r="BH26">
        <v>49</v>
      </c>
      <c r="BI26">
        <v>38</v>
      </c>
      <c r="BJ26">
        <v>46</v>
      </c>
      <c r="BK26">
        <v>41</v>
      </c>
      <c r="BL26">
        <v>41</v>
      </c>
      <c r="BM26">
        <v>39</v>
      </c>
      <c r="BN26">
        <v>44</v>
      </c>
      <c r="BO26">
        <v>43</v>
      </c>
      <c r="BP26">
        <v>42</v>
      </c>
      <c r="BQ26">
        <v>47</v>
      </c>
      <c r="BR26">
        <v>58</v>
      </c>
      <c r="BS26">
        <v>53</v>
      </c>
      <c r="BT26">
        <v>41</v>
      </c>
      <c r="BU26">
        <v>38</v>
      </c>
      <c r="BV26">
        <v>48</v>
      </c>
      <c r="BW26">
        <v>49</v>
      </c>
      <c r="BX26">
        <v>36</v>
      </c>
      <c r="BY26">
        <v>45</v>
      </c>
      <c r="BZ26">
        <v>54</v>
      </c>
      <c r="CA26">
        <v>47</v>
      </c>
      <c r="CB26">
        <v>38</v>
      </c>
      <c r="CC26">
        <v>56</v>
      </c>
      <c r="CD26">
        <v>55</v>
      </c>
      <c r="CE26">
        <v>51</v>
      </c>
      <c r="CF26">
        <v>46</v>
      </c>
      <c r="CG26">
        <v>41</v>
      </c>
      <c r="CH26">
        <v>46</v>
      </c>
      <c r="CI26">
        <v>52</v>
      </c>
      <c r="CJ26">
        <v>62</v>
      </c>
      <c r="CK26">
        <v>57</v>
      </c>
      <c r="CL26">
        <v>67</v>
      </c>
      <c r="CM26">
        <v>65</v>
      </c>
      <c r="CN26">
        <v>58</v>
      </c>
      <c r="CO26">
        <v>60</v>
      </c>
      <c r="CP26">
        <v>57</v>
      </c>
      <c r="CQ26">
        <v>76</v>
      </c>
      <c r="CR26">
        <v>56</v>
      </c>
      <c r="CS26">
        <v>65</v>
      </c>
      <c r="CT26">
        <v>66</v>
      </c>
      <c r="CU26">
        <v>50</v>
      </c>
      <c r="CV26">
        <v>42</v>
      </c>
      <c r="CW26">
        <v>62</v>
      </c>
      <c r="CX26">
        <v>50</v>
      </c>
      <c r="CY26">
        <v>47</v>
      </c>
      <c r="CZ26">
        <v>46</v>
      </c>
      <c r="DA26">
        <v>65</v>
      </c>
      <c r="DB26">
        <v>49</v>
      </c>
      <c r="DC26">
        <v>59</v>
      </c>
      <c r="DD26">
        <v>54</v>
      </c>
      <c r="DE26">
        <v>55</v>
      </c>
      <c r="DF26">
        <v>39</v>
      </c>
      <c r="DG26">
        <v>52</v>
      </c>
      <c r="DH26">
        <v>33</v>
      </c>
      <c r="DI26">
        <v>56</v>
      </c>
      <c r="DJ26">
        <v>40</v>
      </c>
      <c r="DK26">
        <v>47</v>
      </c>
      <c r="DL26">
        <v>55</v>
      </c>
      <c r="DM26">
        <v>41</v>
      </c>
      <c r="DN26">
        <v>43</v>
      </c>
      <c r="DO26">
        <v>41</v>
      </c>
      <c r="DP26">
        <v>37</v>
      </c>
      <c r="DQ26">
        <v>54</v>
      </c>
      <c r="DR26">
        <v>54</v>
      </c>
      <c r="DS26">
        <v>44</v>
      </c>
      <c r="DT26">
        <v>34</v>
      </c>
      <c r="DU26">
        <v>40</v>
      </c>
      <c r="DV26">
        <v>38</v>
      </c>
      <c r="DW26">
        <v>43</v>
      </c>
      <c r="DX26">
        <v>33</v>
      </c>
      <c r="DY26">
        <v>31</v>
      </c>
      <c r="DZ26">
        <v>32</v>
      </c>
      <c r="EA26">
        <v>40</v>
      </c>
      <c r="EB26">
        <v>25</v>
      </c>
      <c r="EC26">
        <v>36</v>
      </c>
      <c r="ED26">
        <v>36</v>
      </c>
      <c r="EE26">
        <v>26</v>
      </c>
      <c r="EF26">
        <v>22</v>
      </c>
      <c r="EG26">
        <v>33</v>
      </c>
      <c r="EH26">
        <v>29</v>
      </c>
      <c r="EI26">
        <v>30</v>
      </c>
      <c r="EJ26">
        <v>35</v>
      </c>
      <c r="EK26">
        <v>39</v>
      </c>
      <c r="EL26">
        <v>26</v>
      </c>
      <c r="EM26">
        <v>30</v>
      </c>
      <c r="EN26">
        <v>24</v>
      </c>
      <c r="EO26">
        <v>25</v>
      </c>
      <c r="EP26">
        <v>14</v>
      </c>
      <c r="EQ26">
        <v>25</v>
      </c>
      <c r="ER26">
        <v>19</v>
      </c>
      <c r="ES26">
        <v>20</v>
      </c>
      <c r="ET26">
        <v>21</v>
      </c>
      <c r="EU26">
        <v>16</v>
      </c>
      <c r="EV26">
        <v>14</v>
      </c>
      <c r="EW26">
        <v>15</v>
      </c>
      <c r="EX26">
        <v>9</v>
      </c>
      <c r="EY26">
        <v>23</v>
      </c>
      <c r="EZ26">
        <v>9</v>
      </c>
      <c r="FA26">
        <v>16</v>
      </c>
      <c r="FB26">
        <v>10</v>
      </c>
      <c r="FC26">
        <v>15</v>
      </c>
      <c r="FD26">
        <v>7</v>
      </c>
      <c r="FE26">
        <v>8</v>
      </c>
      <c r="FF26">
        <v>2</v>
      </c>
      <c r="FG26">
        <v>12</v>
      </c>
      <c r="FH26">
        <v>2</v>
      </c>
      <c r="FI26">
        <v>9</v>
      </c>
      <c r="FJ26">
        <v>5</v>
      </c>
      <c r="FK26">
        <v>11</v>
      </c>
      <c r="FL26">
        <v>5</v>
      </c>
      <c r="FM26">
        <v>14</v>
      </c>
      <c r="FN26">
        <v>2</v>
      </c>
      <c r="FO26">
        <v>6</v>
      </c>
      <c r="FP26">
        <v>4</v>
      </c>
      <c r="FQ26">
        <v>3</v>
      </c>
      <c r="FR26">
        <v>0</v>
      </c>
      <c r="FS26">
        <v>4</v>
      </c>
      <c r="FT26">
        <v>2</v>
      </c>
      <c r="FU26">
        <v>2</v>
      </c>
      <c r="FV26">
        <v>4</v>
      </c>
      <c r="FW26">
        <v>3</v>
      </c>
      <c r="FX26">
        <v>1</v>
      </c>
      <c r="FY26">
        <v>1</v>
      </c>
      <c r="FZ26">
        <v>3</v>
      </c>
      <c r="GA26">
        <v>2</v>
      </c>
      <c r="GB26">
        <v>1</v>
      </c>
      <c r="GC26">
        <v>0</v>
      </c>
      <c r="GD26">
        <v>0</v>
      </c>
      <c r="GE26">
        <v>1</v>
      </c>
      <c r="GF26">
        <v>1</v>
      </c>
      <c r="GG26">
        <v>1</v>
      </c>
      <c r="GH26">
        <v>0</v>
      </c>
      <c r="GI26">
        <v>0</v>
      </c>
      <c r="GJ26">
        <v>0</v>
      </c>
      <c r="GK26">
        <v>0</v>
      </c>
      <c r="GL26">
        <v>0</v>
      </c>
      <c r="GM26">
        <v>0</v>
      </c>
      <c r="GN26">
        <v>0</v>
      </c>
      <c r="GO26">
        <v>0</v>
      </c>
      <c r="GP26">
        <v>0</v>
      </c>
      <c r="GQ26">
        <v>0</v>
      </c>
      <c r="GR26">
        <v>0</v>
      </c>
      <c r="GS26">
        <v>1</v>
      </c>
      <c r="GT26">
        <v>0</v>
      </c>
      <c r="GU26">
        <v>0</v>
      </c>
      <c r="GV26">
        <v>0</v>
      </c>
      <c r="GW26">
        <v>0</v>
      </c>
      <c r="GY26">
        <f t="shared" si="0"/>
        <v>1148</v>
      </c>
      <c r="HA26">
        <v>0</v>
      </c>
      <c r="HB26">
        <v>0</v>
      </c>
      <c r="HC26">
        <v>0</v>
      </c>
      <c r="HD26">
        <v>0</v>
      </c>
      <c r="HE26">
        <v>0</v>
      </c>
      <c r="HF26">
        <v>0</v>
      </c>
      <c r="HG26">
        <v>1</v>
      </c>
      <c r="HH26">
        <v>2</v>
      </c>
      <c r="HI26">
        <v>3</v>
      </c>
      <c r="HJ26">
        <v>3</v>
      </c>
      <c r="HK26">
        <v>0</v>
      </c>
      <c r="HL26">
        <v>3</v>
      </c>
      <c r="HM26">
        <v>3018</v>
      </c>
      <c r="HN26">
        <v>3212</v>
      </c>
      <c r="HO26">
        <v>6230</v>
      </c>
    </row>
    <row r="27" spans="1:223">
      <c r="A27" t="s">
        <v>1467</v>
      </c>
      <c r="B27">
        <v>18</v>
      </c>
      <c r="C27">
        <v>20</v>
      </c>
      <c r="D27">
        <v>22</v>
      </c>
      <c r="E27">
        <v>17</v>
      </c>
      <c r="F27">
        <v>26</v>
      </c>
      <c r="G27">
        <v>32</v>
      </c>
      <c r="H27">
        <v>23</v>
      </c>
      <c r="I27">
        <v>25</v>
      </c>
      <c r="J27">
        <v>32</v>
      </c>
      <c r="K27">
        <v>29</v>
      </c>
      <c r="L27">
        <v>33</v>
      </c>
      <c r="M27">
        <v>25</v>
      </c>
      <c r="N27">
        <v>40</v>
      </c>
      <c r="O27">
        <v>29</v>
      </c>
      <c r="P27">
        <v>30</v>
      </c>
      <c r="Q27">
        <v>29</v>
      </c>
      <c r="R27">
        <v>34</v>
      </c>
      <c r="S27">
        <v>35</v>
      </c>
      <c r="T27">
        <v>40</v>
      </c>
      <c r="U27">
        <v>29</v>
      </c>
      <c r="V27">
        <v>27</v>
      </c>
      <c r="W27">
        <v>38</v>
      </c>
      <c r="X27">
        <v>43</v>
      </c>
      <c r="Y27">
        <v>24</v>
      </c>
      <c r="Z27">
        <v>42</v>
      </c>
      <c r="AA27">
        <v>41</v>
      </c>
      <c r="AB27">
        <v>37</v>
      </c>
      <c r="AC27">
        <v>33</v>
      </c>
      <c r="AD27">
        <v>31</v>
      </c>
      <c r="AE27">
        <v>37</v>
      </c>
      <c r="AF27">
        <v>37</v>
      </c>
      <c r="AG27">
        <v>39</v>
      </c>
      <c r="AH27">
        <v>41</v>
      </c>
      <c r="AI27">
        <v>38</v>
      </c>
      <c r="AJ27">
        <v>43</v>
      </c>
      <c r="AK27">
        <v>29</v>
      </c>
      <c r="AL27">
        <v>39</v>
      </c>
      <c r="AM27">
        <v>33</v>
      </c>
      <c r="AN27">
        <v>30</v>
      </c>
      <c r="AO27">
        <v>35</v>
      </c>
      <c r="AP27">
        <v>35</v>
      </c>
      <c r="AQ27">
        <v>24</v>
      </c>
      <c r="AR27">
        <v>33</v>
      </c>
      <c r="AS27">
        <v>45</v>
      </c>
      <c r="AT27">
        <v>30</v>
      </c>
      <c r="AU27">
        <v>26</v>
      </c>
      <c r="AV27">
        <v>34</v>
      </c>
      <c r="AW27">
        <v>39</v>
      </c>
      <c r="AX27">
        <v>48</v>
      </c>
      <c r="AY27">
        <v>42</v>
      </c>
      <c r="AZ27">
        <v>44</v>
      </c>
      <c r="BA27">
        <v>41</v>
      </c>
      <c r="BB27">
        <v>43</v>
      </c>
      <c r="BC27">
        <v>37</v>
      </c>
      <c r="BD27">
        <v>55</v>
      </c>
      <c r="BE27">
        <v>42</v>
      </c>
      <c r="BF27">
        <v>58</v>
      </c>
      <c r="BG27">
        <v>41</v>
      </c>
      <c r="BH27">
        <v>38</v>
      </c>
      <c r="BI27">
        <v>63</v>
      </c>
      <c r="BJ27">
        <v>38</v>
      </c>
      <c r="BK27">
        <v>49</v>
      </c>
      <c r="BL27">
        <v>41</v>
      </c>
      <c r="BM27">
        <v>51</v>
      </c>
      <c r="BN27">
        <v>45</v>
      </c>
      <c r="BO27">
        <v>38</v>
      </c>
      <c r="BP27">
        <v>41</v>
      </c>
      <c r="BQ27">
        <v>37</v>
      </c>
      <c r="BR27">
        <v>50</v>
      </c>
      <c r="BS27">
        <v>45</v>
      </c>
      <c r="BT27">
        <v>42</v>
      </c>
      <c r="BU27">
        <v>40</v>
      </c>
      <c r="BV27">
        <v>63</v>
      </c>
      <c r="BW27">
        <v>39</v>
      </c>
      <c r="BX27">
        <v>38</v>
      </c>
      <c r="BY27">
        <v>50</v>
      </c>
      <c r="BZ27">
        <v>48</v>
      </c>
      <c r="CA27">
        <v>53</v>
      </c>
      <c r="CB27">
        <v>42</v>
      </c>
      <c r="CC27">
        <v>57</v>
      </c>
      <c r="CD27">
        <v>47</v>
      </c>
      <c r="CE27">
        <v>49</v>
      </c>
      <c r="CF27">
        <v>44</v>
      </c>
      <c r="CG27">
        <v>32</v>
      </c>
      <c r="CH27">
        <v>43</v>
      </c>
      <c r="CI27">
        <v>49</v>
      </c>
      <c r="CJ27">
        <v>45</v>
      </c>
      <c r="CK27">
        <v>35</v>
      </c>
      <c r="CL27">
        <v>42</v>
      </c>
      <c r="CM27">
        <v>40</v>
      </c>
      <c r="CN27">
        <v>54</v>
      </c>
      <c r="CO27">
        <v>48</v>
      </c>
      <c r="CP27">
        <v>55</v>
      </c>
      <c r="CQ27">
        <v>78</v>
      </c>
      <c r="CR27">
        <v>58</v>
      </c>
      <c r="CS27">
        <v>37</v>
      </c>
      <c r="CT27">
        <v>61</v>
      </c>
      <c r="CU27">
        <v>75</v>
      </c>
      <c r="CV27">
        <v>58</v>
      </c>
      <c r="CW27">
        <v>54</v>
      </c>
      <c r="CX27">
        <v>48</v>
      </c>
      <c r="CY27">
        <v>57</v>
      </c>
      <c r="CZ27">
        <v>48</v>
      </c>
      <c r="DA27">
        <v>60</v>
      </c>
      <c r="DB27">
        <v>50</v>
      </c>
      <c r="DC27">
        <v>61</v>
      </c>
      <c r="DD27">
        <v>55</v>
      </c>
      <c r="DE27">
        <v>64</v>
      </c>
      <c r="DF27">
        <v>50</v>
      </c>
      <c r="DG27">
        <v>48</v>
      </c>
      <c r="DH27">
        <v>55</v>
      </c>
      <c r="DI27">
        <v>55</v>
      </c>
      <c r="DJ27">
        <v>45</v>
      </c>
      <c r="DK27">
        <v>41</v>
      </c>
      <c r="DL27">
        <v>46</v>
      </c>
      <c r="DM27">
        <v>33</v>
      </c>
      <c r="DN27">
        <v>47</v>
      </c>
      <c r="DO27">
        <v>43</v>
      </c>
      <c r="DP27">
        <v>22</v>
      </c>
      <c r="DQ27">
        <v>39</v>
      </c>
      <c r="DR27">
        <v>35</v>
      </c>
      <c r="DS27">
        <v>49</v>
      </c>
      <c r="DT27">
        <v>55</v>
      </c>
      <c r="DU27">
        <v>30</v>
      </c>
      <c r="DV27">
        <v>31</v>
      </c>
      <c r="DW27">
        <v>28</v>
      </c>
      <c r="DX27">
        <v>30</v>
      </c>
      <c r="DY27">
        <v>40</v>
      </c>
      <c r="DZ27">
        <v>23</v>
      </c>
      <c r="EA27">
        <v>41</v>
      </c>
      <c r="EB27">
        <v>35</v>
      </c>
      <c r="EC27">
        <v>33</v>
      </c>
      <c r="ED27">
        <v>29</v>
      </c>
      <c r="EE27">
        <v>25</v>
      </c>
      <c r="EF27">
        <v>22</v>
      </c>
      <c r="EG27">
        <v>32</v>
      </c>
      <c r="EH27">
        <v>30</v>
      </c>
      <c r="EI27">
        <v>30</v>
      </c>
      <c r="EJ27">
        <v>23</v>
      </c>
      <c r="EK27">
        <v>31</v>
      </c>
      <c r="EL27">
        <v>22</v>
      </c>
      <c r="EM27">
        <v>22</v>
      </c>
      <c r="EN27">
        <v>25</v>
      </c>
      <c r="EO27">
        <v>34</v>
      </c>
      <c r="EP27">
        <v>29</v>
      </c>
      <c r="EQ27">
        <v>16</v>
      </c>
      <c r="ER27">
        <v>24</v>
      </c>
      <c r="ES27">
        <v>22</v>
      </c>
      <c r="ET27">
        <v>18</v>
      </c>
      <c r="EU27">
        <v>22</v>
      </c>
      <c r="EV27">
        <v>15</v>
      </c>
      <c r="EW27">
        <v>16</v>
      </c>
      <c r="EX27">
        <v>8</v>
      </c>
      <c r="EY27">
        <v>12</v>
      </c>
      <c r="EZ27">
        <v>5</v>
      </c>
      <c r="FA27">
        <v>19</v>
      </c>
      <c r="FB27">
        <v>11</v>
      </c>
      <c r="FC27">
        <v>7</v>
      </c>
      <c r="FD27">
        <v>13</v>
      </c>
      <c r="FE27">
        <v>14</v>
      </c>
      <c r="FF27">
        <v>10</v>
      </c>
      <c r="FG27">
        <v>16</v>
      </c>
      <c r="FH27">
        <v>9</v>
      </c>
      <c r="FI27">
        <v>10</v>
      </c>
      <c r="FJ27">
        <v>3</v>
      </c>
      <c r="FK27">
        <v>10</v>
      </c>
      <c r="FL27">
        <v>4</v>
      </c>
      <c r="FM27">
        <v>8</v>
      </c>
      <c r="FN27">
        <v>4</v>
      </c>
      <c r="FO27">
        <v>2</v>
      </c>
      <c r="FP27">
        <v>3</v>
      </c>
      <c r="FQ27">
        <v>4</v>
      </c>
      <c r="FR27">
        <v>4</v>
      </c>
      <c r="FS27">
        <v>5</v>
      </c>
      <c r="FT27">
        <v>4</v>
      </c>
      <c r="FU27">
        <v>3</v>
      </c>
      <c r="FV27">
        <v>2</v>
      </c>
      <c r="FW27">
        <v>3</v>
      </c>
      <c r="FX27">
        <v>1</v>
      </c>
      <c r="FY27">
        <v>5</v>
      </c>
      <c r="FZ27">
        <v>1</v>
      </c>
      <c r="GA27">
        <v>0</v>
      </c>
      <c r="GB27">
        <v>0</v>
      </c>
      <c r="GC27">
        <v>0</v>
      </c>
      <c r="GD27">
        <v>1</v>
      </c>
      <c r="GE27">
        <v>0</v>
      </c>
      <c r="GF27">
        <v>2</v>
      </c>
      <c r="GG27">
        <v>0</v>
      </c>
      <c r="GH27">
        <v>1</v>
      </c>
      <c r="GI27">
        <v>2</v>
      </c>
      <c r="GJ27">
        <v>1</v>
      </c>
      <c r="GK27">
        <v>0</v>
      </c>
      <c r="GL27">
        <v>1</v>
      </c>
      <c r="GM27">
        <v>0</v>
      </c>
      <c r="GN27">
        <v>0</v>
      </c>
      <c r="GO27">
        <v>0</v>
      </c>
      <c r="GP27">
        <v>0</v>
      </c>
      <c r="GQ27">
        <v>0</v>
      </c>
      <c r="GR27">
        <v>0</v>
      </c>
      <c r="GS27">
        <v>0</v>
      </c>
      <c r="GT27">
        <v>0</v>
      </c>
      <c r="GU27">
        <v>0</v>
      </c>
      <c r="GV27">
        <v>0</v>
      </c>
      <c r="GW27">
        <v>0</v>
      </c>
      <c r="GY27">
        <f t="shared" si="0"/>
        <v>1125</v>
      </c>
      <c r="HA27">
        <v>0</v>
      </c>
      <c r="HB27">
        <v>0</v>
      </c>
      <c r="HC27">
        <v>0</v>
      </c>
      <c r="HD27">
        <v>0</v>
      </c>
      <c r="HE27">
        <v>0</v>
      </c>
      <c r="HF27">
        <v>0</v>
      </c>
      <c r="HG27">
        <v>3</v>
      </c>
      <c r="HH27">
        <v>1</v>
      </c>
      <c r="HI27">
        <v>4</v>
      </c>
      <c r="HJ27">
        <v>0</v>
      </c>
      <c r="HK27">
        <v>0</v>
      </c>
      <c r="HL27">
        <v>0</v>
      </c>
      <c r="HM27">
        <v>3044</v>
      </c>
      <c r="HN27">
        <v>3066</v>
      </c>
      <c r="HO27">
        <v>6110</v>
      </c>
    </row>
    <row r="28" spans="1:223">
      <c r="A28" t="s">
        <v>1468</v>
      </c>
      <c r="B28">
        <v>33</v>
      </c>
      <c r="C28">
        <v>28</v>
      </c>
      <c r="D28">
        <v>52</v>
      </c>
      <c r="E28">
        <v>40</v>
      </c>
      <c r="F28">
        <v>49</v>
      </c>
      <c r="G28">
        <v>44</v>
      </c>
      <c r="H28">
        <v>47</v>
      </c>
      <c r="I28">
        <v>50</v>
      </c>
      <c r="J28">
        <v>56</v>
      </c>
      <c r="K28">
        <v>42</v>
      </c>
      <c r="L28">
        <v>48</v>
      </c>
      <c r="M28">
        <v>55</v>
      </c>
      <c r="N28">
        <v>58</v>
      </c>
      <c r="O28">
        <v>60</v>
      </c>
      <c r="P28">
        <v>54</v>
      </c>
      <c r="Q28">
        <v>59</v>
      </c>
      <c r="R28">
        <v>71</v>
      </c>
      <c r="S28">
        <v>72</v>
      </c>
      <c r="T28">
        <v>64</v>
      </c>
      <c r="U28">
        <v>73</v>
      </c>
      <c r="V28">
        <v>69</v>
      </c>
      <c r="W28">
        <v>63</v>
      </c>
      <c r="X28">
        <v>67</v>
      </c>
      <c r="Y28">
        <v>56</v>
      </c>
      <c r="Z28">
        <v>71</v>
      </c>
      <c r="AA28">
        <v>68</v>
      </c>
      <c r="AB28">
        <v>83</v>
      </c>
      <c r="AC28">
        <v>61</v>
      </c>
      <c r="AD28">
        <v>64</v>
      </c>
      <c r="AE28">
        <v>65</v>
      </c>
      <c r="AF28">
        <v>63</v>
      </c>
      <c r="AG28">
        <v>55</v>
      </c>
      <c r="AH28">
        <v>55</v>
      </c>
      <c r="AI28">
        <v>79</v>
      </c>
      <c r="AJ28">
        <v>79</v>
      </c>
      <c r="AK28">
        <v>57</v>
      </c>
      <c r="AL28">
        <v>60</v>
      </c>
      <c r="AM28">
        <v>58</v>
      </c>
      <c r="AN28">
        <v>55</v>
      </c>
      <c r="AO28">
        <v>57</v>
      </c>
      <c r="AP28">
        <v>62</v>
      </c>
      <c r="AQ28">
        <v>43</v>
      </c>
      <c r="AR28">
        <v>53</v>
      </c>
      <c r="AS28">
        <v>54</v>
      </c>
      <c r="AT28">
        <v>64</v>
      </c>
      <c r="AU28">
        <v>68</v>
      </c>
      <c r="AV28">
        <v>76</v>
      </c>
      <c r="AW28">
        <v>77</v>
      </c>
      <c r="AX28">
        <v>86</v>
      </c>
      <c r="AY28">
        <v>84</v>
      </c>
      <c r="AZ28">
        <v>90</v>
      </c>
      <c r="BA28">
        <v>75</v>
      </c>
      <c r="BB28">
        <v>84</v>
      </c>
      <c r="BC28">
        <v>70</v>
      </c>
      <c r="BD28">
        <v>87</v>
      </c>
      <c r="BE28">
        <v>83</v>
      </c>
      <c r="BF28">
        <v>88</v>
      </c>
      <c r="BG28">
        <v>84</v>
      </c>
      <c r="BH28">
        <v>85</v>
      </c>
      <c r="BI28">
        <v>82</v>
      </c>
      <c r="BJ28">
        <v>72</v>
      </c>
      <c r="BK28">
        <v>70</v>
      </c>
      <c r="BL28">
        <v>89</v>
      </c>
      <c r="BM28">
        <v>67</v>
      </c>
      <c r="BN28">
        <v>80</v>
      </c>
      <c r="BO28">
        <v>80</v>
      </c>
      <c r="BP28">
        <v>88</v>
      </c>
      <c r="BQ28">
        <v>72</v>
      </c>
      <c r="BR28">
        <v>74</v>
      </c>
      <c r="BS28">
        <v>81</v>
      </c>
      <c r="BT28">
        <v>78</v>
      </c>
      <c r="BU28">
        <v>93</v>
      </c>
      <c r="BV28">
        <v>60</v>
      </c>
      <c r="BW28">
        <v>70</v>
      </c>
      <c r="BX28">
        <v>93</v>
      </c>
      <c r="BY28">
        <v>78</v>
      </c>
      <c r="BZ28">
        <v>71</v>
      </c>
      <c r="CA28">
        <v>83</v>
      </c>
      <c r="CB28">
        <v>82</v>
      </c>
      <c r="CC28">
        <v>88</v>
      </c>
      <c r="CD28">
        <v>77</v>
      </c>
      <c r="CE28">
        <v>82</v>
      </c>
      <c r="CF28">
        <v>91</v>
      </c>
      <c r="CG28">
        <v>74</v>
      </c>
      <c r="CH28">
        <v>75</v>
      </c>
      <c r="CI28">
        <v>73</v>
      </c>
      <c r="CJ28">
        <v>85</v>
      </c>
      <c r="CK28">
        <v>85</v>
      </c>
      <c r="CL28">
        <v>85</v>
      </c>
      <c r="CM28">
        <v>85</v>
      </c>
      <c r="CN28">
        <v>95</v>
      </c>
      <c r="CO28">
        <v>79</v>
      </c>
      <c r="CP28">
        <v>104</v>
      </c>
      <c r="CQ28">
        <v>115</v>
      </c>
      <c r="CR28">
        <v>90</v>
      </c>
      <c r="CS28">
        <v>102</v>
      </c>
      <c r="CT28">
        <v>83</v>
      </c>
      <c r="CU28">
        <v>103</v>
      </c>
      <c r="CV28">
        <v>93</v>
      </c>
      <c r="CW28">
        <v>99</v>
      </c>
      <c r="CX28">
        <v>96</v>
      </c>
      <c r="CY28">
        <v>105</v>
      </c>
      <c r="CZ28">
        <v>90</v>
      </c>
      <c r="DA28">
        <v>108</v>
      </c>
      <c r="DB28">
        <v>115</v>
      </c>
      <c r="DC28">
        <v>99</v>
      </c>
      <c r="DD28">
        <v>99</v>
      </c>
      <c r="DE28">
        <v>126</v>
      </c>
      <c r="DF28">
        <v>102</v>
      </c>
      <c r="DG28">
        <v>107</v>
      </c>
      <c r="DH28">
        <v>92</v>
      </c>
      <c r="DI28">
        <v>94</v>
      </c>
      <c r="DJ28">
        <v>79</v>
      </c>
      <c r="DK28">
        <v>101</v>
      </c>
      <c r="DL28">
        <v>72</v>
      </c>
      <c r="DM28">
        <v>65</v>
      </c>
      <c r="DN28">
        <v>68</v>
      </c>
      <c r="DO28">
        <v>94</v>
      </c>
      <c r="DP28">
        <v>59</v>
      </c>
      <c r="DQ28">
        <v>88</v>
      </c>
      <c r="DR28">
        <v>72</v>
      </c>
      <c r="DS28">
        <v>67</v>
      </c>
      <c r="DT28">
        <v>61</v>
      </c>
      <c r="DU28">
        <v>65</v>
      </c>
      <c r="DV28">
        <v>62</v>
      </c>
      <c r="DW28">
        <v>55</v>
      </c>
      <c r="DX28">
        <v>64</v>
      </c>
      <c r="DY28">
        <v>57</v>
      </c>
      <c r="DZ28">
        <v>61</v>
      </c>
      <c r="EA28">
        <v>44</v>
      </c>
      <c r="EB28">
        <v>47</v>
      </c>
      <c r="EC28">
        <v>53</v>
      </c>
      <c r="ED28">
        <v>46</v>
      </c>
      <c r="EE28">
        <v>57</v>
      </c>
      <c r="EF28">
        <v>55</v>
      </c>
      <c r="EG28">
        <v>55</v>
      </c>
      <c r="EH28">
        <v>44</v>
      </c>
      <c r="EI28">
        <v>52</v>
      </c>
      <c r="EJ28">
        <v>44</v>
      </c>
      <c r="EK28">
        <v>44</v>
      </c>
      <c r="EL28">
        <v>46</v>
      </c>
      <c r="EM28">
        <v>48</v>
      </c>
      <c r="EN28">
        <v>35</v>
      </c>
      <c r="EO28">
        <v>49</v>
      </c>
      <c r="EP28">
        <v>34</v>
      </c>
      <c r="EQ28">
        <v>37</v>
      </c>
      <c r="ER28">
        <v>25</v>
      </c>
      <c r="ES28">
        <v>34</v>
      </c>
      <c r="ET28">
        <v>32</v>
      </c>
      <c r="EU28">
        <v>32</v>
      </c>
      <c r="EV28">
        <v>29</v>
      </c>
      <c r="EW28">
        <v>37</v>
      </c>
      <c r="EX28">
        <v>20</v>
      </c>
      <c r="EY28">
        <v>29</v>
      </c>
      <c r="EZ28">
        <v>22</v>
      </c>
      <c r="FA28">
        <v>26</v>
      </c>
      <c r="FB28">
        <v>23</v>
      </c>
      <c r="FC28">
        <v>20</v>
      </c>
      <c r="FD28">
        <v>12</v>
      </c>
      <c r="FE28">
        <v>17</v>
      </c>
      <c r="FF28">
        <v>11</v>
      </c>
      <c r="FG28">
        <v>20</v>
      </c>
      <c r="FH28">
        <v>10</v>
      </c>
      <c r="FI28">
        <v>16</v>
      </c>
      <c r="FJ28">
        <v>5</v>
      </c>
      <c r="FK28">
        <v>18</v>
      </c>
      <c r="FL28">
        <v>10</v>
      </c>
      <c r="FM28">
        <v>10</v>
      </c>
      <c r="FN28">
        <v>7</v>
      </c>
      <c r="FO28">
        <v>10</v>
      </c>
      <c r="FP28">
        <v>6</v>
      </c>
      <c r="FQ28">
        <v>9</v>
      </c>
      <c r="FR28">
        <v>4</v>
      </c>
      <c r="FS28">
        <v>11</v>
      </c>
      <c r="FT28">
        <v>3</v>
      </c>
      <c r="FU28">
        <v>10</v>
      </c>
      <c r="FV28">
        <v>4</v>
      </c>
      <c r="FW28">
        <v>6</v>
      </c>
      <c r="FX28">
        <v>3</v>
      </c>
      <c r="FY28">
        <v>3</v>
      </c>
      <c r="FZ28">
        <v>1</v>
      </c>
      <c r="GA28">
        <v>1</v>
      </c>
      <c r="GB28">
        <v>0</v>
      </c>
      <c r="GC28">
        <v>2</v>
      </c>
      <c r="GD28">
        <v>0</v>
      </c>
      <c r="GE28">
        <v>1</v>
      </c>
      <c r="GF28">
        <v>0</v>
      </c>
      <c r="GG28">
        <v>1</v>
      </c>
      <c r="GH28">
        <v>0</v>
      </c>
      <c r="GI28">
        <v>1</v>
      </c>
      <c r="GJ28">
        <v>0</v>
      </c>
      <c r="GK28">
        <v>1</v>
      </c>
      <c r="GL28">
        <v>1</v>
      </c>
      <c r="GM28">
        <v>1</v>
      </c>
      <c r="GN28">
        <v>0</v>
      </c>
      <c r="GO28">
        <v>1</v>
      </c>
      <c r="GP28">
        <v>0</v>
      </c>
      <c r="GQ28">
        <v>0</v>
      </c>
      <c r="GR28">
        <v>0</v>
      </c>
      <c r="GS28">
        <v>0</v>
      </c>
      <c r="GT28">
        <v>0</v>
      </c>
      <c r="GU28">
        <v>0</v>
      </c>
      <c r="GV28">
        <v>0</v>
      </c>
      <c r="GW28">
        <v>0</v>
      </c>
      <c r="GY28">
        <f t="shared" si="0"/>
        <v>1899</v>
      </c>
      <c r="HA28">
        <v>0</v>
      </c>
      <c r="HB28">
        <v>0</v>
      </c>
      <c r="HC28">
        <v>0</v>
      </c>
      <c r="HD28">
        <v>0</v>
      </c>
      <c r="HE28">
        <v>0</v>
      </c>
      <c r="HF28">
        <v>0</v>
      </c>
      <c r="HG28">
        <v>7</v>
      </c>
      <c r="HH28">
        <v>3</v>
      </c>
      <c r="HI28">
        <v>10</v>
      </c>
      <c r="HJ28">
        <v>0</v>
      </c>
      <c r="HK28">
        <v>1</v>
      </c>
      <c r="HL28">
        <v>1</v>
      </c>
      <c r="HM28">
        <v>5416</v>
      </c>
      <c r="HN28">
        <v>5532</v>
      </c>
      <c r="HO28">
        <v>10948</v>
      </c>
    </row>
    <row r="29" spans="1:223">
      <c r="A29" t="s">
        <v>1469</v>
      </c>
      <c r="B29">
        <v>37</v>
      </c>
      <c r="C29">
        <v>29</v>
      </c>
      <c r="D29">
        <v>38</v>
      </c>
      <c r="E29">
        <v>40</v>
      </c>
      <c r="F29">
        <v>47</v>
      </c>
      <c r="G29">
        <v>38</v>
      </c>
      <c r="H29">
        <v>40</v>
      </c>
      <c r="I29">
        <v>41</v>
      </c>
      <c r="J29">
        <v>39</v>
      </c>
      <c r="K29">
        <v>45</v>
      </c>
      <c r="L29">
        <v>37</v>
      </c>
      <c r="M29">
        <v>49</v>
      </c>
      <c r="N29">
        <v>35</v>
      </c>
      <c r="O29">
        <v>44</v>
      </c>
      <c r="P29">
        <v>54</v>
      </c>
      <c r="Q29">
        <v>55</v>
      </c>
      <c r="R29">
        <v>46</v>
      </c>
      <c r="S29">
        <v>45</v>
      </c>
      <c r="T29">
        <v>48</v>
      </c>
      <c r="U29">
        <v>52</v>
      </c>
      <c r="V29">
        <v>52</v>
      </c>
      <c r="W29">
        <v>53</v>
      </c>
      <c r="X29">
        <v>59</v>
      </c>
      <c r="Y29">
        <v>28</v>
      </c>
      <c r="Z29">
        <v>52</v>
      </c>
      <c r="AA29">
        <v>45</v>
      </c>
      <c r="AB29">
        <v>55</v>
      </c>
      <c r="AC29">
        <v>52</v>
      </c>
      <c r="AD29">
        <v>51</v>
      </c>
      <c r="AE29">
        <v>57</v>
      </c>
      <c r="AF29">
        <v>50</v>
      </c>
      <c r="AG29">
        <v>57</v>
      </c>
      <c r="AH29">
        <v>73</v>
      </c>
      <c r="AI29">
        <v>58</v>
      </c>
      <c r="AJ29">
        <v>51</v>
      </c>
      <c r="AK29">
        <v>64</v>
      </c>
      <c r="AL29">
        <v>43</v>
      </c>
      <c r="AM29">
        <v>57</v>
      </c>
      <c r="AN29">
        <v>43</v>
      </c>
      <c r="AO29">
        <v>34</v>
      </c>
      <c r="AP29">
        <v>59</v>
      </c>
      <c r="AQ29">
        <v>45</v>
      </c>
      <c r="AR29">
        <v>55</v>
      </c>
      <c r="AS29">
        <v>42</v>
      </c>
      <c r="AT29">
        <v>60</v>
      </c>
      <c r="AU29">
        <v>51</v>
      </c>
      <c r="AV29">
        <v>76</v>
      </c>
      <c r="AW29">
        <v>57</v>
      </c>
      <c r="AX29">
        <v>53</v>
      </c>
      <c r="AY29">
        <v>60</v>
      </c>
      <c r="AZ29">
        <v>61</v>
      </c>
      <c r="BA29">
        <v>67</v>
      </c>
      <c r="BB29">
        <v>82</v>
      </c>
      <c r="BC29">
        <v>55</v>
      </c>
      <c r="BD29">
        <v>74</v>
      </c>
      <c r="BE29">
        <v>46</v>
      </c>
      <c r="BF29">
        <v>66</v>
      </c>
      <c r="BG29">
        <v>78</v>
      </c>
      <c r="BH29">
        <v>74</v>
      </c>
      <c r="BI29">
        <v>63</v>
      </c>
      <c r="BJ29">
        <v>80</v>
      </c>
      <c r="BK29">
        <v>70</v>
      </c>
      <c r="BL29">
        <v>67</v>
      </c>
      <c r="BM29">
        <v>56</v>
      </c>
      <c r="BN29">
        <v>64</v>
      </c>
      <c r="BO29">
        <v>60</v>
      </c>
      <c r="BP29">
        <v>67</v>
      </c>
      <c r="BQ29">
        <v>50</v>
      </c>
      <c r="BR29">
        <v>63</v>
      </c>
      <c r="BS29">
        <v>71</v>
      </c>
      <c r="BT29">
        <v>60</v>
      </c>
      <c r="BU29">
        <v>68</v>
      </c>
      <c r="BV29">
        <v>60</v>
      </c>
      <c r="BW29">
        <v>67</v>
      </c>
      <c r="BX29">
        <v>67</v>
      </c>
      <c r="BY29">
        <v>50</v>
      </c>
      <c r="BZ29">
        <v>49</v>
      </c>
      <c r="CA29">
        <v>74</v>
      </c>
      <c r="CB29">
        <v>76</v>
      </c>
      <c r="CC29">
        <v>76</v>
      </c>
      <c r="CD29">
        <v>66</v>
      </c>
      <c r="CE29">
        <v>66</v>
      </c>
      <c r="CF29">
        <v>72</v>
      </c>
      <c r="CG29">
        <v>64</v>
      </c>
      <c r="CH29">
        <v>73</v>
      </c>
      <c r="CI29">
        <v>54</v>
      </c>
      <c r="CJ29">
        <v>65</v>
      </c>
      <c r="CK29">
        <v>72</v>
      </c>
      <c r="CL29">
        <v>59</v>
      </c>
      <c r="CM29">
        <v>74</v>
      </c>
      <c r="CN29">
        <v>74</v>
      </c>
      <c r="CO29">
        <v>62</v>
      </c>
      <c r="CP29">
        <v>73</v>
      </c>
      <c r="CQ29">
        <v>64</v>
      </c>
      <c r="CR29">
        <v>69</v>
      </c>
      <c r="CS29">
        <v>73</v>
      </c>
      <c r="CT29">
        <v>72</v>
      </c>
      <c r="CU29">
        <v>77</v>
      </c>
      <c r="CV29">
        <v>71</v>
      </c>
      <c r="CW29">
        <v>71</v>
      </c>
      <c r="CX29">
        <v>83</v>
      </c>
      <c r="CY29">
        <v>102</v>
      </c>
      <c r="CZ29">
        <v>70</v>
      </c>
      <c r="DA29">
        <v>101</v>
      </c>
      <c r="DB29">
        <v>84</v>
      </c>
      <c r="DC29">
        <v>75</v>
      </c>
      <c r="DD29">
        <v>74</v>
      </c>
      <c r="DE29">
        <v>91</v>
      </c>
      <c r="DF29">
        <v>73</v>
      </c>
      <c r="DG29">
        <v>81</v>
      </c>
      <c r="DH29">
        <v>72</v>
      </c>
      <c r="DI29">
        <v>91</v>
      </c>
      <c r="DJ29">
        <v>64</v>
      </c>
      <c r="DK29">
        <v>87</v>
      </c>
      <c r="DL29">
        <v>65</v>
      </c>
      <c r="DM29">
        <v>92</v>
      </c>
      <c r="DN29">
        <v>53</v>
      </c>
      <c r="DO29">
        <v>71</v>
      </c>
      <c r="DP29">
        <v>61</v>
      </c>
      <c r="DQ29">
        <v>60</v>
      </c>
      <c r="DR29">
        <v>55</v>
      </c>
      <c r="DS29">
        <v>51</v>
      </c>
      <c r="DT29">
        <v>68</v>
      </c>
      <c r="DU29">
        <v>67</v>
      </c>
      <c r="DV29">
        <v>58</v>
      </c>
      <c r="DW29">
        <v>54</v>
      </c>
      <c r="DX29">
        <v>56</v>
      </c>
      <c r="DY29">
        <v>67</v>
      </c>
      <c r="DZ29">
        <v>56</v>
      </c>
      <c r="EA29">
        <v>58</v>
      </c>
      <c r="EB29">
        <v>37</v>
      </c>
      <c r="EC29">
        <v>53</v>
      </c>
      <c r="ED29">
        <v>56</v>
      </c>
      <c r="EE29">
        <v>48</v>
      </c>
      <c r="EF29">
        <v>44</v>
      </c>
      <c r="EG29">
        <v>47</v>
      </c>
      <c r="EH29">
        <v>27</v>
      </c>
      <c r="EI29">
        <v>51</v>
      </c>
      <c r="EJ29">
        <v>28</v>
      </c>
      <c r="EK29">
        <v>37</v>
      </c>
      <c r="EL29">
        <v>32</v>
      </c>
      <c r="EM29">
        <v>46</v>
      </c>
      <c r="EN29">
        <v>29</v>
      </c>
      <c r="EO29">
        <v>27</v>
      </c>
      <c r="EP29">
        <v>24</v>
      </c>
      <c r="EQ29">
        <v>41</v>
      </c>
      <c r="ER29">
        <v>20</v>
      </c>
      <c r="ES29">
        <v>39</v>
      </c>
      <c r="ET29">
        <v>22</v>
      </c>
      <c r="EU29">
        <v>24</v>
      </c>
      <c r="EV29">
        <v>21</v>
      </c>
      <c r="EW29">
        <v>24</v>
      </c>
      <c r="EX29">
        <v>26</v>
      </c>
      <c r="EY29">
        <v>34</v>
      </c>
      <c r="EZ29">
        <v>18</v>
      </c>
      <c r="FA29">
        <v>20</v>
      </c>
      <c r="FB29">
        <v>13</v>
      </c>
      <c r="FC29">
        <v>18</v>
      </c>
      <c r="FD29">
        <v>8</v>
      </c>
      <c r="FE29">
        <v>20</v>
      </c>
      <c r="FF29">
        <v>9</v>
      </c>
      <c r="FG29">
        <v>15</v>
      </c>
      <c r="FH29">
        <v>12</v>
      </c>
      <c r="FI29">
        <v>10</v>
      </c>
      <c r="FJ29">
        <v>12</v>
      </c>
      <c r="FK29">
        <v>18</v>
      </c>
      <c r="FL29">
        <v>5</v>
      </c>
      <c r="FM29">
        <v>15</v>
      </c>
      <c r="FN29">
        <v>7</v>
      </c>
      <c r="FO29">
        <v>9</v>
      </c>
      <c r="FP29">
        <v>6</v>
      </c>
      <c r="FQ29">
        <v>8</v>
      </c>
      <c r="FR29">
        <v>1</v>
      </c>
      <c r="FS29">
        <v>9</v>
      </c>
      <c r="FT29">
        <v>3</v>
      </c>
      <c r="FU29">
        <v>11</v>
      </c>
      <c r="FV29">
        <v>5</v>
      </c>
      <c r="FW29">
        <v>7</v>
      </c>
      <c r="FX29">
        <v>3</v>
      </c>
      <c r="FY29">
        <v>6</v>
      </c>
      <c r="FZ29">
        <v>3</v>
      </c>
      <c r="GA29">
        <v>2</v>
      </c>
      <c r="GB29">
        <v>0</v>
      </c>
      <c r="GC29">
        <v>0</v>
      </c>
      <c r="GD29">
        <v>0</v>
      </c>
      <c r="GE29">
        <v>3</v>
      </c>
      <c r="GF29">
        <v>1</v>
      </c>
      <c r="GG29">
        <v>1</v>
      </c>
      <c r="GH29">
        <v>0</v>
      </c>
      <c r="GI29">
        <v>1</v>
      </c>
      <c r="GJ29">
        <v>2</v>
      </c>
      <c r="GK29">
        <v>0</v>
      </c>
      <c r="GL29">
        <v>0</v>
      </c>
      <c r="GM29">
        <v>0</v>
      </c>
      <c r="GN29">
        <v>0</v>
      </c>
      <c r="GO29">
        <v>0</v>
      </c>
      <c r="GP29">
        <v>0</v>
      </c>
      <c r="GQ29">
        <v>0</v>
      </c>
      <c r="GR29">
        <v>0</v>
      </c>
      <c r="GS29">
        <v>1</v>
      </c>
      <c r="GT29">
        <v>0</v>
      </c>
      <c r="GU29">
        <v>0</v>
      </c>
      <c r="GV29">
        <v>0</v>
      </c>
      <c r="GW29">
        <v>1</v>
      </c>
      <c r="GY29">
        <f t="shared" si="0"/>
        <v>1710</v>
      </c>
      <c r="HA29">
        <v>0</v>
      </c>
      <c r="HB29">
        <v>0</v>
      </c>
      <c r="HC29">
        <v>0</v>
      </c>
      <c r="HD29">
        <v>0</v>
      </c>
      <c r="HE29">
        <v>0</v>
      </c>
      <c r="HF29">
        <v>0</v>
      </c>
      <c r="HG29">
        <v>4</v>
      </c>
      <c r="HH29">
        <v>1</v>
      </c>
      <c r="HI29">
        <v>5</v>
      </c>
      <c r="HJ29">
        <v>2</v>
      </c>
      <c r="HK29">
        <v>0</v>
      </c>
      <c r="HL29">
        <v>2</v>
      </c>
      <c r="HM29">
        <v>4429</v>
      </c>
      <c r="HN29">
        <v>4621</v>
      </c>
      <c r="HO29">
        <v>9050</v>
      </c>
    </row>
    <row r="30" spans="1:223">
      <c r="A30" t="s">
        <v>1470</v>
      </c>
      <c r="B30">
        <v>20</v>
      </c>
      <c r="C30">
        <v>24</v>
      </c>
      <c r="D30">
        <v>22</v>
      </c>
      <c r="E30">
        <v>20</v>
      </c>
      <c r="F30">
        <v>13</v>
      </c>
      <c r="G30">
        <v>15</v>
      </c>
      <c r="H30">
        <v>24</v>
      </c>
      <c r="I30">
        <v>17</v>
      </c>
      <c r="J30">
        <v>26</v>
      </c>
      <c r="K30">
        <v>24</v>
      </c>
      <c r="L30">
        <v>24</v>
      </c>
      <c r="M30">
        <v>25</v>
      </c>
      <c r="N30">
        <v>24</v>
      </c>
      <c r="O30">
        <v>16</v>
      </c>
      <c r="P30">
        <v>21</v>
      </c>
      <c r="Q30">
        <v>28</v>
      </c>
      <c r="R30">
        <v>27</v>
      </c>
      <c r="S30">
        <v>31</v>
      </c>
      <c r="T30">
        <v>38</v>
      </c>
      <c r="U30">
        <v>25</v>
      </c>
      <c r="V30">
        <v>30</v>
      </c>
      <c r="W30">
        <v>23</v>
      </c>
      <c r="X30">
        <v>31</v>
      </c>
      <c r="Y30">
        <v>32</v>
      </c>
      <c r="Z30">
        <v>40</v>
      </c>
      <c r="AA30">
        <v>27</v>
      </c>
      <c r="AB30">
        <v>29</v>
      </c>
      <c r="AC30">
        <v>25</v>
      </c>
      <c r="AD30">
        <v>24</v>
      </c>
      <c r="AE30">
        <v>31</v>
      </c>
      <c r="AF30">
        <v>25</v>
      </c>
      <c r="AG30">
        <v>38</v>
      </c>
      <c r="AH30">
        <v>16</v>
      </c>
      <c r="AI30">
        <v>24</v>
      </c>
      <c r="AJ30">
        <v>29</v>
      </c>
      <c r="AK30">
        <v>28</v>
      </c>
      <c r="AL30">
        <v>28</v>
      </c>
      <c r="AM30">
        <v>18</v>
      </c>
      <c r="AN30">
        <v>18</v>
      </c>
      <c r="AO30">
        <v>30</v>
      </c>
      <c r="AP30">
        <v>21</v>
      </c>
      <c r="AQ30">
        <v>24</v>
      </c>
      <c r="AR30">
        <v>29</v>
      </c>
      <c r="AS30">
        <v>27</v>
      </c>
      <c r="AT30">
        <v>22</v>
      </c>
      <c r="AU30">
        <v>25</v>
      </c>
      <c r="AV30">
        <v>19</v>
      </c>
      <c r="AW30">
        <v>32</v>
      </c>
      <c r="AX30">
        <v>34</v>
      </c>
      <c r="AY30">
        <v>27</v>
      </c>
      <c r="AZ30">
        <v>30</v>
      </c>
      <c r="BA30">
        <v>31</v>
      </c>
      <c r="BB30">
        <v>30</v>
      </c>
      <c r="BC30">
        <v>27</v>
      </c>
      <c r="BD30">
        <v>27</v>
      </c>
      <c r="BE30">
        <v>32</v>
      </c>
      <c r="BF30">
        <v>30</v>
      </c>
      <c r="BG30">
        <v>39</v>
      </c>
      <c r="BH30">
        <v>30</v>
      </c>
      <c r="BI30">
        <v>39</v>
      </c>
      <c r="BJ30">
        <v>34</v>
      </c>
      <c r="BK30">
        <v>29</v>
      </c>
      <c r="BL30">
        <v>24</v>
      </c>
      <c r="BM30">
        <v>35</v>
      </c>
      <c r="BN30">
        <v>30</v>
      </c>
      <c r="BO30">
        <v>36</v>
      </c>
      <c r="BP30">
        <v>23</v>
      </c>
      <c r="BQ30">
        <v>34</v>
      </c>
      <c r="BR30">
        <v>30</v>
      </c>
      <c r="BS30">
        <v>24</v>
      </c>
      <c r="BT30">
        <v>35</v>
      </c>
      <c r="BU30">
        <v>30</v>
      </c>
      <c r="BV30">
        <v>28</v>
      </c>
      <c r="BW30">
        <v>26</v>
      </c>
      <c r="BX30">
        <v>31</v>
      </c>
      <c r="BY30">
        <v>25</v>
      </c>
      <c r="BZ30">
        <v>33</v>
      </c>
      <c r="CA30">
        <v>30</v>
      </c>
      <c r="CB30">
        <v>25</v>
      </c>
      <c r="CC30">
        <v>36</v>
      </c>
      <c r="CD30">
        <v>39</v>
      </c>
      <c r="CE30">
        <v>26</v>
      </c>
      <c r="CF30">
        <v>39</v>
      </c>
      <c r="CG30">
        <v>46</v>
      </c>
      <c r="CH30">
        <v>33</v>
      </c>
      <c r="CI30">
        <v>28</v>
      </c>
      <c r="CJ30">
        <v>39</v>
      </c>
      <c r="CK30">
        <v>44</v>
      </c>
      <c r="CL30">
        <v>38</v>
      </c>
      <c r="CM30">
        <v>32</v>
      </c>
      <c r="CN30">
        <v>33</v>
      </c>
      <c r="CO30">
        <v>34</v>
      </c>
      <c r="CP30">
        <v>36</v>
      </c>
      <c r="CQ30">
        <v>49</v>
      </c>
      <c r="CR30">
        <v>33</v>
      </c>
      <c r="CS30">
        <v>31</v>
      </c>
      <c r="CT30">
        <v>37</v>
      </c>
      <c r="CU30">
        <v>32</v>
      </c>
      <c r="CV30">
        <v>43</v>
      </c>
      <c r="CW30">
        <v>42</v>
      </c>
      <c r="CX30">
        <v>35</v>
      </c>
      <c r="CY30">
        <v>36</v>
      </c>
      <c r="CZ30">
        <v>47</v>
      </c>
      <c r="DA30">
        <v>39</v>
      </c>
      <c r="DB30">
        <v>40</v>
      </c>
      <c r="DC30">
        <v>44</v>
      </c>
      <c r="DD30">
        <v>30</v>
      </c>
      <c r="DE30">
        <v>44</v>
      </c>
      <c r="DF30">
        <v>28</v>
      </c>
      <c r="DG30">
        <v>46</v>
      </c>
      <c r="DH30">
        <v>34</v>
      </c>
      <c r="DI30">
        <v>36</v>
      </c>
      <c r="DJ30">
        <v>34</v>
      </c>
      <c r="DK30">
        <v>31</v>
      </c>
      <c r="DL30">
        <v>26</v>
      </c>
      <c r="DM30">
        <v>37</v>
      </c>
      <c r="DN30">
        <v>23</v>
      </c>
      <c r="DO30">
        <v>25</v>
      </c>
      <c r="DP30">
        <v>24</v>
      </c>
      <c r="DQ30">
        <v>26</v>
      </c>
      <c r="DR30">
        <v>28</v>
      </c>
      <c r="DS30">
        <v>29</v>
      </c>
      <c r="DT30">
        <v>24</v>
      </c>
      <c r="DU30">
        <v>28</v>
      </c>
      <c r="DV30">
        <v>22</v>
      </c>
      <c r="DW30">
        <v>26</v>
      </c>
      <c r="DX30">
        <v>27</v>
      </c>
      <c r="DY30">
        <v>16</v>
      </c>
      <c r="DZ30">
        <v>16</v>
      </c>
      <c r="EA30">
        <v>23</v>
      </c>
      <c r="EB30">
        <v>18</v>
      </c>
      <c r="EC30">
        <v>22</v>
      </c>
      <c r="ED30">
        <v>8</v>
      </c>
      <c r="EE30">
        <v>21</v>
      </c>
      <c r="EF30">
        <v>13</v>
      </c>
      <c r="EG30">
        <v>19</v>
      </c>
      <c r="EH30">
        <v>14</v>
      </c>
      <c r="EI30">
        <v>25</v>
      </c>
      <c r="EJ30">
        <v>26</v>
      </c>
      <c r="EK30">
        <v>17</v>
      </c>
      <c r="EL30">
        <v>15</v>
      </c>
      <c r="EM30">
        <v>24</v>
      </c>
      <c r="EN30">
        <v>10</v>
      </c>
      <c r="EO30">
        <v>11</v>
      </c>
      <c r="EP30">
        <v>15</v>
      </c>
      <c r="EQ30">
        <v>12</v>
      </c>
      <c r="ER30">
        <v>9</v>
      </c>
      <c r="ES30">
        <v>17</v>
      </c>
      <c r="ET30">
        <v>11</v>
      </c>
      <c r="EU30">
        <v>10</v>
      </c>
      <c r="EV30">
        <v>5</v>
      </c>
      <c r="EW30">
        <v>13</v>
      </c>
      <c r="EX30">
        <v>7</v>
      </c>
      <c r="EY30">
        <v>9</v>
      </c>
      <c r="EZ30">
        <v>3</v>
      </c>
      <c r="FA30">
        <v>13</v>
      </c>
      <c r="FB30">
        <v>6</v>
      </c>
      <c r="FC30">
        <v>15</v>
      </c>
      <c r="FD30">
        <v>7</v>
      </c>
      <c r="FE30">
        <v>10</v>
      </c>
      <c r="FF30">
        <v>5</v>
      </c>
      <c r="FG30">
        <v>4</v>
      </c>
      <c r="FH30">
        <v>2</v>
      </c>
      <c r="FI30">
        <v>6</v>
      </c>
      <c r="FJ30">
        <v>5</v>
      </c>
      <c r="FK30">
        <v>5</v>
      </c>
      <c r="FL30">
        <v>3</v>
      </c>
      <c r="FM30">
        <v>3</v>
      </c>
      <c r="FN30">
        <v>1</v>
      </c>
      <c r="FO30">
        <v>2</v>
      </c>
      <c r="FP30">
        <v>1</v>
      </c>
      <c r="FQ30">
        <v>4</v>
      </c>
      <c r="FR30">
        <v>4</v>
      </c>
      <c r="FS30">
        <v>1</v>
      </c>
      <c r="FT30">
        <v>1</v>
      </c>
      <c r="FU30">
        <v>3</v>
      </c>
      <c r="FV30">
        <v>1</v>
      </c>
      <c r="FW30">
        <v>2</v>
      </c>
      <c r="FX30">
        <v>0</v>
      </c>
      <c r="FY30">
        <v>0</v>
      </c>
      <c r="FZ30">
        <v>1</v>
      </c>
      <c r="GA30">
        <v>0</v>
      </c>
      <c r="GB30">
        <v>0</v>
      </c>
      <c r="GC30">
        <v>1</v>
      </c>
      <c r="GD30">
        <v>0</v>
      </c>
      <c r="GE30">
        <v>0</v>
      </c>
      <c r="GF30">
        <v>0</v>
      </c>
      <c r="GG30">
        <v>0</v>
      </c>
      <c r="GH30">
        <v>0</v>
      </c>
      <c r="GI30">
        <v>1</v>
      </c>
      <c r="GJ30">
        <v>0</v>
      </c>
      <c r="GK30">
        <v>1</v>
      </c>
      <c r="GL30">
        <v>0</v>
      </c>
      <c r="GM30">
        <v>0</v>
      </c>
      <c r="GN30">
        <v>1</v>
      </c>
      <c r="GO30">
        <v>1</v>
      </c>
      <c r="GP30">
        <v>0</v>
      </c>
      <c r="GQ30">
        <v>0</v>
      </c>
      <c r="GR30">
        <v>0</v>
      </c>
      <c r="GS30">
        <v>0</v>
      </c>
      <c r="GT30">
        <v>1</v>
      </c>
      <c r="GU30">
        <v>0</v>
      </c>
      <c r="GV30">
        <v>0</v>
      </c>
      <c r="GW30">
        <v>0</v>
      </c>
      <c r="GY30">
        <f t="shared" si="0"/>
        <v>704</v>
      </c>
      <c r="HA30">
        <v>0</v>
      </c>
      <c r="HB30">
        <v>0</v>
      </c>
      <c r="HC30">
        <v>0</v>
      </c>
      <c r="HD30">
        <v>0</v>
      </c>
      <c r="HE30">
        <v>0</v>
      </c>
      <c r="HF30">
        <v>0</v>
      </c>
      <c r="HG30">
        <v>1</v>
      </c>
      <c r="HH30">
        <v>1</v>
      </c>
      <c r="HI30">
        <v>2</v>
      </c>
      <c r="HJ30">
        <v>1</v>
      </c>
      <c r="HK30">
        <v>0</v>
      </c>
      <c r="HL30">
        <v>1</v>
      </c>
      <c r="HM30">
        <v>2077</v>
      </c>
      <c r="HN30">
        <v>2232</v>
      </c>
      <c r="HO30">
        <v>4309</v>
      </c>
    </row>
    <row r="31" spans="1:223">
      <c r="A31" t="s">
        <v>1471</v>
      </c>
      <c r="B31">
        <v>35</v>
      </c>
      <c r="C31">
        <v>34</v>
      </c>
      <c r="D31">
        <v>39</v>
      </c>
      <c r="E31">
        <v>48</v>
      </c>
      <c r="F31">
        <v>48</v>
      </c>
      <c r="G31">
        <v>48</v>
      </c>
      <c r="H31">
        <v>49</v>
      </c>
      <c r="I31">
        <v>61</v>
      </c>
      <c r="J31">
        <v>53</v>
      </c>
      <c r="K31">
        <v>55</v>
      </c>
      <c r="L31">
        <v>58</v>
      </c>
      <c r="M31">
        <v>44</v>
      </c>
      <c r="N31">
        <v>63</v>
      </c>
      <c r="O31">
        <v>53</v>
      </c>
      <c r="P31">
        <v>51</v>
      </c>
      <c r="Q31">
        <v>58</v>
      </c>
      <c r="R31">
        <v>52</v>
      </c>
      <c r="S31">
        <v>72</v>
      </c>
      <c r="T31">
        <v>48</v>
      </c>
      <c r="U31">
        <v>59</v>
      </c>
      <c r="V31">
        <v>52</v>
      </c>
      <c r="W31">
        <v>47</v>
      </c>
      <c r="X31">
        <v>73</v>
      </c>
      <c r="Y31">
        <v>49</v>
      </c>
      <c r="Z31">
        <v>57</v>
      </c>
      <c r="AA31">
        <v>58</v>
      </c>
      <c r="AB31">
        <v>48</v>
      </c>
      <c r="AC31">
        <v>49</v>
      </c>
      <c r="AD31">
        <v>56</v>
      </c>
      <c r="AE31">
        <v>43</v>
      </c>
      <c r="AF31">
        <v>60</v>
      </c>
      <c r="AG31">
        <v>40</v>
      </c>
      <c r="AH31">
        <v>68</v>
      </c>
      <c r="AI31">
        <v>57</v>
      </c>
      <c r="AJ31">
        <v>53</v>
      </c>
      <c r="AK31">
        <v>58</v>
      </c>
      <c r="AL31">
        <v>51</v>
      </c>
      <c r="AM31">
        <v>45</v>
      </c>
      <c r="AN31">
        <v>71</v>
      </c>
      <c r="AO31">
        <v>49</v>
      </c>
      <c r="AP31">
        <v>43</v>
      </c>
      <c r="AQ31">
        <v>54</v>
      </c>
      <c r="AR31">
        <v>50</v>
      </c>
      <c r="AS31">
        <v>49</v>
      </c>
      <c r="AT31">
        <v>47</v>
      </c>
      <c r="AU31">
        <v>52</v>
      </c>
      <c r="AV31">
        <v>61</v>
      </c>
      <c r="AW31">
        <v>58</v>
      </c>
      <c r="AX31">
        <v>81</v>
      </c>
      <c r="AY31">
        <v>68</v>
      </c>
      <c r="AZ31">
        <v>66</v>
      </c>
      <c r="BA31">
        <v>74</v>
      </c>
      <c r="BB31">
        <v>93</v>
      </c>
      <c r="BC31">
        <v>59</v>
      </c>
      <c r="BD31">
        <v>77</v>
      </c>
      <c r="BE31">
        <v>79</v>
      </c>
      <c r="BF31">
        <v>64</v>
      </c>
      <c r="BG31">
        <v>68</v>
      </c>
      <c r="BH31">
        <v>73</v>
      </c>
      <c r="BI31">
        <v>75</v>
      </c>
      <c r="BJ31">
        <v>86</v>
      </c>
      <c r="BK31">
        <v>101</v>
      </c>
      <c r="BL31">
        <v>75</v>
      </c>
      <c r="BM31">
        <v>70</v>
      </c>
      <c r="BN31">
        <v>70</v>
      </c>
      <c r="BO31">
        <v>74</v>
      </c>
      <c r="BP31">
        <v>70</v>
      </c>
      <c r="BQ31">
        <v>56</v>
      </c>
      <c r="BR31">
        <v>64</v>
      </c>
      <c r="BS31">
        <v>67</v>
      </c>
      <c r="BT31">
        <v>65</v>
      </c>
      <c r="BU31">
        <v>70</v>
      </c>
      <c r="BV31">
        <v>69</v>
      </c>
      <c r="BW31">
        <v>84</v>
      </c>
      <c r="BX31">
        <v>69</v>
      </c>
      <c r="BY31">
        <v>61</v>
      </c>
      <c r="BZ31">
        <v>68</v>
      </c>
      <c r="CA31">
        <v>79</v>
      </c>
      <c r="CB31">
        <v>72</v>
      </c>
      <c r="CC31">
        <v>87</v>
      </c>
      <c r="CD31">
        <v>78</v>
      </c>
      <c r="CE31">
        <v>90</v>
      </c>
      <c r="CF31">
        <v>73</v>
      </c>
      <c r="CG31">
        <v>86</v>
      </c>
      <c r="CH31">
        <v>96</v>
      </c>
      <c r="CI31">
        <v>79</v>
      </c>
      <c r="CJ31">
        <v>80</v>
      </c>
      <c r="CK31">
        <v>78</v>
      </c>
      <c r="CL31">
        <v>102</v>
      </c>
      <c r="CM31">
        <v>74</v>
      </c>
      <c r="CN31">
        <v>87</v>
      </c>
      <c r="CO31">
        <v>72</v>
      </c>
      <c r="CP31">
        <v>80</v>
      </c>
      <c r="CQ31">
        <v>103</v>
      </c>
      <c r="CR31">
        <v>82</v>
      </c>
      <c r="CS31">
        <v>83</v>
      </c>
      <c r="CT31">
        <v>82</v>
      </c>
      <c r="CU31">
        <v>96</v>
      </c>
      <c r="CV31">
        <v>96</v>
      </c>
      <c r="CW31">
        <v>92</v>
      </c>
      <c r="CX31">
        <v>106</v>
      </c>
      <c r="CY31">
        <v>112</v>
      </c>
      <c r="CZ31">
        <v>83</v>
      </c>
      <c r="DA31">
        <v>92</v>
      </c>
      <c r="DB31">
        <v>109</v>
      </c>
      <c r="DC31">
        <v>86</v>
      </c>
      <c r="DD31">
        <v>98</v>
      </c>
      <c r="DE31">
        <v>116</v>
      </c>
      <c r="DF31">
        <v>75</v>
      </c>
      <c r="DG31">
        <v>75</v>
      </c>
      <c r="DH31">
        <v>85</v>
      </c>
      <c r="DI31">
        <v>88</v>
      </c>
      <c r="DJ31">
        <v>67</v>
      </c>
      <c r="DK31">
        <v>90</v>
      </c>
      <c r="DL31">
        <v>72</v>
      </c>
      <c r="DM31">
        <v>69</v>
      </c>
      <c r="DN31">
        <v>74</v>
      </c>
      <c r="DO31">
        <v>71</v>
      </c>
      <c r="DP31">
        <v>70</v>
      </c>
      <c r="DQ31">
        <v>68</v>
      </c>
      <c r="DR31">
        <v>64</v>
      </c>
      <c r="DS31">
        <v>56</v>
      </c>
      <c r="DT31">
        <v>63</v>
      </c>
      <c r="DU31">
        <v>57</v>
      </c>
      <c r="DV31">
        <v>63</v>
      </c>
      <c r="DW31">
        <v>49</v>
      </c>
      <c r="DX31">
        <v>51</v>
      </c>
      <c r="DY31">
        <v>60</v>
      </c>
      <c r="DZ31">
        <v>55</v>
      </c>
      <c r="EA31">
        <v>48</v>
      </c>
      <c r="EB31">
        <v>52</v>
      </c>
      <c r="EC31">
        <v>42</v>
      </c>
      <c r="ED31">
        <v>40</v>
      </c>
      <c r="EE31">
        <v>60</v>
      </c>
      <c r="EF31">
        <v>35</v>
      </c>
      <c r="EG31">
        <v>52</v>
      </c>
      <c r="EH31">
        <v>38</v>
      </c>
      <c r="EI31">
        <v>37</v>
      </c>
      <c r="EJ31">
        <v>31</v>
      </c>
      <c r="EK31">
        <v>34</v>
      </c>
      <c r="EL31">
        <v>27</v>
      </c>
      <c r="EM31">
        <v>36</v>
      </c>
      <c r="EN31">
        <v>35</v>
      </c>
      <c r="EO31">
        <v>49</v>
      </c>
      <c r="EP31">
        <v>26</v>
      </c>
      <c r="EQ31">
        <v>33</v>
      </c>
      <c r="ER31">
        <v>29</v>
      </c>
      <c r="ES31">
        <v>36</v>
      </c>
      <c r="ET31">
        <v>25</v>
      </c>
      <c r="EU31">
        <v>30</v>
      </c>
      <c r="EV31">
        <v>18</v>
      </c>
      <c r="EW31">
        <v>22</v>
      </c>
      <c r="EX31">
        <v>20</v>
      </c>
      <c r="EY31">
        <v>16</v>
      </c>
      <c r="EZ31">
        <v>17</v>
      </c>
      <c r="FA31">
        <v>13</v>
      </c>
      <c r="FB31">
        <v>23</v>
      </c>
      <c r="FC31">
        <v>18</v>
      </c>
      <c r="FD31">
        <v>14</v>
      </c>
      <c r="FE31">
        <v>16</v>
      </c>
      <c r="FF31">
        <v>11</v>
      </c>
      <c r="FG31">
        <v>15</v>
      </c>
      <c r="FH31">
        <v>7</v>
      </c>
      <c r="FI31">
        <v>10</v>
      </c>
      <c r="FJ31">
        <v>9</v>
      </c>
      <c r="FK31">
        <v>8</v>
      </c>
      <c r="FL31">
        <v>6</v>
      </c>
      <c r="FM31">
        <v>10</v>
      </c>
      <c r="FN31">
        <v>5</v>
      </c>
      <c r="FO31">
        <v>7</v>
      </c>
      <c r="FP31">
        <v>2</v>
      </c>
      <c r="FQ31">
        <v>7</v>
      </c>
      <c r="FR31">
        <v>3</v>
      </c>
      <c r="FS31">
        <v>10</v>
      </c>
      <c r="FT31">
        <v>4</v>
      </c>
      <c r="FU31">
        <v>1</v>
      </c>
      <c r="FV31">
        <v>3</v>
      </c>
      <c r="FW31">
        <v>4</v>
      </c>
      <c r="FX31">
        <v>1</v>
      </c>
      <c r="FY31">
        <v>5</v>
      </c>
      <c r="FZ31">
        <v>2</v>
      </c>
      <c r="GA31">
        <v>3</v>
      </c>
      <c r="GB31">
        <v>0</v>
      </c>
      <c r="GC31">
        <v>0</v>
      </c>
      <c r="GD31">
        <v>1</v>
      </c>
      <c r="GE31">
        <v>1</v>
      </c>
      <c r="GF31">
        <v>2</v>
      </c>
      <c r="GG31">
        <v>3</v>
      </c>
      <c r="GH31">
        <v>1</v>
      </c>
      <c r="GI31">
        <v>1</v>
      </c>
      <c r="GJ31">
        <v>0</v>
      </c>
      <c r="GK31">
        <v>0</v>
      </c>
      <c r="GL31">
        <v>0</v>
      </c>
      <c r="GM31">
        <v>1</v>
      </c>
      <c r="GN31">
        <v>0</v>
      </c>
      <c r="GO31">
        <v>0</v>
      </c>
      <c r="GP31">
        <v>0</v>
      </c>
      <c r="GQ31">
        <v>1</v>
      </c>
      <c r="GR31">
        <v>0</v>
      </c>
      <c r="GS31">
        <v>0</v>
      </c>
      <c r="GT31">
        <v>0</v>
      </c>
      <c r="GU31">
        <v>0</v>
      </c>
      <c r="GV31">
        <v>0</v>
      </c>
      <c r="GW31">
        <v>1</v>
      </c>
      <c r="GY31">
        <f t="shared" si="0"/>
        <v>1635</v>
      </c>
      <c r="HA31">
        <v>0</v>
      </c>
      <c r="HB31">
        <v>0</v>
      </c>
      <c r="HC31">
        <v>0</v>
      </c>
      <c r="HD31">
        <v>0</v>
      </c>
      <c r="HE31">
        <v>0</v>
      </c>
      <c r="HF31">
        <v>0</v>
      </c>
      <c r="HG31">
        <v>4</v>
      </c>
      <c r="HH31">
        <v>3</v>
      </c>
      <c r="HI31">
        <v>7</v>
      </c>
      <c r="HJ31">
        <v>0</v>
      </c>
      <c r="HK31">
        <v>0</v>
      </c>
      <c r="HL31">
        <v>0</v>
      </c>
      <c r="HM31">
        <v>4930</v>
      </c>
      <c r="HN31">
        <v>4987</v>
      </c>
      <c r="HO31">
        <v>9917</v>
      </c>
    </row>
    <row r="32" spans="1:223">
      <c r="A32" t="s">
        <v>1472</v>
      </c>
      <c r="B32">
        <v>23</v>
      </c>
      <c r="C32">
        <v>22</v>
      </c>
      <c r="D32">
        <v>36</v>
      </c>
      <c r="E32">
        <v>25</v>
      </c>
      <c r="F32">
        <v>25</v>
      </c>
      <c r="G32">
        <v>22</v>
      </c>
      <c r="H32">
        <v>26</v>
      </c>
      <c r="I32">
        <v>28</v>
      </c>
      <c r="J32">
        <v>19</v>
      </c>
      <c r="K32">
        <v>38</v>
      </c>
      <c r="L32">
        <v>35</v>
      </c>
      <c r="M32">
        <v>27</v>
      </c>
      <c r="N32">
        <v>32</v>
      </c>
      <c r="O32">
        <v>35</v>
      </c>
      <c r="P32">
        <v>28</v>
      </c>
      <c r="Q32">
        <v>29</v>
      </c>
      <c r="R32">
        <v>25</v>
      </c>
      <c r="S32">
        <v>27</v>
      </c>
      <c r="T32">
        <v>40</v>
      </c>
      <c r="U32">
        <v>27</v>
      </c>
      <c r="V32">
        <v>30</v>
      </c>
      <c r="W32">
        <v>35</v>
      </c>
      <c r="X32">
        <v>27</v>
      </c>
      <c r="Y32">
        <v>33</v>
      </c>
      <c r="Z32">
        <v>40</v>
      </c>
      <c r="AA32">
        <v>32</v>
      </c>
      <c r="AB32">
        <v>30</v>
      </c>
      <c r="AC32">
        <v>27</v>
      </c>
      <c r="AD32">
        <v>33</v>
      </c>
      <c r="AE32">
        <v>23</v>
      </c>
      <c r="AF32">
        <v>32</v>
      </c>
      <c r="AG32">
        <v>25</v>
      </c>
      <c r="AH32">
        <v>38</v>
      </c>
      <c r="AI32">
        <v>32</v>
      </c>
      <c r="AJ32">
        <v>31</v>
      </c>
      <c r="AK32">
        <v>32</v>
      </c>
      <c r="AL32">
        <v>31</v>
      </c>
      <c r="AM32">
        <v>31</v>
      </c>
      <c r="AN32">
        <v>27</v>
      </c>
      <c r="AO32">
        <v>29</v>
      </c>
      <c r="AP32">
        <v>29</v>
      </c>
      <c r="AQ32">
        <v>30</v>
      </c>
      <c r="AR32">
        <v>29</v>
      </c>
      <c r="AS32">
        <v>40</v>
      </c>
      <c r="AT32">
        <v>33</v>
      </c>
      <c r="AU32">
        <v>33</v>
      </c>
      <c r="AV32">
        <v>37</v>
      </c>
      <c r="AW32">
        <v>35</v>
      </c>
      <c r="AX32">
        <v>47</v>
      </c>
      <c r="AY32">
        <v>41</v>
      </c>
      <c r="AZ32">
        <v>43</v>
      </c>
      <c r="BA32">
        <v>38</v>
      </c>
      <c r="BB32">
        <v>38</v>
      </c>
      <c r="BC32">
        <v>39</v>
      </c>
      <c r="BD32">
        <v>47</v>
      </c>
      <c r="BE32">
        <v>55</v>
      </c>
      <c r="BF32">
        <v>49</v>
      </c>
      <c r="BG32">
        <v>49</v>
      </c>
      <c r="BH32">
        <v>56</v>
      </c>
      <c r="BI32">
        <v>44</v>
      </c>
      <c r="BJ32">
        <v>51</v>
      </c>
      <c r="BK32">
        <v>47</v>
      </c>
      <c r="BL32">
        <v>47</v>
      </c>
      <c r="BM32">
        <v>40</v>
      </c>
      <c r="BN32">
        <v>50</v>
      </c>
      <c r="BO32">
        <v>37</v>
      </c>
      <c r="BP32">
        <v>37</v>
      </c>
      <c r="BQ32">
        <v>33</v>
      </c>
      <c r="BR32">
        <v>40</v>
      </c>
      <c r="BS32">
        <v>45</v>
      </c>
      <c r="BT32">
        <v>32</v>
      </c>
      <c r="BU32">
        <v>33</v>
      </c>
      <c r="BV32">
        <v>54</v>
      </c>
      <c r="BW32">
        <v>54</v>
      </c>
      <c r="BX32">
        <v>41</v>
      </c>
      <c r="BY32">
        <v>36</v>
      </c>
      <c r="BZ32">
        <v>45</v>
      </c>
      <c r="CA32">
        <v>44</v>
      </c>
      <c r="CB32">
        <v>44</v>
      </c>
      <c r="CC32">
        <v>35</v>
      </c>
      <c r="CD32">
        <v>38</v>
      </c>
      <c r="CE32">
        <v>60</v>
      </c>
      <c r="CF32">
        <v>44</v>
      </c>
      <c r="CG32">
        <v>57</v>
      </c>
      <c r="CH32">
        <v>46</v>
      </c>
      <c r="CI32">
        <v>45</v>
      </c>
      <c r="CJ32">
        <v>41</v>
      </c>
      <c r="CK32">
        <v>52</v>
      </c>
      <c r="CL32">
        <v>43</v>
      </c>
      <c r="CM32">
        <v>42</v>
      </c>
      <c r="CN32">
        <v>46</v>
      </c>
      <c r="CO32">
        <v>52</v>
      </c>
      <c r="CP32">
        <v>53</v>
      </c>
      <c r="CQ32">
        <v>54</v>
      </c>
      <c r="CR32">
        <v>56</v>
      </c>
      <c r="CS32">
        <v>46</v>
      </c>
      <c r="CT32">
        <v>43</v>
      </c>
      <c r="CU32">
        <v>59</v>
      </c>
      <c r="CV32">
        <v>44</v>
      </c>
      <c r="CW32">
        <v>57</v>
      </c>
      <c r="CX32">
        <v>54</v>
      </c>
      <c r="CY32">
        <v>79</v>
      </c>
      <c r="CZ32">
        <v>41</v>
      </c>
      <c r="DA32">
        <v>53</v>
      </c>
      <c r="DB32">
        <v>75</v>
      </c>
      <c r="DC32">
        <v>63</v>
      </c>
      <c r="DD32">
        <v>40</v>
      </c>
      <c r="DE32">
        <v>62</v>
      </c>
      <c r="DF32">
        <v>55</v>
      </c>
      <c r="DG32">
        <v>51</v>
      </c>
      <c r="DH32">
        <v>45</v>
      </c>
      <c r="DI32">
        <v>53</v>
      </c>
      <c r="DJ32">
        <v>64</v>
      </c>
      <c r="DK32">
        <v>54</v>
      </c>
      <c r="DL32">
        <v>36</v>
      </c>
      <c r="DM32">
        <v>29</v>
      </c>
      <c r="DN32">
        <v>36</v>
      </c>
      <c r="DO32">
        <v>46</v>
      </c>
      <c r="DP32">
        <v>41</v>
      </c>
      <c r="DQ32">
        <v>38</v>
      </c>
      <c r="DR32">
        <v>43</v>
      </c>
      <c r="DS32">
        <v>44</v>
      </c>
      <c r="DT32">
        <v>37</v>
      </c>
      <c r="DU32">
        <v>59</v>
      </c>
      <c r="DV32">
        <v>37</v>
      </c>
      <c r="DW32">
        <v>46</v>
      </c>
      <c r="DX32">
        <v>36</v>
      </c>
      <c r="DY32">
        <v>36</v>
      </c>
      <c r="DZ32">
        <v>31</v>
      </c>
      <c r="EA32">
        <v>32</v>
      </c>
      <c r="EB32">
        <v>32</v>
      </c>
      <c r="EC32">
        <v>31</v>
      </c>
      <c r="ED32">
        <v>31</v>
      </c>
      <c r="EE32">
        <v>36</v>
      </c>
      <c r="EF32">
        <v>38</v>
      </c>
      <c r="EG32">
        <v>32</v>
      </c>
      <c r="EH32">
        <v>32</v>
      </c>
      <c r="EI32">
        <v>33</v>
      </c>
      <c r="EJ32">
        <v>33</v>
      </c>
      <c r="EK32">
        <v>40</v>
      </c>
      <c r="EL32">
        <v>34</v>
      </c>
      <c r="EM32">
        <v>32</v>
      </c>
      <c r="EN32">
        <v>20</v>
      </c>
      <c r="EO32">
        <v>23</v>
      </c>
      <c r="EP32">
        <v>23</v>
      </c>
      <c r="EQ32">
        <v>34</v>
      </c>
      <c r="ER32">
        <v>26</v>
      </c>
      <c r="ES32">
        <v>30</v>
      </c>
      <c r="ET32">
        <v>17</v>
      </c>
      <c r="EU32">
        <v>37</v>
      </c>
      <c r="EV32">
        <v>16</v>
      </c>
      <c r="EW32">
        <v>16</v>
      </c>
      <c r="EX32">
        <v>13</v>
      </c>
      <c r="EY32">
        <v>18</v>
      </c>
      <c r="EZ32">
        <v>9</v>
      </c>
      <c r="FA32">
        <v>11</v>
      </c>
      <c r="FB32">
        <v>12</v>
      </c>
      <c r="FC32">
        <v>14</v>
      </c>
      <c r="FD32">
        <v>8</v>
      </c>
      <c r="FE32">
        <v>19</v>
      </c>
      <c r="FF32">
        <v>9</v>
      </c>
      <c r="FG32">
        <v>10</v>
      </c>
      <c r="FH32">
        <v>7</v>
      </c>
      <c r="FI32">
        <v>12</v>
      </c>
      <c r="FJ32">
        <v>6</v>
      </c>
      <c r="FK32">
        <v>7</v>
      </c>
      <c r="FL32">
        <v>5</v>
      </c>
      <c r="FM32">
        <v>4</v>
      </c>
      <c r="FN32">
        <v>3</v>
      </c>
      <c r="FO32">
        <v>8</v>
      </c>
      <c r="FP32">
        <v>5</v>
      </c>
      <c r="FQ32">
        <v>7</v>
      </c>
      <c r="FR32">
        <v>3</v>
      </c>
      <c r="FS32">
        <v>13</v>
      </c>
      <c r="FT32">
        <v>5</v>
      </c>
      <c r="FU32">
        <v>5</v>
      </c>
      <c r="FV32">
        <v>1</v>
      </c>
      <c r="FW32">
        <v>11</v>
      </c>
      <c r="FX32">
        <v>5</v>
      </c>
      <c r="FY32">
        <v>6</v>
      </c>
      <c r="FZ32">
        <v>1</v>
      </c>
      <c r="GA32">
        <v>6</v>
      </c>
      <c r="GB32">
        <v>1</v>
      </c>
      <c r="GC32">
        <v>3</v>
      </c>
      <c r="GD32">
        <v>2</v>
      </c>
      <c r="GE32">
        <v>2</v>
      </c>
      <c r="GF32">
        <v>1</v>
      </c>
      <c r="GG32">
        <v>3</v>
      </c>
      <c r="GH32">
        <v>1</v>
      </c>
      <c r="GI32">
        <v>1</v>
      </c>
      <c r="GJ32">
        <v>0</v>
      </c>
      <c r="GK32">
        <v>0</v>
      </c>
      <c r="GL32">
        <v>2</v>
      </c>
      <c r="GM32">
        <v>2</v>
      </c>
      <c r="GN32">
        <v>0</v>
      </c>
      <c r="GO32">
        <v>1</v>
      </c>
      <c r="GP32">
        <v>0</v>
      </c>
      <c r="GQ32">
        <v>3</v>
      </c>
      <c r="GR32">
        <v>0</v>
      </c>
      <c r="GS32">
        <v>0</v>
      </c>
      <c r="GT32">
        <v>0</v>
      </c>
      <c r="GU32">
        <v>0</v>
      </c>
      <c r="GV32">
        <v>0</v>
      </c>
      <c r="GW32">
        <v>0</v>
      </c>
      <c r="GY32">
        <f t="shared" si="0"/>
        <v>1312</v>
      </c>
      <c r="HA32">
        <v>0</v>
      </c>
      <c r="HB32">
        <v>0</v>
      </c>
      <c r="HC32">
        <v>0</v>
      </c>
      <c r="HD32">
        <v>0</v>
      </c>
      <c r="HE32">
        <v>0</v>
      </c>
      <c r="HF32">
        <v>0</v>
      </c>
      <c r="HG32">
        <v>0</v>
      </c>
      <c r="HH32">
        <v>0</v>
      </c>
      <c r="HI32">
        <v>0</v>
      </c>
      <c r="HJ32">
        <v>1</v>
      </c>
      <c r="HK32">
        <v>0</v>
      </c>
      <c r="HL32">
        <v>1</v>
      </c>
      <c r="HM32">
        <v>2984</v>
      </c>
      <c r="HN32">
        <v>3166</v>
      </c>
      <c r="HO32">
        <v>6150</v>
      </c>
    </row>
    <row r="33" spans="1:223">
      <c r="A33" t="s">
        <v>1473</v>
      </c>
      <c r="B33">
        <v>15</v>
      </c>
      <c r="C33">
        <v>20</v>
      </c>
      <c r="D33">
        <v>19</v>
      </c>
      <c r="E33">
        <v>17</v>
      </c>
      <c r="F33">
        <v>24</v>
      </c>
      <c r="G33">
        <v>24</v>
      </c>
      <c r="H33">
        <v>22</v>
      </c>
      <c r="I33">
        <v>19</v>
      </c>
      <c r="J33">
        <v>35</v>
      </c>
      <c r="K33">
        <v>31</v>
      </c>
      <c r="L33">
        <v>30</v>
      </c>
      <c r="M33">
        <v>18</v>
      </c>
      <c r="N33">
        <v>19</v>
      </c>
      <c r="O33">
        <v>22</v>
      </c>
      <c r="P33">
        <v>26</v>
      </c>
      <c r="Q33">
        <v>25</v>
      </c>
      <c r="R33">
        <v>17</v>
      </c>
      <c r="S33">
        <v>18</v>
      </c>
      <c r="T33">
        <v>24</v>
      </c>
      <c r="U33">
        <v>36</v>
      </c>
      <c r="V33">
        <v>29</v>
      </c>
      <c r="W33">
        <v>38</v>
      </c>
      <c r="X33">
        <v>35</v>
      </c>
      <c r="Y33">
        <v>34</v>
      </c>
      <c r="Z33">
        <v>31</v>
      </c>
      <c r="AA33">
        <v>19</v>
      </c>
      <c r="AB33">
        <v>31</v>
      </c>
      <c r="AC33">
        <v>27</v>
      </c>
      <c r="AD33">
        <v>23</v>
      </c>
      <c r="AE33">
        <v>18</v>
      </c>
      <c r="AF33">
        <v>29</v>
      </c>
      <c r="AG33">
        <v>30</v>
      </c>
      <c r="AH33">
        <v>25</v>
      </c>
      <c r="AI33">
        <v>27</v>
      </c>
      <c r="AJ33">
        <v>25</v>
      </c>
      <c r="AK33">
        <v>20</v>
      </c>
      <c r="AL33">
        <v>25</v>
      </c>
      <c r="AM33">
        <v>24</v>
      </c>
      <c r="AN33">
        <v>26</v>
      </c>
      <c r="AO33">
        <v>14</v>
      </c>
      <c r="AP33">
        <v>28</v>
      </c>
      <c r="AQ33">
        <v>17</v>
      </c>
      <c r="AR33">
        <v>28</v>
      </c>
      <c r="AS33">
        <v>27</v>
      </c>
      <c r="AT33">
        <v>31</v>
      </c>
      <c r="AU33">
        <v>16</v>
      </c>
      <c r="AV33">
        <v>33</v>
      </c>
      <c r="AW33">
        <v>31</v>
      </c>
      <c r="AX33">
        <v>48</v>
      </c>
      <c r="AY33">
        <v>36</v>
      </c>
      <c r="AZ33">
        <v>33</v>
      </c>
      <c r="BA33">
        <v>31</v>
      </c>
      <c r="BB33">
        <v>38</v>
      </c>
      <c r="BC33">
        <v>35</v>
      </c>
      <c r="BD33">
        <v>35</v>
      </c>
      <c r="BE33">
        <v>28</v>
      </c>
      <c r="BF33">
        <v>36</v>
      </c>
      <c r="BG33">
        <v>32</v>
      </c>
      <c r="BH33">
        <v>43</v>
      </c>
      <c r="BI33">
        <v>44</v>
      </c>
      <c r="BJ33">
        <v>45</v>
      </c>
      <c r="BK33">
        <v>31</v>
      </c>
      <c r="BL33">
        <v>34</v>
      </c>
      <c r="BM33">
        <v>29</v>
      </c>
      <c r="BN33">
        <v>29</v>
      </c>
      <c r="BO33">
        <v>35</v>
      </c>
      <c r="BP33">
        <v>33</v>
      </c>
      <c r="BQ33">
        <v>31</v>
      </c>
      <c r="BR33">
        <v>30</v>
      </c>
      <c r="BS33">
        <v>21</v>
      </c>
      <c r="BT33">
        <v>27</v>
      </c>
      <c r="BU33">
        <v>22</v>
      </c>
      <c r="BV33">
        <v>31</v>
      </c>
      <c r="BW33">
        <v>43</v>
      </c>
      <c r="BX33">
        <v>33</v>
      </c>
      <c r="BY33">
        <v>28</v>
      </c>
      <c r="BZ33">
        <v>44</v>
      </c>
      <c r="CA33">
        <v>30</v>
      </c>
      <c r="CB33">
        <v>26</v>
      </c>
      <c r="CC33">
        <v>35</v>
      </c>
      <c r="CD33">
        <v>26</v>
      </c>
      <c r="CE33">
        <v>30</v>
      </c>
      <c r="CF33">
        <v>38</v>
      </c>
      <c r="CG33">
        <v>34</v>
      </c>
      <c r="CH33">
        <v>39</v>
      </c>
      <c r="CI33">
        <v>38</v>
      </c>
      <c r="CJ33">
        <v>39</v>
      </c>
      <c r="CK33">
        <v>46</v>
      </c>
      <c r="CL33">
        <v>36</v>
      </c>
      <c r="CM33">
        <v>41</v>
      </c>
      <c r="CN33">
        <v>34</v>
      </c>
      <c r="CO33">
        <v>51</v>
      </c>
      <c r="CP33">
        <v>46</v>
      </c>
      <c r="CQ33">
        <v>37</v>
      </c>
      <c r="CR33">
        <v>29</v>
      </c>
      <c r="CS33">
        <v>41</v>
      </c>
      <c r="CT33">
        <v>43</v>
      </c>
      <c r="CU33">
        <v>50</v>
      </c>
      <c r="CV33">
        <v>42</v>
      </c>
      <c r="CW33">
        <v>56</v>
      </c>
      <c r="CX33">
        <v>43</v>
      </c>
      <c r="CY33">
        <v>38</v>
      </c>
      <c r="CZ33">
        <v>36</v>
      </c>
      <c r="DA33">
        <v>56</v>
      </c>
      <c r="DB33">
        <v>40</v>
      </c>
      <c r="DC33">
        <v>31</v>
      </c>
      <c r="DD33">
        <v>37</v>
      </c>
      <c r="DE33">
        <v>30</v>
      </c>
      <c r="DF33">
        <v>38</v>
      </c>
      <c r="DG33">
        <v>43</v>
      </c>
      <c r="DH33">
        <v>32</v>
      </c>
      <c r="DI33">
        <v>36</v>
      </c>
      <c r="DJ33">
        <v>34</v>
      </c>
      <c r="DK33">
        <v>31</v>
      </c>
      <c r="DL33">
        <v>25</v>
      </c>
      <c r="DM33">
        <v>28</v>
      </c>
      <c r="DN33">
        <v>40</v>
      </c>
      <c r="DO33">
        <v>26</v>
      </c>
      <c r="DP33">
        <v>26</v>
      </c>
      <c r="DQ33">
        <v>30</v>
      </c>
      <c r="DR33">
        <v>24</v>
      </c>
      <c r="DS33">
        <v>16</v>
      </c>
      <c r="DT33">
        <v>37</v>
      </c>
      <c r="DU33">
        <v>25</v>
      </c>
      <c r="DV33">
        <v>19</v>
      </c>
      <c r="DW33">
        <v>19</v>
      </c>
      <c r="DX33">
        <v>25</v>
      </c>
      <c r="DY33">
        <v>27</v>
      </c>
      <c r="DZ33">
        <v>18</v>
      </c>
      <c r="EA33">
        <v>23</v>
      </c>
      <c r="EB33">
        <v>17</v>
      </c>
      <c r="EC33">
        <v>17</v>
      </c>
      <c r="ED33">
        <v>14</v>
      </c>
      <c r="EE33">
        <v>22</v>
      </c>
      <c r="EF33">
        <v>17</v>
      </c>
      <c r="EG33">
        <v>18</v>
      </c>
      <c r="EH33">
        <v>20</v>
      </c>
      <c r="EI33">
        <v>22</v>
      </c>
      <c r="EJ33">
        <v>15</v>
      </c>
      <c r="EK33">
        <v>17</v>
      </c>
      <c r="EL33">
        <v>15</v>
      </c>
      <c r="EM33">
        <v>22</v>
      </c>
      <c r="EN33">
        <v>17</v>
      </c>
      <c r="EO33">
        <v>24</v>
      </c>
      <c r="EP33">
        <v>9</v>
      </c>
      <c r="EQ33">
        <v>16</v>
      </c>
      <c r="ER33">
        <v>10</v>
      </c>
      <c r="ES33">
        <v>14</v>
      </c>
      <c r="ET33">
        <v>12</v>
      </c>
      <c r="EU33">
        <v>13</v>
      </c>
      <c r="EV33">
        <v>9</v>
      </c>
      <c r="EW33">
        <v>13</v>
      </c>
      <c r="EX33">
        <v>14</v>
      </c>
      <c r="EY33">
        <v>15</v>
      </c>
      <c r="EZ33">
        <v>2</v>
      </c>
      <c r="FA33">
        <v>7</v>
      </c>
      <c r="FB33">
        <v>3</v>
      </c>
      <c r="FC33">
        <v>3</v>
      </c>
      <c r="FD33">
        <v>6</v>
      </c>
      <c r="FE33">
        <v>7</v>
      </c>
      <c r="FF33">
        <v>5</v>
      </c>
      <c r="FG33">
        <v>5</v>
      </c>
      <c r="FH33">
        <v>6</v>
      </c>
      <c r="FI33">
        <v>7</v>
      </c>
      <c r="FJ33">
        <v>3</v>
      </c>
      <c r="FK33">
        <v>5</v>
      </c>
      <c r="FL33">
        <v>2</v>
      </c>
      <c r="FM33">
        <v>9</v>
      </c>
      <c r="FN33">
        <v>5</v>
      </c>
      <c r="FO33">
        <v>3</v>
      </c>
      <c r="FP33">
        <v>0</v>
      </c>
      <c r="FQ33">
        <v>7</v>
      </c>
      <c r="FR33">
        <v>5</v>
      </c>
      <c r="FS33">
        <v>2</v>
      </c>
      <c r="FT33">
        <v>1</v>
      </c>
      <c r="FU33">
        <v>2</v>
      </c>
      <c r="FV33">
        <v>0</v>
      </c>
      <c r="FW33">
        <v>4</v>
      </c>
      <c r="FX33">
        <v>2</v>
      </c>
      <c r="FY33">
        <v>5</v>
      </c>
      <c r="FZ33">
        <v>1</v>
      </c>
      <c r="GA33">
        <v>1</v>
      </c>
      <c r="GB33">
        <v>0</v>
      </c>
      <c r="GC33">
        <v>1</v>
      </c>
      <c r="GD33">
        <v>0</v>
      </c>
      <c r="GE33">
        <v>1</v>
      </c>
      <c r="GF33">
        <v>2</v>
      </c>
      <c r="GG33">
        <v>0</v>
      </c>
      <c r="GH33">
        <v>0</v>
      </c>
      <c r="GI33">
        <v>0</v>
      </c>
      <c r="GJ33">
        <v>1</v>
      </c>
      <c r="GK33">
        <v>0</v>
      </c>
      <c r="GL33">
        <v>0</v>
      </c>
      <c r="GM33">
        <v>0</v>
      </c>
      <c r="GN33">
        <v>0</v>
      </c>
      <c r="GO33">
        <v>1</v>
      </c>
      <c r="GP33">
        <v>0</v>
      </c>
      <c r="GQ33">
        <v>1</v>
      </c>
      <c r="GR33">
        <v>0</v>
      </c>
      <c r="GS33">
        <v>0</v>
      </c>
      <c r="GT33">
        <v>0</v>
      </c>
      <c r="GU33">
        <v>0</v>
      </c>
      <c r="GV33">
        <v>0</v>
      </c>
      <c r="GW33">
        <v>0</v>
      </c>
      <c r="GY33">
        <f t="shared" si="0"/>
        <v>730</v>
      </c>
      <c r="HA33">
        <v>0</v>
      </c>
      <c r="HB33">
        <v>0</v>
      </c>
      <c r="HC33">
        <v>0</v>
      </c>
      <c r="HD33">
        <v>0</v>
      </c>
      <c r="HE33">
        <v>0</v>
      </c>
      <c r="HF33">
        <v>0</v>
      </c>
      <c r="HG33">
        <v>4</v>
      </c>
      <c r="HH33">
        <v>1</v>
      </c>
      <c r="HI33">
        <v>5</v>
      </c>
      <c r="HJ33">
        <v>2</v>
      </c>
      <c r="HK33">
        <v>0</v>
      </c>
      <c r="HL33">
        <v>2</v>
      </c>
      <c r="HM33">
        <v>2260</v>
      </c>
      <c r="HN33">
        <v>2251</v>
      </c>
      <c r="HO33">
        <v>4511</v>
      </c>
    </row>
    <row r="34" spans="1:223">
      <c r="A34" t="s">
        <v>1474</v>
      </c>
      <c r="B34">
        <v>21</v>
      </c>
      <c r="C34">
        <v>13</v>
      </c>
      <c r="D34">
        <v>19</v>
      </c>
      <c r="E34">
        <v>18</v>
      </c>
      <c r="F34">
        <v>28</v>
      </c>
      <c r="G34">
        <v>26</v>
      </c>
      <c r="H34">
        <v>22</v>
      </c>
      <c r="I34">
        <v>28</v>
      </c>
      <c r="J34">
        <v>25</v>
      </c>
      <c r="K34">
        <v>29</v>
      </c>
      <c r="L34">
        <v>29</v>
      </c>
      <c r="M34">
        <v>28</v>
      </c>
      <c r="N34">
        <v>30</v>
      </c>
      <c r="O34">
        <v>25</v>
      </c>
      <c r="P34">
        <v>25</v>
      </c>
      <c r="Q34">
        <v>26</v>
      </c>
      <c r="R34">
        <v>26</v>
      </c>
      <c r="S34">
        <v>21</v>
      </c>
      <c r="T34">
        <v>31</v>
      </c>
      <c r="U34">
        <v>27</v>
      </c>
      <c r="V34">
        <v>30</v>
      </c>
      <c r="W34">
        <v>20</v>
      </c>
      <c r="X34">
        <v>30</v>
      </c>
      <c r="Y34">
        <v>30</v>
      </c>
      <c r="Z34">
        <v>30</v>
      </c>
      <c r="AA34">
        <v>27</v>
      </c>
      <c r="AB34">
        <v>21</v>
      </c>
      <c r="AC34">
        <v>24</v>
      </c>
      <c r="AD34">
        <v>26</v>
      </c>
      <c r="AE34">
        <v>28</v>
      </c>
      <c r="AF34">
        <v>27</v>
      </c>
      <c r="AG34">
        <v>18</v>
      </c>
      <c r="AH34">
        <v>27</v>
      </c>
      <c r="AI34">
        <v>28</v>
      </c>
      <c r="AJ34">
        <v>25</v>
      </c>
      <c r="AK34">
        <v>35</v>
      </c>
      <c r="AL34">
        <v>24</v>
      </c>
      <c r="AM34">
        <v>20</v>
      </c>
      <c r="AN34">
        <v>39</v>
      </c>
      <c r="AO34">
        <v>24</v>
      </c>
      <c r="AP34">
        <v>38</v>
      </c>
      <c r="AQ34">
        <v>26</v>
      </c>
      <c r="AR34">
        <v>25</v>
      </c>
      <c r="AS34">
        <v>25</v>
      </c>
      <c r="AT34">
        <v>31</v>
      </c>
      <c r="AU34">
        <v>32</v>
      </c>
      <c r="AV34">
        <v>35</v>
      </c>
      <c r="AW34">
        <v>51</v>
      </c>
      <c r="AX34">
        <v>39</v>
      </c>
      <c r="AY34">
        <v>43</v>
      </c>
      <c r="AZ34">
        <v>52</v>
      </c>
      <c r="BA34">
        <v>42</v>
      </c>
      <c r="BB34">
        <v>40</v>
      </c>
      <c r="BC34">
        <v>42</v>
      </c>
      <c r="BD34">
        <v>46</v>
      </c>
      <c r="BE34">
        <v>44</v>
      </c>
      <c r="BF34">
        <v>50</v>
      </c>
      <c r="BG34">
        <v>44</v>
      </c>
      <c r="BH34">
        <v>47</v>
      </c>
      <c r="BI34">
        <v>40</v>
      </c>
      <c r="BJ34">
        <v>41</v>
      </c>
      <c r="BK34">
        <v>36</v>
      </c>
      <c r="BL34">
        <v>39</v>
      </c>
      <c r="BM34">
        <v>29</v>
      </c>
      <c r="BN34">
        <v>42</v>
      </c>
      <c r="BO34">
        <v>32</v>
      </c>
      <c r="BP34">
        <v>43</v>
      </c>
      <c r="BQ34">
        <v>38</v>
      </c>
      <c r="BR34">
        <v>41</v>
      </c>
      <c r="BS34">
        <v>34</v>
      </c>
      <c r="BT34">
        <v>34</v>
      </c>
      <c r="BU34">
        <v>41</v>
      </c>
      <c r="BV34">
        <v>40</v>
      </c>
      <c r="BW34">
        <v>35</v>
      </c>
      <c r="BX34">
        <v>43</v>
      </c>
      <c r="BY34">
        <v>32</v>
      </c>
      <c r="BZ34">
        <v>47</v>
      </c>
      <c r="CA34">
        <v>27</v>
      </c>
      <c r="CB34">
        <v>40</v>
      </c>
      <c r="CC34">
        <v>41</v>
      </c>
      <c r="CD34">
        <v>38</v>
      </c>
      <c r="CE34">
        <v>40</v>
      </c>
      <c r="CF34">
        <v>32</v>
      </c>
      <c r="CG34">
        <v>40</v>
      </c>
      <c r="CH34">
        <v>34</v>
      </c>
      <c r="CI34">
        <v>33</v>
      </c>
      <c r="CJ34">
        <v>30</v>
      </c>
      <c r="CK34">
        <v>43</v>
      </c>
      <c r="CL34">
        <v>31</v>
      </c>
      <c r="CM34">
        <v>49</v>
      </c>
      <c r="CN34">
        <v>38</v>
      </c>
      <c r="CO34">
        <v>43</v>
      </c>
      <c r="CP34">
        <v>51</v>
      </c>
      <c r="CQ34">
        <v>65</v>
      </c>
      <c r="CR34">
        <v>43</v>
      </c>
      <c r="CS34">
        <v>58</v>
      </c>
      <c r="CT34">
        <v>57</v>
      </c>
      <c r="CU34">
        <v>41</v>
      </c>
      <c r="CV34">
        <v>54</v>
      </c>
      <c r="CW34">
        <v>65</v>
      </c>
      <c r="CX34">
        <v>46</v>
      </c>
      <c r="CY34">
        <v>61</v>
      </c>
      <c r="CZ34">
        <v>56</v>
      </c>
      <c r="DA34">
        <v>60</v>
      </c>
      <c r="DB34">
        <v>47</v>
      </c>
      <c r="DC34">
        <v>61</v>
      </c>
      <c r="DD34">
        <v>59</v>
      </c>
      <c r="DE34">
        <v>67</v>
      </c>
      <c r="DF34">
        <v>35</v>
      </c>
      <c r="DG34">
        <v>36</v>
      </c>
      <c r="DH34">
        <v>50</v>
      </c>
      <c r="DI34">
        <v>64</v>
      </c>
      <c r="DJ34">
        <v>53</v>
      </c>
      <c r="DK34">
        <v>40</v>
      </c>
      <c r="DL34">
        <v>43</v>
      </c>
      <c r="DM34">
        <v>43</v>
      </c>
      <c r="DN34">
        <v>35</v>
      </c>
      <c r="DO34">
        <v>45</v>
      </c>
      <c r="DP34">
        <v>36</v>
      </c>
      <c r="DQ34">
        <v>43</v>
      </c>
      <c r="DR34">
        <v>46</v>
      </c>
      <c r="DS34">
        <v>43</v>
      </c>
      <c r="DT34">
        <v>52</v>
      </c>
      <c r="DU34">
        <v>40</v>
      </c>
      <c r="DV34">
        <v>38</v>
      </c>
      <c r="DW34">
        <v>41</v>
      </c>
      <c r="DX34">
        <v>27</v>
      </c>
      <c r="DY34">
        <v>27</v>
      </c>
      <c r="DZ34">
        <v>25</v>
      </c>
      <c r="EA34">
        <v>18</v>
      </c>
      <c r="EB34">
        <v>37</v>
      </c>
      <c r="EC34">
        <v>34</v>
      </c>
      <c r="ED34">
        <v>12</v>
      </c>
      <c r="EE34">
        <v>36</v>
      </c>
      <c r="EF34">
        <v>16</v>
      </c>
      <c r="EG34">
        <v>33</v>
      </c>
      <c r="EH34">
        <v>26</v>
      </c>
      <c r="EI34">
        <v>24</v>
      </c>
      <c r="EJ34">
        <v>23</v>
      </c>
      <c r="EK34">
        <v>18</v>
      </c>
      <c r="EL34">
        <v>26</v>
      </c>
      <c r="EM34">
        <v>28</v>
      </c>
      <c r="EN34">
        <v>26</v>
      </c>
      <c r="EO34">
        <v>26</v>
      </c>
      <c r="EP34">
        <v>25</v>
      </c>
      <c r="EQ34">
        <v>26</v>
      </c>
      <c r="ER34">
        <v>19</v>
      </c>
      <c r="ES34">
        <v>12</v>
      </c>
      <c r="ET34">
        <v>17</v>
      </c>
      <c r="EU34">
        <v>22</v>
      </c>
      <c r="EV34">
        <v>16</v>
      </c>
      <c r="EW34">
        <v>17</v>
      </c>
      <c r="EX34">
        <v>5</v>
      </c>
      <c r="EY34">
        <v>15</v>
      </c>
      <c r="EZ34">
        <v>5</v>
      </c>
      <c r="FA34">
        <v>6</v>
      </c>
      <c r="FB34">
        <v>4</v>
      </c>
      <c r="FC34">
        <v>13</v>
      </c>
      <c r="FD34">
        <v>5</v>
      </c>
      <c r="FE34">
        <v>7</v>
      </c>
      <c r="FF34">
        <v>12</v>
      </c>
      <c r="FG34">
        <v>12</v>
      </c>
      <c r="FH34">
        <v>11</v>
      </c>
      <c r="FI34">
        <v>11</v>
      </c>
      <c r="FJ34">
        <v>5</v>
      </c>
      <c r="FK34">
        <v>11</v>
      </c>
      <c r="FL34">
        <v>4</v>
      </c>
      <c r="FM34">
        <v>10</v>
      </c>
      <c r="FN34">
        <v>8</v>
      </c>
      <c r="FO34">
        <v>2</v>
      </c>
      <c r="FP34">
        <v>1</v>
      </c>
      <c r="FQ34">
        <v>6</v>
      </c>
      <c r="FR34">
        <v>4</v>
      </c>
      <c r="FS34">
        <v>1</v>
      </c>
      <c r="FT34">
        <v>2</v>
      </c>
      <c r="FU34">
        <v>9</v>
      </c>
      <c r="FV34">
        <v>2</v>
      </c>
      <c r="FW34">
        <v>1</v>
      </c>
      <c r="FX34">
        <v>1</v>
      </c>
      <c r="FY34">
        <v>3</v>
      </c>
      <c r="FZ34">
        <v>1</v>
      </c>
      <c r="GA34">
        <v>2</v>
      </c>
      <c r="GB34">
        <v>1</v>
      </c>
      <c r="GC34">
        <v>2</v>
      </c>
      <c r="GD34">
        <v>1</v>
      </c>
      <c r="GE34">
        <v>0</v>
      </c>
      <c r="GF34">
        <v>1</v>
      </c>
      <c r="GG34">
        <v>2</v>
      </c>
      <c r="GH34">
        <v>0</v>
      </c>
      <c r="GI34">
        <v>0</v>
      </c>
      <c r="GJ34">
        <v>0</v>
      </c>
      <c r="GK34">
        <v>0</v>
      </c>
      <c r="GL34">
        <v>0</v>
      </c>
      <c r="GM34">
        <v>0</v>
      </c>
      <c r="GN34">
        <v>0</v>
      </c>
      <c r="GO34">
        <v>1</v>
      </c>
      <c r="GP34">
        <v>1</v>
      </c>
      <c r="GQ34">
        <v>0</v>
      </c>
      <c r="GR34">
        <v>0</v>
      </c>
      <c r="GS34">
        <v>0</v>
      </c>
      <c r="GT34">
        <v>0</v>
      </c>
      <c r="GU34">
        <v>0</v>
      </c>
      <c r="GV34">
        <v>0</v>
      </c>
      <c r="GW34">
        <v>1</v>
      </c>
      <c r="GY34">
        <f t="shared" si="0"/>
        <v>1065</v>
      </c>
      <c r="HA34">
        <v>0</v>
      </c>
      <c r="HB34">
        <v>0</v>
      </c>
      <c r="HC34">
        <v>0</v>
      </c>
      <c r="HD34">
        <v>0</v>
      </c>
      <c r="HE34">
        <v>0</v>
      </c>
      <c r="HF34">
        <v>0</v>
      </c>
      <c r="HG34">
        <v>7</v>
      </c>
      <c r="HH34">
        <v>0</v>
      </c>
      <c r="HI34">
        <v>7</v>
      </c>
      <c r="HJ34">
        <v>1</v>
      </c>
      <c r="HK34">
        <v>0</v>
      </c>
      <c r="HL34">
        <v>1</v>
      </c>
      <c r="HM34">
        <v>2729</v>
      </c>
      <c r="HN34">
        <v>2786</v>
      </c>
      <c r="HO34">
        <v>5515</v>
      </c>
    </row>
    <row r="35" spans="1:223">
      <c r="A35" t="s">
        <v>1475</v>
      </c>
      <c r="B35">
        <v>14</v>
      </c>
      <c r="C35">
        <v>21</v>
      </c>
      <c r="D35">
        <v>26</v>
      </c>
      <c r="E35">
        <v>26</v>
      </c>
      <c r="F35">
        <v>23</v>
      </c>
      <c r="G35">
        <v>23</v>
      </c>
      <c r="H35">
        <v>31</v>
      </c>
      <c r="I35">
        <v>27</v>
      </c>
      <c r="J35">
        <v>30</v>
      </c>
      <c r="K35">
        <v>29</v>
      </c>
      <c r="L35">
        <v>30</v>
      </c>
      <c r="M35">
        <v>25</v>
      </c>
      <c r="N35">
        <v>32</v>
      </c>
      <c r="O35">
        <v>22</v>
      </c>
      <c r="P35">
        <v>26</v>
      </c>
      <c r="Q35">
        <v>25</v>
      </c>
      <c r="R35">
        <v>30</v>
      </c>
      <c r="S35">
        <v>35</v>
      </c>
      <c r="T35">
        <v>36</v>
      </c>
      <c r="U35">
        <v>27</v>
      </c>
      <c r="V35">
        <v>27</v>
      </c>
      <c r="W35">
        <v>37</v>
      </c>
      <c r="X35">
        <v>36</v>
      </c>
      <c r="Y35">
        <v>36</v>
      </c>
      <c r="Z35">
        <v>31</v>
      </c>
      <c r="AA35">
        <v>31</v>
      </c>
      <c r="AB35">
        <v>34</v>
      </c>
      <c r="AC35">
        <v>42</v>
      </c>
      <c r="AD35">
        <v>48</v>
      </c>
      <c r="AE35">
        <v>21</v>
      </c>
      <c r="AF35">
        <v>37</v>
      </c>
      <c r="AG35">
        <v>31</v>
      </c>
      <c r="AH35">
        <v>32</v>
      </c>
      <c r="AI35">
        <v>32</v>
      </c>
      <c r="AJ35">
        <v>28</v>
      </c>
      <c r="AK35">
        <v>32</v>
      </c>
      <c r="AL35">
        <v>45</v>
      </c>
      <c r="AM35">
        <v>26</v>
      </c>
      <c r="AN35">
        <v>33</v>
      </c>
      <c r="AO35">
        <v>28</v>
      </c>
      <c r="AP35">
        <v>36</v>
      </c>
      <c r="AQ35">
        <v>41</v>
      </c>
      <c r="AR35">
        <v>32</v>
      </c>
      <c r="AS35">
        <v>20</v>
      </c>
      <c r="AT35">
        <v>30</v>
      </c>
      <c r="AU35">
        <v>32</v>
      </c>
      <c r="AV35">
        <v>40</v>
      </c>
      <c r="AW35">
        <v>40</v>
      </c>
      <c r="AX35">
        <v>40</v>
      </c>
      <c r="AY35">
        <v>44</v>
      </c>
      <c r="AZ35">
        <v>33</v>
      </c>
      <c r="BA35">
        <v>37</v>
      </c>
      <c r="BB35">
        <v>37</v>
      </c>
      <c r="BC35">
        <v>31</v>
      </c>
      <c r="BD35">
        <v>45</v>
      </c>
      <c r="BE35">
        <v>48</v>
      </c>
      <c r="BF35">
        <v>34</v>
      </c>
      <c r="BG35">
        <v>36</v>
      </c>
      <c r="BH35">
        <v>64</v>
      </c>
      <c r="BI35">
        <v>35</v>
      </c>
      <c r="BJ35">
        <v>38</v>
      </c>
      <c r="BK35">
        <v>38</v>
      </c>
      <c r="BL35">
        <v>36</v>
      </c>
      <c r="BM35">
        <v>34</v>
      </c>
      <c r="BN35">
        <v>32</v>
      </c>
      <c r="BO35">
        <v>37</v>
      </c>
      <c r="BP35">
        <v>46</v>
      </c>
      <c r="BQ35">
        <v>39</v>
      </c>
      <c r="BR35">
        <v>43</v>
      </c>
      <c r="BS35">
        <v>33</v>
      </c>
      <c r="BT35">
        <v>43</v>
      </c>
      <c r="BU35">
        <v>40</v>
      </c>
      <c r="BV35">
        <v>44</v>
      </c>
      <c r="BW35">
        <v>47</v>
      </c>
      <c r="BX35">
        <v>43</v>
      </c>
      <c r="BY35">
        <v>49</v>
      </c>
      <c r="BZ35">
        <v>47</v>
      </c>
      <c r="CA35">
        <v>44</v>
      </c>
      <c r="CB35">
        <v>42</v>
      </c>
      <c r="CC35">
        <v>38</v>
      </c>
      <c r="CD35">
        <v>49</v>
      </c>
      <c r="CE35">
        <v>54</v>
      </c>
      <c r="CF35">
        <v>48</v>
      </c>
      <c r="CG35">
        <v>49</v>
      </c>
      <c r="CH35">
        <v>30</v>
      </c>
      <c r="CI35">
        <v>23</v>
      </c>
      <c r="CJ35">
        <v>40</v>
      </c>
      <c r="CK35">
        <v>41</v>
      </c>
      <c r="CL35">
        <v>45</v>
      </c>
      <c r="CM35">
        <v>44</v>
      </c>
      <c r="CN35">
        <v>42</v>
      </c>
      <c r="CO35">
        <v>49</v>
      </c>
      <c r="CP35">
        <v>50</v>
      </c>
      <c r="CQ35">
        <v>50</v>
      </c>
      <c r="CR35">
        <v>44</v>
      </c>
      <c r="CS35">
        <v>35</v>
      </c>
      <c r="CT35">
        <v>40</v>
      </c>
      <c r="CU35">
        <v>56</v>
      </c>
      <c r="CV35">
        <v>56</v>
      </c>
      <c r="CW35">
        <v>49</v>
      </c>
      <c r="CX35">
        <v>61</v>
      </c>
      <c r="CY35">
        <v>49</v>
      </c>
      <c r="CZ35">
        <v>50</v>
      </c>
      <c r="DA35">
        <v>61</v>
      </c>
      <c r="DB35">
        <v>54</v>
      </c>
      <c r="DC35">
        <v>60</v>
      </c>
      <c r="DD35">
        <v>38</v>
      </c>
      <c r="DE35">
        <v>46</v>
      </c>
      <c r="DF35">
        <v>52</v>
      </c>
      <c r="DG35">
        <v>58</v>
      </c>
      <c r="DH35">
        <v>40</v>
      </c>
      <c r="DI35">
        <v>45</v>
      </c>
      <c r="DJ35">
        <v>43</v>
      </c>
      <c r="DK35">
        <v>44</v>
      </c>
      <c r="DL35">
        <v>52</v>
      </c>
      <c r="DM35">
        <v>39</v>
      </c>
      <c r="DN35">
        <v>49</v>
      </c>
      <c r="DO35">
        <v>50</v>
      </c>
      <c r="DP35">
        <v>46</v>
      </c>
      <c r="DQ35">
        <v>38</v>
      </c>
      <c r="DR35">
        <v>31</v>
      </c>
      <c r="DS35">
        <v>43</v>
      </c>
      <c r="DT35">
        <v>41</v>
      </c>
      <c r="DU35">
        <v>46</v>
      </c>
      <c r="DV35">
        <v>34</v>
      </c>
      <c r="DW35">
        <v>34</v>
      </c>
      <c r="DX35">
        <v>27</v>
      </c>
      <c r="DY35">
        <v>38</v>
      </c>
      <c r="DZ35">
        <v>32</v>
      </c>
      <c r="EA35">
        <v>40</v>
      </c>
      <c r="EB35">
        <v>35</v>
      </c>
      <c r="EC35">
        <v>43</v>
      </c>
      <c r="ED35">
        <v>32</v>
      </c>
      <c r="EE35">
        <v>38</v>
      </c>
      <c r="EF35">
        <v>33</v>
      </c>
      <c r="EG35">
        <v>35</v>
      </c>
      <c r="EH35">
        <v>32</v>
      </c>
      <c r="EI35">
        <v>21</v>
      </c>
      <c r="EJ35">
        <v>31</v>
      </c>
      <c r="EK35">
        <v>34</v>
      </c>
      <c r="EL35">
        <v>21</v>
      </c>
      <c r="EM35">
        <v>27</v>
      </c>
      <c r="EN35">
        <v>32</v>
      </c>
      <c r="EO35">
        <v>34</v>
      </c>
      <c r="EP35">
        <v>18</v>
      </c>
      <c r="EQ35">
        <v>19</v>
      </c>
      <c r="ER35">
        <v>16</v>
      </c>
      <c r="ES35">
        <v>19</v>
      </c>
      <c r="ET35">
        <v>14</v>
      </c>
      <c r="EU35">
        <v>30</v>
      </c>
      <c r="EV35">
        <v>17</v>
      </c>
      <c r="EW35">
        <v>22</v>
      </c>
      <c r="EX35">
        <v>9</v>
      </c>
      <c r="EY35">
        <v>22</v>
      </c>
      <c r="EZ35">
        <v>11</v>
      </c>
      <c r="FA35">
        <v>11</v>
      </c>
      <c r="FB35">
        <v>12</v>
      </c>
      <c r="FC35">
        <v>23</v>
      </c>
      <c r="FD35">
        <v>8</v>
      </c>
      <c r="FE35">
        <v>7</v>
      </c>
      <c r="FF35">
        <v>4</v>
      </c>
      <c r="FG35">
        <v>17</v>
      </c>
      <c r="FH35">
        <v>5</v>
      </c>
      <c r="FI35">
        <v>7</v>
      </c>
      <c r="FJ35">
        <v>1</v>
      </c>
      <c r="FK35">
        <v>9</v>
      </c>
      <c r="FL35">
        <v>3</v>
      </c>
      <c r="FM35">
        <v>4</v>
      </c>
      <c r="FN35">
        <v>8</v>
      </c>
      <c r="FO35">
        <v>6</v>
      </c>
      <c r="FP35">
        <v>1</v>
      </c>
      <c r="FQ35">
        <v>2</v>
      </c>
      <c r="FR35">
        <v>2</v>
      </c>
      <c r="FS35">
        <v>2</v>
      </c>
      <c r="FT35">
        <v>1</v>
      </c>
      <c r="FU35">
        <v>7</v>
      </c>
      <c r="FV35">
        <v>1</v>
      </c>
      <c r="FW35">
        <v>3</v>
      </c>
      <c r="FX35">
        <v>2</v>
      </c>
      <c r="FY35">
        <v>1</v>
      </c>
      <c r="FZ35">
        <v>1</v>
      </c>
      <c r="GA35">
        <v>3</v>
      </c>
      <c r="GB35">
        <v>1</v>
      </c>
      <c r="GC35">
        <v>4</v>
      </c>
      <c r="GD35">
        <v>0</v>
      </c>
      <c r="GE35">
        <v>1</v>
      </c>
      <c r="GF35">
        <v>0</v>
      </c>
      <c r="GG35">
        <v>1</v>
      </c>
      <c r="GH35">
        <v>0</v>
      </c>
      <c r="GI35">
        <v>0</v>
      </c>
      <c r="GJ35">
        <v>0</v>
      </c>
      <c r="GK35">
        <v>1</v>
      </c>
      <c r="GL35">
        <v>0</v>
      </c>
      <c r="GM35">
        <v>1</v>
      </c>
      <c r="GN35">
        <v>0</v>
      </c>
      <c r="GO35">
        <v>1</v>
      </c>
      <c r="GP35">
        <v>0</v>
      </c>
      <c r="GQ35">
        <v>0</v>
      </c>
      <c r="GR35">
        <v>0</v>
      </c>
      <c r="GS35">
        <v>0</v>
      </c>
      <c r="GT35">
        <v>0</v>
      </c>
      <c r="GU35">
        <v>0</v>
      </c>
      <c r="GV35">
        <v>0</v>
      </c>
      <c r="GW35">
        <v>0</v>
      </c>
      <c r="GY35">
        <f t="shared" si="0"/>
        <v>1172</v>
      </c>
      <c r="HA35">
        <v>0</v>
      </c>
      <c r="HB35">
        <v>0</v>
      </c>
      <c r="HC35">
        <v>0</v>
      </c>
      <c r="HD35">
        <v>0</v>
      </c>
      <c r="HE35">
        <v>0</v>
      </c>
      <c r="HF35">
        <v>0</v>
      </c>
      <c r="HG35">
        <v>3</v>
      </c>
      <c r="HH35">
        <v>0</v>
      </c>
      <c r="HI35">
        <v>3</v>
      </c>
      <c r="HJ35">
        <v>0</v>
      </c>
      <c r="HK35">
        <v>0</v>
      </c>
      <c r="HL35">
        <v>0</v>
      </c>
      <c r="HM35">
        <v>2882</v>
      </c>
      <c r="HN35">
        <v>2935</v>
      </c>
      <c r="HO35">
        <v>5817</v>
      </c>
    </row>
    <row r="36" spans="1:223">
      <c r="A36" t="s">
        <v>1476</v>
      </c>
      <c r="B36">
        <v>22</v>
      </c>
      <c r="C36">
        <v>25</v>
      </c>
      <c r="D36">
        <v>27</v>
      </c>
      <c r="E36">
        <v>27</v>
      </c>
      <c r="F36">
        <v>31</v>
      </c>
      <c r="G36">
        <v>29</v>
      </c>
      <c r="H36">
        <v>29</v>
      </c>
      <c r="I36">
        <v>33</v>
      </c>
      <c r="J36">
        <v>31</v>
      </c>
      <c r="K36">
        <v>34</v>
      </c>
      <c r="L36">
        <v>27</v>
      </c>
      <c r="M36">
        <v>19</v>
      </c>
      <c r="N36">
        <v>30</v>
      </c>
      <c r="O36">
        <v>30</v>
      </c>
      <c r="P36">
        <v>31</v>
      </c>
      <c r="Q36">
        <v>28</v>
      </c>
      <c r="R36">
        <v>36</v>
      </c>
      <c r="S36">
        <v>28</v>
      </c>
      <c r="T36">
        <v>45</v>
      </c>
      <c r="U36">
        <v>19</v>
      </c>
      <c r="V36">
        <v>45</v>
      </c>
      <c r="W36">
        <v>29</v>
      </c>
      <c r="X36">
        <v>40</v>
      </c>
      <c r="Y36">
        <v>43</v>
      </c>
      <c r="Z36">
        <v>30</v>
      </c>
      <c r="AA36">
        <v>41</v>
      </c>
      <c r="AB36">
        <v>32</v>
      </c>
      <c r="AC36">
        <v>34</v>
      </c>
      <c r="AD36">
        <v>42</v>
      </c>
      <c r="AE36">
        <v>29</v>
      </c>
      <c r="AF36">
        <v>38</v>
      </c>
      <c r="AG36">
        <v>29</v>
      </c>
      <c r="AH36">
        <v>50</v>
      </c>
      <c r="AI36">
        <v>49</v>
      </c>
      <c r="AJ36">
        <v>46</v>
      </c>
      <c r="AK36">
        <v>34</v>
      </c>
      <c r="AL36">
        <v>32</v>
      </c>
      <c r="AM36">
        <v>34</v>
      </c>
      <c r="AN36">
        <v>41</v>
      </c>
      <c r="AO36">
        <v>34</v>
      </c>
      <c r="AP36">
        <v>40</v>
      </c>
      <c r="AQ36">
        <v>32</v>
      </c>
      <c r="AR36">
        <v>28</v>
      </c>
      <c r="AS36">
        <v>32</v>
      </c>
      <c r="AT36">
        <v>41</v>
      </c>
      <c r="AU36">
        <v>33</v>
      </c>
      <c r="AV36">
        <v>47</v>
      </c>
      <c r="AW36">
        <v>39</v>
      </c>
      <c r="AX36">
        <v>45</v>
      </c>
      <c r="AY36">
        <v>40</v>
      </c>
      <c r="AZ36">
        <v>37</v>
      </c>
      <c r="BA36">
        <v>42</v>
      </c>
      <c r="BB36">
        <v>44</v>
      </c>
      <c r="BC36">
        <v>42</v>
      </c>
      <c r="BD36">
        <v>48</v>
      </c>
      <c r="BE36">
        <v>46</v>
      </c>
      <c r="BF36">
        <v>40</v>
      </c>
      <c r="BG36">
        <v>40</v>
      </c>
      <c r="BH36">
        <v>56</v>
      </c>
      <c r="BI36">
        <v>44</v>
      </c>
      <c r="BJ36">
        <v>27</v>
      </c>
      <c r="BK36">
        <v>38</v>
      </c>
      <c r="BL36">
        <v>34</v>
      </c>
      <c r="BM36">
        <v>37</v>
      </c>
      <c r="BN36">
        <v>53</v>
      </c>
      <c r="BO36">
        <v>42</v>
      </c>
      <c r="BP36">
        <v>42</v>
      </c>
      <c r="BQ36">
        <v>43</v>
      </c>
      <c r="BR36">
        <v>52</v>
      </c>
      <c r="BS36">
        <v>46</v>
      </c>
      <c r="BT36">
        <v>46</v>
      </c>
      <c r="BU36">
        <v>45</v>
      </c>
      <c r="BV36">
        <v>48</v>
      </c>
      <c r="BW36">
        <v>42</v>
      </c>
      <c r="BX36">
        <v>57</v>
      </c>
      <c r="BY36">
        <v>66</v>
      </c>
      <c r="BZ36">
        <v>51</v>
      </c>
      <c r="CA36">
        <v>49</v>
      </c>
      <c r="CB36">
        <v>70</v>
      </c>
      <c r="CC36">
        <v>52</v>
      </c>
      <c r="CD36">
        <v>55</v>
      </c>
      <c r="CE36">
        <v>59</v>
      </c>
      <c r="CF36">
        <v>50</v>
      </c>
      <c r="CG36">
        <v>58</v>
      </c>
      <c r="CH36">
        <v>51</v>
      </c>
      <c r="CI36">
        <v>57</v>
      </c>
      <c r="CJ36">
        <v>47</v>
      </c>
      <c r="CK36">
        <v>43</v>
      </c>
      <c r="CL36">
        <v>48</v>
      </c>
      <c r="CM36">
        <v>57</v>
      </c>
      <c r="CN36">
        <v>74</v>
      </c>
      <c r="CO36">
        <v>68</v>
      </c>
      <c r="CP36">
        <v>57</v>
      </c>
      <c r="CQ36">
        <v>51</v>
      </c>
      <c r="CR36">
        <v>58</v>
      </c>
      <c r="CS36">
        <v>53</v>
      </c>
      <c r="CT36">
        <v>79</v>
      </c>
      <c r="CU36">
        <v>60</v>
      </c>
      <c r="CV36">
        <v>44</v>
      </c>
      <c r="CW36">
        <v>60</v>
      </c>
      <c r="CX36">
        <v>63</v>
      </c>
      <c r="CY36">
        <v>60</v>
      </c>
      <c r="CZ36">
        <v>51</v>
      </c>
      <c r="DA36">
        <v>51</v>
      </c>
      <c r="DB36">
        <v>50</v>
      </c>
      <c r="DC36">
        <v>66</v>
      </c>
      <c r="DD36">
        <v>48</v>
      </c>
      <c r="DE36">
        <v>58</v>
      </c>
      <c r="DF36">
        <v>47</v>
      </c>
      <c r="DG36">
        <v>37</v>
      </c>
      <c r="DH36">
        <v>54</v>
      </c>
      <c r="DI36">
        <v>60</v>
      </c>
      <c r="DJ36">
        <v>54</v>
      </c>
      <c r="DK36">
        <v>64</v>
      </c>
      <c r="DL36">
        <v>43</v>
      </c>
      <c r="DM36">
        <v>68</v>
      </c>
      <c r="DN36">
        <v>45</v>
      </c>
      <c r="DO36">
        <v>35</v>
      </c>
      <c r="DP36">
        <v>39</v>
      </c>
      <c r="DQ36">
        <v>48</v>
      </c>
      <c r="DR36">
        <v>34</v>
      </c>
      <c r="DS36">
        <v>56</v>
      </c>
      <c r="DT36">
        <v>38</v>
      </c>
      <c r="DU36">
        <v>41</v>
      </c>
      <c r="DV36">
        <v>37</v>
      </c>
      <c r="DW36">
        <v>45</v>
      </c>
      <c r="DX36">
        <v>36</v>
      </c>
      <c r="DY36">
        <v>47</v>
      </c>
      <c r="DZ36">
        <v>41</v>
      </c>
      <c r="EA36">
        <v>42</v>
      </c>
      <c r="EB36">
        <v>38</v>
      </c>
      <c r="EC36">
        <v>30</v>
      </c>
      <c r="ED36">
        <v>30</v>
      </c>
      <c r="EE36">
        <v>36</v>
      </c>
      <c r="EF36">
        <v>32</v>
      </c>
      <c r="EG36">
        <v>31</v>
      </c>
      <c r="EH36">
        <v>28</v>
      </c>
      <c r="EI36">
        <v>25</v>
      </c>
      <c r="EJ36">
        <v>26</v>
      </c>
      <c r="EK36">
        <v>41</v>
      </c>
      <c r="EL36">
        <v>18</v>
      </c>
      <c r="EM36">
        <v>34</v>
      </c>
      <c r="EN36">
        <v>28</v>
      </c>
      <c r="EO36">
        <v>40</v>
      </c>
      <c r="EP36">
        <v>22</v>
      </c>
      <c r="EQ36">
        <v>25</v>
      </c>
      <c r="ER36">
        <v>16</v>
      </c>
      <c r="ES36">
        <v>35</v>
      </c>
      <c r="ET36">
        <v>19</v>
      </c>
      <c r="EU36">
        <v>27</v>
      </c>
      <c r="EV36">
        <v>19</v>
      </c>
      <c r="EW36">
        <v>14</v>
      </c>
      <c r="EX36">
        <v>19</v>
      </c>
      <c r="EY36">
        <v>24</v>
      </c>
      <c r="EZ36">
        <v>11</v>
      </c>
      <c r="FA36">
        <v>17</v>
      </c>
      <c r="FB36">
        <v>10</v>
      </c>
      <c r="FC36">
        <v>14</v>
      </c>
      <c r="FD36">
        <v>6</v>
      </c>
      <c r="FE36">
        <v>18</v>
      </c>
      <c r="FF36">
        <v>8</v>
      </c>
      <c r="FG36">
        <v>17</v>
      </c>
      <c r="FH36">
        <v>12</v>
      </c>
      <c r="FI36">
        <v>9</v>
      </c>
      <c r="FJ36">
        <v>5</v>
      </c>
      <c r="FK36">
        <v>10</v>
      </c>
      <c r="FL36">
        <v>5</v>
      </c>
      <c r="FM36">
        <v>6</v>
      </c>
      <c r="FN36">
        <v>5</v>
      </c>
      <c r="FO36">
        <v>7</v>
      </c>
      <c r="FP36">
        <v>3</v>
      </c>
      <c r="FQ36">
        <v>8</v>
      </c>
      <c r="FR36">
        <v>2</v>
      </c>
      <c r="FS36">
        <v>9</v>
      </c>
      <c r="FT36">
        <v>6</v>
      </c>
      <c r="FU36">
        <v>4</v>
      </c>
      <c r="FV36">
        <v>4</v>
      </c>
      <c r="FW36">
        <v>1</v>
      </c>
      <c r="FX36">
        <v>4</v>
      </c>
      <c r="FY36">
        <v>5</v>
      </c>
      <c r="FZ36">
        <v>2</v>
      </c>
      <c r="GA36">
        <v>2</v>
      </c>
      <c r="GB36">
        <v>1</v>
      </c>
      <c r="GC36">
        <v>7</v>
      </c>
      <c r="GD36">
        <v>1</v>
      </c>
      <c r="GE36">
        <v>2</v>
      </c>
      <c r="GF36">
        <v>2</v>
      </c>
      <c r="GG36">
        <v>1</v>
      </c>
      <c r="GH36">
        <v>1</v>
      </c>
      <c r="GI36">
        <v>0</v>
      </c>
      <c r="GJ36">
        <v>0</v>
      </c>
      <c r="GK36">
        <v>0</v>
      </c>
      <c r="GL36">
        <v>0</v>
      </c>
      <c r="GM36">
        <v>2</v>
      </c>
      <c r="GN36">
        <v>0</v>
      </c>
      <c r="GO36">
        <v>0</v>
      </c>
      <c r="GP36">
        <v>0</v>
      </c>
      <c r="GQ36">
        <v>1</v>
      </c>
      <c r="GR36">
        <v>0</v>
      </c>
      <c r="GS36">
        <v>0</v>
      </c>
      <c r="GT36">
        <v>0</v>
      </c>
      <c r="GU36">
        <v>0</v>
      </c>
      <c r="GV36">
        <v>1</v>
      </c>
      <c r="GW36">
        <v>0</v>
      </c>
      <c r="GY36">
        <f t="shared" si="0"/>
        <v>1303</v>
      </c>
      <c r="HA36">
        <v>0</v>
      </c>
      <c r="HB36">
        <v>0</v>
      </c>
      <c r="HC36">
        <v>0</v>
      </c>
      <c r="HD36">
        <v>0</v>
      </c>
      <c r="HE36">
        <v>0</v>
      </c>
      <c r="HF36">
        <v>0</v>
      </c>
      <c r="HG36">
        <v>1</v>
      </c>
      <c r="HH36">
        <v>0</v>
      </c>
      <c r="HI36">
        <v>1</v>
      </c>
      <c r="HJ36">
        <v>3</v>
      </c>
      <c r="HK36">
        <v>0</v>
      </c>
      <c r="HL36">
        <v>3</v>
      </c>
      <c r="HM36">
        <v>3242</v>
      </c>
      <c r="HN36">
        <v>3324</v>
      </c>
      <c r="HO36">
        <v>6566</v>
      </c>
    </row>
    <row r="37" spans="1:223">
      <c r="A37" t="s">
        <v>1477</v>
      </c>
      <c r="B37">
        <v>13</v>
      </c>
      <c r="C37">
        <v>12</v>
      </c>
      <c r="D37">
        <v>16</v>
      </c>
      <c r="E37">
        <v>19</v>
      </c>
      <c r="F37">
        <v>12</v>
      </c>
      <c r="G37">
        <v>14</v>
      </c>
      <c r="H37">
        <v>21</v>
      </c>
      <c r="I37">
        <v>16</v>
      </c>
      <c r="J37">
        <v>16</v>
      </c>
      <c r="K37">
        <v>29</v>
      </c>
      <c r="L37">
        <v>9</v>
      </c>
      <c r="M37">
        <v>18</v>
      </c>
      <c r="N37">
        <v>16</v>
      </c>
      <c r="O37">
        <v>22</v>
      </c>
      <c r="P37">
        <v>16</v>
      </c>
      <c r="Q37">
        <v>20</v>
      </c>
      <c r="R37">
        <v>29</v>
      </c>
      <c r="S37">
        <v>23</v>
      </c>
      <c r="T37">
        <v>27</v>
      </c>
      <c r="U37">
        <v>28</v>
      </c>
      <c r="V37">
        <v>24</v>
      </c>
      <c r="W37">
        <v>32</v>
      </c>
      <c r="X37">
        <v>31</v>
      </c>
      <c r="Y37">
        <v>22</v>
      </c>
      <c r="Z37">
        <v>29</v>
      </c>
      <c r="AA37">
        <v>28</v>
      </c>
      <c r="AB37">
        <v>26</v>
      </c>
      <c r="AC37">
        <v>30</v>
      </c>
      <c r="AD37">
        <v>21</v>
      </c>
      <c r="AE37">
        <v>28</v>
      </c>
      <c r="AF37">
        <v>22</v>
      </c>
      <c r="AG37">
        <v>30</v>
      </c>
      <c r="AH37">
        <v>28</v>
      </c>
      <c r="AI37">
        <v>26</v>
      </c>
      <c r="AJ37">
        <v>20</v>
      </c>
      <c r="AK37">
        <v>19</v>
      </c>
      <c r="AL37">
        <v>35</v>
      </c>
      <c r="AM37">
        <v>23</v>
      </c>
      <c r="AN37">
        <v>15</v>
      </c>
      <c r="AO37">
        <v>33</v>
      </c>
      <c r="AP37">
        <v>23</v>
      </c>
      <c r="AQ37">
        <v>21</v>
      </c>
      <c r="AR37">
        <v>24</v>
      </c>
      <c r="AS37">
        <v>30</v>
      </c>
      <c r="AT37">
        <v>34</v>
      </c>
      <c r="AU37">
        <v>29</v>
      </c>
      <c r="AV37">
        <v>40</v>
      </c>
      <c r="AW37">
        <v>27</v>
      </c>
      <c r="AX37">
        <v>27</v>
      </c>
      <c r="AY37">
        <v>34</v>
      </c>
      <c r="AZ37">
        <v>38</v>
      </c>
      <c r="BA37">
        <v>37</v>
      </c>
      <c r="BB37">
        <v>37</v>
      </c>
      <c r="BC37">
        <v>28</v>
      </c>
      <c r="BD37">
        <v>37</v>
      </c>
      <c r="BE37">
        <v>43</v>
      </c>
      <c r="BF37">
        <v>36</v>
      </c>
      <c r="BG37">
        <v>25</v>
      </c>
      <c r="BH37">
        <v>34</v>
      </c>
      <c r="BI37">
        <v>29</v>
      </c>
      <c r="BJ37">
        <v>39</v>
      </c>
      <c r="BK37">
        <v>32</v>
      </c>
      <c r="BL37">
        <v>36</v>
      </c>
      <c r="BM37">
        <v>29</v>
      </c>
      <c r="BN37">
        <v>33</v>
      </c>
      <c r="BO37">
        <v>23</v>
      </c>
      <c r="BP37">
        <v>33</v>
      </c>
      <c r="BQ37">
        <v>31</v>
      </c>
      <c r="BR37">
        <v>37</v>
      </c>
      <c r="BS37">
        <v>24</v>
      </c>
      <c r="BT37">
        <v>27</v>
      </c>
      <c r="BU37">
        <v>16</v>
      </c>
      <c r="BV37">
        <v>26</v>
      </c>
      <c r="BW37">
        <v>32</v>
      </c>
      <c r="BX37">
        <v>33</v>
      </c>
      <c r="BY37">
        <v>29</v>
      </c>
      <c r="BZ37">
        <v>44</v>
      </c>
      <c r="CA37">
        <v>24</v>
      </c>
      <c r="CB37">
        <v>32</v>
      </c>
      <c r="CC37">
        <v>26</v>
      </c>
      <c r="CD37">
        <v>33</v>
      </c>
      <c r="CE37">
        <v>30</v>
      </c>
      <c r="CF37">
        <v>32</v>
      </c>
      <c r="CG37">
        <v>26</v>
      </c>
      <c r="CH37">
        <v>25</v>
      </c>
      <c r="CI37">
        <v>46</v>
      </c>
      <c r="CJ37">
        <v>34</v>
      </c>
      <c r="CK37">
        <v>38</v>
      </c>
      <c r="CL37">
        <v>29</v>
      </c>
      <c r="CM37">
        <v>44</v>
      </c>
      <c r="CN37">
        <v>37</v>
      </c>
      <c r="CO37">
        <v>39</v>
      </c>
      <c r="CP37">
        <v>48</v>
      </c>
      <c r="CQ37">
        <v>32</v>
      </c>
      <c r="CR37">
        <v>31</v>
      </c>
      <c r="CS37">
        <v>53</v>
      </c>
      <c r="CT37">
        <v>36</v>
      </c>
      <c r="CU37">
        <v>35</v>
      </c>
      <c r="CV37">
        <v>32</v>
      </c>
      <c r="CW37">
        <v>46</v>
      </c>
      <c r="CX37">
        <v>38</v>
      </c>
      <c r="CY37">
        <v>41</v>
      </c>
      <c r="CZ37">
        <v>34</v>
      </c>
      <c r="DA37">
        <v>57</v>
      </c>
      <c r="DB37">
        <v>38</v>
      </c>
      <c r="DC37">
        <v>40</v>
      </c>
      <c r="DD37">
        <v>48</v>
      </c>
      <c r="DE37">
        <v>39</v>
      </c>
      <c r="DF37">
        <v>35</v>
      </c>
      <c r="DG37">
        <v>36</v>
      </c>
      <c r="DH37">
        <v>38</v>
      </c>
      <c r="DI37">
        <v>39</v>
      </c>
      <c r="DJ37">
        <v>53</v>
      </c>
      <c r="DK37">
        <v>52</v>
      </c>
      <c r="DL37">
        <v>31</v>
      </c>
      <c r="DM37">
        <v>31</v>
      </c>
      <c r="DN37">
        <v>36</v>
      </c>
      <c r="DO37">
        <v>27</v>
      </c>
      <c r="DP37">
        <v>32</v>
      </c>
      <c r="DQ37">
        <v>33</v>
      </c>
      <c r="DR37">
        <v>23</v>
      </c>
      <c r="DS37">
        <v>28</v>
      </c>
      <c r="DT37">
        <v>28</v>
      </c>
      <c r="DU37">
        <v>30</v>
      </c>
      <c r="DV37">
        <v>25</v>
      </c>
      <c r="DW37">
        <v>36</v>
      </c>
      <c r="DX37">
        <v>22</v>
      </c>
      <c r="DY37">
        <v>37</v>
      </c>
      <c r="DZ37">
        <v>23</v>
      </c>
      <c r="EA37">
        <v>31</v>
      </c>
      <c r="EB37">
        <v>18</v>
      </c>
      <c r="EC37">
        <v>32</v>
      </c>
      <c r="ED37">
        <v>21</v>
      </c>
      <c r="EE37">
        <v>28</v>
      </c>
      <c r="EF37">
        <v>23</v>
      </c>
      <c r="EG37">
        <v>30</v>
      </c>
      <c r="EH37">
        <v>24</v>
      </c>
      <c r="EI37">
        <v>26</v>
      </c>
      <c r="EJ37">
        <v>25</v>
      </c>
      <c r="EK37">
        <v>21</v>
      </c>
      <c r="EL37">
        <v>20</v>
      </c>
      <c r="EM37">
        <v>19</v>
      </c>
      <c r="EN37">
        <v>22</v>
      </c>
      <c r="EO37">
        <v>12</v>
      </c>
      <c r="EP37">
        <v>21</v>
      </c>
      <c r="EQ37">
        <v>13</v>
      </c>
      <c r="ER37">
        <v>19</v>
      </c>
      <c r="ES37">
        <v>12</v>
      </c>
      <c r="ET37">
        <v>11</v>
      </c>
      <c r="EU37">
        <v>17</v>
      </c>
      <c r="EV37">
        <v>7</v>
      </c>
      <c r="EW37">
        <v>10</v>
      </c>
      <c r="EX37">
        <v>19</v>
      </c>
      <c r="EY37">
        <v>24</v>
      </c>
      <c r="EZ37">
        <v>16</v>
      </c>
      <c r="FA37">
        <v>16</v>
      </c>
      <c r="FB37">
        <v>7</v>
      </c>
      <c r="FC37">
        <v>14</v>
      </c>
      <c r="FD37">
        <v>8</v>
      </c>
      <c r="FE37">
        <v>11</v>
      </c>
      <c r="FF37">
        <v>14</v>
      </c>
      <c r="FG37">
        <v>7</v>
      </c>
      <c r="FH37">
        <v>3</v>
      </c>
      <c r="FI37">
        <v>7</v>
      </c>
      <c r="FJ37">
        <v>11</v>
      </c>
      <c r="FK37">
        <v>8</v>
      </c>
      <c r="FL37">
        <v>2</v>
      </c>
      <c r="FM37">
        <v>3</v>
      </c>
      <c r="FN37">
        <v>3</v>
      </c>
      <c r="FO37">
        <v>6</v>
      </c>
      <c r="FP37">
        <v>0</v>
      </c>
      <c r="FQ37">
        <v>3</v>
      </c>
      <c r="FR37">
        <v>3</v>
      </c>
      <c r="FS37">
        <v>2</v>
      </c>
      <c r="FT37">
        <v>2</v>
      </c>
      <c r="FU37">
        <v>5</v>
      </c>
      <c r="FV37">
        <v>3</v>
      </c>
      <c r="FW37">
        <v>3</v>
      </c>
      <c r="FX37">
        <v>3</v>
      </c>
      <c r="FY37">
        <v>1</v>
      </c>
      <c r="FZ37">
        <v>1</v>
      </c>
      <c r="GA37">
        <v>4</v>
      </c>
      <c r="GB37">
        <v>0</v>
      </c>
      <c r="GC37">
        <v>2</v>
      </c>
      <c r="GD37">
        <v>0</v>
      </c>
      <c r="GE37">
        <v>0</v>
      </c>
      <c r="GF37">
        <v>1</v>
      </c>
      <c r="GG37">
        <v>0</v>
      </c>
      <c r="GH37">
        <v>0</v>
      </c>
      <c r="GI37">
        <v>1</v>
      </c>
      <c r="GJ37">
        <v>0</v>
      </c>
      <c r="GK37">
        <v>1</v>
      </c>
      <c r="GL37">
        <v>2</v>
      </c>
      <c r="GM37">
        <v>0</v>
      </c>
      <c r="GN37">
        <v>0</v>
      </c>
      <c r="GO37">
        <v>1</v>
      </c>
      <c r="GP37">
        <v>0</v>
      </c>
      <c r="GQ37">
        <v>1</v>
      </c>
      <c r="GR37">
        <v>0</v>
      </c>
      <c r="GS37">
        <v>0</v>
      </c>
      <c r="GT37">
        <v>0</v>
      </c>
      <c r="GU37">
        <v>0</v>
      </c>
      <c r="GV37">
        <v>0</v>
      </c>
      <c r="GW37">
        <v>0</v>
      </c>
      <c r="GY37">
        <f t="shared" si="0"/>
        <v>932</v>
      </c>
      <c r="HA37">
        <v>0</v>
      </c>
      <c r="HB37">
        <v>0</v>
      </c>
      <c r="HC37">
        <v>0</v>
      </c>
      <c r="HD37">
        <v>0</v>
      </c>
      <c r="HE37">
        <v>0</v>
      </c>
      <c r="HF37">
        <v>0</v>
      </c>
      <c r="HG37">
        <v>2</v>
      </c>
      <c r="HH37">
        <v>1</v>
      </c>
      <c r="HI37">
        <v>3</v>
      </c>
      <c r="HJ37">
        <v>1</v>
      </c>
      <c r="HK37">
        <v>1</v>
      </c>
      <c r="HL37">
        <v>2</v>
      </c>
      <c r="HM37">
        <v>2249</v>
      </c>
      <c r="HN37">
        <v>2329</v>
      </c>
      <c r="HO37">
        <v>4578</v>
      </c>
    </row>
    <row r="38" spans="1:223">
      <c r="A38" t="s">
        <v>1478</v>
      </c>
      <c r="B38">
        <v>27</v>
      </c>
      <c r="C38">
        <v>26</v>
      </c>
      <c r="D38">
        <v>29</v>
      </c>
      <c r="E38">
        <v>18</v>
      </c>
      <c r="F38">
        <v>25</v>
      </c>
      <c r="G38">
        <v>23</v>
      </c>
      <c r="H38">
        <v>31</v>
      </c>
      <c r="I38">
        <v>33</v>
      </c>
      <c r="J38">
        <v>33</v>
      </c>
      <c r="K38">
        <v>29</v>
      </c>
      <c r="L38">
        <v>30</v>
      </c>
      <c r="M38">
        <v>35</v>
      </c>
      <c r="N38">
        <v>36</v>
      </c>
      <c r="O38">
        <v>43</v>
      </c>
      <c r="P38">
        <v>42</v>
      </c>
      <c r="Q38">
        <v>27</v>
      </c>
      <c r="R38">
        <v>27</v>
      </c>
      <c r="S38">
        <v>37</v>
      </c>
      <c r="T38">
        <v>42</v>
      </c>
      <c r="U38">
        <v>42</v>
      </c>
      <c r="V38">
        <v>47</v>
      </c>
      <c r="W38">
        <v>40</v>
      </c>
      <c r="X38">
        <v>40</v>
      </c>
      <c r="Y38">
        <v>33</v>
      </c>
      <c r="Z38">
        <v>48</v>
      </c>
      <c r="AA38">
        <v>35</v>
      </c>
      <c r="AB38">
        <v>44</v>
      </c>
      <c r="AC38">
        <v>42</v>
      </c>
      <c r="AD38">
        <v>36</v>
      </c>
      <c r="AE38">
        <v>36</v>
      </c>
      <c r="AF38">
        <v>41</v>
      </c>
      <c r="AG38">
        <v>43</v>
      </c>
      <c r="AH38">
        <v>38</v>
      </c>
      <c r="AI38">
        <v>33</v>
      </c>
      <c r="AJ38">
        <v>31</v>
      </c>
      <c r="AK38">
        <v>41</v>
      </c>
      <c r="AL38">
        <v>32</v>
      </c>
      <c r="AM38">
        <v>35</v>
      </c>
      <c r="AN38">
        <v>46</v>
      </c>
      <c r="AO38">
        <v>35</v>
      </c>
      <c r="AP38">
        <v>33</v>
      </c>
      <c r="AQ38">
        <v>28</v>
      </c>
      <c r="AR38">
        <v>55</v>
      </c>
      <c r="AS38">
        <v>22</v>
      </c>
      <c r="AT38">
        <v>48</v>
      </c>
      <c r="AU38">
        <v>32</v>
      </c>
      <c r="AV38">
        <v>41</v>
      </c>
      <c r="AW38">
        <v>36</v>
      </c>
      <c r="AX38">
        <v>48</v>
      </c>
      <c r="AY38">
        <v>33</v>
      </c>
      <c r="AZ38">
        <v>45</v>
      </c>
      <c r="BA38">
        <v>44</v>
      </c>
      <c r="BB38">
        <v>49</v>
      </c>
      <c r="BC38">
        <v>41</v>
      </c>
      <c r="BD38">
        <v>54</v>
      </c>
      <c r="BE38">
        <v>51</v>
      </c>
      <c r="BF38">
        <v>56</v>
      </c>
      <c r="BG38">
        <v>39</v>
      </c>
      <c r="BH38">
        <v>45</v>
      </c>
      <c r="BI38">
        <v>54</v>
      </c>
      <c r="BJ38">
        <v>68</v>
      </c>
      <c r="BK38">
        <v>68</v>
      </c>
      <c r="BL38">
        <v>57</v>
      </c>
      <c r="BM38">
        <v>60</v>
      </c>
      <c r="BN38">
        <v>48</v>
      </c>
      <c r="BO38">
        <v>38</v>
      </c>
      <c r="BP38">
        <v>58</v>
      </c>
      <c r="BQ38">
        <v>42</v>
      </c>
      <c r="BR38">
        <v>42</v>
      </c>
      <c r="BS38">
        <v>50</v>
      </c>
      <c r="BT38">
        <v>33</v>
      </c>
      <c r="BU38">
        <v>52</v>
      </c>
      <c r="BV38">
        <v>50</v>
      </c>
      <c r="BW38">
        <v>52</v>
      </c>
      <c r="BX38">
        <v>61</v>
      </c>
      <c r="BY38">
        <v>52</v>
      </c>
      <c r="BZ38">
        <v>35</v>
      </c>
      <c r="CA38">
        <v>60</v>
      </c>
      <c r="CB38">
        <v>43</v>
      </c>
      <c r="CC38">
        <v>54</v>
      </c>
      <c r="CD38">
        <v>53</v>
      </c>
      <c r="CE38">
        <v>42</v>
      </c>
      <c r="CF38">
        <v>53</v>
      </c>
      <c r="CG38">
        <v>40</v>
      </c>
      <c r="CH38">
        <v>50</v>
      </c>
      <c r="CI38">
        <v>34</v>
      </c>
      <c r="CJ38">
        <v>49</v>
      </c>
      <c r="CK38">
        <v>46</v>
      </c>
      <c r="CL38">
        <v>63</v>
      </c>
      <c r="CM38">
        <v>49</v>
      </c>
      <c r="CN38">
        <v>48</v>
      </c>
      <c r="CO38">
        <v>66</v>
      </c>
      <c r="CP38">
        <v>51</v>
      </c>
      <c r="CQ38">
        <v>74</v>
      </c>
      <c r="CR38">
        <v>60</v>
      </c>
      <c r="CS38">
        <v>57</v>
      </c>
      <c r="CT38">
        <v>69</v>
      </c>
      <c r="CU38">
        <v>68</v>
      </c>
      <c r="CV38">
        <v>56</v>
      </c>
      <c r="CW38">
        <v>63</v>
      </c>
      <c r="CX38">
        <v>53</v>
      </c>
      <c r="CY38">
        <v>68</v>
      </c>
      <c r="CZ38">
        <v>56</v>
      </c>
      <c r="DA38">
        <v>61</v>
      </c>
      <c r="DB38">
        <v>56</v>
      </c>
      <c r="DC38">
        <v>65</v>
      </c>
      <c r="DD38">
        <v>42</v>
      </c>
      <c r="DE38">
        <v>54</v>
      </c>
      <c r="DF38">
        <v>56</v>
      </c>
      <c r="DG38">
        <v>41</v>
      </c>
      <c r="DH38">
        <v>57</v>
      </c>
      <c r="DI38">
        <v>49</v>
      </c>
      <c r="DJ38">
        <v>53</v>
      </c>
      <c r="DK38">
        <v>39</v>
      </c>
      <c r="DL38">
        <v>46</v>
      </c>
      <c r="DM38">
        <v>43</v>
      </c>
      <c r="DN38">
        <v>49</v>
      </c>
      <c r="DO38">
        <v>52</v>
      </c>
      <c r="DP38">
        <v>45</v>
      </c>
      <c r="DQ38">
        <v>40</v>
      </c>
      <c r="DR38">
        <v>37</v>
      </c>
      <c r="DS38">
        <v>46</v>
      </c>
      <c r="DT38">
        <v>39</v>
      </c>
      <c r="DU38">
        <v>54</v>
      </c>
      <c r="DV38">
        <v>34</v>
      </c>
      <c r="DW38">
        <v>34</v>
      </c>
      <c r="DX38">
        <v>29</v>
      </c>
      <c r="DY38">
        <v>19</v>
      </c>
      <c r="DZ38">
        <v>31</v>
      </c>
      <c r="EA38">
        <v>24</v>
      </c>
      <c r="EB38">
        <v>22</v>
      </c>
      <c r="EC38">
        <v>26</v>
      </c>
      <c r="ED38">
        <v>24</v>
      </c>
      <c r="EE38">
        <v>24</v>
      </c>
      <c r="EF38">
        <v>29</v>
      </c>
      <c r="EG38">
        <v>22</v>
      </c>
      <c r="EH38">
        <v>16</v>
      </c>
      <c r="EI38">
        <v>26</v>
      </c>
      <c r="EJ38">
        <v>19</v>
      </c>
      <c r="EK38">
        <v>17</v>
      </c>
      <c r="EL38">
        <v>16</v>
      </c>
      <c r="EM38">
        <v>25</v>
      </c>
      <c r="EN38">
        <v>17</v>
      </c>
      <c r="EO38">
        <v>23</v>
      </c>
      <c r="EP38">
        <v>18</v>
      </c>
      <c r="EQ38">
        <v>18</v>
      </c>
      <c r="ER38">
        <v>14</v>
      </c>
      <c r="ES38">
        <v>19</v>
      </c>
      <c r="ET38">
        <v>17</v>
      </c>
      <c r="EU38">
        <v>15</v>
      </c>
      <c r="EV38">
        <v>11</v>
      </c>
      <c r="EW38">
        <v>13</v>
      </c>
      <c r="EX38">
        <v>6</v>
      </c>
      <c r="EY38">
        <v>17</v>
      </c>
      <c r="EZ38">
        <v>8</v>
      </c>
      <c r="FA38">
        <v>11</v>
      </c>
      <c r="FB38">
        <v>18</v>
      </c>
      <c r="FC38">
        <v>10</v>
      </c>
      <c r="FD38">
        <v>6</v>
      </c>
      <c r="FE38">
        <v>9</v>
      </c>
      <c r="FF38">
        <v>7</v>
      </c>
      <c r="FG38">
        <v>7</v>
      </c>
      <c r="FH38">
        <v>3</v>
      </c>
      <c r="FI38">
        <v>10</v>
      </c>
      <c r="FJ38">
        <v>9</v>
      </c>
      <c r="FK38">
        <v>9</v>
      </c>
      <c r="FL38">
        <v>3</v>
      </c>
      <c r="FM38">
        <v>3</v>
      </c>
      <c r="FN38">
        <v>1</v>
      </c>
      <c r="FO38">
        <v>7</v>
      </c>
      <c r="FP38">
        <v>2</v>
      </c>
      <c r="FQ38">
        <v>3</v>
      </c>
      <c r="FR38">
        <v>1</v>
      </c>
      <c r="FS38">
        <v>1</v>
      </c>
      <c r="FT38">
        <v>2</v>
      </c>
      <c r="FU38">
        <v>1</v>
      </c>
      <c r="FV38">
        <v>1</v>
      </c>
      <c r="FW38">
        <v>1</v>
      </c>
      <c r="FX38">
        <v>1</v>
      </c>
      <c r="FY38">
        <v>1</v>
      </c>
      <c r="FZ38">
        <v>1</v>
      </c>
      <c r="GA38">
        <v>0</v>
      </c>
      <c r="GB38">
        <v>0</v>
      </c>
      <c r="GC38">
        <v>1</v>
      </c>
      <c r="GD38">
        <v>0</v>
      </c>
      <c r="GE38">
        <v>1</v>
      </c>
      <c r="GF38">
        <v>1</v>
      </c>
      <c r="GG38">
        <v>1</v>
      </c>
      <c r="GH38">
        <v>0</v>
      </c>
      <c r="GI38">
        <v>0</v>
      </c>
      <c r="GJ38">
        <v>0</v>
      </c>
      <c r="GK38">
        <v>0</v>
      </c>
      <c r="GL38">
        <v>0</v>
      </c>
      <c r="GM38">
        <v>0</v>
      </c>
      <c r="GN38">
        <v>0</v>
      </c>
      <c r="GO38">
        <v>0</v>
      </c>
      <c r="GP38">
        <v>0</v>
      </c>
      <c r="GQ38">
        <v>0</v>
      </c>
      <c r="GR38">
        <v>0</v>
      </c>
      <c r="GS38">
        <v>0</v>
      </c>
      <c r="GT38">
        <v>0</v>
      </c>
      <c r="GU38">
        <v>0</v>
      </c>
      <c r="GV38">
        <v>0</v>
      </c>
      <c r="GW38">
        <v>0</v>
      </c>
      <c r="GY38">
        <f t="shared" si="0"/>
        <v>941</v>
      </c>
      <c r="HA38">
        <v>0</v>
      </c>
      <c r="HB38">
        <v>0</v>
      </c>
      <c r="HC38">
        <v>0</v>
      </c>
      <c r="HD38">
        <v>0</v>
      </c>
      <c r="HE38">
        <v>0</v>
      </c>
      <c r="HF38">
        <v>0</v>
      </c>
      <c r="HG38">
        <v>0</v>
      </c>
      <c r="HH38">
        <v>0</v>
      </c>
      <c r="HI38">
        <v>0</v>
      </c>
      <c r="HJ38">
        <v>0</v>
      </c>
      <c r="HK38">
        <v>0</v>
      </c>
      <c r="HL38">
        <v>0</v>
      </c>
      <c r="HM38">
        <v>3202</v>
      </c>
      <c r="HN38">
        <v>3143</v>
      </c>
      <c r="HO38">
        <v>6345</v>
      </c>
    </row>
    <row r="39" spans="1:223">
      <c r="A39" t="s">
        <v>1479</v>
      </c>
      <c r="B39">
        <v>23</v>
      </c>
      <c r="C39">
        <v>21</v>
      </c>
      <c r="D39">
        <v>33</v>
      </c>
      <c r="E39">
        <v>12</v>
      </c>
      <c r="F39">
        <v>20</v>
      </c>
      <c r="G39">
        <v>22</v>
      </c>
      <c r="H39">
        <v>24</v>
      </c>
      <c r="I39">
        <v>23</v>
      </c>
      <c r="J39">
        <v>33</v>
      </c>
      <c r="K39">
        <v>23</v>
      </c>
      <c r="L39">
        <v>20</v>
      </c>
      <c r="M39">
        <v>27</v>
      </c>
      <c r="N39">
        <v>37</v>
      </c>
      <c r="O39">
        <v>35</v>
      </c>
      <c r="P39">
        <v>33</v>
      </c>
      <c r="Q39">
        <v>28</v>
      </c>
      <c r="R39">
        <v>20</v>
      </c>
      <c r="S39">
        <v>24</v>
      </c>
      <c r="T39">
        <v>41</v>
      </c>
      <c r="U39">
        <v>25</v>
      </c>
      <c r="V39">
        <v>31</v>
      </c>
      <c r="W39">
        <v>33</v>
      </c>
      <c r="X39">
        <v>36</v>
      </c>
      <c r="Y39">
        <v>37</v>
      </c>
      <c r="Z39">
        <v>33</v>
      </c>
      <c r="AA39">
        <v>27</v>
      </c>
      <c r="AB39">
        <v>22</v>
      </c>
      <c r="AC39">
        <v>31</v>
      </c>
      <c r="AD39">
        <v>36</v>
      </c>
      <c r="AE39">
        <v>36</v>
      </c>
      <c r="AF39">
        <v>26</v>
      </c>
      <c r="AG39">
        <v>28</v>
      </c>
      <c r="AH39">
        <v>36</v>
      </c>
      <c r="AI39">
        <v>46</v>
      </c>
      <c r="AJ39">
        <v>41</v>
      </c>
      <c r="AK39">
        <v>27</v>
      </c>
      <c r="AL39">
        <v>28</v>
      </c>
      <c r="AM39">
        <v>31</v>
      </c>
      <c r="AN39">
        <v>26</v>
      </c>
      <c r="AO39">
        <v>20</v>
      </c>
      <c r="AP39">
        <v>36</v>
      </c>
      <c r="AQ39">
        <v>27</v>
      </c>
      <c r="AR39">
        <v>29</v>
      </c>
      <c r="AS39">
        <v>35</v>
      </c>
      <c r="AT39">
        <v>41</v>
      </c>
      <c r="AU39">
        <v>29</v>
      </c>
      <c r="AV39">
        <v>28</v>
      </c>
      <c r="AW39">
        <v>41</v>
      </c>
      <c r="AX39">
        <v>42</v>
      </c>
      <c r="AY39">
        <v>40</v>
      </c>
      <c r="AZ39">
        <v>28</v>
      </c>
      <c r="BA39">
        <v>50</v>
      </c>
      <c r="BB39">
        <v>44</v>
      </c>
      <c r="BC39">
        <v>36</v>
      </c>
      <c r="BD39">
        <v>54</v>
      </c>
      <c r="BE39">
        <v>48</v>
      </c>
      <c r="BF39">
        <v>33</v>
      </c>
      <c r="BG39">
        <v>40</v>
      </c>
      <c r="BH39">
        <v>41</v>
      </c>
      <c r="BI39">
        <v>33</v>
      </c>
      <c r="BJ39">
        <v>48</v>
      </c>
      <c r="BK39">
        <v>35</v>
      </c>
      <c r="BL39">
        <v>47</v>
      </c>
      <c r="BM39">
        <v>34</v>
      </c>
      <c r="BN39">
        <v>32</v>
      </c>
      <c r="BO39">
        <v>40</v>
      </c>
      <c r="BP39">
        <v>32</v>
      </c>
      <c r="BQ39">
        <v>30</v>
      </c>
      <c r="BR39">
        <v>33</v>
      </c>
      <c r="BS39">
        <v>41</v>
      </c>
      <c r="BT39">
        <v>29</v>
      </c>
      <c r="BU39">
        <v>52</v>
      </c>
      <c r="BV39">
        <v>44</v>
      </c>
      <c r="BW39">
        <v>27</v>
      </c>
      <c r="BX39">
        <v>39</v>
      </c>
      <c r="BY39">
        <v>46</v>
      </c>
      <c r="BZ39">
        <v>45</v>
      </c>
      <c r="CA39">
        <v>28</v>
      </c>
      <c r="CB39">
        <v>50</v>
      </c>
      <c r="CC39">
        <v>30</v>
      </c>
      <c r="CD39">
        <v>36</v>
      </c>
      <c r="CE39">
        <v>47</v>
      </c>
      <c r="CF39">
        <v>40</v>
      </c>
      <c r="CG39">
        <v>47</v>
      </c>
      <c r="CH39">
        <v>36</v>
      </c>
      <c r="CI39">
        <v>51</v>
      </c>
      <c r="CJ39">
        <v>40</v>
      </c>
      <c r="CK39">
        <v>49</v>
      </c>
      <c r="CL39">
        <v>37</v>
      </c>
      <c r="CM39">
        <v>26</v>
      </c>
      <c r="CN39">
        <v>54</v>
      </c>
      <c r="CO39">
        <v>46</v>
      </c>
      <c r="CP39">
        <v>47</v>
      </c>
      <c r="CQ39">
        <v>54</v>
      </c>
      <c r="CR39">
        <v>38</v>
      </c>
      <c r="CS39">
        <v>54</v>
      </c>
      <c r="CT39">
        <v>45</v>
      </c>
      <c r="CU39">
        <v>46</v>
      </c>
      <c r="CV39">
        <v>55</v>
      </c>
      <c r="CW39">
        <v>51</v>
      </c>
      <c r="CX39">
        <v>37</v>
      </c>
      <c r="CY39">
        <v>54</v>
      </c>
      <c r="CZ39">
        <v>54</v>
      </c>
      <c r="DA39">
        <v>66</v>
      </c>
      <c r="DB39">
        <v>33</v>
      </c>
      <c r="DC39">
        <v>61</v>
      </c>
      <c r="DD39">
        <v>51</v>
      </c>
      <c r="DE39">
        <v>44</v>
      </c>
      <c r="DF39">
        <v>48</v>
      </c>
      <c r="DG39">
        <v>46</v>
      </c>
      <c r="DH39">
        <v>53</v>
      </c>
      <c r="DI39">
        <v>52</v>
      </c>
      <c r="DJ39">
        <v>47</v>
      </c>
      <c r="DK39">
        <v>38</v>
      </c>
      <c r="DL39">
        <v>39</v>
      </c>
      <c r="DM39">
        <v>34</v>
      </c>
      <c r="DN39">
        <v>30</v>
      </c>
      <c r="DO39">
        <v>46</v>
      </c>
      <c r="DP39">
        <v>49</v>
      </c>
      <c r="DQ39">
        <v>38</v>
      </c>
      <c r="DR39">
        <v>37</v>
      </c>
      <c r="DS39">
        <v>38</v>
      </c>
      <c r="DT39">
        <v>36</v>
      </c>
      <c r="DU39">
        <v>30</v>
      </c>
      <c r="DV39">
        <v>26</v>
      </c>
      <c r="DW39">
        <v>32</v>
      </c>
      <c r="DX39">
        <v>40</v>
      </c>
      <c r="DY39">
        <v>39</v>
      </c>
      <c r="DZ39">
        <v>29</v>
      </c>
      <c r="EA39">
        <v>30</v>
      </c>
      <c r="EB39">
        <v>18</v>
      </c>
      <c r="EC39">
        <v>21</v>
      </c>
      <c r="ED39">
        <v>36</v>
      </c>
      <c r="EE39">
        <v>34</v>
      </c>
      <c r="EF39">
        <v>23</v>
      </c>
      <c r="EG39">
        <v>30</v>
      </c>
      <c r="EH39">
        <v>18</v>
      </c>
      <c r="EI39">
        <v>24</v>
      </c>
      <c r="EJ39">
        <v>23</v>
      </c>
      <c r="EK39">
        <v>19</v>
      </c>
      <c r="EL39">
        <v>15</v>
      </c>
      <c r="EM39">
        <v>26</v>
      </c>
      <c r="EN39">
        <v>21</v>
      </c>
      <c r="EO39">
        <v>26</v>
      </c>
      <c r="EP39">
        <v>16</v>
      </c>
      <c r="EQ39">
        <v>16</v>
      </c>
      <c r="ER39">
        <v>17</v>
      </c>
      <c r="ES39">
        <v>15</v>
      </c>
      <c r="ET39">
        <v>15</v>
      </c>
      <c r="EU39">
        <v>25</v>
      </c>
      <c r="EV39">
        <v>10</v>
      </c>
      <c r="EW39">
        <v>14</v>
      </c>
      <c r="EX39">
        <v>18</v>
      </c>
      <c r="EY39">
        <v>12</v>
      </c>
      <c r="EZ39">
        <v>19</v>
      </c>
      <c r="FA39">
        <v>20</v>
      </c>
      <c r="FB39">
        <v>9</v>
      </c>
      <c r="FC39">
        <v>9</v>
      </c>
      <c r="FD39">
        <v>7</v>
      </c>
      <c r="FE39">
        <v>12</v>
      </c>
      <c r="FF39">
        <v>10</v>
      </c>
      <c r="FG39">
        <v>3</v>
      </c>
      <c r="FH39">
        <v>7</v>
      </c>
      <c r="FI39">
        <v>3</v>
      </c>
      <c r="FJ39">
        <v>1</v>
      </c>
      <c r="FK39">
        <v>3</v>
      </c>
      <c r="FL39">
        <v>1</v>
      </c>
      <c r="FM39">
        <v>3</v>
      </c>
      <c r="FN39">
        <v>6</v>
      </c>
      <c r="FO39">
        <v>6</v>
      </c>
      <c r="FP39">
        <v>3</v>
      </c>
      <c r="FQ39">
        <v>12</v>
      </c>
      <c r="FR39">
        <v>1</v>
      </c>
      <c r="FS39">
        <v>5</v>
      </c>
      <c r="FT39">
        <v>2</v>
      </c>
      <c r="FU39">
        <v>2</v>
      </c>
      <c r="FV39">
        <v>1</v>
      </c>
      <c r="FW39">
        <v>3</v>
      </c>
      <c r="FX39">
        <v>4</v>
      </c>
      <c r="FY39">
        <v>0</v>
      </c>
      <c r="FZ39">
        <v>1</v>
      </c>
      <c r="GA39">
        <v>3</v>
      </c>
      <c r="GB39">
        <v>2</v>
      </c>
      <c r="GC39">
        <v>0</v>
      </c>
      <c r="GD39">
        <v>1</v>
      </c>
      <c r="GE39">
        <v>2</v>
      </c>
      <c r="GF39">
        <v>1</v>
      </c>
      <c r="GG39">
        <v>1</v>
      </c>
      <c r="GH39">
        <v>0</v>
      </c>
      <c r="GI39">
        <v>0</v>
      </c>
      <c r="GJ39">
        <v>0</v>
      </c>
      <c r="GK39">
        <v>0</v>
      </c>
      <c r="GL39">
        <v>0</v>
      </c>
      <c r="GM39">
        <v>0</v>
      </c>
      <c r="GN39">
        <v>0</v>
      </c>
      <c r="GO39">
        <v>0</v>
      </c>
      <c r="GP39">
        <v>0</v>
      </c>
      <c r="GQ39">
        <v>0</v>
      </c>
      <c r="GR39">
        <v>0</v>
      </c>
      <c r="GS39">
        <v>0</v>
      </c>
      <c r="GT39">
        <v>0</v>
      </c>
      <c r="GU39">
        <v>1</v>
      </c>
      <c r="GV39">
        <v>0</v>
      </c>
      <c r="GW39">
        <v>1</v>
      </c>
      <c r="GY39">
        <f t="shared" si="0"/>
        <v>994</v>
      </c>
      <c r="HA39">
        <v>0</v>
      </c>
      <c r="HB39">
        <v>0</v>
      </c>
      <c r="HC39">
        <v>0</v>
      </c>
      <c r="HD39">
        <v>0</v>
      </c>
      <c r="HE39">
        <v>0</v>
      </c>
      <c r="HF39">
        <v>0</v>
      </c>
      <c r="HG39">
        <v>4</v>
      </c>
      <c r="HH39">
        <v>0</v>
      </c>
      <c r="HI39">
        <v>4</v>
      </c>
      <c r="HJ39">
        <v>0</v>
      </c>
      <c r="HK39">
        <v>1</v>
      </c>
      <c r="HL39">
        <v>1</v>
      </c>
      <c r="HM39">
        <v>2721</v>
      </c>
      <c r="HN39">
        <v>2769</v>
      </c>
      <c r="HO39">
        <v>5490</v>
      </c>
    </row>
    <row r="40" spans="1:223">
      <c r="A40" t="s">
        <v>1480</v>
      </c>
      <c r="B40">
        <v>22</v>
      </c>
      <c r="C40">
        <v>14</v>
      </c>
      <c r="D40">
        <v>12</v>
      </c>
      <c r="E40">
        <v>12</v>
      </c>
      <c r="F40">
        <v>22</v>
      </c>
      <c r="G40">
        <v>14</v>
      </c>
      <c r="H40">
        <v>17</v>
      </c>
      <c r="I40">
        <v>20</v>
      </c>
      <c r="J40">
        <v>13</v>
      </c>
      <c r="K40">
        <v>15</v>
      </c>
      <c r="L40">
        <v>20</v>
      </c>
      <c r="M40">
        <v>15</v>
      </c>
      <c r="N40">
        <v>21</v>
      </c>
      <c r="O40">
        <v>14</v>
      </c>
      <c r="P40">
        <v>24</v>
      </c>
      <c r="Q40">
        <v>24</v>
      </c>
      <c r="R40">
        <v>26</v>
      </c>
      <c r="S40">
        <v>22</v>
      </c>
      <c r="T40">
        <v>27</v>
      </c>
      <c r="U40">
        <v>18</v>
      </c>
      <c r="V40">
        <v>24</v>
      </c>
      <c r="W40">
        <v>21</v>
      </c>
      <c r="X40">
        <v>27</v>
      </c>
      <c r="Y40">
        <v>17</v>
      </c>
      <c r="Z40">
        <v>30</v>
      </c>
      <c r="AA40">
        <v>27</v>
      </c>
      <c r="AB40">
        <v>18</v>
      </c>
      <c r="AC40">
        <v>23</v>
      </c>
      <c r="AD40">
        <v>14</v>
      </c>
      <c r="AE40">
        <v>20</v>
      </c>
      <c r="AF40">
        <v>26</v>
      </c>
      <c r="AG40">
        <v>19</v>
      </c>
      <c r="AH40">
        <v>29</v>
      </c>
      <c r="AI40">
        <v>29</v>
      </c>
      <c r="AJ40">
        <v>22</v>
      </c>
      <c r="AK40">
        <v>22</v>
      </c>
      <c r="AL40">
        <v>17</v>
      </c>
      <c r="AM40">
        <v>23</v>
      </c>
      <c r="AN40">
        <v>19</v>
      </c>
      <c r="AO40">
        <v>27</v>
      </c>
      <c r="AP40">
        <v>22</v>
      </c>
      <c r="AQ40">
        <v>24</v>
      </c>
      <c r="AR40">
        <v>26</v>
      </c>
      <c r="AS40">
        <v>18</v>
      </c>
      <c r="AT40">
        <v>21</v>
      </c>
      <c r="AU40">
        <v>26</v>
      </c>
      <c r="AV40">
        <v>20</v>
      </c>
      <c r="AW40">
        <v>22</v>
      </c>
      <c r="AX40">
        <v>31</v>
      </c>
      <c r="AY40">
        <v>15</v>
      </c>
      <c r="AZ40">
        <v>24</v>
      </c>
      <c r="BA40">
        <v>28</v>
      </c>
      <c r="BB40">
        <v>28</v>
      </c>
      <c r="BC40">
        <v>37</v>
      </c>
      <c r="BD40">
        <v>43</v>
      </c>
      <c r="BE40">
        <v>29</v>
      </c>
      <c r="BF40">
        <v>31</v>
      </c>
      <c r="BG40">
        <v>31</v>
      </c>
      <c r="BH40">
        <v>35</v>
      </c>
      <c r="BI40">
        <v>31</v>
      </c>
      <c r="BJ40">
        <v>28</v>
      </c>
      <c r="BK40">
        <v>33</v>
      </c>
      <c r="BL40">
        <v>28</v>
      </c>
      <c r="BM40">
        <v>38</v>
      </c>
      <c r="BN40">
        <v>35</v>
      </c>
      <c r="BO40">
        <v>26</v>
      </c>
      <c r="BP40">
        <v>26</v>
      </c>
      <c r="BQ40">
        <v>28</v>
      </c>
      <c r="BR40">
        <v>36</v>
      </c>
      <c r="BS40">
        <v>20</v>
      </c>
      <c r="BT40">
        <v>25</v>
      </c>
      <c r="BU40">
        <v>23</v>
      </c>
      <c r="BV40">
        <v>21</v>
      </c>
      <c r="BW40">
        <v>27</v>
      </c>
      <c r="BX40">
        <v>33</v>
      </c>
      <c r="BY40">
        <v>22</v>
      </c>
      <c r="BZ40">
        <v>25</v>
      </c>
      <c r="CA40">
        <v>29</v>
      </c>
      <c r="CB40">
        <v>24</v>
      </c>
      <c r="CC40">
        <v>23</v>
      </c>
      <c r="CD40">
        <v>28</v>
      </c>
      <c r="CE40">
        <v>50</v>
      </c>
      <c r="CF40">
        <v>32</v>
      </c>
      <c r="CG40">
        <v>21</v>
      </c>
      <c r="CH40">
        <v>35</v>
      </c>
      <c r="CI40">
        <v>39</v>
      </c>
      <c r="CJ40">
        <v>37</v>
      </c>
      <c r="CK40">
        <v>21</v>
      </c>
      <c r="CL40">
        <v>30</v>
      </c>
      <c r="CM40">
        <v>38</v>
      </c>
      <c r="CN40">
        <v>38</v>
      </c>
      <c r="CO40">
        <v>21</v>
      </c>
      <c r="CP40">
        <v>43</v>
      </c>
      <c r="CQ40">
        <v>43</v>
      </c>
      <c r="CR40">
        <v>27</v>
      </c>
      <c r="CS40">
        <v>34</v>
      </c>
      <c r="CT40">
        <v>37</v>
      </c>
      <c r="CU40">
        <v>30</v>
      </c>
      <c r="CV40">
        <v>33</v>
      </c>
      <c r="CW40">
        <v>41</v>
      </c>
      <c r="CX40">
        <v>29</v>
      </c>
      <c r="CY40">
        <v>29</v>
      </c>
      <c r="CZ40">
        <v>30</v>
      </c>
      <c r="DA40">
        <v>45</v>
      </c>
      <c r="DB40">
        <v>25</v>
      </c>
      <c r="DC40">
        <v>39</v>
      </c>
      <c r="DD40">
        <v>42</v>
      </c>
      <c r="DE40">
        <v>30</v>
      </c>
      <c r="DF40">
        <v>36</v>
      </c>
      <c r="DG40">
        <v>33</v>
      </c>
      <c r="DH40">
        <v>32</v>
      </c>
      <c r="DI40">
        <v>27</v>
      </c>
      <c r="DJ40">
        <v>32</v>
      </c>
      <c r="DK40">
        <v>35</v>
      </c>
      <c r="DL40">
        <v>29</v>
      </c>
      <c r="DM40">
        <v>34</v>
      </c>
      <c r="DN40">
        <v>29</v>
      </c>
      <c r="DO40">
        <v>27</v>
      </c>
      <c r="DP40">
        <v>25</v>
      </c>
      <c r="DQ40">
        <v>23</v>
      </c>
      <c r="DR40">
        <v>28</v>
      </c>
      <c r="DS40">
        <v>22</v>
      </c>
      <c r="DT40">
        <v>29</v>
      </c>
      <c r="DU40">
        <v>27</v>
      </c>
      <c r="DV40">
        <v>29</v>
      </c>
      <c r="DW40">
        <v>16</v>
      </c>
      <c r="DX40">
        <v>12</v>
      </c>
      <c r="DY40">
        <v>24</v>
      </c>
      <c r="DZ40">
        <v>16</v>
      </c>
      <c r="EA40">
        <v>18</v>
      </c>
      <c r="EB40">
        <v>15</v>
      </c>
      <c r="EC40">
        <v>24</v>
      </c>
      <c r="ED40">
        <v>18</v>
      </c>
      <c r="EE40">
        <v>29</v>
      </c>
      <c r="EF40">
        <v>5</v>
      </c>
      <c r="EG40">
        <v>18</v>
      </c>
      <c r="EH40">
        <v>21</v>
      </c>
      <c r="EI40">
        <v>18</v>
      </c>
      <c r="EJ40">
        <v>14</v>
      </c>
      <c r="EK40">
        <v>12</v>
      </c>
      <c r="EL40">
        <v>11</v>
      </c>
      <c r="EM40">
        <v>12</v>
      </c>
      <c r="EN40">
        <v>12</v>
      </c>
      <c r="EO40">
        <v>11</v>
      </c>
      <c r="EP40">
        <v>13</v>
      </c>
      <c r="EQ40">
        <v>18</v>
      </c>
      <c r="ER40">
        <v>19</v>
      </c>
      <c r="ES40">
        <v>16</v>
      </c>
      <c r="ET40">
        <v>9</v>
      </c>
      <c r="EU40">
        <v>13</v>
      </c>
      <c r="EV40">
        <v>9</v>
      </c>
      <c r="EW40">
        <v>10</v>
      </c>
      <c r="EX40">
        <v>10</v>
      </c>
      <c r="EY40">
        <v>13</v>
      </c>
      <c r="EZ40">
        <v>6</v>
      </c>
      <c r="FA40">
        <v>5</v>
      </c>
      <c r="FB40">
        <v>5</v>
      </c>
      <c r="FC40">
        <v>7</v>
      </c>
      <c r="FD40">
        <v>7</v>
      </c>
      <c r="FE40">
        <v>15</v>
      </c>
      <c r="FF40">
        <v>5</v>
      </c>
      <c r="FG40">
        <v>6</v>
      </c>
      <c r="FH40">
        <v>4</v>
      </c>
      <c r="FI40">
        <v>16</v>
      </c>
      <c r="FJ40">
        <v>3</v>
      </c>
      <c r="FK40">
        <v>8</v>
      </c>
      <c r="FL40">
        <v>2</v>
      </c>
      <c r="FM40">
        <v>7</v>
      </c>
      <c r="FN40">
        <v>6</v>
      </c>
      <c r="FO40">
        <v>2</v>
      </c>
      <c r="FP40">
        <v>2</v>
      </c>
      <c r="FQ40">
        <v>7</v>
      </c>
      <c r="FR40">
        <v>0</v>
      </c>
      <c r="FS40">
        <v>2</v>
      </c>
      <c r="FT40">
        <v>0</v>
      </c>
      <c r="FU40">
        <v>3</v>
      </c>
      <c r="FV40">
        <v>0</v>
      </c>
      <c r="FW40">
        <v>6</v>
      </c>
      <c r="FX40">
        <v>0</v>
      </c>
      <c r="FY40">
        <v>1</v>
      </c>
      <c r="FZ40">
        <v>1</v>
      </c>
      <c r="GA40">
        <v>3</v>
      </c>
      <c r="GB40">
        <v>3</v>
      </c>
      <c r="GC40">
        <v>1</v>
      </c>
      <c r="GD40">
        <v>0</v>
      </c>
      <c r="GE40">
        <v>1</v>
      </c>
      <c r="GF40">
        <v>0</v>
      </c>
      <c r="GG40">
        <v>1</v>
      </c>
      <c r="GH40">
        <v>0</v>
      </c>
      <c r="GI40">
        <v>0</v>
      </c>
      <c r="GJ40">
        <v>0</v>
      </c>
      <c r="GK40">
        <v>0</v>
      </c>
      <c r="GL40">
        <v>0</v>
      </c>
      <c r="GM40">
        <v>1</v>
      </c>
      <c r="GN40">
        <v>0</v>
      </c>
      <c r="GO40">
        <v>0</v>
      </c>
      <c r="GP40">
        <v>0</v>
      </c>
      <c r="GQ40">
        <v>0</v>
      </c>
      <c r="GR40">
        <v>0</v>
      </c>
      <c r="GS40">
        <v>0</v>
      </c>
      <c r="GT40">
        <v>0</v>
      </c>
      <c r="GU40">
        <v>0</v>
      </c>
      <c r="GV40">
        <v>0</v>
      </c>
      <c r="GW40">
        <v>0</v>
      </c>
      <c r="GY40">
        <f t="shared" si="0"/>
        <v>707</v>
      </c>
      <c r="HA40">
        <v>0</v>
      </c>
      <c r="HB40">
        <v>0</v>
      </c>
      <c r="HC40">
        <v>0</v>
      </c>
      <c r="HD40">
        <v>0</v>
      </c>
      <c r="HE40">
        <v>0</v>
      </c>
      <c r="HF40">
        <v>0</v>
      </c>
      <c r="HG40">
        <v>1</v>
      </c>
      <c r="HH40">
        <v>0</v>
      </c>
      <c r="HI40">
        <v>1</v>
      </c>
      <c r="HJ40">
        <v>0</v>
      </c>
      <c r="HK40">
        <v>3</v>
      </c>
      <c r="HL40">
        <v>3</v>
      </c>
      <c r="HM40">
        <v>1956</v>
      </c>
      <c r="HN40">
        <v>1982</v>
      </c>
      <c r="HO40">
        <v>3938</v>
      </c>
    </row>
    <row r="41" spans="1:223">
      <c r="A41" t="s">
        <v>1481</v>
      </c>
      <c r="B41">
        <v>23</v>
      </c>
      <c r="C41">
        <v>27</v>
      </c>
      <c r="D41">
        <v>19</v>
      </c>
      <c r="E41">
        <v>29</v>
      </c>
      <c r="F41">
        <v>27</v>
      </c>
      <c r="G41">
        <v>33</v>
      </c>
      <c r="H41">
        <v>35</v>
      </c>
      <c r="I41">
        <v>25</v>
      </c>
      <c r="J41">
        <v>31</v>
      </c>
      <c r="K41">
        <v>35</v>
      </c>
      <c r="L41">
        <v>35</v>
      </c>
      <c r="M41">
        <v>37</v>
      </c>
      <c r="N41">
        <v>28</v>
      </c>
      <c r="O41">
        <v>51</v>
      </c>
      <c r="P41">
        <v>38</v>
      </c>
      <c r="Q41">
        <v>41</v>
      </c>
      <c r="R41">
        <v>49</v>
      </c>
      <c r="S41">
        <v>29</v>
      </c>
      <c r="T41">
        <v>35</v>
      </c>
      <c r="U41">
        <v>39</v>
      </c>
      <c r="V41">
        <v>45</v>
      </c>
      <c r="W41">
        <v>43</v>
      </c>
      <c r="X41">
        <v>38</v>
      </c>
      <c r="Y41">
        <v>26</v>
      </c>
      <c r="Z41">
        <v>43</v>
      </c>
      <c r="AA41">
        <v>36</v>
      </c>
      <c r="AB41">
        <v>41</v>
      </c>
      <c r="AC41">
        <v>41</v>
      </c>
      <c r="AD41">
        <v>33</v>
      </c>
      <c r="AE41">
        <v>38</v>
      </c>
      <c r="AF41">
        <v>31</v>
      </c>
      <c r="AG41">
        <v>31</v>
      </c>
      <c r="AH41">
        <v>41</v>
      </c>
      <c r="AI41">
        <v>36</v>
      </c>
      <c r="AJ41">
        <v>33</v>
      </c>
      <c r="AK41">
        <v>36</v>
      </c>
      <c r="AL41">
        <v>37</v>
      </c>
      <c r="AM41">
        <v>39</v>
      </c>
      <c r="AN41">
        <v>38</v>
      </c>
      <c r="AO41">
        <v>30</v>
      </c>
      <c r="AP41">
        <v>37</v>
      </c>
      <c r="AQ41">
        <v>26</v>
      </c>
      <c r="AR41">
        <v>32</v>
      </c>
      <c r="AS41">
        <v>40</v>
      </c>
      <c r="AT41">
        <v>44</v>
      </c>
      <c r="AU41">
        <v>21</v>
      </c>
      <c r="AV41">
        <v>56</v>
      </c>
      <c r="AW41">
        <v>38</v>
      </c>
      <c r="AX41">
        <v>37</v>
      </c>
      <c r="AY41">
        <v>52</v>
      </c>
      <c r="AZ41">
        <v>53</v>
      </c>
      <c r="BA41">
        <v>44</v>
      </c>
      <c r="BB41">
        <v>56</v>
      </c>
      <c r="BC41">
        <v>41</v>
      </c>
      <c r="BD41">
        <v>52</v>
      </c>
      <c r="BE41">
        <v>46</v>
      </c>
      <c r="BF41">
        <v>34</v>
      </c>
      <c r="BG41">
        <v>56</v>
      </c>
      <c r="BH41">
        <v>47</v>
      </c>
      <c r="BI41">
        <v>48</v>
      </c>
      <c r="BJ41">
        <v>47</v>
      </c>
      <c r="BK41">
        <v>54</v>
      </c>
      <c r="BL41">
        <v>46</v>
      </c>
      <c r="BM41">
        <v>47</v>
      </c>
      <c r="BN41">
        <v>42</v>
      </c>
      <c r="BO41">
        <v>41</v>
      </c>
      <c r="BP41">
        <v>51</v>
      </c>
      <c r="BQ41">
        <v>40</v>
      </c>
      <c r="BR41">
        <v>47</v>
      </c>
      <c r="BS41">
        <v>39</v>
      </c>
      <c r="BT41">
        <v>49</v>
      </c>
      <c r="BU41">
        <v>47</v>
      </c>
      <c r="BV41">
        <v>52</v>
      </c>
      <c r="BW41">
        <v>52</v>
      </c>
      <c r="BX41">
        <v>49</v>
      </c>
      <c r="BY41">
        <v>47</v>
      </c>
      <c r="BZ41">
        <v>43</v>
      </c>
      <c r="CA41">
        <v>47</v>
      </c>
      <c r="CB41">
        <v>46</v>
      </c>
      <c r="CC41">
        <v>42</v>
      </c>
      <c r="CD41">
        <v>46</v>
      </c>
      <c r="CE41">
        <v>42</v>
      </c>
      <c r="CF41">
        <v>41</v>
      </c>
      <c r="CG41">
        <v>37</v>
      </c>
      <c r="CH41">
        <v>44</v>
      </c>
      <c r="CI41">
        <v>41</v>
      </c>
      <c r="CJ41">
        <v>51</v>
      </c>
      <c r="CK41">
        <v>52</v>
      </c>
      <c r="CL41">
        <v>51</v>
      </c>
      <c r="CM41">
        <v>50</v>
      </c>
      <c r="CN41">
        <v>56</v>
      </c>
      <c r="CO41">
        <v>63</v>
      </c>
      <c r="CP41">
        <v>59</v>
      </c>
      <c r="CQ41">
        <v>67</v>
      </c>
      <c r="CR41">
        <v>51</v>
      </c>
      <c r="CS41">
        <v>53</v>
      </c>
      <c r="CT41">
        <v>65</v>
      </c>
      <c r="CU41">
        <v>74</v>
      </c>
      <c r="CV41">
        <v>54</v>
      </c>
      <c r="CW41">
        <v>66</v>
      </c>
      <c r="CX41">
        <v>53</v>
      </c>
      <c r="CY41">
        <v>59</v>
      </c>
      <c r="CZ41">
        <v>61</v>
      </c>
      <c r="DA41">
        <v>62</v>
      </c>
      <c r="DB41">
        <v>57</v>
      </c>
      <c r="DC41">
        <v>60</v>
      </c>
      <c r="DD41">
        <v>55</v>
      </c>
      <c r="DE41">
        <v>59</v>
      </c>
      <c r="DF41">
        <v>41</v>
      </c>
      <c r="DG41">
        <v>47</v>
      </c>
      <c r="DH41">
        <v>37</v>
      </c>
      <c r="DI41">
        <v>33</v>
      </c>
      <c r="DJ41">
        <v>45</v>
      </c>
      <c r="DK41">
        <v>56</v>
      </c>
      <c r="DL41">
        <v>35</v>
      </c>
      <c r="DM41">
        <v>35</v>
      </c>
      <c r="DN41">
        <v>37</v>
      </c>
      <c r="DO41">
        <v>42</v>
      </c>
      <c r="DP41">
        <v>36</v>
      </c>
      <c r="DQ41">
        <v>31</v>
      </c>
      <c r="DR41">
        <v>29</v>
      </c>
      <c r="DS41">
        <v>30</v>
      </c>
      <c r="DT41">
        <v>41</v>
      </c>
      <c r="DU41">
        <v>33</v>
      </c>
      <c r="DV41">
        <v>37</v>
      </c>
      <c r="DW41">
        <v>25</v>
      </c>
      <c r="DX41">
        <v>29</v>
      </c>
      <c r="DY41">
        <v>32</v>
      </c>
      <c r="DZ41">
        <v>30</v>
      </c>
      <c r="EA41">
        <v>24</v>
      </c>
      <c r="EB41">
        <v>18</v>
      </c>
      <c r="EC41">
        <v>40</v>
      </c>
      <c r="ED41">
        <v>20</v>
      </c>
      <c r="EE41">
        <v>28</v>
      </c>
      <c r="EF41">
        <v>24</v>
      </c>
      <c r="EG41">
        <v>29</v>
      </c>
      <c r="EH41">
        <v>25</v>
      </c>
      <c r="EI41">
        <v>29</v>
      </c>
      <c r="EJ41">
        <v>17</v>
      </c>
      <c r="EK41">
        <v>26</v>
      </c>
      <c r="EL41">
        <v>21</v>
      </c>
      <c r="EM41">
        <v>22</v>
      </c>
      <c r="EN41">
        <v>20</v>
      </c>
      <c r="EO41">
        <v>21</v>
      </c>
      <c r="EP41">
        <v>24</v>
      </c>
      <c r="EQ41">
        <v>19</v>
      </c>
      <c r="ER41">
        <v>14</v>
      </c>
      <c r="ES41">
        <v>14</v>
      </c>
      <c r="ET41">
        <v>15</v>
      </c>
      <c r="EU41">
        <v>19</v>
      </c>
      <c r="EV41">
        <v>11</v>
      </c>
      <c r="EW41">
        <v>14</v>
      </c>
      <c r="EX41">
        <v>9</v>
      </c>
      <c r="EY41">
        <v>12</v>
      </c>
      <c r="EZ41">
        <v>10</v>
      </c>
      <c r="FA41">
        <v>8</v>
      </c>
      <c r="FB41">
        <v>8</v>
      </c>
      <c r="FC41">
        <v>14</v>
      </c>
      <c r="FD41">
        <v>4</v>
      </c>
      <c r="FE41">
        <v>9</v>
      </c>
      <c r="FF41">
        <v>4</v>
      </c>
      <c r="FG41">
        <v>8</v>
      </c>
      <c r="FH41">
        <v>4</v>
      </c>
      <c r="FI41">
        <v>7</v>
      </c>
      <c r="FJ41">
        <v>8</v>
      </c>
      <c r="FK41">
        <v>10</v>
      </c>
      <c r="FL41">
        <v>4</v>
      </c>
      <c r="FM41">
        <v>9</v>
      </c>
      <c r="FN41">
        <v>4</v>
      </c>
      <c r="FO41">
        <v>3</v>
      </c>
      <c r="FP41">
        <v>2</v>
      </c>
      <c r="FQ41">
        <v>5</v>
      </c>
      <c r="FR41">
        <v>0</v>
      </c>
      <c r="FS41">
        <v>6</v>
      </c>
      <c r="FT41">
        <v>2</v>
      </c>
      <c r="FU41">
        <v>1</v>
      </c>
      <c r="FV41">
        <v>0</v>
      </c>
      <c r="FW41">
        <v>6</v>
      </c>
      <c r="FX41">
        <v>2</v>
      </c>
      <c r="FY41">
        <v>1</v>
      </c>
      <c r="FZ41">
        <v>1</v>
      </c>
      <c r="GA41">
        <v>3</v>
      </c>
      <c r="GB41">
        <v>0</v>
      </c>
      <c r="GC41">
        <v>2</v>
      </c>
      <c r="GD41">
        <v>0</v>
      </c>
      <c r="GE41">
        <v>1</v>
      </c>
      <c r="GF41">
        <v>0</v>
      </c>
      <c r="GG41">
        <v>1</v>
      </c>
      <c r="GH41">
        <v>0</v>
      </c>
      <c r="GI41">
        <v>1</v>
      </c>
      <c r="GJ41">
        <v>0</v>
      </c>
      <c r="GK41">
        <v>0</v>
      </c>
      <c r="GL41">
        <v>0</v>
      </c>
      <c r="GM41">
        <v>0</v>
      </c>
      <c r="GN41">
        <v>0</v>
      </c>
      <c r="GO41">
        <v>1</v>
      </c>
      <c r="GP41">
        <v>0</v>
      </c>
      <c r="GQ41">
        <v>0</v>
      </c>
      <c r="GR41">
        <v>0</v>
      </c>
      <c r="GS41">
        <v>0</v>
      </c>
      <c r="GT41">
        <v>0</v>
      </c>
      <c r="GU41">
        <v>0</v>
      </c>
      <c r="GV41">
        <v>0</v>
      </c>
      <c r="GW41">
        <v>0</v>
      </c>
      <c r="GY41">
        <f t="shared" si="0"/>
        <v>950</v>
      </c>
      <c r="HA41">
        <v>0</v>
      </c>
      <c r="HB41">
        <v>0</v>
      </c>
      <c r="HC41">
        <v>0</v>
      </c>
      <c r="HD41">
        <v>0</v>
      </c>
      <c r="HE41">
        <v>0</v>
      </c>
      <c r="HF41">
        <v>0</v>
      </c>
      <c r="HG41">
        <v>5</v>
      </c>
      <c r="HH41">
        <v>2</v>
      </c>
      <c r="HI41">
        <v>7</v>
      </c>
      <c r="HJ41">
        <v>1</v>
      </c>
      <c r="HK41">
        <v>0</v>
      </c>
      <c r="HL41">
        <v>1</v>
      </c>
      <c r="HM41">
        <v>3038</v>
      </c>
      <c r="HN41">
        <v>3114</v>
      </c>
      <c r="HO41">
        <v>6152</v>
      </c>
    </row>
    <row r="42" spans="1:223" s="13" customFormat="1">
      <c r="A42" s="13" t="s">
        <v>123</v>
      </c>
      <c r="B42" s="13">
        <v>222</v>
      </c>
      <c r="C42" s="13">
        <v>214</v>
      </c>
      <c r="D42" s="13">
        <v>220</v>
      </c>
      <c r="E42" s="13">
        <v>220</v>
      </c>
      <c r="F42" s="13">
        <v>251</v>
      </c>
      <c r="G42" s="13">
        <v>248</v>
      </c>
      <c r="H42" s="13">
        <v>289</v>
      </c>
      <c r="I42" s="13">
        <v>263</v>
      </c>
      <c r="J42" s="13">
        <v>235</v>
      </c>
      <c r="K42" s="13">
        <v>242</v>
      </c>
      <c r="L42" s="13">
        <v>300</v>
      </c>
      <c r="M42" s="13">
        <v>252</v>
      </c>
      <c r="N42" s="13">
        <v>297</v>
      </c>
      <c r="O42" s="13">
        <v>278</v>
      </c>
      <c r="P42" s="13">
        <v>275</v>
      </c>
      <c r="Q42" s="13">
        <v>292</v>
      </c>
      <c r="R42" s="13">
        <v>324</v>
      </c>
      <c r="S42" s="13">
        <v>320</v>
      </c>
      <c r="T42" s="13">
        <v>276</v>
      </c>
      <c r="U42" s="13">
        <v>289</v>
      </c>
      <c r="V42" s="13">
        <v>287</v>
      </c>
      <c r="W42" s="13">
        <v>314</v>
      </c>
      <c r="X42" s="13">
        <v>307</v>
      </c>
      <c r="Y42" s="13">
        <v>319</v>
      </c>
      <c r="Z42" s="13">
        <v>307</v>
      </c>
      <c r="AA42" s="13">
        <v>273</v>
      </c>
      <c r="AB42" s="13">
        <v>307</v>
      </c>
      <c r="AC42" s="13">
        <v>287</v>
      </c>
      <c r="AD42" s="13">
        <v>319</v>
      </c>
      <c r="AE42" s="13">
        <v>305</v>
      </c>
      <c r="AF42" s="13">
        <v>314</v>
      </c>
      <c r="AG42" s="13">
        <v>285</v>
      </c>
      <c r="AH42" s="13">
        <v>295</v>
      </c>
      <c r="AI42" s="13">
        <v>313</v>
      </c>
      <c r="AJ42" s="13">
        <v>338</v>
      </c>
      <c r="AK42" s="13">
        <v>313</v>
      </c>
      <c r="AL42" s="13">
        <v>341</v>
      </c>
      <c r="AM42" s="13">
        <v>311</v>
      </c>
      <c r="AN42" s="13">
        <v>309</v>
      </c>
      <c r="AO42" s="13">
        <v>298</v>
      </c>
      <c r="AP42" s="13">
        <v>321</v>
      </c>
      <c r="AQ42" s="13">
        <v>278</v>
      </c>
      <c r="AR42" s="13">
        <v>290</v>
      </c>
      <c r="AS42" s="13">
        <v>250</v>
      </c>
      <c r="AT42" s="13">
        <v>319</v>
      </c>
      <c r="AU42" s="13">
        <v>312</v>
      </c>
      <c r="AV42" s="13">
        <v>375</v>
      </c>
      <c r="AW42" s="13">
        <v>392</v>
      </c>
      <c r="AX42" s="13">
        <v>433</v>
      </c>
      <c r="AY42" s="13">
        <v>382</v>
      </c>
      <c r="AZ42" s="13">
        <v>383</v>
      </c>
      <c r="BA42" s="13">
        <v>380</v>
      </c>
      <c r="BB42" s="13">
        <v>365</v>
      </c>
      <c r="BC42" s="13">
        <v>389</v>
      </c>
      <c r="BD42" s="13">
        <v>373</v>
      </c>
      <c r="BE42" s="13">
        <v>409</v>
      </c>
      <c r="BF42" s="13">
        <v>406</v>
      </c>
      <c r="BG42" s="13">
        <v>380</v>
      </c>
      <c r="BH42" s="13">
        <v>447</v>
      </c>
      <c r="BI42" s="13">
        <v>383</v>
      </c>
      <c r="BJ42" s="13">
        <v>425</v>
      </c>
      <c r="BK42" s="13">
        <v>404</v>
      </c>
      <c r="BL42" s="13">
        <v>391</v>
      </c>
      <c r="BM42" s="13">
        <v>341</v>
      </c>
      <c r="BN42" s="13">
        <v>432</v>
      </c>
      <c r="BO42" s="13">
        <v>351</v>
      </c>
      <c r="BP42" s="13">
        <v>406</v>
      </c>
      <c r="BQ42" s="13">
        <v>357</v>
      </c>
      <c r="BR42" s="13">
        <v>369</v>
      </c>
      <c r="BS42" s="13">
        <v>347</v>
      </c>
      <c r="BT42" s="13">
        <v>384</v>
      </c>
      <c r="BU42" s="13">
        <v>387</v>
      </c>
      <c r="BV42" s="13">
        <v>361</v>
      </c>
      <c r="BW42" s="13">
        <v>368</v>
      </c>
      <c r="BX42" s="13">
        <v>402</v>
      </c>
      <c r="BY42" s="13">
        <v>386</v>
      </c>
      <c r="BZ42" s="13">
        <v>404</v>
      </c>
      <c r="CA42" s="13">
        <v>400</v>
      </c>
      <c r="CB42" s="13">
        <v>434</v>
      </c>
      <c r="CC42" s="13">
        <v>405</v>
      </c>
      <c r="CD42" s="13">
        <v>481</v>
      </c>
      <c r="CE42" s="13">
        <v>408</v>
      </c>
      <c r="CF42" s="13">
        <v>425</v>
      </c>
      <c r="CG42" s="13">
        <v>409</v>
      </c>
      <c r="CH42" s="13">
        <v>417</v>
      </c>
      <c r="CI42" s="13">
        <v>387</v>
      </c>
      <c r="CJ42" s="13">
        <v>445</v>
      </c>
      <c r="CK42" s="13">
        <v>452</v>
      </c>
      <c r="CL42" s="13">
        <v>469</v>
      </c>
      <c r="CM42" s="13">
        <v>481</v>
      </c>
      <c r="CN42" s="13">
        <v>490</v>
      </c>
      <c r="CO42" s="13">
        <v>481</v>
      </c>
      <c r="CP42" s="13">
        <v>483</v>
      </c>
      <c r="CQ42" s="13">
        <v>492</v>
      </c>
      <c r="CR42" s="13">
        <v>511</v>
      </c>
      <c r="CS42" s="13">
        <v>518</v>
      </c>
      <c r="CT42" s="13">
        <v>538</v>
      </c>
      <c r="CU42" s="13">
        <v>559</v>
      </c>
      <c r="CV42" s="13">
        <v>507</v>
      </c>
      <c r="CW42" s="13">
        <v>559</v>
      </c>
      <c r="CX42" s="13">
        <v>561</v>
      </c>
      <c r="CY42" s="13">
        <v>599</v>
      </c>
      <c r="CZ42" s="13">
        <v>517</v>
      </c>
      <c r="DA42" s="13">
        <v>614</v>
      </c>
      <c r="DB42" s="13">
        <v>497</v>
      </c>
      <c r="DC42" s="13">
        <v>509</v>
      </c>
      <c r="DD42" s="13">
        <v>508</v>
      </c>
      <c r="DE42" s="13">
        <v>536</v>
      </c>
      <c r="DF42" s="13">
        <v>458</v>
      </c>
      <c r="DG42" s="13">
        <v>490</v>
      </c>
      <c r="DH42" s="13">
        <v>459</v>
      </c>
      <c r="DI42" s="13">
        <v>446</v>
      </c>
      <c r="DJ42" s="13">
        <v>460</v>
      </c>
      <c r="DK42" s="13">
        <v>499</v>
      </c>
      <c r="DL42" s="13">
        <v>355</v>
      </c>
      <c r="DM42" s="13">
        <v>396</v>
      </c>
      <c r="DN42" s="13">
        <v>371</v>
      </c>
      <c r="DO42" s="13">
        <v>376</v>
      </c>
      <c r="DP42" s="13">
        <v>366</v>
      </c>
      <c r="DQ42" s="13">
        <v>396</v>
      </c>
      <c r="DR42" s="13">
        <v>360</v>
      </c>
      <c r="DS42" s="13">
        <v>371</v>
      </c>
      <c r="DT42" s="13">
        <v>341</v>
      </c>
      <c r="DU42" s="13">
        <v>440</v>
      </c>
      <c r="DV42" s="13">
        <v>312</v>
      </c>
      <c r="DW42" s="13">
        <v>386</v>
      </c>
      <c r="DX42" s="13">
        <v>296</v>
      </c>
      <c r="DY42" s="13">
        <v>303</v>
      </c>
      <c r="DZ42" s="13">
        <v>263</v>
      </c>
      <c r="EA42" s="13">
        <v>284</v>
      </c>
      <c r="EB42" s="13">
        <v>243</v>
      </c>
      <c r="EC42" s="13">
        <v>277</v>
      </c>
      <c r="ED42" s="13">
        <v>255</v>
      </c>
      <c r="EE42" s="13">
        <v>298</v>
      </c>
      <c r="EF42" s="13">
        <v>243</v>
      </c>
      <c r="EG42" s="13">
        <v>296</v>
      </c>
      <c r="EH42" s="13">
        <v>196</v>
      </c>
      <c r="EI42" s="13">
        <v>265</v>
      </c>
      <c r="EJ42" s="13">
        <v>202</v>
      </c>
      <c r="EK42" s="13">
        <v>260</v>
      </c>
      <c r="EL42" s="13">
        <v>220</v>
      </c>
      <c r="EM42" s="13">
        <v>232</v>
      </c>
      <c r="EN42" s="13">
        <v>248</v>
      </c>
      <c r="EO42" s="13">
        <v>267</v>
      </c>
      <c r="EP42" s="13">
        <v>184</v>
      </c>
      <c r="EQ42" s="13">
        <v>247</v>
      </c>
      <c r="ER42" s="13">
        <v>173</v>
      </c>
      <c r="ES42" s="13">
        <v>250</v>
      </c>
      <c r="ET42" s="13">
        <v>148</v>
      </c>
      <c r="EU42" s="13">
        <v>198</v>
      </c>
      <c r="EV42" s="13">
        <v>125</v>
      </c>
      <c r="EW42" s="13">
        <v>176</v>
      </c>
      <c r="EX42" s="13">
        <v>112</v>
      </c>
      <c r="EY42" s="13">
        <v>168</v>
      </c>
      <c r="EZ42" s="13">
        <v>78</v>
      </c>
      <c r="FA42" s="13">
        <v>137</v>
      </c>
      <c r="FB42" s="13">
        <v>90</v>
      </c>
      <c r="FC42" s="13">
        <v>145</v>
      </c>
      <c r="FD42" s="13">
        <v>79</v>
      </c>
      <c r="FE42" s="13">
        <v>105</v>
      </c>
      <c r="FF42" s="13">
        <v>70</v>
      </c>
      <c r="FG42" s="13">
        <v>115</v>
      </c>
      <c r="FH42" s="13">
        <v>53</v>
      </c>
      <c r="FI42" s="13">
        <v>103</v>
      </c>
      <c r="FJ42" s="13">
        <v>56</v>
      </c>
      <c r="FK42" s="13">
        <v>81</v>
      </c>
      <c r="FL42" s="13">
        <v>41</v>
      </c>
      <c r="FM42" s="13">
        <v>67</v>
      </c>
      <c r="FN42" s="13">
        <v>25</v>
      </c>
      <c r="FO42" s="13">
        <v>56</v>
      </c>
      <c r="FP42" s="13">
        <v>36</v>
      </c>
      <c r="FQ42" s="13">
        <v>43</v>
      </c>
      <c r="FR42" s="13">
        <v>20</v>
      </c>
      <c r="FS42" s="13">
        <v>40</v>
      </c>
      <c r="FT42" s="13">
        <v>21</v>
      </c>
      <c r="FU42" s="13">
        <v>39</v>
      </c>
      <c r="FV42" s="13">
        <v>17</v>
      </c>
      <c r="FW42" s="13">
        <v>32</v>
      </c>
      <c r="FX42" s="13">
        <v>18</v>
      </c>
      <c r="FY42" s="13">
        <v>24</v>
      </c>
      <c r="FZ42" s="13">
        <v>7</v>
      </c>
      <c r="GA42" s="13">
        <v>21</v>
      </c>
      <c r="GB42" s="13">
        <v>11</v>
      </c>
      <c r="GC42" s="13">
        <v>7</v>
      </c>
      <c r="GD42" s="13">
        <v>9</v>
      </c>
      <c r="GE42" s="13">
        <v>9</v>
      </c>
      <c r="GF42" s="13">
        <v>5</v>
      </c>
      <c r="GG42" s="13">
        <v>9</v>
      </c>
      <c r="GH42" s="13">
        <v>6</v>
      </c>
      <c r="GI42" s="13">
        <v>7</v>
      </c>
      <c r="GJ42" s="13">
        <v>3</v>
      </c>
      <c r="GK42" s="13">
        <v>2</v>
      </c>
      <c r="GL42" s="13">
        <v>1</v>
      </c>
      <c r="GM42" s="13">
        <v>1</v>
      </c>
      <c r="GN42" s="13">
        <v>2</v>
      </c>
      <c r="GO42" s="13">
        <v>4</v>
      </c>
      <c r="GP42" s="13">
        <v>1</v>
      </c>
      <c r="GQ42" s="13">
        <v>2</v>
      </c>
      <c r="GR42" s="13">
        <v>2</v>
      </c>
      <c r="GS42" s="13">
        <v>2</v>
      </c>
      <c r="GT42" s="13">
        <v>1</v>
      </c>
      <c r="GU42" s="13">
        <v>1</v>
      </c>
      <c r="GV42" s="13">
        <v>0</v>
      </c>
      <c r="GW42" s="13">
        <v>3</v>
      </c>
      <c r="GY42">
        <f t="shared" si="0"/>
        <v>10346</v>
      </c>
      <c r="HA42" s="13">
        <v>0</v>
      </c>
      <c r="HB42" s="13">
        <v>0</v>
      </c>
      <c r="HC42" s="13">
        <v>0</v>
      </c>
      <c r="HD42" s="13">
        <v>12</v>
      </c>
      <c r="HE42" s="13">
        <v>7</v>
      </c>
      <c r="HF42" s="13">
        <v>19</v>
      </c>
      <c r="HG42" s="13">
        <v>26</v>
      </c>
      <c r="HH42" s="13">
        <v>7</v>
      </c>
      <c r="HI42" s="13">
        <v>33</v>
      </c>
      <c r="HJ42" s="13">
        <v>3</v>
      </c>
      <c r="HK42" s="13">
        <v>0</v>
      </c>
      <c r="HL42" s="13">
        <v>3</v>
      </c>
      <c r="HM42" s="13">
        <v>27465</v>
      </c>
      <c r="HN42" s="13">
        <v>28331</v>
      </c>
      <c r="HO42" s="13">
        <v>55796</v>
      </c>
    </row>
    <row r="43" spans="1:223">
      <c r="A43" t="s">
        <v>1482</v>
      </c>
      <c r="B43">
        <v>26</v>
      </c>
      <c r="C43">
        <v>13</v>
      </c>
      <c r="D43">
        <v>24</v>
      </c>
      <c r="E43">
        <v>21</v>
      </c>
      <c r="F43">
        <v>31</v>
      </c>
      <c r="G43">
        <v>22</v>
      </c>
      <c r="H43">
        <v>28</v>
      </c>
      <c r="I43">
        <v>20</v>
      </c>
      <c r="J43">
        <v>30</v>
      </c>
      <c r="K43">
        <v>34</v>
      </c>
      <c r="L43">
        <v>29</v>
      </c>
      <c r="M43">
        <v>28</v>
      </c>
      <c r="N43">
        <v>37</v>
      </c>
      <c r="O43">
        <v>33</v>
      </c>
      <c r="P43">
        <v>31</v>
      </c>
      <c r="Q43">
        <v>32</v>
      </c>
      <c r="R43">
        <v>35</v>
      </c>
      <c r="S43">
        <v>37</v>
      </c>
      <c r="T43">
        <v>24</v>
      </c>
      <c r="U43">
        <v>32</v>
      </c>
      <c r="V43">
        <v>32</v>
      </c>
      <c r="W43">
        <v>33</v>
      </c>
      <c r="X43">
        <v>22</v>
      </c>
      <c r="Y43">
        <v>31</v>
      </c>
      <c r="Z43">
        <v>37</v>
      </c>
      <c r="AA43">
        <v>24</v>
      </c>
      <c r="AB43">
        <v>28</v>
      </c>
      <c r="AC43">
        <v>27</v>
      </c>
      <c r="AD43">
        <v>34</v>
      </c>
      <c r="AE43">
        <v>33</v>
      </c>
      <c r="AF43">
        <v>32</v>
      </c>
      <c r="AG43">
        <v>37</v>
      </c>
      <c r="AH43">
        <v>36</v>
      </c>
      <c r="AI43">
        <v>32</v>
      </c>
      <c r="AJ43">
        <v>32</v>
      </c>
      <c r="AK43">
        <v>41</v>
      </c>
      <c r="AL43">
        <v>38</v>
      </c>
      <c r="AM43">
        <v>23</v>
      </c>
      <c r="AN43">
        <v>30</v>
      </c>
      <c r="AO43">
        <v>24</v>
      </c>
      <c r="AP43">
        <v>39</v>
      </c>
      <c r="AQ43">
        <v>28</v>
      </c>
      <c r="AR43">
        <v>30</v>
      </c>
      <c r="AS43">
        <v>24</v>
      </c>
      <c r="AT43">
        <v>28</v>
      </c>
      <c r="AU43">
        <v>35</v>
      </c>
      <c r="AV43">
        <v>42</v>
      </c>
      <c r="AW43">
        <v>47</v>
      </c>
      <c r="AX43">
        <v>47</v>
      </c>
      <c r="AY43">
        <v>40</v>
      </c>
      <c r="AZ43">
        <v>32</v>
      </c>
      <c r="BA43">
        <v>41</v>
      </c>
      <c r="BB43">
        <v>37</v>
      </c>
      <c r="BC43">
        <v>38</v>
      </c>
      <c r="BD43">
        <v>35</v>
      </c>
      <c r="BE43">
        <v>46</v>
      </c>
      <c r="BF43">
        <v>38</v>
      </c>
      <c r="BG43">
        <v>41</v>
      </c>
      <c r="BH43">
        <v>43</v>
      </c>
      <c r="BI43">
        <v>40</v>
      </c>
      <c r="BJ43">
        <v>40</v>
      </c>
      <c r="BK43">
        <v>33</v>
      </c>
      <c r="BL43">
        <v>47</v>
      </c>
      <c r="BM43">
        <v>33</v>
      </c>
      <c r="BN43">
        <v>44</v>
      </c>
      <c r="BO43">
        <v>36</v>
      </c>
      <c r="BP43">
        <v>36</v>
      </c>
      <c r="BQ43">
        <v>33</v>
      </c>
      <c r="BR43">
        <v>28</v>
      </c>
      <c r="BS43">
        <v>31</v>
      </c>
      <c r="BT43">
        <v>46</v>
      </c>
      <c r="BU43">
        <v>55</v>
      </c>
      <c r="BV43">
        <v>26</v>
      </c>
      <c r="BW43">
        <v>39</v>
      </c>
      <c r="BX43">
        <v>52</v>
      </c>
      <c r="BY43">
        <v>49</v>
      </c>
      <c r="BZ43">
        <v>50</v>
      </c>
      <c r="CA43">
        <v>38</v>
      </c>
      <c r="CB43">
        <v>43</v>
      </c>
      <c r="CC43">
        <v>34</v>
      </c>
      <c r="CD43">
        <v>45</v>
      </c>
      <c r="CE43">
        <v>42</v>
      </c>
      <c r="CF43">
        <v>44</v>
      </c>
      <c r="CG43">
        <v>45</v>
      </c>
      <c r="CH43">
        <v>41</v>
      </c>
      <c r="CI43">
        <v>47</v>
      </c>
      <c r="CJ43">
        <v>43</v>
      </c>
      <c r="CK43">
        <v>48</v>
      </c>
      <c r="CL43">
        <v>49</v>
      </c>
      <c r="CM43">
        <v>52</v>
      </c>
      <c r="CN43">
        <v>51</v>
      </c>
      <c r="CO43">
        <v>60</v>
      </c>
      <c r="CP43">
        <v>40</v>
      </c>
      <c r="CQ43">
        <v>36</v>
      </c>
      <c r="CR43">
        <v>53</v>
      </c>
      <c r="CS43">
        <v>54</v>
      </c>
      <c r="CT43">
        <v>45</v>
      </c>
      <c r="CU43">
        <v>59</v>
      </c>
      <c r="CV43">
        <v>50</v>
      </c>
      <c r="CW43">
        <v>53</v>
      </c>
      <c r="CX43">
        <v>41</v>
      </c>
      <c r="CY43">
        <v>63</v>
      </c>
      <c r="CZ43">
        <v>49</v>
      </c>
      <c r="DA43">
        <v>59</v>
      </c>
      <c r="DB43">
        <v>45</v>
      </c>
      <c r="DC43">
        <v>59</v>
      </c>
      <c r="DD43">
        <v>45</v>
      </c>
      <c r="DE43">
        <v>48</v>
      </c>
      <c r="DF43">
        <v>52</v>
      </c>
      <c r="DG43">
        <v>44</v>
      </c>
      <c r="DH43">
        <v>42</v>
      </c>
      <c r="DI43">
        <v>39</v>
      </c>
      <c r="DJ43">
        <v>55</v>
      </c>
      <c r="DK43">
        <v>50</v>
      </c>
      <c r="DL43">
        <v>34</v>
      </c>
      <c r="DM43">
        <v>45</v>
      </c>
      <c r="DN43">
        <v>46</v>
      </c>
      <c r="DO43">
        <v>48</v>
      </c>
      <c r="DP43">
        <v>28</v>
      </c>
      <c r="DQ43">
        <v>39</v>
      </c>
      <c r="DR43">
        <v>23</v>
      </c>
      <c r="DS43">
        <v>37</v>
      </c>
      <c r="DT43">
        <v>32</v>
      </c>
      <c r="DU43">
        <v>51</v>
      </c>
      <c r="DV43">
        <v>29</v>
      </c>
      <c r="DW43">
        <v>35</v>
      </c>
      <c r="DX43">
        <v>36</v>
      </c>
      <c r="DY43">
        <v>32</v>
      </c>
      <c r="DZ43">
        <v>28</v>
      </c>
      <c r="EA43">
        <v>33</v>
      </c>
      <c r="EB43">
        <v>14</v>
      </c>
      <c r="EC43">
        <v>36</v>
      </c>
      <c r="ED43">
        <v>29</v>
      </c>
      <c r="EE43">
        <v>32</v>
      </c>
      <c r="EF43">
        <v>25</v>
      </c>
      <c r="EG43">
        <v>27</v>
      </c>
      <c r="EH43">
        <v>20</v>
      </c>
      <c r="EI43">
        <v>41</v>
      </c>
      <c r="EJ43">
        <v>16</v>
      </c>
      <c r="EK43">
        <v>21</v>
      </c>
      <c r="EL43">
        <v>29</v>
      </c>
      <c r="EM43">
        <v>19</v>
      </c>
      <c r="EN43">
        <v>30</v>
      </c>
      <c r="EO43">
        <v>28</v>
      </c>
      <c r="EP43">
        <v>15</v>
      </c>
      <c r="EQ43">
        <v>26</v>
      </c>
      <c r="ER43">
        <v>22</v>
      </c>
      <c r="ES43">
        <v>33</v>
      </c>
      <c r="ET43">
        <v>18</v>
      </c>
      <c r="EU43">
        <v>14</v>
      </c>
      <c r="EV43">
        <v>9</v>
      </c>
      <c r="EW43">
        <v>19</v>
      </c>
      <c r="EX43">
        <v>9</v>
      </c>
      <c r="EY43">
        <v>19</v>
      </c>
      <c r="EZ43">
        <v>13</v>
      </c>
      <c r="FA43">
        <v>17</v>
      </c>
      <c r="FB43">
        <v>10</v>
      </c>
      <c r="FC43">
        <v>20</v>
      </c>
      <c r="FD43">
        <v>5</v>
      </c>
      <c r="FE43">
        <v>9</v>
      </c>
      <c r="FF43">
        <v>8</v>
      </c>
      <c r="FG43">
        <v>12</v>
      </c>
      <c r="FH43">
        <v>6</v>
      </c>
      <c r="FI43">
        <v>8</v>
      </c>
      <c r="FJ43">
        <v>6</v>
      </c>
      <c r="FK43">
        <v>10</v>
      </c>
      <c r="FL43">
        <v>5</v>
      </c>
      <c r="FM43">
        <v>4</v>
      </c>
      <c r="FN43">
        <v>8</v>
      </c>
      <c r="FO43">
        <v>6</v>
      </c>
      <c r="FP43">
        <v>2</v>
      </c>
      <c r="FQ43">
        <v>4</v>
      </c>
      <c r="FR43">
        <v>3</v>
      </c>
      <c r="FS43">
        <v>6</v>
      </c>
      <c r="FT43">
        <v>3</v>
      </c>
      <c r="FU43">
        <v>3</v>
      </c>
      <c r="FV43">
        <v>1</v>
      </c>
      <c r="FW43">
        <v>2</v>
      </c>
      <c r="FX43">
        <v>1</v>
      </c>
      <c r="FY43">
        <v>1</v>
      </c>
      <c r="FZ43">
        <v>1</v>
      </c>
      <c r="GA43">
        <v>3</v>
      </c>
      <c r="GB43">
        <v>2</v>
      </c>
      <c r="GC43">
        <v>1</v>
      </c>
      <c r="GD43">
        <v>2</v>
      </c>
      <c r="GE43">
        <v>0</v>
      </c>
      <c r="GF43">
        <v>0</v>
      </c>
      <c r="GG43">
        <v>0</v>
      </c>
      <c r="GH43">
        <v>2</v>
      </c>
      <c r="GI43">
        <v>0</v>
      </c>
      <c r="GJ43">
        <v>0</v>
      </c>
      <c r="GK43">
        <v>0</v>
      </c>
      <c r="GL43">
        <v>1</v>
      </c>
      <c r="GM43">
        <v>1</v>
      </c>
      <c r="GN43">
        <v>0</v>
      </c>
      <c r="GO43">
        <v>0</v>
      </c>
      <c r="GP43">
        <v>0</v>
      </c>
      <c r="GQ43">
        <v>0</v>
      </c>
      <c r="GR43">
        <v>0</v>
      </c>
      <c r="GS43">
        <v>0</v>
      </c>
      <c r="GT43">
        <v>0</v>
      </c>
      <c r="GU43">
        <v>0</v>
      </c>
      <c r="GV43">
        <v>0</v>
      </c>
      <c r="GW43">
        <v>0</v>
      </c>
      <c r="GY43">
        <f t="shared" si="0"/>
        <v>1073</v>
      </c>
      <c r="HA43">
        <v>0</v>
      </c>
      <c r="HB43">
        <v>0</v>
      </c>
      <c r="HC43">
        <v>0</v>
      </c>
      <c r="HD43">
        <v>12</v>
      </c>
      <c r="HE43">
        <v>7</v>
      </c>
      <c r="HF43">
        <v>19</v>
      </c>
      <c r="HG43">
        <v>3</v>
      </c>
      <c r="HH43">
        <v>1</v>
      </c>
      <c r="HI43">
        <v>4</v>
      </c>
      <c r="HJ43">
        <v>1</v>
      </c>
      <c r="HK43">
        <v>0</v>
      </c>
      <c r="HL43">
        <v>1</v>
      </c>
      <c r="HM43">
        <v>2776</v>
      </c>
      <c r="HN43">
        <v>2946</v>
      </c>
      <c r="HO43">
        <v>5722</v>
      </c>
    </row>
    <row r="44" spans="1:223">
      <c r="A44" t="s">
        <v>1483</v>
      </c>
      <c r="B44">
        <v>16</v>
      </c>
      <c r="C44">
        <v>14</v>
      </c>
      <c r="D44">
        <v>10</v>
      </c>
      <c r="E44">
        <v>12</v>
      </c>
      <c r="F44">
        <v>15</v>
      </c>
      <c r="G44">
        <v>19</v>
      </c>
      <c r="H44">
        <v>24</v>
      </c>
      <c r="I44">
        <v>16</v>
      </c>
      <c r="J44">
        <v>15</v>
      </c>
      <c r="K44">
        <v>17</v>
      </c>
      <c r="L44">
        <v>25</v>
      </c>
      <c r="M44">
        <v>14</v>
      </c>
      <c r="N44">
        <v>18</v>
      </c>
      <c r="O44">
        <v>12</v>
      </c>
      <c r="P44">
        <v>28</v>
      </c>
      <c r="Q44">
        <v>19</v>
      </c>
      <c r="R44">
        <v>28</v>
      </c>
      <c r="S44">
        <v>22</v>
      </c>
      <c r="T44">
        <v>26</v>
      </c>
      <c r="U44">
        <v>26</v>
      </c>
      <c r="V44">
        <v>20</v>
      </c>
      <c r="W44">
        <v>18</v>
      </c>
      <c r="X44">
        <v>22</v>
      </c>
      <c r="Y44">
        <v>17</v>
      </c>
      <c r="Z44">
        <v>21</v>
      </c>
      <c r="AA44">
        <v>12</v>
      </c>
      <c r="AB44">
        <v>23</v>
      </c>
      <c r="AC44">
        <v>20</v>
      </c>
      <c r="AD44">
        <v>29</v>
      </c>
      <c r="AE44">
        <v>21</v>
      </c>
      <c r="AF44">
        <v>18</v>
      </c>
      <c r="AG44">
        <v>23</v>
      </c>
      <c r="AH44">
        <v>23</v>
      </c>
      <c r="AI44">
        <v>16</v>
      </c>
      <c r="AJ44">
        <v>23</v>
      </c>
      <c r="AK44">
        <v>22</v>
      </c>
      <c r="AL44">
        <v>26</v>
      </c>
      <c r="AM44">
        <v>29</v>
      </c>
      <c r="AN44">
        <v>22</v>
      </c>
      <c r="AO44">
        <v>25</v>
      </c>
      <c r="AP44">
        <v>25</v>
      </c>
      <c r="AQ44">
        <v>18</v>
      </c>
      <c r="AR44">
        <v>20</v>
      </c>
      <c r="AS44">
        <v>19</v>
      </c>
      <c r="AT44">
        <v>24</v>
      </c>
      <c r="AU44">
        <v>17</v>
      </c>
      <c r="AV44">
        <v>37</v>
      </c>
      <c r="AW44">
        <v>35</v>
      </c>
      <c r="AX44">
        <v>33</v>
      </c>
      <c r="AY44">
        <v>31</v>
      </c>
      <c r="AZ44">
        <v>27</v>
      </c>
      <c r="BA44">
        <v>31</v>
      </c>
      <c r="BB44">
        <v>28</v>
      </c>
      <c r="BC44">
        <v>28</v>
      </c>
      <c r="BD44">
        <v>27</v>
      </c>
      <c r="BE44">
        <v>30</v>
      </c>
      <c r="BF44">
        <v>26</v>
      </c>
      <c r="BG44">
        <v>35</v>
      </c>
      <c r="BH44">
        <v>41</v>
      </c>
      <c r="BI44">
        <v>20</v>
      </c>
      <c r="BJ44">
        <v>33</v>
      </c>
      <c r="BK44">
        <v>30</v>
      </c>
      <c r="BL44">
        <v>26</v>
      </c>
      <c r="BM44">
        <v>32</v>
      </c>
      <c r="BN44">
        <v>26</v>
      </c>
      <c r="BO44">
        <v>32</v>
      </c>
      <c r="BP44">
        <v>27</v>
      </c>
      <c r="BQ44">
        <v>20</v>
      </c>
      <c r="BR44">
        <v>28</v>
      </c>
      <c r="BS44">
        <v>31</v>
      </c>
      <c r="BT44">
        <v>34</v>
      </c>
      <c r="BU44">
        <v>29</v>
      </c>
      <c r="BV44">
        <v>24</v>
      </c>
      <c r="BW44">
        <v>41</v>
      </c>
      <c r="BX44">
        <v>28</v>
      </c>
      <c r="BY44">
        <v>17</v>
      </c>
      <c r="BZ44">
        <v>33</v>
      </c>
      <c r="CA44">
        <v>31</v>
      </c>
      <c r="CB44">
        <v>44</v>
      </c>
      <c r="CC44">
        <v>25</v>
      </c>
      <c r="CD44">
        <v>26</v>
      </c>
      <c r="CE44">
        <v>23</v>
      </c>
      <c r="CF44">
        <v>36</v>
      </c>
      <c r="CG44">
        <v>32</v>
      </c>
      <c r="CH44">
        <v>40</v>
      </c>
      <c r="CI44">
        <v>22</v>
      </c>
      <c r="CJ44">
        <v>35</v>
      </c>
      <c r="CK44">
        <v>34</v>
      </c>
      <c r="CL44">
        <v>36</v>
      </c>
      <c r="CM44">
        <v>44</v>
      </c>
      <c r="CN44">
        <v>30</v>
      </c>
      <c r="CO44">
        <v>34</v>
      </c>
      <c r="CP44">
        <v>28</v>
      </c>
      <c r="CQ44">
        <v>40</v>
      </c>
      <c r="CR44">
        <v>34</v>
      </c>
      <c r="CS44">
        <v>36</v>
      </c>
      <c r="CT44">
        <v>40</v>
      </c>
      <c r="CU44">
        <v>35</v>
      </c>
      <c r="CV44">
        <v>35</v>
      </c>
      <c r="CW44">
        <v>61</v>
      </c>
      <c r="CX44">
        <v>24</v>
      </c>
      <c r="CY44">
        <v>54</v>
      </c>
      <c r="CZ44">
        <v>58</v>
      </c>
      <c r="DA44">
        <v>44</v>
      </c>
      <c r="DB44">
        <v>63</v>
      </c>
      <c r="DC44">
        <v>57</v>
      </c>
      <c r="DD44">
        <v>42</v>
      </c>
      <c r="DE44">
        <v>51</v>
      </c>
      <c r="DF44">
        <v>30</v>
      </c>
      <c r="DG44">
        <v>45</v>
      </c>
      <c r="DH44">
        <v>44</v>
      </c>
      <c r="DI44">
        <v>30</v>
      </c>
      <c r="DJ44">
        <v>41</v>
      </c>
      <c r="DK44">
        <v>34</v>
      </c>
      <c r="DL44">
        <v>31</v>
      </c>
      <c r="DM44">
        <v>37</v>
      </c>
      <c r="DN44">
        <v>35</v>
      </c>
      <c r="DO44">
        <v>29</v>
      </c>
      <c r="DP44">
        <v>34</v>
      </c>
      <c r="DQ44">
        <v>27</v>
      </c>
      <c r="DR44">
        <v>23</v>
      </c>
      <c r="DS44">
        <v>23</v>
      </c>
      <c r="DT44">
        <v>31</v>
      </c>
      <c r="DU44">
        <v>46</v>
      </c>
      <c r="DV44">
        <v>26</v>
      </c>
      <c r="DW44">
        <v>31</v>
      </c>
      <c r="DX44">
        <v>26</v>
      </c>
      <c r="DY44">
        <v>31</v>
      </c>
      <c r="DZ44">
        <v>25</v>
      </c>
      <c r="EA44">
        <v>29</v>
      </c>
      <c r="EB44">
        <v>26</v>
      </c>
      <c r="EC44">
        <v>23</v>
      </c>
      <c r="ED44">
        <v>17</v>
      </c>
      <c r="EE44">
        <v>24</v>
      </c>
      <c r="EF44">
        <v>19</v>
      </c>
      <c r="EG44">
        <v>20</v>
      </c>
      <c r="EH44">
        <v>15</v>
      </c>
      <c r="EI44">
        <v>18</v>
      </c>
      <c r="EJ44">
        <v>14</v>
      </c>
      <c r="EK44">
        <v>16</v>
      </c>
      <c r="EL44">
        <v>16</v>
      </c>
      <c r="EM44">
        <v>18</v>
      </c>
      <c r="EN44">
        <v>29</v>
      </c>
      <c r="EO44">
        <v>16</v>
      </c>
      <c r="EP44">
        <v>11</v>
      </c>
      <c r="EQ44">
        <v>24</v>
      </c>
      <c r="ER44">
        <v>10</v>
      </c>
      <c r="ES44">
        <v>28</v>
      </c>
      <c r="ET44">
        <v>8</v>
      </c>
      <c r="EU44">
        <v>24</v>
      </c>
      <c r="EV44">
        <v>6</v>
      </c>
      <c r="EW44">
        <v>13</v>
      </c>
      <c r="EX44">
        <v>12</v>
      </c>
      <c r="EY44">
        <v>19</v>
      </c>
      <c r="EZ44">
        <v>3</v>
      </c>
      <c r="FA44">
        <v>12</v>
      </c>
      <c r="FB44">
        <v>8</v>
      </c>
      <c r="FC44">
        <v>19</v>
      </c>
      <c r="FD44">
        <v>8</v>
      </c>
      <c r="FE44">
        <v>12</v>
      </c>
      <c r="FF44">
        <v>5</v>
      </c>
      <c r="FG44">
        <v>10</v>
      </c>
      <c r="FH44">
        <v>2</v>
      </c>
      <c r="FI44">
        <v>9</v>
      </c>
      <c r="FJ44">
        <v>4</v>
      </c>
      <c r="FK44">
        <v>13</v>
      </c>
      <c r="FL44">
        <v>2</v>
      </c>
      <c r="FM44">
        <v>5</v>
      </c>
      <c r="FN44">
        <v>4</v>
      </c>
      <c r="FO44">
        <v>10</v>
      </c>
      <c r="FP44">
        <v>4</v>
      </c>
      <c r="FQ44">
        <v>7</v>
      </c>
      <c r="FR44">
        <v>3</v>
      </c>
      <c r="FS44">
        <v>3</v>
      </c>
      <c r="FT44">
        <v>2</v>
      </c>
      <c r="FU44">
        <v>4</v>
      </c>
      <c r="FV44">
        <v>1</v>
      </c>
      <c r="FW44">
        <v>5</v>
      </c>
      <c r="FX44">
        <v>3</v>
      </c>
      <c r="FY44">
        <v>3</v>
      </c>
      <c r="FZ44">
        <v>0</v>
      </c>
      <c r="GA44">
        <v>2</v>
      </c>
      <c r="GB44">
        <v>0</v>
      </c>
      <c r="GC44">
        <v>1</v>
      </c>
      <c r="GD44">
        <v>0</v>
      </c>
      <c r="GE44">
        <v>1</v>
      </c>
      <c r="GF44">
        <v>1</v>
      </c>
      <c r="GG44">
        <v>1</v>
      </c>
      <c r="GH44">
        <v>1</v>
      </c>
      <c r="GI44">
        <v>2</v>
      </c>
      <c r="GJ44">
        <v>0</v>
      </c>
      <c r="GK44">
        <v>1</v>
      </c>
      <c r="GL44">
        <v>0</v>
      </c>
      <c r="GM44">
        <v>0</v>
      </c>
      <c r="GN44">
        <v>1</v>
      </c>
      <c r="GO44">
        <v>0</v>
      </c>
      <c r="GP44">
        <v>0</v>
      </c>
      <c r="GQ44">
        <v>0</v>
      </c>
      <c r="GR44">
        <v>0</v>
      </c>
      <c r="GS44">
        <v>0</v>
      </c>
      <c r="GT44">
        <v>0</v>
      </c>
      <c r="GU44">
        <v>0</v>
      </c>
      <c r="GV44">
        <v>0</v>
      </c>
      <c r="GW44">
        <v>0</v>
      </c>
      <c r="GY44">
        <f t="shared" si="0"/>
        <v>889</v>
      </c>
      <c r="HA44">
        <v>0</v>
      </c>
      <c r="HB44">
        <v>0</v>
      </c>
      <c r="HC44">
        <v>0</v>
      </c>
      <c r="HD44">
        <v>0</v>
      </c>
      <c r="HE44">
        <v>0</v>
      </c>
      <c r="HF44">
        <v>0</v>
      </c>
      <c r="HG44">
        <v>3</v>
      </c>
      <c r="HH44">
        <v>0</v>
      </c>
      <c r="HI44">
        <v>3</v>
      </c>
      <c r="HJ44">
        <v>0</v>
      </c>
      <c r="HK44">
        <v>0</v>
      </c>
      <c r="HL44">
        <v>0</v>
      </c>
      <c r="HM44">
        <v>2134</v>
      </c>
      <c r="HN44">
        <v>2218</v>
      </c>
      <c r="HO44">
        <v>4352</v>
      </c>
    </row>
    <row r="45" spans="1:223">
      <c r="A45" t="s">
        <v>1484</v>
      </c>
      <c r="B45">
        <v>19</v>
      </c>
      <c r="C45">
        <v>17</v>
      </c>
      <c r="D45">
        <v>20</v>
      </c>
      <c r="E45">
        <v>7</v>
      </c>
      <c r="F45">
        <v>15</v>
      </c>
      <c r="G45">
        <v>19</v>
      </c>
      <c r="H45">
        <v>24</v>
      </c>
      <c r="I45">
        <v>22</v>
      </c>
      <c r="J45">
        <v>14</v>
      </c>
      <c r="K45">
        <v>18</v>
      </c>
      <c r="L45">
        <v>20</v>
      </c>
      <c r="M45">
        <v>16</v>
      </c>
      <c r="N45">
        <v>27</v>
      </c>
      <c r="O45">
        <v>18</v>
      </c>
      <c r="P45">
        <v>22</v>
      </c>
      <c r="Q45">
        <v>24</v>
      </c>
      <c r="R45">
        <v>24</v>
      </c>
      <c r="S45">
        <v>23</v>
      </c>
      <c r="T45">
        <v>16</v>
      </c>
      <c r="U45">
        <v>20</v>
      </c>
      <c r="V45">
        <v>16</v>
      </c>
      <c r="W45">
        <v>37</v>
      </c>
      <c r="X45">
        <v>29</v>
      </c>
      <c r="Y45">
        <v>14</v>
      </c>
      <c r="Z45">
        <v>30</v>
      </c>
      <c r="AA45">
        <v>22</v>
      </c>
      <c r="AB45">
        <v>22</v>
      </c>
      <c r="AC45">
        <v>23</v>
      </c>
      <c r="AD45">
        <v>29</v>
      </c>
      <c r="AE45">
        <v>28</v>
      </c>
      <c r="AF45">
        <v>25</v>
      </c>
      <c r="AG45">
        <v>27</v>
      </c>
      <c r="AH45">
        <v>25</v>
      </c>
      <c r="AI45">
        <v>37</v>
      </c>
      <c r="AJ45">
        <v>23</v>
      </c>
      <c r="AK45">
        <v>30</v>
      </c>
      <c r="AL45">
        <v>34</v>
      </c>
      <c r="AM45">
        <v>24</v>
      </c>
      <c r="AN45">
        <v>19</v>
      </c>
      <c r="AO45">
        <v>28</v>
      </c>
      <c r="AP45">
        <v>32</v>
      </c>
      <c r="AQ45">
        <v>29</v>
      </c>
      <c r="AR45">
        <v>28</v>
      </c>
      <c r="AS45">
        <v>20</v>
      </c>
      <c r="AT45">
        <v>28</v>
      </c>
      <c r="AU45">
        <v>37</v>
      </c>
      <c r="AV45">
        <v>26</v>
      </c>
      <c r="AW45">
        <v>33</v>
      </c>
      <c r="AX45">
        <v>45</v>
      </c>
      <c r="AY45">
        <v>40</v>
      </c>
      <c r="AZ45">
        <v>32</v>
      </c>
      <c r="BA45">
        <v>33</v>
      </c>
      <c r="BB45">
        <v>37</v>
      </c>
      <c r="BC45">
        <v>25</v>
      </c>
      <c r="BD45">
        <v>31</v>
      </c>
      <c r="BE45">
        <v>31</v>
      </c>
      <c r="BF45">
        <v>45</v>
      </c>
      <c r="BG45">
        <v>29</v>
      </c>
      <c r="BH45">
        <v>24</v>
      </c>
      <c r="BI45">
        <v>35</v>
      </c>
      <c r="BJ45">
        <v>32</v>
      </c>
      <c r="BK45">
        <v>26</v>
      </c>
      <c r="BL45">
        <v>45</v>
      </c>
      <c r="BM45">
        <v>24</v>
      </c>
      <c r="BN45">
        <v>34</v>
      </c>
      <c r="BO45">
        <v>24</v>
      </c>
      <c r="BP45">
        <v>35</v>
      </c>
      <c r="BQ45">
        <v>35</v>
      </c>
      <c r="BR45">
        <v>21</v>
      </c>
      <c r="BS45">
        <v>27</v>
      </c>
      <c r="BT45">
        <v>47</v>
      </c>
      <c r="BU45">
        <v>34</v>
      </c>
      <c r="BV45">
        <v>31</v>
      </c>
      <c r="BW45">
        <v>20</v>
      </c>
      <c r="BX45">
        <v>29</v>
      </c>
      <c r="BY45">
        <v>36</v>
      </c>
      <c r="BZ45">
        <v>36</v>
      </c>
      <c r="CA45">
        <v>26</v>
      </c>
      <c r="CB45">
        <v>30</v>
      </c>
      <c r="CC45">
        <v>39</v>
      </c>
      <c r="CD45">
        <v>42</v>
      </c>
      <c r="CE45">
        <v>29</v>
      </c>
      <c r="CF45">
        <v>39</v>
      </c>
      <c r="CG45">
        <v>37</v>
      </c>
      <c r="CH45">
        <v>38</v>
      </c>
      <c r="CI45">
        <v>40</v>
      </c>
      <c r="CJ45">
        <v>43</v>
      </c>
      <c r="CK45">
        <v>48</v>
      </c>
      <c r="CL45">
        <v>29</v>
      </c>
      <c r="CM45">
        <v>32</v>
      </c>
      <c r="CN45">
        <v>42</v>
      </c>
      <c r="CO45">
        <v>41</v>
      </c>
      <c r="CP45">
        <v>40</v>
      </c>
      <c r="CQ45">
        <v>58</v>
      </c>
      <c r="CR45">
        <v>41</v>
      </c>
      <c r="CS45">
        <v>46</v>
      </c>
      <c r="CT45">
        <v>62</v>
      </c>
      <c r="CU45">
        <v>47</v>
      </c>
      <c r="CV45">
        <v>56</v>
      </c>
      <c r="CW45">
        <v>54</v>
      </c>
      <c r="CX45">
        <v>40</v>
      </c>
      <c r="CY45">
        <v>56</v>
      </c>
      <c r="CZ45">
        <v>47</v>
      </c>
      <c r="DA45">
        <v>52</v>
      </c>
      <c r="DB45">
        <v>52</v>
      </c>
      <c r="DC45">
        <v>45</v>
      </c>
      <c r="DD45">
        <v>41</v>
      </c>
      <c r="DE45">
        <v>47</v>
      </c>
      <c r="DF45">
        <v>45</v>
      </c>
      <c r="DG45">
        <v>54</v>
      </c>
      <c r="DH45">
        <v>43</v>
      </c>
      <c r="DI45">
        <v>46</v>
      </c>
      <c r="DJ45">
        <v>37</v>
      </c>
      <c r="DK45">
        <v>45</v>
      </c>
      <c r="DL45">
        <v>28</v>
      </c>
      <c r="DM45">
        <v>45</v>
      </c>
      <c r="DN45">
        <v>35</v>
      </c>
      <c r="DO45">
        <v>39</v>
      </c>
      <c r="DP45">
        <v>28</v>
      </c>
      <c r="DQ45">
        <v>35</v>
      </c>
      <c r="DR45">
        <v>30</v>
      </c>
      <c r="DS45">
        <v>34</v>
      </c>
      <c r="DT45">
        <v>32</v>
      </c>
      <c r="DU45">
        <v>32</v>
      </c>
      <c r="DV45">
        <v>26</v>
      </c>
      <c r="DW45">
        <v>43</v>
      </c>
      <c r="DX45">
        <v>29</v>
      </c>
      <c r="DY45">
        <v>32</v>
      </c>
      <c r="DZ45">
        <v>26</v>
      </c>
      <c r="EA45">
        <v>25</v>
      </c>
      <c r="EB45">
        <v>22</v>
      </c>
      <c r="EC45">
        <v>28</v>
      </c>
      <c r="ED45">
        <v>27</v>
      </c>
      <c r="EE45">
        <v>24</v>
      </c>
      <c r="EF45">
        <v>26</v>
      </c>
      <c r="EG45">
        <v>26</v>
      </c>
      <c r="EH45">
        <v>16</v>
      </c>
      <c r="EI45">
        <v>24</v>
      </c>
      <c r="EJ45">
        <v>21</v>
      </c>
      <c r="EK45">
        <v>34</v>
      </c>
      <c r="EL45">
        <v>22</v>
      </c>
      <c r="EM45">
        <v>24</v>
      </c>
      <c r="EN45">
        <v>32</v>
      </c>
      <c r="EO45">
        <v>33</v>
      </c>
      <c r="EP45">
        <v>24</v>
      </c>
      <c r="EQ45">
        <v>31</v>
      </c>
      <c r="ER45">
        <v>23</v>
      </c>
      <c r="ES45">
        <v>25</v>
      </c>
      <c r="ET45">
        <v>20</v>
      </c>
      <c r="EU45">
        <v>22</v>
      </c>
      <c r="EV45">
        <v>10</v>
      </c>
      <c r="EW45">
        <v>13</v>
      </c>
      <c r="EX45">
        <v>8</v>
      </c>
      <c r="EY45">
        <v>19</v>
      </c>
      <c r="EZ45">
        <v>11</v>
      </c>
      <c r="FA45">
        <v>17</v>
      </c>
      <c r="FB45">
        <v>12</v>
      </c>
      <c r="FC45">
        <v>19</v>
      </c>
      <c r="FD45">
        <v>11</v>
      </c>
      <c r="FE45">
        <v>10</v>
      </c>
      <c r="FF45">
        <v>10</v>
      </c>
      <c r="FG45">
        <v>15</v>
      </c>
      <c r="FH45">
        <v>4</v>
      </c>
      <c r="FI45">
        <v>14</v>
      </c>
      <c r="FJ45">
        <v>7</v>
      </c>
      <c r="FK45">
        <v>7</v>
      </c>
      <c r="FL45">
        <v>1</v>
      </c>
      <c r="FM45">
        <v>6</v>
      </c>
      <c r="FN45">
        <v>1</v>
      </c>
      <c r="FO45">
        <v>9</v>
      </c>
      <c r="FP45">
        <v>7</v>
      </c>
      <c r="FQ45">
        <v>3</v>
      </c>
      <c r="FR45">
        <v>2</v>
      </c>
      <c r="FS45">
        <v>7</v>
      </c>
      <c r="FT45">
        <v>1</v>
      </c>
      <c r="FU45">
        <v>3</v>
      </c>
      <c r="FV45">
        <v>2</v>
      </c>
      <c r="FW45">
        <v>6</v>
      </c>
      <c r="FX45">
        <v>3</v>
      </c>
      <c r="FY45">
        <v>2</v>
      </c>
      <c r="FZ45">
        <v>1</v>
      </c>
      <c r="GA45">
        <v>6</v>
      </c>
      <c r="GB45">
        <v>2</v>
      </c>
      <c r="GC45">
        <v>1</v>
      </c>
      <c r="GD45">
        <v>3</v>
      </c>
      <c r="GE45">
        <v>4</v>
      </c>
      <c r="GF45">
        <v>1</v>
      </c>
      <c r="GG45">
        <v>1</v>
      </c>
      <c r="GH45">
        <v>0</v>
      </c>
      <c r="GI45">
        <v>0</v>
      </c>
      <c r="GJ45">
        <v>1</v>
      </c>
      <c r="GK45">
        <v>0</v>
      </c>
      <c r="GL45">
        <v>0</v>
      </c>
      <c r="GM45">
        <v>0</v>
      </c>
      <c r="GN45">
        <v>0</v>
      </c>
      <c r="GO45">
        <v>0</v>
      </c>
      <c r="GP45">
        <v>0</v>
      </c>
      <c r="GQ45">
        <v>1</v>
      </c>
      <c r="GR45">
        <v>0</v>
      </c>
      <c r="GS45">
        <v>0</v>
      </c>
      <c r="GT45">
        <v>1</v>
      </c>
      <c r="GU45">
        <v>0</v>
      </c>
      <c r="GV45">
        <v>0</v>
      </c>
      <c r="GW45">
        <v>0</v>
      </c>
      <c r="GY45">
        <f t="shared" si="0"/>
        <v>1075</v>
      </c>
      <c r="HA45">
        <v>0</v>
      </c>
      <c r="HB45">
        <v>0</v>
      </c>
      <c r="HC45">
        <v>0</v>
      </c>
      <c r="HD45">
        <v>0</v>
      </c>
      <c r="HE45">
        <v>0</v>
      </c>
      <c r="HF45">
        <v>0</v>
      </c>
      <c r="HG45">
        <v>3</v>
      </c>
      <c r="HH45">
        <v>0</v>
      </c>
      <c r="HI45">
        <v>3</v>
      </c>
      <c r="HJ45">
        <v>0</v>
      </c>
      <c r="HK45">
        <v>0</v>
      </c>
      <c r="HL45">
        <v>0</v>
      </c>
      <c r="HM45">
        <v>2427</v>
      </c>
      <c r="HN45">
        <v>2553</v>
      </c>
      <c r="HO45">
        <v>4980</v>
      </c>
    </row>
    <row r="46" spans="1:223">
      <c r="A46" t="s">
        <v>1485</v>
      </c>
      <c r="B46">
        <v>44</v>
      </c>
      <c r="C46">
        <v>41</v>
      </c>
      <c r="D46">
        <v>43</v>
      </c>
      <c r="E46">
        <v>46</v>
      </c>
      <c r="F46">
        <v>41</v>
      </c>
      <c r="G46">
        <v>50</v>
      </c>
      <c r="H46">
        <v>52</v>
      </c>
      <c r="I46">
        <v>53</v>
      </c>
      <c r="J46">
        <v>41</v>
      </c>
      <c r="K46">
        <v>43</v>
      </c>
      <c r="L46">
        <v>52</v>
      </c>
      <c r="M46">
        <v>39</v>
      </c>
      <c r="N46">
        <v>47</v>
      </c>
      <c r="O46">
        <v>55</v>
      </c>
      <c r="P46">
        <v>59</v>
      </c>
      <c r="Q46">
        <v>50</v>
      </c>
      <c r="R46">
        <v>53</v>
      </c>
      <c r="S46">
        <v>62</v>
      </c>
      <c r="T46">
        <v>58</v>
      </c>
      <c r="U46">
        <v>61</v>
      </c>
      <c r="V46">
        <v>58</v>
      </c>
      <c r="W46">
        <v>63</v>
      </c>
      <c r="X46">
        <v>58</v>
      </c>
      <c r="Y46">
        <v>72</v>
      </c>
      <c r="Z46">
        <v>60</v>
      </c>
      <c r="AA46">
        <v>49</v>
      </c>
      <c r="AB46">
        <v>55</v>
      </c>
      <c r="AC46">
        <v>55</v>
      </c>
      <c r="AD46">
        <v>57</v>
      </c>
      <c r="AE46">
        <v>46</v>
      </c>
      <c r="AF46">
        <v>64</v>
      </c>
      <c r="AG46">
        <v>40</v>
      </c>
      <c r="AH46">
        <v>47</v>
      </c>
      <c r="AI46">
        <v>53</v>
      </c>
      <c r="AJ46">
        <v>58</v>
      </c>
      <c r="AK46">
        <v>55</v>
      </c>
      <c r="AL46">
        <v>59</v>
      </c>
      <c r="AM46">
        <v>47</v>
      </c>
      <c r="AN46">
        <v>59</v>
      </c>
      <c r="AO46">
        <v>42</v>
      </c>
      <c r="AP46">
        <v>54</v>
      </c>
      <c r="AQ46">
        <v>46</v>
      </c>
      <c r="AR46">
        <v>43</v>
      </c>
      <c r="AS46">
        <v>40</v>
      </c>
      <c r="AT46">
        <v>62</v>
      </c>
      <c r="AU46">
        <v>53</v>
      </c>
      <c r="AV46">
        <v>49</v>
      </c>
      <c r="AW46">
        <v>53</v>
      </c>
      <c r="AX46">
        <v>76</v>
      </c>
      <c r="AY46">
        <v>62</v>
      </c>
      <c r="AZ46">
        <v>67</v>
      </c>
      <c r="BA46">
        <v>74</v>
      </c>
      <c r="BB46">
        <v>70</v>
      </c>
      <c r="BC46">
        <v>69</v>
      </c>
      <c r="BD46">
        <v>86</v>
      </c>
      <c r="BE46">
        <v>68</v>
      </c>
      <c r="BF46">
        <v>77</v>
      </c>
      <c r="BG46">
        <v>69</v>
      </c>
      <c r="BH46">
        <v>88</v>
      </c>
      <c r="BI46">
        <v>76</v>
      </c>
      <c r="BJ46">
        <v>79</v>
      </c>
      <c r="BK46">
        <v>86</v>
      </c>
      <c r="BL46">
        <v>64</v>
      </c>
      <c r="BM46">
        <v>63</v>
      </c>
      <c r="BN46">
        <v>94</v>
      </c>
      <c r="BO46">
        <v>67</v>
      </c>
      <c r="BP46">
        <v>86</v>
      </c>
      <c r="BQ46">
        <v>73</v>
      </c>
      <c r="BR46">
        <v>70</v>
      </c>
      <c r="BS46">
        <v>67</v>
      </c>
      <c r="BT46">
        <v>58</v>
      </c>
      <c r="BU46">
        <v>76</v>
      </c>
      <c r="BV46">
        <v>66</v>
      </c>
      <c r="BW46">
        <v>78</v>
      </c>
      <c r="BX46">
        <v>73</v>
      </c>
      <c r="BY46">
        <v>73</v>
      </c>
      <c r="BZ46">
        <v>80</v>
      </c>
      <c r="CA46">
        <v>102</v>
      </c>
      <c r="CB46">
        <v>95</v>
      </c>
      <c r="CC46">
        <v>76</v>
      </c>
      <c r="CD46">
        <v>93</v>
      </c>
      <c r="CE46">
        <v>89</v>
      </c>
      <c r="CF46">
        <v>75</v>
      </c>
      <c r="CG46">
        <v>67</v>
      </c>
      <c r="CH46">
        <v>74</v>
      </c>
      <c r="CI46">
        <v>73</v>
      </c>
      <c r="CJ46">
        <v>74</v>
      </c>
      <c r="CK46">
        <v>83</v>
      </c>
      <c r="CL46">
        <v>82</v>
      </c>
      <c r="CM46">
        <v>87</v>
      </c>
      <c r="CN46">
        <v>97</v>
      </c>
      <c r="CO46">
        <v>79</v>
      </c>
      <c r="CP46">
        <v>87</v>
      </c>
      <c r="CQ46">
        <v>78</v>
      </c>
      <c r="CR46">
        <v>97</v>
      </c>
      <c r="CS46">
        <v>120</v>
      </c>
      <c r="CT46">
        <v>101</v>
      </c>
      <c r="CU46">
        <v>102</v>
      </c>
      <c r="CV46">
        <v>93</v>
      </c>
      <c r="CW46">
        <v>100</v>
      </c>
      <c r="CX46">
        <v>108</v>
      </c>
      <c r="CY46">
        <v>114</v>
      </c>
      <c r="CZ46">
        <v>86</v>
      </c>
      <c r="DA46">
        <v>124</v>
      </c>
      <c r="DB46">
        <v>83</v>
      </c>
      <c r="DC46">
        <v>92</v>
      </c>
      <c r="DD46">
        <v>111</v>
      </c>
      <c r="DE46">
        <v>95</v>
      </c>
      <c r="DF46">
        <v>74</v>
      </c>
      <c r="DG46">
        <v>71</v>
      </c>
      <c r="DH46">
        <v>86</v>
      </c>
      <c r="DI46">
        <v>85</v>
      </c>
      <c r="DJ46">
        <v>95</v>
      </c>
      <c r="DK46">
        <v>89</v>
      </c>
      <c r="DL46">
        <v>61</v>
      </c>
      <c r="DM46">
        <v>63</v>
      </c>
      <c r="DN46">
        <v>64</v>
      </c>
      <c r="DO46">
        <v>65</v>
      </c>
      <c r="DP46">
        <v>78</v>
      </c>
      <c r="DQ46">
        <v>83</v>
      </c>
      <c r="DR46">
        <v>84</v>
      </c>
      <c r="DS46">
        <v>71</v>
      </c>
      <c r="DT46">
        <v>49</v>
      </c>
      <c r="DU46">
        <v>77</v>
      </c>
      <c r="DV46">
        <v>55</v>
      </c>
      <c r="DW46">
        <v>81</v>
      </c>
      <c r="DX46">
        <v>50</v>
      </c>
      <c r="DY46">
        <v>48</v>
      </c>
      <c r="DZ46">
        <v>43</v>
      </c>
      <c r="EA46">
        <v>45</v>
      </c>
      <c r="EB46">
        <v>48</v>
      </c>
      <c r="EC46">
        <v>55</v>
      </c>
      <c r="ED46">
        <v>43</v>
      </c>
      <c r="EE46">
        <v>49</v>
      </c>
      <c r="EF46">
        <v>48</v>
      </c>
      <c r="EG46">
        <v>41</v>
      </c>
      <c r="EH46">
        <v>51</v>
      </c>
      <c r="EI46">
        <v>57</v>
      </c>
      <c r="EJ46">
        <v>36</v>
      </c>
      <c r="EK46">
        <v>52</v>
      </c>
      <c r="EL46">
        <v>33</v>
      </c>
      <c r="EM46">
        <v>42</v>
      </c>
      <c r="EN46">
        <v>29</v>
      </c>
      <c r="EO46">
        <v>47</v>
      </c>
      <c r="EP46">
        <v>30</v>
      </c>
      <c r="EQ46">
        <v>34</v>
      </c>
      <c r="ER46">
        <v>27</v>
      </c>
      <c r="ES46">
        <v>39</v>
      </c>
      <c r="ET46">
        <v>23</v>
      </c>
      <c r="EU46">
        <v>34</v>
      </c>
      <c r="EV46">
        <v>18</v>
      </c>
      <c r="EW46">
        <v>30</v>
      </c>
      <c r="EX46">
        <v>13</v>
      </c>
      <c r="EY46">
        <v>27</v>
      </c>
      <c r="EZ46">
        <v>12</v>
      </c>
      <c r="FA46">
        <v>19</v>
      </c>
      <c r="FB46">
        <v>11</v>
      </c>
      <c r="FC46">
        <v>21</v>
      </c>
      <c r="FD46">
        <v>14</v>
      </c>
      <c r="FE46">
        <v>18</v>
      </c>
      <c r="FF46">
        <v>9</v>
      </c>
      <c r="FG46">
        <v>14</v>
      </c>
      <c r="FH46">
        <v>11</v>
      </c>
      <c r="FI46">
        <v>17</v>
      </c>
      <c r="FJ46">
        <v>7</v>
      </c>
      <c r="FK46">
        <v>6</v>
      </c>
      <c r="FL46">
        <v>3</v>
      </c>
      <c r="FM46">
        <v>15</v>
      </c>
      <c r="FN46">
        <v>2</v>
      </c>
      <c r="FO46">
        <v>9</v>
      </c>
      <c r="FP46">
        <v>3</v>
      </c>
      <c r="FQ46">
        <v>3</v>
      </c>
      <c r="FR46">
        <v>5</v>
      </c>
      <c r="FS46">
        <v>4</v>
      </c>
      <c r="FT46">
        <v>4</v>
      </c>
      <c r="FU46">
        <v>4</v>
      </c>
      <c r="FV46">
        <v>4</v>
      </c>
      <c r="FW46">
        <v>3</v>
      </c>
      <c r="FX46">
        <v>2</v>
      </c>
      <c r="FY46">
        <v>2</v>
      </c>
      <c r="FZ46">
        <v>0</v>
      </c>
      <c r="GA46">
        <v>0</v>
      </c>
      <c r="GB46">
        <v>3</v>
      </c>
      <c r="GC46">
        <v>0</v>
      </c>
      <c r="GD46">
        <v>2</v>
      </c>
      <c r="GE46">
        <v>0</v>
      </c>
      <c r="GF46">
        <v>1</v>
      </c>
      <c r="GG46">
        <v>1</v>
      </c>
      <c r="GH46">
        <v>0</v>
      </c>
      <c r="GI46">
        <v>1</v>
      </c>
      <c r="GJ46">
        <v>0</v>
      </c>
      <c r="GK46">
        <v>1</v>
      </c>
      <c r="GL46">
        <v>0</v>
      </c>
      <c r="GM46">
        <v>0</v>
      </c>
      <c r="GN46">
        <v>0</v>
      </c>
      <c r="GO46">
        <v>0</v>
      </c>
      <c r="GP46">
        <v>1</v>
      </c>
      <c r="GQ46">
        <v>0</v>
      </c>
      <c r="GR46">
        <v>0</v>
      </c>
      <c r="GS46">
        <v>0</v>
      </c>
      <c r="GT46">
        <v>0</v>
      </c>
      <c r="GU46">
        <v>0</v>
      </c>
      <c r="GV46">
        <v>0</v>
      </c>
      <c r="GW46">
        <v>0</v>
      </c>
      <c r="GY46">
        <f t="shared" si="0"/>
        <v>1741</v>
      </c>
      <c r="HA46">
        <v>0</v>
      </c>
      <c r="HB46">
        <v>0</v>
      </c>
      <c r="HC46">
        <v>0</v>
      </c>
      <c r="HD46">
        <v>0</v>
      </c>
      <c r="HE46">
        <v>0</v>
      </c>
      <c r="HF46">
        <v>0</v>
      </c>
      <c r="HG46">
        <v>3</v>
      </c>
      <c r="HH46">
        <v>2</v>
      </c>
      <c r="HI46">
        <v>5</v>
      </c>
      <c r="HJ46">
        <v>0</v>
      </c>
      <c r="HK46">
        <v>0</v>
      </c>
      <c r="HL46">
        <v>0</v>
      </c>
      <c r="HM46">
        <v>4998</v>
      </c>
      <c r="HN46">
        <v>5121</v>
      </c>
      <c r="HO46">
        <v>10119</v>
      </c>
    </row>
    <row r="47" spans="1:223">
      <c r="A47" t="s">
        <v>1486</v>
      </c>
      <c r="B47">
        <v>28</v>
      </c>
      <c r="C47">
        <v>41</v>
      </c>
      <c r="D47">
        <v>34</v>
      </c>
      <c r="E47">
        <v>33</v>
      </c>
      <c r="F47">
        <v>38</v>
      </c>
      <c r="G47">
        <v>37</v>
      </c>
      <c r="H47">
        <v>32</v>
      </c>
      <c r="I47">
        <v>38</v>
      </c>
      <c r="J47">
        <v>42</v>
      </c>
      <c r="K47">
        <v>31</v>
      </c>
      <c r="L47">
        <v>47</v>
      </c>
      <c r="M47">
        <v>37</v>
      </c>
      <c r="N47">
        <v>44</v>
      </c>
      <c r="O47">
        <v>38</v>
      </c>
      <c r="P47">
        <v>37</v>
      </c>
      <c r="Q47">
        <v>37</v>
      </c>
      <c r="R47">
        <v>43</v>
      </c>
      <c r="S47">
        <v>48</v>
      </c>
      <c r="T47">
        <v>26</v>
      </c>
      <c r="U47">
        <v>44</v>
      </c>
      <c r="V47">
        <v>44</v>
      </c>
      <c r="W47">
        <v>45</v>
      </c>
      <c r="X47">
        <v>61</v>
      </c>
      <c r="Y47">
        <v>50</v>
      </c>
      <c r="Z47">
        <v>40</v>
      </c>
      <c r="AA47">
        <v>51</v>
      </c>
      <c r="AB47">
        <v>26</v>
      </c>
      <c r="AC47">
        <v>51</v>
      </c>
      <c r="AD47">
        <v>38</v>
      </c>
      <c r="AE47">
        <v>49</v>
      </c>
      <c r="AF47">
        <v>44</v>
      </c>
      <c r="AG47">
        <v>40</v>
      </c>
      <c r="AH47">
        <v>45</v>
      </c>
      <c r="AI47">
        <v>37</v>
      </c>
      <c r="AJ47">
        <v>59</v>
      </c>
      <c r="AK47">
        <v>40</v>
      </c>
      <c r="AL47">
        <v>41</v>
      </c>
      <c r="AM47">
        <v>38</v>
      </c>
      <c r="AN47">
        <v>32</v>
      </c>
      <c r="AO47">
        <v>45</v>
      </c>
      <c r="AP47">
        <v>48</v>
      </c>
      <c r="AQ47">
        <v>36</v>
      </c>
      <c r="AR47">
        <v>51</v>
      </c>
      <c r="AS47">
        <v>29</v>
      </c>
      <c r="AT47">
        <v>51</v>
      </c>
      <c r="AU47">
        <v>46</v>
      </c>
      <c r="AV47">
        <v>53</v>
      </c>
      <c r="AW47">
        <v>48</v>
      </c>
      <c r="AX47">
        <v>55</v>
      </c>
      <c r="AY47">
        <v>51</v>
      </c>
      <c r="AZ47">
        <v>49</v>
      </c>
      <c r="BA47">
        <v>41</v>
      </c>
      <c r="BB47">
        <v>37</v>
      </c>
      <c r="BC47">
        <v>56</v>
      </c>
      <c r="BD47">
        <v>50</v>
      </c>
      <c r="BE47">
        <v>60</v>
      </c>
      <c r="BF47">
        <v>70</v>
      </c>
      <c r="BG47">
        <v>47</v>
      </c>
      <c r="BH47">
        <v>73</v>
      </c>
      <c r="BI47">
        <v>52</v>
      </c>
      <c r="BJ47">
        <v>60</v>
      </c>
      <c r="BK47">
        <v>62</v>
      </c>
      <c r="BL47">
        <v>54</v>
      </c>
      <c r="BM47">
        <v>51</v>
      </c>
      <c r="BN47">
        <v>60</v>
      </c>
      <c r="BO47">
        <v>51</v>
      </c>
      <c r="BP47">
        <v>46</v>
      </c>
      <c r="BQ47">
        <v>50</v>
      </c>
      <c r="BR47">
        <v>63</v>
      </c>
      <c r="BS47">
        <v>49</v>
      </c>
      <c r="BT47">
        <v>53</v>
      </c>
      <c r="BU47">
        <v>43</v>
      </c>
      <c r="BV47">
        <v>54</v>
      </c>
      <c r="BW47">
        <v>53</v>
      </c>
      <c r="BX47">
        <v>56</v>
      </c>
      <c r="BY47">
        <v>57</v>
      </c>
      <c r="BZ47">
        <v>65</v>
      </c>
      <c r="CA47">
        <v>58</v>
      </c>
      <c r="CB47">
        <v>48</v>
      </c>
      <c r="CC47">
        <v>65</v>
      </c>
      <c r="CD47">
        <v>71</v>
      </c>
      <c r="CE47">
        <v>62</v>
      </c>
      <c r="CF47">
        <v>58</v>
      </c>
      <c r="CG47">
        <v>56</v>
      </c>
      <c r="CH47">
        <v>70</v>
      </c>
      <c r="CI47">
        <v>52</v>
      </c>
      <c r="CJ47">
        <v>60</v>
      </c>
      <c r="CK47">
        <v>56</v>
      </c>
      <c r="CL47">
        <v>68</v>
      </c>
      <c r="CM47">
        <v>65</v>
      </c>
      <c r="CN47">
        <v>59</v>
      </c>
      <c r="CO47">
        <v>63</v>
      </c>
      <c r="CP47">
        <v>72</v>
      </c>
      <c r="CQ47">
        <v>75</v>
      </c>
      <c r="CR47">
        <v>81</v>
      </c>
      <c r="CS47">
        <v>60</v>
      </c>
      <c r="CT47">
        <v>82</v>
      </c>
      <c r="CU47">
        <v>87</v>
      </c>
      <c r="CV47">
        <v>63</v>
      </c>
      <c r="CW47">
        <v>70</v>
      </c>
      <c r="CX47">
        <v>91</v>
      </c>
      <c r="CY47">
        <v>83</v>
      </c>
      <c r="CZ47">
        <v>53</v>
      </c>
      <c r="DA47">
        <v>82</v>
      </c>
      <c r="DB47">
        <v>60</v>
      </c>
      <c r="DC47">
        <v>66</v>
      </c>
      <c r="DD47">
        <v>77</v>
      </c>
      <c r="DE47">
        <v>77</v>
      </c>
      <c r="DF47">
        <v>61</v>
      </c>
      <c r="DG47">
        <v>66</v>
      </c>
      <c r="DH47">
        <v>65</v>
      </c>
      <c r="DI47">
        <v>63</v>
      </c>
      <c r="DJ47">
        <v>50</v>
      </c>
      <c r="DK47">
        <v>64</v>
      </c>
      <c r="DL47">
        <v>48</v>
      </c>
      <c r="DM47">
        <v>53</v>
      </c>
      <c r="DN47">
        <v>39</v>
      </c>
      <c r="DO47">
        <v>44</v>
      </c>
      <c r="DP47">
        <v>49</v>
      </c>
      <c r="DQ47">
        <v>54</v>
      </c>
      <c r="DR47">
        <v>44</v>
      </c>
      <c r="DS47">
        <v>55</v>
      </c>
      <c r="DT47">
        <v>62</v>
      </c>
      <c r="DU47">
        <v>53</v>
      </c>
      <c r="DV47">
        <v>34</v>
      </c>
      <c r="DW47">
        <v>53</v>
      </c>
      <c r="DX47">
        <v>35</v>
      </c>
      <c r="DY47">
        <v>31</v>
      </c>
      <c r="DZ47">
        <v>36</v>
      </c>
      <c r="EA47">
        <v>41</v>
      </c>
      <c r="EB47">
        <v>37</v>
      </c>
      <c r="EC47">
        <v>38</v>
      </c>
      <c r="ED47">
        <v>37</v>
      </c>
      <c r="EE47">
        <v>36</v>
      </c>
      <c r="EF47">
        <v>36</v>
      </c>
      <c r="EG47">
        <v>59</v>
      </c>
      <c r="EH47">
        <v>19</v>
      </c>
      <c r="EI47">
        <v>31</v>
      </c>
      <c r="EJ47">
        <v>36</v>
      </c>
      <c r="EK47">
        <v>41</v>
      </c>
      <c r="EL47">
        <v>29</v>
      </c>
      <c r="EM47">
        <v>36</v>
      </c>
      <c r="EN47">
        <v>29</v>
      </c>
      <c r="EO47">
        <v>32</v>
      </c>
      <c r="EP47">
        <v>23</v>
      </c>
      <c r="EQ47">
        <v>32</v>
      </c>
      <c r="ER47">
        <v>27</v>
      </c>
      <c r="ES47">
        <v>29</v>
      </c>
      <c r="ET47">
        <v>27</v>
      </c>
      <c r="EU47">
        <v>27</v>
      </c>
      <c r="EV47">
        <v>23</v>
      </c>
      <c r="EW47">
        <v>29</v>
      </c>
      <c r="EX47">
        <v>18</v>
      </c>
      <c r="EY47">
        <v>20</v>
      </c>
      <c r="EZ47">
        <v>9</v>
      </c>
      <c r="FA47">
        <v>11</v>
      </c>
      <c r="FB47">
        <v>12</v>
      </c>
      <c r="FC47">
        <v>15</v>
      </c>
      <c r="FD47">
        <v>13</v>
      </c>
      <c r="FE47">
        <v>12</v>
      </c>
      <c r="FF47">
        <v>10</v>
      </c>
      <c r="FG47">
        <v>16</v>
      </c>
      <c r="FH47">
        <v>10</v>
      </c>
      <c r="FI47">
        <v>14</v>
      </c>
      <c r="FJ47">
        <v>5</v>
      </c>
      <c r="FK47">
        <v>10</v>
      </c>
      <c r="FL47">
        <v>11</v>
      </c>
      <c r="FM47">
        <v>12</v>
      </c>
      <c r="FN47">
        <v>3</v>
      </c>
      <c r="FO47">
        <v>5</v>
      </c>
      <c r="FP47">
        <v>3</v>
      </c>
      <c r="FQ47">
        <v>6</v>
      </c>
      <c r="FR47">
        <v>1</v>
      </c>
      <c r="FS47">
        <v>7</v>
      </c>
      <c r="FT47">
        <v>4</v>
      </c>
      <c r="FU47">
        <v>10</v>
      </c>
      <c r="FV47">
        <v>0</v>
      </c>
      <c r="FW47">
        <v>10</v>
      </c>
      <c r="FX47">
        <v>4</v>
      </c>
      <c r="FY47">
        <v>2</v>
      </c>
      <c r="FZ47">
        <v>0</v>
      </c>
      <c r="GA47">
        <v>3</v>
      </c>
      <c r="GB47">
        <v>1</v>
      </c>
      <c r="GC47">
        <v>1</v>
      </c>
      <c r="GD47">
        <v>0</v>
      </c>
      <c r="GE47">
        <v>1</v>
      </c>
      <c r="GF47">
        <v>2</v>
      </c>
      <c r="GG47">
        <v>3</v>
      </c>
      <c r="GH47">
        <v>2</v>
      </c>
      <c r="GI47">
        <v>0</v>
      </c>
      <c r="GJ47">
        <v>1</v>
      </c>
      <c r="GK47">
        <v>0</v>
      </c>
      <c r="GL47">
        <v>0</v>
      </c>
      <c r="GM47">
        <v>0</v>
      </c>
      <c r="GN47">
        <v>0</v>
      </c>
      <c r="GO47">
        <v>0</v>
      </c>
      <c r="GP47">
        <v>0</v>
      </c>
      <c r="GQ47">
        <v>1</v>
      </c>
      <c r="GR47">
        <v>0</v>
      </c>
      <c r="GS47">
        <v>0</v>
      </c>
      <c r="GT47">
        <v>0</v>
      </c>
      <c r="GU47">
        <v>0</v>
      </c>
      <c r="GV47">
        <v>0</v>
      </c>
      <c r="GW47">
        <v>0</v>
      </c>
      <c r="GY47">
        <f t="shared" si="0"/>
        <v>1425</v>
      </c>
      <c r="HA47">
        <v>0</v>
      </c>
      <c r="HB47">
        <v>0</v>
      </c>
      <c r="HC47">
        <v>0</v>
      </c>
      <c r="HD47">
        <v>0</v>
      </c>
      <c r="HE47">
        <v>0</v>
      </c>
      <c r="HF47">
        <v>0</v>
      </c>
      <c r="HG47">
        <v>5</v>
      </c>
      <c r="HH47">
        <v>2</v>
      </c>
      <c r="HI47">
        <v>7</v>
      </c>
      <c r="HJ47">
        <v>0</v>
      </c>
      <c r="HK47">
        <v>0</v>
      </c>
      <c r="HL47">
        <v>0</v>
      </c>
      <c r="HM47">
        <v>3822</v>
      </c>
      <c r="HN47">
        <v>3917</v>
      </c>
      <c r="HO47">
        <v>7739</v>
      </c>
    </row>
    <row r="48" spans="1:223">
      <c r="A48" t="s">
        <v>1487</v>
      </c>
      <c r="B48">
        <v>40</v>
      </c>
      <c r="C48">
        <v>36</v>
      </c>
      <c r="D48">
        <v>39</v>
      </c>
      <c r="E48">
        <v>45</v>
      </c>
      <c r="F48">
        <v>43</v>
      </c>
      <c r="G48">
        <v>39</v>
      </c>
      <c r="H48">
        <v>55</v>
      </c>
      <c r="I48">
        <v>56</v>
      </c>
      <c r="J48">
        <v>52</v>
      </c>
      <c r="K48">
        <v>48</v>
      </c>
      <c r="L48">
        <v>57</v>
      </c>
      <c r="M48">
        <v>55</v>
      </c>
      <c r="N48">
        <v>52</v>
      </c>
      <c r="O48">
        <v>55</v>
      </c>
      <c r="P48">
        <v>42</v>
      </c>
      <c r="Q48">
        <v>56</v>
      </c>
      <c r="R48">
        <v>62</v>
      </c>
      <c r="S48">
        <v>58</v>
      </c>
      <c r="T48">
        <v>64</v>
      </c>
      <c r="U48">
        <v>47</v>
      </c>
      <c r="V48">
        <v>57</v>
      </c>
      <c r="W48">
        <v>61</v>
      </c>
      <c r="X48">
        <v>50</v>
      </c>
      <c r="Y48">
        <v>62</v>
      </c>
      <c r="Z48">
        <v>58</v>
      </c>
      <c r="AA48">
        <v>47</v>
      </c>
      <c r="AB48">
        <v>68</v>
      </c>
      <c r="AC48">
        <v>44</v>
      </c>
      <c r="AD48">
        <v>55</v>
      </c>
      <c r="AE48">
        <v>58</v>
      </c>
      <c r="AF48">
        <v>66</v>
      </c>
      <c r="AG48">
        <v>54</v>
      </c>
      <c r="AH48">
        <v>56</v>
      </c>
      <c r="AI48">
        <v>54</v>
      </c>
      <c r="AJ48">
        <v>71</v>
      </c>
      <c r="AK48">
        <v>57</v>
      </c>
      <c r="AL48">
        <v>60</v>
      </c>
      <c r="AM48">
        <v>67</v>
      </c>
      <c r="AN48">
        <v>69</v>
      </c>
      <c r="AO48">
        <v>64</v>
      </c>
      <c r="AP48">
        <v>53</v>
      </c>
      <c r="AQ48">
        <v>62</v>
      </c>
      <c r="AR48">
        <v>61</v>
      </c>
      <c r="AS48">
        <v>52</v>
      </c>
      <c r="AT48">
        <v>61</v>
      </c>
      <c r="AU48">
        <v>52</v>
      </c>
      <c r="AV48">
        <v>82</v>
      </c>
      <c r="AW48">
        <v>84</v>
      </c>
      <c r="AX48">
        <v>85</v>
      </c>
      <c r="AY48">
        <v>79</v>
      </c>
      <c r="AZ48">
        <v>77</v>
      </c>
      <c r="BA48">
        <v>76</v>
      </c>
      <c r="BB48">
        <v>72</v>
      </c>
      <c r="BC48">
        <v>75</v>
      </c>
      <c r="BD48">
        <v>62</v>
      </c>
      <c r="BE48">
        <v>63</v>
      </c>
      <c r="BF48">
        <v>55</v>
      </c>
      <c r="BG48">
        <v>72</v>
      </c>
      <c r="BH48">
        <v>87</v>
      </c>
      <c r="BI48">
        <v>65</v>
      </c>
      <c r="BJ48">
        <v>76</v>
      </c>
      <c r="BK48">
        <v>82</v>
      </c>
      <c r="BL48">
        <v>67</v>
      </c>
      <c r="BM48">
        <v>58</v>
      </c>
      <c r="BN48">
        <v>75</v>
      </c>
      <c r="BO48">
        <v>65</v>
      </c>
      <c r="BP48">
        <v>76</v>
      </c>
      <c r="BQ48">
        <v>65</v>
      </c>
      <c r="BR48">
        <v>69</v>
      </c>
      <c r="BS48">
        <v>58</v>
      </c>
      <c r="BT48">
        <v>61</v>
      </c>
      <c r="BU48">
        <v>69</v>
      </c>
      <c r="BV48">
        <v>69</v>
      </c>
      <c r="BW48">
        <v>63</v>
      </c>
      <c r="BX48">
        <v>71</v>
      </c>
      <c r="BY48">
        <v>66</v>
      </c>
      <c r="BZ48">
        <v>70</v>
      </c>
      <c r="CA48">
        <v>62</v>
      </c>
      <c r="CB48">
        <v>72</v>
      </c>
      <c r="CC48">
        <v>88</v>
      </c>
      <c r="CD48">
        <v>92</v>
      </c>
      <c r="CE48">
        <v>71</v>
      </c>
      <c r="CF48">
        <v>75</v>
      </c>
      <c r="CG48">
        <v>65</v>
      </c>
      <c r="CH48">
        <v>49</v>
      </c>
      <c r="CI48">
        <v>70</v>
      </c>
      <c r="CJ48">
        <v>84</v>
      </c>
      <c r="CK48">
        <v>74</v>
      </c>
      <c r="CL48">
        <v>85</v>
      </c>
      <c r="CM48">
        <v>92</v>
      </c>
      <c r="CN48">
        <v>104</v>
      </c>
      <c r="CO48">
        <v>101</v>
      </c>
      <c r="CP48">
        <v>103</v>
      </c>
      <c r="CQ48">
        <v>103</v>
      </c>
      <c r="CR48">
        <v>100</v>
      </c>
      <c r="CS48">
        <v>85</v>
      </c>
      <c r="CT48">
        <v>98</v>
      </c>
      <c r="CU48">
        <v>108</v>
      </c>
      <c r="CV48">
        <v>88</v>
      </c>
      <c r="CW48">
        <v>99</v>
      </c>
      <c r="CX48">
        <v>118</v>
      </c>
      <c r="CY48">
        <v>113</v>
      </c>
      <c r="CZ48">
        <v>98</v>
      </c>
      <c r="DA48">
        <v>121</v>
      </c>
      <c r="DB48">
        <v>91</v>
      </c>
      <c r="DC48">
        <v>74</v>
      </c>
      <c r="DD48">
        <v>84</v>
      </c>
      <c r="DE48">
        <v>100</v>
      </c>
      <c r="DF48">
        <v>94</v>
      </c>
      <c r="DG48">
        <v>88</v>
      </c>
      <c r="DH48">
        <v>74</v>
      </c>
      <c r="DI48">
        <v>80</v>
      </c>
      <c r="DJ48">
        <v>74</v>
      </c>
      <c r="DK48">
        <v>86</v>
      </c>
      <c r="DL48">
        <v>67</v>
      </c>
      <c r="DM48">
        <v>68</v>
      </c>
      <c r="DN48">
        <v>61</v>
      </c>
      <c r="DO48">
        <v>60</v>
      </c>
      <c r="DP48">
        <v>55</v>
      </c>
      <c r="DQ48">
        <v>58</v>
      </c>
      <c r="DR48">
        <v>85</v>
      </c>
      <c r="DS48">
        <v>66</v>
      </c>
      <c r="DT48">
        <v>53</v>
      </c>
      <c r="DU48">
        <v>71</v>
      </c>
      <c r="DV48">
        <v>64</v>
      </c>
      <c r="DW48">
        <v>65</v>
      </c>
      <c r="DX48">
        <v>48</v>
      </c>
      <c r="DY48">
        <v>48</v>
      </c>
      <c r="DZ48">
        <v>48</v>
      </c>
      <c r="EA48">
        <v>42</v>
      </c>
      <c r="EB48">
        <v>40</v>
      </c>
      <c r="EC48">
        <v>37</v>
      </c>
      <c r="ED48">
        <v>46</v>
      </c>
      <c r="EE48">
        <v>68</v>
      </c>
      <c r="EF48">
        <v>31</v>
      </c>
      <c r="EG48">
        <v>58</v>
      </c>
      <c r="EH48">
        <v>29</v>
      </c>
      <c r="EI48">
        <v>42</v>
      </c>
      <c r="EJ48">
        <v>34</v>
      </c>
      <c r="EK48">
        <v>36</v>
      </c>
      <c r="EL48">
        <v>35</v>
      </c>
      <c r="EM48">
        <v>44</v>
      </c>
      <c r="EN48">
        <v>43</v>
      </c>
      <c r="EO48">
        <v>48</v>
      </c>
      <c r="EP48">
        <v>32</v>
      </c>
      <c r="EQ48">
        <v>41</v>
      </c>
      <c r="ER48">
        <v>28</v>
      </c>
      <c r="ES48">
        <v>42</v>
      </c>
      <c r="ET48">
        <v>25</v>
      </c>
      <c r="EU48">
        <v>34</v>
      </c>
      <c r="EV48">
        <v>29</v>
      </c>
      <c r="EW48">
        <v>26</v>
      </c>
      <c r="EX48">
        <v>25</v>
      </c>
      <c r="EY48">
        <v>30</v>
      </c>
      <c r="EZ48">
        <v>16</v>
      </c>
      <c r="FA48">
        <v>30</v>
      </c>
      <c r="FB48">
        <v>20</v>
      </c>
      <c r="FC48">
        <v>28</v>
      </c>
      <c r="FD48">
        <v>13</v>
      </c>
      <c r="FE48">
        <v>15</v>
      </c>
      <c r="FF48">
        <v>13</v>
      </c>
      <c r="FG48">
        <v>17</v>
      </c>
      <c r="FH48">
        <v>10</v>
      </c>
      <c r="FI48">
        <v>21</v>
      </c>
      <c r="FJ48">
        <v>11</v>
      </c>
      <c r="FK48">
        <v>17</v>
      </c>
      <c r="FL48">
        <v>7</v>
      </c>
      <c r="FM48">
        <v>14</v>
      </c>
      <c r="FN48">
        <v>4</v>
      </c>
      <c r="FO48">
        <v>11</v>
      </c>
      <c r="FP48">
        <v>7</v>
      </c>
      <c r="FQ48">
        <v>7</v>
      </c>
      <c r="FR48">
        <v>1</v>
      </c>
      <c r="FS48">
        <v>6</v>
      </c>
      <c r="FT48">
        <v>1</v>
      </c>
      <c r="FU48">
        <v>4</v>
      </c>
      <c r="FV48">
        <v>6</v>
      </c>
      <c r="FW48">
        <v>2</v>
      </c>
      <c r="FX48">
        <v>2</v>
      </c>
      <c r="FY48">
        <v>3</v>
      </c>
      <c r="FZ48">
        <v>2</v>
      </c>
      <c r="GA48">
        <v>3</v>
      </c>
      <c r="GB48">
        <v>2</v>
      </c>
      <c r="GC48">
        <v>2</v>
      </c>
      <c r="GD48">
        <v>1</v>
      </c>
      <c r="GE48">
        <v>1</v>
      </c>
      <c r="GF48">
        <v>0</v>
      </c>
      <c r="GG48">
        <v>0</v>
      </c>
      <c r="GH48">
        <v>1</v>
      </c>
      <c r="GI48">
        <v>4</v>
      </c>
      <c r="GJ48">
        <v>1</v>
      </c>
      <c r="GK48">
        <v>0</v>
      </c>
      <c r="GL48">
        <v>0</v>
      </c>
      <c r="GM48">
        <v>0</v>
      </c>
      <c r="GN48">
        <v>0</v>
      </c>
      <c r="GO48">
        <v>2</v>
      </c>
      <c r="GP48">
        <v>0</v>
      </c>
      <c r="GQ48">
        <v>0</v>
      </c>
      <c r="GR48">
        <v>1</v>
      </c>
      <c r="GS48">
        <v>2</v>
      </c>
      <c r="GT48">
        <v>0</v>
      </c>
      <c r="GU48">
        <v>0</v>
      </c>
      <c r="GV48">
        <v>0</v>
      </c>
      <c r="GW48">
        <v>0</v>
      </c>
      <c r="GY48">
        <f t="shared" si="0"/>
        <v>1801</v>
      </c>
      <c r="HA48">
        <v>0</v>
      </c>
      <c r="HB48">
        <v>0</v>
      </c>
      <c r="HC48">
        <v>0</v>
      </c>
      <c r="HD48">
        <v>0</v>
      </c>
      <c r="HE48">
        <v>0</v>
      </c>
      <c r="HF48">
        <v>0</v>
      </c>
      <c r="HG48">
        <v>3</v>
      </c>
      <c r="HH48">
        <v>1</v>
      </c>
      <c r="HI48">
        <v>4</v>
      </c>
      <c r="HJ48">
        <v>2</v>
      </c>
      <c r="HK48">
        <v>0</v>
      </c>
      <c r="HL48">
        <v>2</v>
      </c>
      <c r="HM48">
        <v>5030</v>
      </c>
      <c r="HN48">
        <v>5123</v>
      </c>
      <c r="HO48">
        <v>10153</v>
      </c>
    </row>
    <row r="49" spans="1:223">
      <c r="A49" t="s">
        <v>1488</v>
      </c>
      <c r="B49">
        <v>14</v>
      </c>
      <c r="C49">
        <v>22</v>
      </c>
      <c r="D49">
        <v>15</v>
      </c>
      <c r="E49">
        <v>24</v>
      </c>
      <c r="F49">
        <v>22</v>
      </c>
      <c r="G49">
        <v>26</v>
      </c>
      <c r="H49">
        <v>22</v>
      </c>
      <c r="I49">
        <v>19</v>
      </c>
      <c r="J49">
        <v>18</v>
      </c>
      <c r="K49">
        <v>20</v>
      </c>
      <c r="L49">
        <v>24</v>
      </c>
      <c r="M49">
        <v>15</v>
      </c>
      <c r="N49">
        <v>30</v>
      </c>
      <c r="O49">
        <v>31</v>
      </c>
      <c r="P49">
        <v>23</v>
      </c>
      <c r="Q49">
        <v>21</v>
      </c>
      <c r="R49">
        <v>28</v>
      </c>
      <c r="S49">
        <v>21</v>
      </c>
      <c r="T49">
        <v>21</v>
      </c>
      <c r="U49">
        <v>26</v>
      </c>
      <c r="V49">
        <v>19</v>
      </c>
      <c r="W49">
        <v>17</v>
      </c>
      <c r="X49">
        <v>22</v>
      </c>
      <c r="Y49">
        <v>27</v>
      </c>
      <c r="Z49">
        <v>15</v>
      </c>
      <c r="AA49">
        <v>25</v>
      </c>
      <c r="AB49">
        <v>35</v>
      </c>
      <c r="AC49">
        <v>16</v>
      </c>
      <c r="AD49">
        <v>25</v>
      </c>
      <c r="AE49">
        <v>25</v>
      </c>
      <c r="AF49">
        <v>23</v>
      </c>
      <c r="AG49">
        <v>17</v>
      </c>
      <c r="AH49">
        <v>17</v>
      </c>
      <c r="AI49">
        <v>26</v>
      </c>
      <c r="AJ49">
        <v>22</v>
      </c>
      <c r="AK49">
        <v>22</v>
      </c>
      <c r="AL49">
        <v>21</v>
      </c>
      <c r="AM49">
        <v>32</v>
      </c>
      <c r="AN49">
        <v>24</v>
      </c>
      <c r="AO49">
        <v>23</v>
      </c>
      <c r="AP49">
        <v>21</v>
      </c>
      <c r="AQ49">
        <v>23</v>
      </c>
      <c r="AR49">
        <v>20</v>
      </c>
      <c r="AS49">
        <v>22</v>
      </c>
      <c r="AT49">
        <v>20</v>
      </c>
      <c r="AU49">
        <v>24</v>
      </c>
      <c r="AV49">
        <v>31</v>
      </c>
      <c r="AW49">
        <v>37</v>
      </c>
      <c r="AX49">
        <v>25</v>
      </c>
      <c r="AY49">
        <v>24</v>
      </c>
      <c r="AZ49">
        <v>39</v>
      </c>
      <c r="BA49">
        <v>31</v>
      </c>
      <c r="BB49">
        <v>32</v>
      </c>
      <c r="BC49">
        <v>35</v>
      </c>
      <c r="BD49">
        <v>33</v>
      </c>
      <c r="BE49">
        <v>43</v>
      </c>
      <c r="BF49">
        <v>38</v>
      </c>
      <c r="BG49">
        <v>25</v>
      </c>
      <c r="BH49">
        <v>27</v>
      </c>
      <c r="BI49">
        <v>38</v>
      </c>
      <c r="BJ49">
        <v>37</v>
      </c>
      <c r="BK49">
        <v>26</v>
      </c>
      <c r="BL49">
        <v>34</v>
      </c>
      <c r="BM49">
        <v>29</v>
      </c>
      <c r="BN49">
        <v>36</v>
      </c>
      <c r="BO49">
        <v>23</v>
      </c>
      <c r="BP49">
        <v>34</v>
      </c>
      <c r="BQ49">
        <v>34</v>
      </c>
      <c r="BR49">
        <v>40</v>
      </c>
      <c r="BS49">
        <v>31</v>
      </c>
      <c r="BT49">
        <v>35</v>
      </c>
      <c r="BU49">
        <v>36</v>
      </c>
      <c r="BV49">
        <v>44</v>
      </c>
      <c r="BW49">
        <v>26</v>
      </c>
      <c r="BX49">
        <v>37</v>
      </c>
      <c r="BY49">
        <v>30</v>
      </c>
      <c r="BZ49">
        <v>26</v>
      </c>
      <c r="CA49">
        <v>28</v>
      </c>
      <c r="CB49">
        <v>42</v>
      </c>
      <c r="CC49">
        <v>29</v>
      </c>
      <c r="CD49">
        <v>44</v>
      </c>
      <c r="CE49">
        <v>40</v>
      </c>
      <c r="CF49">
        <v>26</v>
      </c>
      <c r="CG49">
        <v>35</v>
      </c>
      <c r="CH49">
        <v>35</v>
      </c>
      <c r="CI49">
        <v>32</v>
      </c>
      <c r="CJ49">
        <v>36</v>
      </c>
      <c r="CK49">
        <v>36</v>
      </c>
      <c r="CL49">
        <v>39</v>
      </c>
      <c r="CM49">
        <v>35</v>
      </c>
      <c r="CN49">
        <v>42</v>
      </c>
      <c r="CO49">
        <v>33</v>
      </c>
      <c r="CP49">
        <v>43</v>
      </c>
      <c r="CQ49">
        <v>44</v>
      </c>
      <c r="CR49">
        <v>29</v>
      </c>
      <c r="CS49">
        <v>39</v>
      </c>
      <c r="CT49">
        <v>33</v>
      </c>
      <c r="CU49">
        <v>37</v>
      </c>
      <c r="CV49">
        <v>44</v>
      </c>
      <c r="CW49">
        <v>37</v>
      </c>
      <c r="CX49">
        <v>45</v>
      </c>
      <c r="CY49">
        <v>42</v>
      </c>
      <c r="CZ49">
        <v>40</v>
      </c>
      <c r="DA49">
        <v>43</v>
      </c>
      <c r="DB49">
        <v>38</v>
      </c>
      <c r="DC49">
        <v>39</v>
      </c>
      <c r="DD49">
        <v>26</v>
      </c>
      <c r="DE49">
        <v>48</v>
      </c>
      <c r="DF49">
        <v>42</v>
      </c>
      <c r="DG49">
        <v>40</v>
      </c>
      <c r="DH49">
        <v>45</v>
      </c>
      <c r="DI49">
        <v>39</v>
      </c>
      <c r="DJ49">
        <v>35</v>
      </c>
      <c r="DK49">
        <v>43</v>
      </c>
      <c r="DL49">
        <v>28</v>
      </c>
      <c r="DM49">
        <v>40</v>
      </c>
      <c r="DN49">
        <v>28</v>
      </c>
      <c r="DO49">
        <v>27</v>
      </c>
      <c r="DP49">
        <v>33</v>
      </c>
      <c r="DQ49">
        <v>28</v>
      </c>
      <c r="DR49">
        <v>25</v>
      </c>
      <c r="DS49">
        <v>31</v>
      </c>
      <c r="DT49">
        <v>27</v>
      </c>
      <c r="DU49">
        <v>39</v>
      </c>
      <c r="DV49">
        <v>34</v>
      </c>
      <c r="DW49">
        <v>27</v>
      </c>
      <c r="DX49">
        <v>25</v>
      </c>
      <c r="DY49">
        <v>30</v>
      </c>
      <c r="DZ49">
        <v>24</v>
      </c>
      <c r="EA49">
        <v>22</v>
      </c>
      <c r="EB49">
        <v>17</v>
      </c>
      <c r="EC49">
        <v>28</v>
      </c>
      <c r="ED49">
        <v>16</v>
      </c>
      <c r="EE49">
        <v>26</v>
      </c>
      <c r="EF49">
        <v>25</v>
      </c>
      <c r="EG49">
        <v>25</v>
      </c>
      <c r="EH49">
        <v>18</v>
      </c>
      <c r="EI49">
        <v>15</v>
      </c>
      <c r="EJ49">
        <v>17</v>
      </c>
      <c r="EK49">
        <v>27</v>
      </c>
      <c r="EL49">
        <v>13</v>
      </c>
      <c r="EM49">
        <v>20</v>
      </c>
      <c r="EN49">
        <v>16</v>
      </c>
      <c r="EO49">
        <v>15</v>
      </c>
      <c r="EP49">
        <v>25</v>
      </c>
      <c r="EQ49">
        <v>22</v>
      </c>
      <c r="ER49">
        <v>12</v>
      </c>
      <c r="ES49">
        <v>16</v>
      </c>
      <c r="ET49">
        <v>9</v>
      </c>
      <c r="EU49">
        <v>22</v>
      </c>
      <c r="EV49">
        <v>13</v>
      </c>
      <c r="EW49">
        <v>19</v>
      </c>
      <c r="EX49">
        <v>9</v>
      </c>
      <c r="EY49">
        <v>7</v>
      </c>
      <c r="EZ49">
        <v>6</v>
      </c>
      <c r="FA49">
        <v>10</v>
      </c>
      <c r="FB49">
        <v>4</v>
      </c>
      <c r="FC49">
        <v>4</v>
      </c>
      <c r="FD49">
        <v>4</v>
      </c>
      <c r="FE49">
        <v>7</v>
      </c>
      <c r="FF49">
        <v>5</v>
      </c>
      <c r="FG49">
        <v>6</v>
      </c>
      <c r="FH49">
        <v>2</v>
      </c>
      <c r="FI49">
        <v>7</v>
      </c>
      <c r="FJ49">
        <v>2</v>
      </c>
      <c r="FK49">
        <v>8</v>
      </c>
      <c r="FL49">
        <v>3</v>
      </c>
      <c r="FM49">
        <v>3</v>
      </c>
      <c r="FN49">
        <v>2</v>
      </c>
      <c r="FO49">
        <v>2</v>
      </c>
      <c r="FP49">
        <v>5</v>
      </c>
      <c r="FQ49">
        <v>5</v>
      </c>
      <c r="FR49">
        <v>3</v>
      </c>
      <c r="FS49">
        <v>4</v>
      </c>
      <c r="FT49">
        <v>3</v>
      </c>
      <c r="FU49">
        <v>8</v>
      </c>
      <c r="FV49">
        <v>1</v>
      </c>
      <c r="FW49">
        <v>2</v>
      </c>
      <c r="FX49">
        <v>2</v>
      </c>
      <c r="FY49">
        <v>1</v>
      </c>
      <c r="FZ49">
        <v>2</v>
      </c>
      <c r="GA49">
        <v>3</v>
      </c>
      <c r="GB49">
        <v>0</v>
      </c>
      <c r="GC49">
        <v>1</v>
      </c>
      <c r="GD49">
        <v>1</v>
      </c>
      <c r="GE49">
        <v>1</v>
      </c>
      <c r="GF49">
        <v>0</v>
      </c>
      <c r="GG49">
        <v>0</v>
      </c>
      <c r="GH49">
        <v>0</v>
      </c>
      <c r="GI49">
        <v>0</v>
      </c>
      <c r="GJ49">
        <v>0</v>
      </c>
      <c r="GK49">
        <v>0</v>
      </c>
      <c r="GL49">
        <v>0</v>
      </c>
      <c r="GM49">
        <v>0</v>
      </c>
      <c r="GN49">
        <v>0</v>
      </c>
      <c r="GO49">
        <v>1</v>
      </c>
      <c r="GP49">
        <v>0</v>
      </c>
      <c r="GQ49">
        <v>0</v>
      </c>
      <c r="GR49">
        <v>1</v>
      </c>
      <c r="GS49">
        <v>0</v>
      </c>
      <c r="GT49">
        <v>0</v>
      </c>
      <c r="GU49">
        <v>1</v>
      </c>
      <c r="GV49">
        <v>0</v>
      </c>
      <c r="GW49">
        <v>2</v>
      </c>
      <c r="GY49">
        <f t="shared" si="0"/>
        <v>838</v>
      </c>
      <c r="HA49">
        <v>0</v>
      </c>
      <c r="HB49">
        <v>0</v>
      </c>
      <c r="HC49">
        <v>0</v>
      </c>
      <c r="HD49">
        <v>0</v>
      </c>
      <c r="HE49">
        <v>0</v>
      </c>
      <c r="HF49">
        <v>0</v>
      </c>
      <c r="HG49">
        <v>1</v>
      </c>
      <c r="HH49">
        <v>0</v>
      </c>
      <c r="HI49">
        <v>1</v>
      </c>
      <c r="HJ49">
        <v>0</v>
      </c>
      <c r="HK49">
        <v>0</v>
      </c>
      <c r="HL49">
        <v>0</v>
      </c>
      <c r="HM49">
        <v>2194</v>
      </c>
      <c r="HN49">
        <v>2273</v>
      </c>
      <c r="HO49">
        <v>4467</v>
      </c>
    </row>
    <row r="50" spans="1:223">
      <c r="A50" t="s">
        <v>1489</v>
      </c>
      <c r="B50">
        <v>35</v>
      </c>
      <c r="C50">
        <v>30</v>
      </c>
      <c r="D50">
        <v>35</v>
      </c>
      <c r="E50">
        <v>32</v>
      </c>
      <c r="F50">
        <v>46</v>
      </c>
      <c r="G50">
        <v>36</v>
      </c>
      <c r="H50">
        <v>52</v>
      </c>
      <c r="I50">
        <v>39</v>
      </c>
      <c r="J50">
        <v>23</v>
      </c>
      <c r="K50">
        <v>31</v>
      </c>
      <c r="L50">
        <v>46</v>
      </c>
      <c r="M50">
        <v>48</v>
      </c>
      <c r="N50">
        <v>42</v>
      </c>
      <c r="O50">
        <v>36</v>
      </c>
      <c r="P50">
        <v>33</v>
      </c>
      <c r="Q50">
        <v>53</v>
      </c>
      <c r="R50">
        <v>51</v>
      </c>
      <c r="S50">
        <v>49</v>
      </c>
      <c r="T50">
        <v>41</v>
      </c>
      <c r="U50">
        <v>33</v>
      </c>
      <c r="V50">
        <v>41</v>
      </c>
      <c r="W50">
        <v>40</v>
      </c>
      <c r="X50">
        <v>43</v>
      </c>
      <c r="Y50">
        <v>46</v>
      </c>
      <c r="Z50">
        <v>46</v>
      </c>
      <c r="AA50">
        <v>43</v>
      </c>
      <c r="AB50">
        <v>50</v>
      </c>
      <c r="AC50">
        <v>51</v>
      </c>
      <c r="AD50">
        <v>52</v>
      </c>
      <c r="AE50">
        <v>45</v>
      </c>
      <c r="AF50">
        <v>42</v>
      </c>
      <c r="AG50">
        <v>47</v>
      </c>
      <c r="AH50">
        <v>46</v>
      </c>
      <c r="AI50">
        <v>58</v>
      </c>
      <c r="AJ50">
        <v>50</v>
      </c>
      <c r="AK50">
        <v>46</v>
      </c>
      <c r="AL50">
        <v>62</v>
      </c>
      <c r="AM50">
        <v>51</v>
      </c>
      <c r="AN50">
        <v>54</v>
      </c>
      <c r="AO50">
        <v>47</v>
      </c>
      <c r="AP50">
        <v>49</v>
      </c>
      <c r="AQ50">
        <v>36</v>
      </c>
      <c r="AR50">
        <v>37</v>
      </c>
      <c r="AS50">
        <v>44</v>
      </c>
      <c r="AT50">
        <v>45</v>
      </c>
      <c r="AU50">
        <v>48</v>
      </c>
      <c r="AV50">
        <v>55</v>
      </c>
      <c r="AW50">
        <v>55</v>
      </c>
      <c r="AX50">
        <v>67</v>
      </c>
      <c r="AY50">
        <v>55</v>
      </c>
      <c r="AZ50">
        <v>60</v>
      </c>
      <c r="BA50">
        <v>53</v>
      </c>
      <c r="BB50">
        <v>52</v>
      </c>
      <c r="BC50">
        <v>63</v>
      </c>
      <c r="BD50">
        <v>49</v>
      </c>
      <c r="BE50">
        <v>68</v>
      </c>
      <c r="BF50">
        <v>57</v>
      </c>
      <c r="BG50">
        <v>62</v>
      </c>
      <c r="BH50">
        <v>64</v>
      </c>
      <c r="BI50">
        <v>57</v>
      </c>
      <c r="BJ50">
        <v>68</v>
      </c>
      <c r="BK50">
        <v>59</v>
      </c>
      <c r="BL50">
        <v>54</v>
      </c>
      <c r="BM50">
        <v>51</v>
      </c>
      <c r="BN50">
        <v>63</v>
      </c>
      <c r="BO50">
        <v>53</v>
      </c>
      <c r="BP50">
        <v>66</v>
      </c>
      <c r="BQ50">
        <v>47</v>
      </c>
      <c r="BR50">
        <v>50</v>
      </c>
      <c r="BS50">
        <v>53</v>
      </c>
      <c r="BT50">
        <v>50</v>
      </c>
      <c r="BU50">
        <v>45</v>
      </c>
      <c r="BV50">
        <v>47</v>
      </c>
      <c r="BW50">
        <v>48</v>
      </c>
      <c r="BX50">
        <v>56</v>
      </c>
      <c r="BY50">
        <v>58</v>
      </c>
      <c r="BZ50">
        <v>44</v>
      </c>
      <c r="CA50">
        <v>55</v>
      </c>
      <c r="CB50">
        <v>60</v>
      </c>
      <c r="CC50">
        <v>49</v>
      </c>
      <c r="CD50">
        <v>68</v>
      </c>
      <c r="CE50">
        <v>52</v>
      </c>
      <c r="CF50">
        <v>72</v>
      </c>
      <c r="CG50">
        <v>72</v>
      </c>
      <c r="CH50">
        <v>70</v>
      </c>
      <c r="CI50">
        <v>51</v>
      </c>
      <c r="CJ50">
        <v>70</v>
      </c>
      <c r="CK50">
        <v>73</v>
      </c>
      <c r="CL50">
        <v>81</v>
      </c>
      <c r="CM50">
        <v>74</v>
      </c>
      <c r="CN50">
        <v>65</v>
      </c>
      <c r="CO50">
        <v>70</v>
      </c>
      <c r="CP50">
        <v>70</v>
      </c>
      <c r="CQ50">
        <v>58</v>
      </c>
      <c r="CR50">
        <v>76</v>
      </c>
      <c r="CS50">
        <v>78</v>
      </c>
      <c r="CT50">
        <v>77</v>
      </c>
      <c r="CU50">
        <v>84</v>
      </c>
      <c r="CV50">
        <v>78</v>
      </c>
      <c r="CW50">
        <v>85</v>
      </c>
      <c r="CX50">
        <v>94</v>
      </c>
      <c r="CY50">
        <v>74</v>
      </c>
      <c r="CZ50">
        <v>86</v>
      </c>
      <c r="DA50">
        <v>89</v>
      </c>
      <c r="DB50">
        <v>65</v>
      </c>
      <c r="DC50">
        <v>77</v>
      </c>
      <c r="DD50">
        <v>82</v>
      </c>
      <c r="DE50">
        <v>70</v>
      </c>
      <c r="DF50">
        <v>60</v>
      </c>
      <c r="DG50">
        <v>82</v>
      </c>
      <c r="DH50">
        <v>60</v>
      </c>
      <c r="DI50">
        <v>64</v>
      </c>
      <c r="DJ50">
        <v>73</v>
      </c>
      <c r="DK50">
        <v>88</v>
      </c>
      <c r="DL50">
        <v>58</v>
      </c>
      <c r="DM50">
        <v>45</v>
      </c>
      <c r="DN50">
        <v>63</v>
      </c>
      <c r="DO50">
        <v>64</v>
      </c>
      <c r="DP50">
        <v>61</v>
      </c>
      <c r="DQ50">
        <v>72</v>
      </c>
      <c r="DR50">
        <v>46</v>
      </c>
      <c r="DS50">
        <v>54</v>
      </c>
      <c r="DT50">
        <v>55</v>
      </c>
      <c r="DU50">
        <v>71</v>
      </c>
      <c r="DV50">
        <v>44</v>
      </c>
      <c r="DW50">
        <v>51</v>
      </c>
      <c r="DX50">
        <v>47</v>
      </c>
      <c r="DY50">
        <v>51</v>
      </c>
      <c r="DZ50">
        <v>33</v>
      </c>
      <c r="EA50">
        <v>47</v>
      </c>
      <c r="EB50">
        <v>39</v>
      </c>
      <c r="EC50">
        <v>32</v>
      </c>
      <c r="ED50">
        <v>40</v>
      </c>
      <c r="EE50">
        <v>39</v>
      </c>
      <c r="EF50">
        <v>33</v>
      </c>
      <c r="EG50">
        <v>40</v>
      </c>
      <c r="EH50">
        <v>28</v>
      </c>
      <c r="EI50">
        <v>37</v>
      </c>
      <c r="EJ50">
        <v>28</v>
      </c>
      <c r="EK50">
        <v>33</v>
      </c>
      <c r="EL50">
        <v>43</v>
      </c>
      <c r="EM50">
        <v>29</v>
      </c>
      <c r="EN50">
        <v>40</v>
      </c>
      <c r="EO50">
        <v>48</v>
      </c>
      <c r="EP50">
        <v>24</v>
      </c>
      <c r="EQ50">
        <v>37</v>
      </c>
      <c r="ER50">
        <v>24</v>
      </c>
      <c r="ES50">
        <v>38</v>
      </c>
      <c r="ET50">
        <v>18</v>
      </c>
      <c r="EU50">
        <v>21</v>
      </c>
      <c r="EV50">
        <v>17</v>
      </c>
      <c r="EW50">
        <v>27</v>
      </c>
      <c r="EX50">
        <v>18</v>
      </c>
      <c r="EY50">
        <v>27</v>
      </c>
      <c r="EZ50">
        <v>8</v>
      </c>
      <c r="FA50">
        <v>21</v>
      </c>
      <c r="FB50">
        <v>13</v>
      </c>
      <c r="FC50">
        <v>19</v>
      </c>
      <c r="FD50">
        <v>11</v>
      </c>
      <c r="FE50">
        <v>22</v>
      </c>
      <c r="FF50">
        <v>10</v>
      </c>
      <c r="FG50">
        <v>25</v>
      </c>
      <c r="FH50">
        <v>8</v>
      </c>
      <c r="FI50">
        <v>13</v>
      </c>
      <c r="FJ50">
        <v>14</v>
      </c>
      <c r="FK50">
        <v>10</v>
      </c>
      <c r="FL50">
        <v>9</v>
      </c>
      <c r="FM50">
        <v>8</v>
      </c>
      <c r="FN50">
        <v>1</v>
      </c>
      <c r="FO50">
        <v>4</v>
      </c>
      <c r="FP50">
        <v>5</v>
      </c>
      <c r="FQ50">
        <v>8</v>
      </c>
      <c r="FR50">
        <v>2</v>
      </c>
      <c r="FS50">
        <v>3</v>
      </c>
      <c r="FT50">
        <v>3</v>
      </c>
      <c r="FU50">
        <v>3</v>
      </c>
      <c r="FV50">
        <v>2</v>
      </c>
      <c r="FW50">
        <v>2</v>
      </c>
      <c r="FX50">
        <v>1</v>
      </c>
      <c r="FY50">
        <v>10</v>
      </c>
      <c r="FZ50">
        <v>1</v>
      </c>
      <c r="GA50">
        <v>1</v>
      </c>
      <c r="GB50">
        <v>1</v>
      </c>
      <c r="GC50">
        <v>0</v>
      </c>
      <c r="GD50">
        <v>0</v>
      </c>
      <c r="GE50">
        <v>1</v>
      </c>
      <c r="GF50">
        <v>0</v>
      </c>
      <c r="GG50">
        <v>3</v>
      </c>
      <c r="GH50">
        <v>0</v>
      </c>
      <c r="GI50">
        <v>0</v>
      </c>
      <c r="GJ50">
        <v>0</v>
      </c>
      <c r="GK50">
        <v>0</v>
      </c>
      <c r="GL50">
        <v>0</v>
      </c>
      <c r="GM50">
        <v>0</v>
      </c>
      <c r="GN50">
        <v>1</v>
      </c>
      <c r="GO50">
        <v>1</v>
      </c>
      <c r="GP50">
        <v>0</v>
      </c>
      <c r="GQ50">
        <v>0</v>
      </c>
      <c r="GR50">
        <v>0</v>
      </c>
      <c r="GS50">
        <v>0</v>
      </c>
      <c r="GT50">
        <v>0</v>
      </c>
      <c r="GU50">
        <v>0</v>
      </c>
      <c r="GV50">
        <v>0</v>
      </c>
      <c r="GW50">
        <v>1</v>
      </c>
      <c r="GY50">
        <f t="shared" si="0"/>
        <v>1504</v>
      </c>
      <c r="HA50">
        <v>0</v>
      </c>
      <c r="HB50">
        <v>0</v>
      </c>
      <c r="HC50">
        <v>0</v>
      </c>
      <c r="HD50">
        <v>0</v>
      </c>
      <c r="HE50">
        <v>0</v>
      </c>
      <c r="HF50">
        <v>0</v>
      </c>
      <c r="HG50">
        <v>5</v>
      </c>
      <c r="HH50">
        <v>1</v>
      </c>
      <c r="HI50">
        <v>6</v>
      </c>
      <c r="HJ50">
        <v>0</v>
      </c>
      <c r="HK50">
        <v>0</v>
      </c>
      <c r="HL50">
        <v>0</v>
      </c>
      <c r="HM50">
        <v>4084</v>
      </c>
      <c r="HN50">
        <v>4180</v>
      </c>
      <c r="HO50">
        <v>8264</v>
      </c>
    </row>
    <row r="51" spans="1:223" s="13" customFormat="1">
      <c r="A51" s="13" t="s">
        <v>125</v>
      </c>
      <c r="B51" s="13">
        <v>200</v>
      </c>
      <c r="C51" s="13">
        <v>203</v>
      </c>
      <c r="D51" s="13">
        <v>219</v>
      </c>
      <c r="E51" s="13">
        <v>194</v>
      </c>
      <c r="F51" s="13">
        <v>228</v>
      </c>
      <c r="G51" s="13">
        <v>241</v>
      </c>
      <c r="H51" s="13">
        <v>275</v>
      </c>
      <c r="I51" s="13">
        <v>229</v>
      </c>
      <c r="J51" s="13">
        <v>260</v>
      </c>
      <c r="K51" s="13">
        <v>270</v>
      </c>
      <c r="L51" s="13">
        <v>274</v>
      </c>
      <c r="M51" s="13">
        <v>233</v>
      </c>
      <c r="N51" s="13">
        <v>295</v>
      </c>
      <c r="O51" s="13">
        <v>254</v>
      </c>
      <c r="P51" s="13">
        <v>336</v>
      </c>
      <c r="Q51" s="13">
        <v>266</v>
      </c>
      <c r="R51" s="13">
        <v>323</v>
      </c>
      <c r="S51" s="13">
        <v>279</v>
      </c>
      <c r="T51" s="13">
        <v>336</v>
      </c>
      <c r="U51" s="13">
        <v>303</v>
      </c>
      <c r="V51" s="13">
        <v>285</v>
      </c>
      <c r="W51" s="13">
        <v>288</v>
      </c>
      <c r="X51" s="13">
        <v>299</v>
      </c>
      <c r="Y51" s="13">
        <v>316</v>
      </c>
      <c r="Z51" s="13">
        <v>306</v>
      </c>
      <c r="AA51" s="13">
        <v>290</v>
      </c>
      <c r="AB51" s="13">
        <v>338</v>
      </c>
      <c r="AC51" s="13">
        <v>289</v>
      </c>
      <c r="AD51" s="13">
        <v>274</v>
      </c>
      <c r="AE51" s="13">
        <v>317</v>
      </c>
      <c r="AF51" s="13">
        <v>326</v>
      </c>
      <c r="AG51" s="13">
        <v>289</v>
      </c>
      <c r="AH51" s="13">
        <v>359</v>
      </c>
      <c r="AI51" s="13">
        <v>322</v>
      </c>
      <c r="AJ51" s="13">
        <v>314</v>
      </c>
      <c r="AK51" s="13">
        <v>305</v>
      </c>
      <c r="AL51" s="13">
        <v>382</v>
      </c>
      <c r="AM51" s="13">
        <v>283</v>
      </c>
      <c r="AN51" s="13">
        <v>345</v>
      </c>
      <c r="AO51" s="13">
        <v>279</v>
      </c>
      <c r="AP51" s="13">
        <v>315</v>
      </c>
      <c r="AQ51" s="13">
        <v>285</v>
      </c>
      <c r="AR51" s="13">
        <v>301</v>
      </c>
      <c r="AS51" s="13">
        <v>335</v>
      </c>
      <c r="AT51" s="13">
        <v>330</v>
      </c>
      <c r="AU51" s="13">
        <v>333</v>
      </c>
      <c r="AV51" s="13">
        <v>405</v>
      </c>
      <c r="AW51" s="13">
        <v>374</v>
      </c>
      <c r="AX51" s="13">
        <v>412</v>
      </c>
      <c r="AY51" s="13">
        <v>405</v>
      </c>
      <c r="AZ51" s="13">
        <v>430</v>
      </c>
      <c r="BA51" s="13">
        <v>384</v>
      </c>
      <c r="BB51" s="13">
        <v>437</v>
      </c>
      <c r="BC51" s="13">
        <v>419</v>
      </c>
      <c r="BD51" s="13">
        <v>472</v>
      </c>
      <c r="BE51" s="13">
        <v>410</v>
      </c>
      <c r="BF51" s="13">
        <v>452</v>
      </c>
      <c r="BG51" s="13">
        <v>429</v>
      </c>
      <c r="BH51" s="13">
        <v>447</v>
      </c>
      <c r="BI51" s="13">
        <v>450</v>
      </c>
      <c r="BJ51" s="13">
        <v>460</v>
      </c>
      <c r="BK51" s="13">
        <v>385</v>
      </c>
      <c r="BL51" s="13">
        <v>365</v>
      </c>
      <c r="BM51" s="13">
        <v>380</v>
      </c>
      <c r="BN51" s="13">
        <v>336</v>
      </c>
      <c r="BO51" s="13">
        <v>345</v>
      </c>
      <c r="BP51" s="13">
        <v>384</v>
      </c>
      <c r="BQ51" s="13">
        <v>395</v>
      </c>
      <c r="BR51" s="13">
        <v>374</v>
      </c>
      <c r="BS51" s="13">
        <v>343</v>
      </c>
      <c r="BT51" s="13">
        <v>394</v>
      </c>
      <c r="BU51" s="13">
        <v>385</v>
      </c>
      <c r="BV51" s="13">
        <v>361</v>
      </c>
      <c r="BW51" s="13">
        <v>337</v>
      </c>
      <c r="BX51" s="13">
        <v>392</v>
      </c>
      <c r="BY51" s="13">
        <v>387</v>
      </c>
      <c r="BZ51" s="13">
        <v>416</v>
      </c>
      <c r="CA51" s="13">
        <v>401</v>
      </c>
      <c r="CB51" s="13">
        <v>434</v>
      </c>
      <c r="CC51" s="13">
        <v>396</v>
      </c>
      <c r="CD51" s="13">
        <v>411</v>
      </c>
      <c r="CE51" s="13">
        <v>419</v>
      </c>
      <c r="CF51" s="13">
        <v>411</v>
      </c>
      <c r="CG51" s="13">
        <v>417</v>
      </c>
      <c r="CH51" s="13">
        <v>425</v>
      </c>
      <c r="CI51" s="13">
        <v>392</v>
      </c>
      <c r="CJ51" s="13">
        <v>413</v>
      </c>
      <c r="CK51" s="13">
        <v>468</v>
      </c>
      <c r="CL51" s="13">
        <v>473</v>
      </c>
      <c r="CM51" s="13">
        <v>464</v>
      </c>
      <c r="CN51" s="13">
        <v>445</v>
      </c>
      <c r="CO51" s="13">
        <v>483</v>
      </c>
      <c r="CP51" s="13">
        <v>466</v>
      </c>
      <c r="CQ51" s="13">
        <v>472</v>
      </c>
      <c r="CR51" s="13">
        <v>483</v>
      </c>
      <c r="CS51" s="13">
        <v>552</v>
      </c>
      <c r="CT51" s="13">
        <v>502</v>
      </c>
      <c r="CU51" s="13">
        <v>521</v>
      </c>
      <c r="CV51" s="13">
        <v>502</v>
      </c>
      <c r="CW51" s="13">
        <v>571</v>
      </c>
      <c r="CX51" s="13">
        <v>562</v>
      </c>
      <c r="CY51" s="13">
        <v>548</v>
      </c>
      <c r="CZ51" s="13">
        <v>463</v>
      </c>
      <c r="DA51" s="13">
        <v>528</v>
      </c>
      <c r="DB51" s="13">
        <v>537</v>
      </c>
      <c r="DC51" s="13">
        <v>555</v>
      </c>
      <c r="DD51" s="13">
        <v>517</v>
      </c>
      <c r="DE51" s="13">
        <v>559</v>
      </c>
      <c r="DF51" s="13">
        <v>452</v>
      </c>
      <c r="DG51" s="13">
        <v>460</v>
      </c>
      <c r="DH51" s="13">
        <v>477</v>
      </c>
      <c r="DI51" s="13">
        <v>476</v>
      </c>
      <c r="DJ51" s="13">
        <v>443</v>
      </c>
      <c r="DK51" s="13">
        <v>501</v>
      </c>
      <c r="DL51" s="13">
        <v>363</v>
      </c>
      <c r="DM51" s="13">
        <v>409</v>
      </c>
      <c r="DN51" s="13">
        <v>393</v>
      </c>
      <c r="DO51" s="13">
        <v>437</v>
      </c>
      <c r="DP51" s="13">
        <v>352</v>
      </c>
      <c r="DQ51" s="13">
        <v>424</v>
      </c>
      <c r="DR51" s="13">
        <v>348</v>
      </c>
      <c r="DS51" s="13">
        <v>381</v>
      </c>
      <c r="DT51" s="13">
        <v>314</v>
      </c>
      <c r="DU51" s="13">
        <v>379</v>
      </c>
      <c r="DV51" s="13">
        <v>359</v>
      </c>
      <c r="DW51" s="13">
        <v>367</v>
      </c>
      <c r="DX51" s="13">
        <v>277</v>
      </c>
      <c r="DY51" s="13">
        <v>347</v>
      </c>
      <c r="DZ51" s="13">
        <v>309</v>
      </c>
      <c r="EA51" s="13">
        <v>321</v>
      </c>
      <c r="EB51" s="13">
        <v>238</v>
      </c>
      <c r="EC51" s="13">
        <v>280</v>
      </c>
      <c r="ED51" s="13">
        <v>259</v>
      </c>
      <c r="EE51" s="13">
        <v>288</v>
      </c>
      <c r="EF51" s="13">
        <v>233</v>
      </c>
      <c r="EG51" s="13">
        <v>297</v>
      </c>
      <c r="EH51" s="13">
        <v>233</v>
      </c>
      <c r="EI51" s="13">
        <v>277</v>
      </c>
      <c r="EJ51" s="13">
        <v>206</v>
      </c>
      <c r="EK51" s="13">
        <v>237</v>
      </c>
      <c r="EL51" s="13">
        <v>182</v>
      </c>
      <c r="EM51" s="13">
        <v>231</v>
      </c>
      <c r="EN51" s="13">
        <v>186</v>
      </c>
      <c r="EO51" s="13">
        <v>302</v>
      </c>
      <c r="EP51" s="13">
        <v>166</v>
      </c>
      <c r="EQ51" s="13">
        <v>211</v>
      </c>
      <c r="ER51" s="13">
        <v>171</v>
      </c>
      <c r="ES51" s="13">
        <v>233</v>
      </c>
      <c r="ET51" s="13">
        <v>171</v>
      </c>
      <c r="EU51" s="13">
        <v>204</v>
      </c>
      <c r="EV51" s="13">
        <v>146</v>
      </c>
      <c r="EW51" s="13">
        <v>183</v>
      </c>
      <c r="EX51" s="13">
        <v>127</v>
      </c>
      <c r="EY51" s="13">
        <v>152</v>
      </c>
      <c r="EZ51" s="13">
        <v>106</v>
      </c>
      <c r="FA51" s="13">
        <v>118</v>
      </c>
      <c r="FB51" s="13">
        <v>106</v>
      </c>
      <c r="FC51" s="13">
        <v>112</v>
      </c>
      <c r="FD51" s="13">
        <v>83</v>
      </c>
      <c r="FE51" s="13">
        <v>104</v>
      </c>
      <c r="FF51" s="13">
        <v>50</v>
      </c>
      <c r="FG51" s="13">
        <v>106</v>
      </c>
      <c r="FH51" s="13">
        <v>52</v>
      </c>
      <c r="FI51" s="13">
        <v>82</v>
      </c>
      <c r="FJ51" s="13">
        <v>52</v>
      </c>
      <c r="FK51" s="13">
        <v>105</v>
      </c>
      <c r="FL51" s="13">
        <v>38</v>
      </c>
      <c r="FM51" s="13">
        <v>62</v>
      </c>
      <c r="FN51" s="13">
        <v>32</v>
      </c>
      <c r="FO51" s="13">
        <v>64</v>
      </c>
      <c r="FP51" s="13">
        <v>32</v>
      </c>
      <c r="FQ51" s="13">
        <v>43</v>
      </c>
      <c r="FR51" s="13">
        <v>27</v>
      </c>
      <c r="FS51" s="13">
        <v>45</v>
      </c>
      <c r="FT51" s="13">
        <v>21</v>
      </c>
      <c r="FU51" s="13">
        <v>43</v>
      </c>
      <c r="FV51" s="13">
        <v>28</v>
      </c>
      <c r="FW51" s="13">
        <v>35</v>
      </c>
      <c r="FX51" s="13">
        <v>10</v>
      </c>
      <c r="FY51" s="13">
        <v>14</v>
      </c>
      <c r="FZ51" s="13">
        <v>15</v>
      </c>
      <c r="GA51" s="13">
        <v>13</v>
      </c>
      <c r="GB51" s="13">
        <v>6</v>
      </c>
      <c r="GC51" s="13">
        <v>15</v>
      </c>
      <c r="GD51" s="13">
        <v>9</v>
      </c>
      <c r="GE51" s="13">
        <v>11</v>
      </c>
      <c r="GF51" s="13">
        <v>5</v>
      </c>
      <c r="GG51" s="13">
        <v>6</v>
      </c>
      <c r="GH51" s="13">
        <v>3</v>
      </c>
      <c r="GI51" s="13">
        <v>9</v>
      </c>
      <c r="GJ51" s="13">
        <v>1</v>
      </c>
      <c r="GK51" s="13">
        <v>4</v>
      </c>
      <c r="GL51" s="13">
        <v>2</v>
      </c>
      <c r="GM51" s="13">
        <v>2</v>
      </c>
      <c r="GN51" s="13">
        <v>1</v>
      </c>
      <c r="GO51" s="13">
        <v>0</v>
      </c>
      <c r="GP51" s="13">
        <v>0</v>
      </c>
      <c r="GQ51" s="13">
        <v>0</v>
      </c>
      <c r="GR51" s="13">
        <v>1</v>
      </c>
      <c r="GS51" s="13">
        <v>1</v>
      </c>
      <c r="GT51" s="13">
        <v>0</v>
      </c>
      <c r="GU51" s="13">
        <v>0</v>
      </c>
      <c r="GV51" s="13">
        <v>0</v>
      </c>
      <c r="GW51" s="13">
        <v>2</v>
      </c>
      <c r="GY51">
        <f t="shared" si="0"/>
        <v>10291</v>
      </c>
      <c r="HA51" s="13">
        <v>0</v>
      </c>
      <c r="HB51" s="13">
        <v>0</v>
      </c>
      <c r="HC51" s="13">
        <v>0</v>
      </c>
      <c r="HD51" s="13">
        <v>50</v>
      </c>
      <c r="HE51" s="13">
        <v>29</v>
      </c>
      <c r="HF51" s="13">
        <v>79</v>
      </c>
      <c r="HG51" s="13">
        <v>29</v>
      </c>
      <c r="HH51" s="13">
        <v>11</v>
      </c>
      <c r="HI51" s="13">
        <v>40</v>
      </c>
      <c r="HJ51" s="13">
        <v>6</v>
      </c>
      <c r="HK51" s="13">
        <v>1</v>
      </c>
      <c r="HL51" s="13">
        <v>7</v>
      </c>
      <c r="HM51" s="13">
        <v>27671</v>
      </c>
      <c r="HN51" s="13">
        <v>28411</v>
      </c>
      <c r="HO51" s="13">
        <v>56082</v>
      </c>
    </row>
    <row r="52" spans="1:223">
      <c r="A52" t="s">
        <v>1490</v>
      </c>
      <c r="B52">
        <v>33</v>
      </c>
      <c r="C52">
        <v>30</v>
      </c>
      <c r="D52">
        <v>35</v>
      </c>
      <c r="E52">
        <v>18</v>
      </c>
      <c r="F52">
        <v>34</v>
      </c>
      <c r="G52">
        <v>39</v>
      </c>
      <c r="H52">
        <v>38</v>
      </c>
      <c r="I52">
        <v>29</v>
      </c>
      <c r="J52">
        <v>41</v>
      </c>
      <c r="K52">
        <v>44</v>
      </c>
      <c r="L52">
        <v>52</v>
      </c>
      <c r="M52">
        <v>41</v>
      </c>
      <c r="N52">
        <v>44</v>
      </c>
      <c r="O52">
        <v>33</v>
      </c>
      <c r="P52">
        <v>52</v>
      </c>
      <c r="Q52">
        <v>44</v>
      </c>
      <c r="R52">
        <v>38</v>
      </c>
      <c r="S52">
        <v>40</v>
      </c>
      <c r="T52">
        <v>69</v>
      </c>
      <c r="U52">
        <v>48</v>
      </c>
      <c r="V52">
        <v>48</v>
      </c>
      <c r="W52">
        <v>39</v>
      </c>
      <c r="X52">
        <v>55</v>
      </c>
      <c r="Y52">
        <v>45</v>
      </c>
      <c r="Z52">
        <v>48</v>
      </c>
      <c r="AA52">
        <v>51</v>
      </c>
      <c r="AB52">
        <v>41</v>
      </c>
      <c r="AC52">
        <v>47</v>
      </c>
      <c r="AD52">
        <v>42</v>
      </c>
      <c r="AE52">
        <v>66</v>
      </c>
      <c r="AF52">
        <v>64</v>
      </c>
      <c r="AG52">
        <v>46</v>
      </c>
      <c r="AH52">
        <v>57</v>
      </c>
      <c r="AI52">
        <v>58</v>
      </c>
      <c r="AJ52">
        <v>49</v>
      </c>
      <c r="AK52">
        <v>52</v>
      </c>
      <c r="AL52">
        <v>56</v>
      </c>
      <c r="AM52">
        <v>42</v>
      </c>
      <c r="AN52">
        <v>49</v>
      </c>
      <c r="AO52">
        <v>48</v>
      </c>
      <c r="AP52">
        <v>53</v>
      </c>
      <c r="AQ52">
        <v>51</v>
      </c>
      <c r="AR52">
        <v>45</v>
      </c>
      <c r="AS52">
        <v>46</v>
      </c>
      <c r="AT52">
        <v>54</v>
      </c>
      <c r="AU52">
        <v>52</v>
      </c>
      <c r="AV52">
        <v>57</v>
      </c>
      <c r="AW52">
        <v>61</v>
      </c>
      <c r="AX52">
        <v>74</v>
      </c>
      <c r="AY52">
        <v>72</v>
      </c>
      <c r="AZ52">
        <v>53</v>
      </c>
      <c r="BA52">
        <v>61</v>
      </c>
      <c r="BB52">
        <v>59</v>
      </c>
      <c r="BC52">
        <v>73</v>
      </c>
      <c r="BD52">
        <v>68</v>
      </c>
      <c r="BE52">
        <v>74</v>
      </c>
      <c r="BF52">
        <v>73</v>
      </c>
      <c r="BG52">
        <v>61</v>
      </c>
      <c r="BH52">
        <v>78</v>
      </c>
      <c r="BI52">
        <v>79</v>
      </c>
      <c r="BJ52">
        <v>75</v>
      </c>
      <c r="BK52">
        <v>61</v>
      </c>
      <c r="BL52">
        <v>51</v>
      </c>
      <c r="BM52">
        <v>47</v>
      </c>
      <c r="BN52">
        <v>50</v>
      </c>
      <c r="BO52">
        <v>50</v>
      </c>
      <c r="BP52">
        <v>58</v>
      </c>
      <c r="BQ52">
        <v>64</v>
      </c>
      <c r="BR52">
        <v>49</v>
      </c>
      <c r="BS52">
        <v>52</v>
      </c>
      <c r="BT52">
        <v>63</v>
      </c>
      <c r="BU52">
        <v>46</v>
      </c>
      <c r="BV52">
        <v>49</v>
      </c>
      <c r="BW52">
        <v>53</v>
      </c>
      <c r="BX52">
        <v>54</v>
      </c>
      <c r="BY52">
        <v>68</v>
      </c>
      <c r="BZ52">
        <v>64</v>
      </c>
      <c r="CA52">
        <v>66</v>
      </c>
      <c r="CB52">
        <v>69</v>
      </c>
      <c r="CC52">
        <v>64</v>
      </c>
      <c r="CD52">
        <v>79</v>
      </c>
      <c r="CE52">
        <v>63</v>
      </c>
      <c r="CF52">
        <v>69</v>
      </c>
      <c r="CG52">
        <v>78</v>
      </c>
      <c r="CH52">
        <v>54</v>
      </c>
      <c r="CI52">
        <v>62</v>
      </c>
      <c r="CJ52">
        <v>72</v>
      </c>
      <c r="CK52">
        <v>73</v>
      </c>
      <c r="CL52">
        <v>88</v>
      </c>
      <c r="CM52">
        <v>79</v>
      </c>
      <c r="CN52">
        <v>56</v>
      </c>
      <c r="CO52">
        <v>67</v>
      </c>
      <c r="CP52">
        <v>67</v>
      </c>
      <c r="CQ52">
        <v>69</v>
      </c>
      <c r="CR52">
        <v>83</v>
      </c>
      <c r="CS52">
        <v>102</v>
      </c>
      <c r="CT52">
        <v>77</v>
      </c>
      <c r="CU52">
        <v>78</v>
      </c>
      <c r="CV52">
        <v>74</v>
      </c>
      <c r="CW52">
        <v>104</v>
      </c>
      <c r="CX52">
        <v>92</v>
      </c>
      <c r="CY52">
        <v>76</v>
      </c>
      <c r="CZ52">
        <v>67</v>
      </c>
      <c r="DA52">
        <v>79</v>
      </c>
      <c r="DB52">
        <v>87</v>
      </c>
      <c r="DC52">
        <v>90</v>
      </c>
      <c r="DD52">
        <v>86</v>
      </c>
      <c r="DE52">
        <v>86</v>
      </c>
      <c r="DF52">
        <v>84</v>
      </c>
      <c r="DG52">
        <v>64</v>
      </c>
      <c r="DH52">
        <v>80</v>
      </c>
      <c r="DI52">
        <v>61</v>
      </c>
      <c r="DJ52">
        <v>64</v>
      </c>
      <c r="DK52">
        <v>78</v>
      </c>
      <c r="DL52">
        <v>61</v>
      </c>
      <c r="DM52">
        <v>71</v>
      </c>
      <c r="DN52">
        <v>53</v>
      </c>
      <c r="DO52">
        <v>67</v>
      </c>
      <c r="DP52">
        <v>47</v>
      </c>
      <c r="DQ52">
        <v>69</v>
      </c>
      <c r="DR52">
        <v>44</v>
      </c>
      <c r="DS52">
        <v>46</v>
      </c>
      <c r="DT52">
        <v>45</v>
      </c>
      <c r="DU52">
        <v>55</v>
      </c>
      <c r="DV52">
        <v>54</v>
      </c>
      <c r="DW52">
        <v>47</v>
      </c>
      <c r="DX52">
        <v>31</v>
      </c>
      <c r="DY52">
        <v>43</v>
      </c>
      <c r="DZ52">
        <v>48</v>
      </c>
      <c r="EA52">
        <v>57</v>
      </c>
      <c r="EB52">
        <v>37</v>
      </c>
      <c r="EC52">
        <v>35</v>
      </c>
      <c r="ED52">
        <v>36</v>
      </c>
      <c r="EE52">
        <v>41</v>
      </c>
      <c r="EF52">
        <v>35</v>
      </c>
      <c r="EG52">
        <v>39</v>
      </c>
      <c r="EH52">
        <v>40</v>
      </c>
      <c r="EI52">
        <v>48</v>
      </c>
      <c r="EJ52">
        <v>35</v>
      </c>
      <c r="EK52">
        <v>34</v>
      </c>
      <c r="EL52">
        <v>25</v>
      </c>
      <c r="EM52">
        <v>35</v>
      </c>
      <c r="EN52">
        <v>22</v>
      </c>
      <c r="EO52">
        <v>48</v>
      </c>
      <c r="EP52">
        <v>26</v>
      </c>
      <c r="EQ52">
        <v>21</v>
      </c>
      <c r="ER52">
        <v>23</v>
      </c>
      <c r="ES52">
        <v>42</v>
      </c>
      <c r="ET52">
        <v>28</v>
      </c>
      <c r="EU52">
        <v>33</v>
      </c>
      <c r="EV52">
        <v>19</v>
      </c>
      <c r="EW52">
        <v>22</v>
      </c>
      <c r="EX52">
        <v>26</v>
      </c>
      <c r="EY52">
        <v>26</v>
      </c>
      <c r="EZ52">
        <v>13</v>
      </c>
      <c r="FA52">
        <v>20</v>
      </c>
      <c r="FB52">
        <v>21</v>
      </c>
      <c r="FC52">
        <v>21</v>
      </c>
      <c r="FD52">
        <v>12</v>
      </c>
      <c r="FE52">
        <v>11</v>
      </c>
      <c r="FF52">
        <v>4</v>
      </c>
      <c r="FG52">
        <v>16</v>
      </c>
      <c r="FH52">
        <v>8</v>
      </c>
      <c r="FI52">
        <v>16</v>
      </c>
      <c r="FJ52">
        <v>7</v>
      </c>
      <c r="FK52">
        <v>20</v>
      </c>
      <c r="FL52">
        <v>6</v>
      </c>
      <c r="FM52">
        <v>11</v>
      </c>
      <c r="FN52">
        <v>6</v>
      </c>
      <c r="FO52">
        <v>10</v>
      </c>
      <c r="FP52">
        <v>8</v>
      </c>
      <c r="FQ52">
        <v>6</v>
      </c>
      <c r="FR52">
        <v>4</v>
      </c>
      <c r="FS52">
        <v>8</v>
      </c>
      <c r="FT52">
        <v>1</v>
      </c>
      <c r="FU52">
        <v>2</v>
      </c>
      <c r="FV52">
        <v>7</v>
      </c>
      <c r="FW52">
        <v>6</v>
      </c>
      <c r="FX52">
        <v>1</v>
      </c>
      <c r="FY52">
        <v>4</v>
      </c>
      <c r="FZ52">
        <v>2</v>
      </c>
      <c r="GA52">
        <v>1</v>
      </c>
      <c r="GB52">
        <v>1</v>
      </c>
      <c r="GC52">
        <v>1</v>
      </c>
      <c r="GD52">
        <v>1</v>
      </c>
      <c r="GE52">
        <v>3</v>
      </c>
      <c r="GF52">
        <v>2</v>
      </c>
      <c r="GG52">
        <v>1</v>
      </c>
      <c r="GH52">
        <v>0</v>
      </c>
      <c r="GI52">
        <v>0</v>
      </c>
      <c r="GJ52">
        <v>0</v>
      </c>
      <c r="GK52">
        <v>0</v>
      </c>
      <c r="GL52">
        <v>1</v>
      </c>
      <c r="GM52">
        <v>0</v>
      </c>
      <c r="GN52">
        <v>0</v>
      </c>
      <c r="GO52">
        <v>0</v>
      </c>
      <c r="GP52">
        <v>0</v>
      </c>
      <c r="GQ52">
        <v>0</v>
      </c>
      <c r="GR52">
        <v>0</v>
      </c>
      <c r="GS52">
        <v>0</v>
      </c>
      <c r="GT52">
        <v>0</v>
      </c>
      <c r="GU52">
        <v>0</v>
      </c>
      <c r="GV52">
        <v>0</v>
      </c>
      <c r="GW52">
        <v>0</v>
      </c>
      <c r="GY52">
        <f t="shared" si="0"/>
        <v>1508</v>
      </c>
      <c r="HA52">
        <v>0</v>
      </c>
      <c r="HB52">
        <v>0</v>
      </c>
      <c r="HC52">
        <v>0</v>
      </c>
      <c r="HD52">
        <v>50</v>
      </c>
      <c r="HE52">
        <v>29</v>
      </c>
      <c r="HF52">
        <v>79</v>
      </c>
      <c r="HG52">
        <v>2</v>
      </c>
      <c r="HH52">
        <v>1</v>
      </c>
      <c r="HI52">
        <v>3</v>
      </c>
      <c r="HJ52">
        <v>1</v>
      </c>
      <c r="HK52">
        <v>1</v>
      </c>
      <c r="HL52">
        <v>2</v>
      </c>
      <c r="HM52">
        <v>4313</v>
      </c>
      <c r="HN52">
        <v>4437</v>
      </c>
      <c r="HO52">
        <v>8750</v>
      </c>
    </row>
    <row r="53" spans="1:223">
      <c r="A53" t="s">
        <v>1491</v>
      </c>
      <c r="B53">
        <v>17</v>
      </c>
      <c r="C53">
        <v>22</v>
      </c>
      <c r="D53">
        <v>22</v>
      </c>
      <c r="E53">
        <v>22</v>
      </c>
      <c r="F53">
        <v>25</v>
      </c>
      <c r="G53">
        <v>20</v>
      </c>
      <c r="H53">
        <v>32</v>
      </c>
      <c r="I53">
        <v>26</v>
      </c>
      <c r="J53">
        <v>35</v>
      </c>
      <c r="K53">
        <v>33</v>
      </c>
      <c r="L53">
        <v>38</v>
      </c>
      <c r="M53">
        <v>35</v>
      </c>
      <c r="N53">
        <v>45</v>
      </c>
      <c r="O53">
        <v>36</v>
      </c>
      <c r="P53">
        <v>51</v>
      </c>
      <c r="Q53">
        <v>33</v>
      </c>
      <c r="R53">
        <v>41</v>
      </c>
      <c r="S53">
        <v>36</v>
      </c>
      <c r="T53">
        <v>34</v>
      </c>
      <c r="U53">
        <v>40</v>
      </c>
      <c r="V53">
        <v>32</v>
      </c>
      <c r="W53">
        <v>37</v>
      </c>
      <c r="X53">
        <v>38</v>
      </c>
      <c r="Y53">
        <v>40</v>
      </c>
      <c r="Z53">
        <v>57</v>
      </c>
      <c r="AA53">
        <v>24</v>
      </c>
      <c r="AB53">
        <v>54</v>
      </c>
      <c r="AC53">
        <v>39</v>
      </c>
      <c r="AD53">
        <v>30</v>
      </c>
      <c r="AE53">
        <v>41</v>
      </c>
      <c r="AF53">
        <v>39</v>
      </c>
      <c r="AG53">
        <v>32</v>
      </c>
      <c r="AH53">
        <v>43</v>
      </c>
      <c r="AI53">
        <v>40</v>
      </c>
      <c r="AJ53">
        <v>37</v>
      </c>
      <c r="AK53">
        <v>38</v>
      </c>
      <c r="AL53">
        <v>54</v>
      </c>
      <c r="AM53">
        <v>35</v>
      </c>
      <c r="AN53">
        <v>29</v>
      </c>
      <c r="AO53">
        <v>38</v>
      </c>
      <c r="AP53">
        <v>37</v>
      </c>
      <c r="AQ53">
        <v>32</v>
      </c>
      <c r="AR53">
        <v>39</v>
      </c>
      <c r="AS53">
        <v>51</v>
      </c>
      <c r="AT53">
        <v>31</v>
      </c>
      <c r="AU53">
        <v>40</v>
      </c>
      <c r="AV53">
        <v>45</v>
      </c>
      <c r="AW53">
        <v>44</v>
      </c>
      <c r="AX53">
        <v>43</v>
      </c>
      <c r="AY53">
        <v>59</v>
      </c>
      <c r="AZ53">
        <v>48</v>
      </c>
      <c r="BA53">
        <v>50</v>
      </c>
      <c r="BB53">
        <v>57</v>
      </c>
      <c r="BC53">
        <v>39</v>
      </c>
      <c r="BD53">
        <v>77</v>
      </c>
      <c r="BE53">
        <v>56</v>
      </c>
      <c r="BF53">
        <v>60</v>
      </c>
      <c r="BG53">
        <v>59</v>
      </c>
      <c r="BH53">
        <v>47</v>
      </c>
      <c r="BI53">
        <v>53</v>
      </c>
      <c r="BJ53">
        <v>61</v>
      </c>
      <c r="BK53">
        <v>43</v>
      </c>
      <c r="BL53">
        <v>43</v>
      </c>
      <c r="BM53">
        <v>43</v>
      </c>
      <c r="BN53">
        <v>43</v>
      </c>
      <c r="BO53">
        <v>46</v>
      </c>
      <c r="BP53">
        <v>47</v>
      </c>
      <c r="BQ53">
        <v>48</v>
      </c>
      <c r="BR53">
        <v>57</v>
      </c>
      <c r="BS53">
        <v>36</v>
      </c>
      <c r="BT53">
        <v>48</v>
      </c>
      <c r="BU53">
        <v>52</v>
      </c>
      <c r="BV53">
        <v>62</v>
      </c>
      <c r="BW53">
        <v>45</v>
      </c>
      <c r="BX53">
        <v>51</v>
      </c>
      <c r="BY53">
        <v>45</v>
      </c>
      <c r="BZ53">
        <v>54</v>
      </c>
      <c r="CA53">
        <v>51</v>
      </c>
      <c r="CB53">
        <v>55</v>
      </c>
      <c r="CC53">
        <v>56</v>
      </c>
      <c r="CD53">
        <v>50</v>
      </c>
      <c r="CE53">
        <v>57</v>
      </c>
      <c r="CF53">
        <v>52</v>
      </c>
      <c r="CG53">
        <v>41</v>
      </c>
      <c r="CH53">
        <v>44</v>
      </c>
      <c r="CI53">
        <v>43</v>
      </c>
      <c r="CJ53">
        <v>47</v>
      </c>
      <c r="CK53">
        <v>53</v>
      </c>
      <c r="CL53">
        <v>61</v>
      </c>
      <c r="CM53">
        <v>63</v>
      </c>
      <c r="CN53">
        <v>53</v>
      </c>
      <c r="CO53">
        <v>53</v>
      </c>
      <c r="CP53">
        <v>60</v>
      </c>
      <c r="CQ53">
        <v>48</v>
      </c>
      <c r="CR53">
        <v>47</v>
      </c>
      <c r="CS53">
        <v>71</v>
      </c>
      <c r="CT53">
        <v>60</v>
      </c>
      <c r="CU53">
        <v>59</v>
      </c>
      <c r="CV53">
        <v>58</v>
      </c>
      <c r="CW53">
        <v>85</v>
      </c>
      <c r="CX53">
        <v>63</v>
      </c>
      <c r="CY53">
        <v>84</v>
      </c>
      <c r="CZ53">
        <v>56</v>
      </c>
      <c r="DA53">
        <v>66</v>
      </c>
      <c r="DB53">
        <v>57</v>
      </c>
      <c r="DC53">
        <v>63</v>
      </c>
      <c r="DD53">
        <v>53</v>
      </c>
      <c r="DE53">
        <v>69</v>
      </c>
      <c r="DF53">
        <v>58</v>
      </c>
      <c r="DG53">
        <v>56</v>
      </c>
      <c r="DH53">
        <v>54</v>
      </c>
      <c r="DI53">
        <v>51</v>
      </c>
      <c r="DJ53">
        <v>42</v>
      </c>
      <c r="DK53">
        <v>74</v>
      </c>
      <c r="DL53">
        <v>50</v>
      </c>
      <c r="DM53">
        <v>61</v>
      </c>
      <c r="DN53">
        <v>39</v>
      </c>
      <c r="DO53">
        <v>40</v>
      </c>
      <c r="DP53">
        <v>26</v>
      </c>
      <c r="DQ53">
        <v>41</v>
      </c>
      <c r="DR53">
        <v>34</v>
      </c>
      <c r="DS53">
        <v>47</v>
      </c>
      <c r="DT53">
        <v>38</v>
      </c>
      <c r="DU53">
        <v>48</v>
      </c>
      <c r="DV53">
        <v>44</v>
      </c>
      <c r="DW53">
        <v>45</v>
      </c>
      <c r="DX53">
        <v>26</v>
      </c>
      <c r="DY53">
        <v>50</v>
      </c>
      <c r="DZ53">
        <v>30</v>
      </c>
      <c r="EA53">
        <v>41</v>
      </c>
      <c r="EB53">
        <v>24</v>
      </c>
      <c r="EC53">
        <v>28</v>
      </c>
      <c r="ED53">
        <v>25</v>
      </c>
      <c r="EE53">
        <v>29</v>
      </c>
      <c r="EF53">
        <v>28</v>
      </c>
      <c r="EG53">
        <v>39</v>
      </c>
      <c r="EH53">
        <v>29</v>
      </c>
      <c r="EI53">
        <v>20</v>
      </c>
      <c r="EJ53">
        <v>13</v>
      </c>
      <c r="EK53">
        <v>18</v>
      </c>
      <c r="EL53">
        <v>16</v>
      </c>
      <c r="EM53">
        <v>29</v>
      </c>
      <c r="EN53">
        <v>26</v>
      </c>
      <c r="EO53">
        <v>25</v>
      </c>
      <c r="EP53">
        <v>14</v>
      </c>
      <c r="EQ53">
        <v>25</v>
      </c>
      <c r="ER53">
        <v>14</v>
      </c>
      <c r="ES53">
        <v>25</v>
      </c>
      <c r="ET53">
        <v>13</v>
      </c>
      <c r="EU53">
        <v>23</v>
      </c>
      <c r="EV53">
        <v>17</v>
      </c>
      <c r="EW53">
        <v>18</v>
      </c>
      <c r="EX53">
        <v>12</v>
      </c>
      <c r="EY53">
        <v>9</v>
      </c>
      <c r="EZ53">
        <v>6</v>
      </c>
      <c r="FA53">
        <v>5</v>
      </c>
      <c r="FB53">
        <v>11</v>
      </c>
      <c r="FC53">
        <v>18</v>
      </c>
      <c r="FD53">
        <v>8</v>
      </c>
      <c r="FE53">
        <v>17</v>
      </c>
      <c r="FF53">
        <v>4</v>
      </c>
      <c r="FG53">
        <v>8</v>
      </c>
      <c r="FH53">
        <v>4</v>
      </c>
      <c r="FI53">
        <v>5</v>
      </c>
      <c r="FJ53">
        <v>6</v>
      </c>
      <c r="FK53">
        <v>13</v>
      </c>
      <c r="FL53">
        <v>4</v>
      </c>
      <c r="FM53">
        <v>9</v>
      </c>
      <c r="FN53">
        <v>4</v>
      </c>
      <c r="FO53">
        <v>6</v>
      </c>
      <c r="FP53">
        <v>1</v>
      </c>
      <c r="FQ53">
        <v>5</v>
      </c>
      <c r="FR53">
        <v>5</v>
      </c>
      <c r="FS53">
        <v>8</v>
      </c>
      <c r="FT53">
        <v>2</v>
      </c>
      <c r="FU53">
        <v>6</v>
      </c>
      <c r="FV53">
        <v>1</v>
      </c>
      <c r="FW53">
        <v>3</v>
      </c>
      <c r="FX53">
        <v>1</v>
      </c>
      <c r="FY53">
        <v>0</v>
      </c>
      <c r="FZ53">
        <v>2</v>
      </c>
      <c r="GA53">
        <v>1</v>
      </c>
      <c r="GB53">
        <v>0</v>
      </c>
      <c r="GC53">
        <v>2</v>
      </c>
      <c r="GD53">
        <v>0</v>
      </c>
      <c r="GE53">
        <v>1</v>
      </c>
      <c r="GF53">
        <v>1</v>
      </c>
      <c r="GG53">
        <v>1</v>
      </c>
      <c r="GH53">
        <v>0</v>
      </c>
      <c r="GI53">
        <v>0</v>
      </c>
      <c r="GJ53">
        <v>0</v>
      </c>
      <c r="GK53">
        <v>0</v>
      </c>
      <c r="GL53">
        <v>0</v>
      </c>
      <c r="GM53">
        <v>0</v>
      </c>
      <c r="GN53">
        <v>1</v>
      </c>
      <c r="GO53">
        <v>0</v>
      </c>
      <c r="GP53">
        <v>0</v>
      </c>
      <c r="GQ53">
        <v>0</v>
      </c>
      <c r="GR53">
        <v>0</v>
      </c>
      <c r="GS53">
        <v>0</v>
      </c>
      <c r="GT53">
        <v>0</v>
      </c>
      <c r="GU53">
        <v>0</v>
      </c>
      <c r="GV53">
        <v>0</v>
      </c>
      <c r="GW53">
        <v>0</v>
      </c>
      <c r="GY53">
        <f t="shared" si="0"/>
        <v>1091</v>
      </c>
      <c r="HA53">
        <v>0</v>
      </c>
      <c r="HB53">
        <v>0</v>
      </c>
      <c r="HC53">
        <v>0</v>
      </c>
      <c r="HD53">
        <v>0</v>
      </c>
      <c r="HE53">
        <v>0</v>
      </c>
      <c r="HF53">
        <v>0</v>
      </c>
      <c r="HG53">
        <v>2</v>
      </c>
      <c r="HH53">
        <v>1</v>
      </c>
      <c r="HI53">
        <v>3</v>
      </c>
      <c r="HJ53">
        <v>1</v>
      </c>
      <c r="HK53">
        <v>0</v>
      </c>
      <c r="HL53">
        <v>1</v>
      </c>
      <c r="HM53">
        <v>3255</v>
      </c>
      <c r="HN53">
        <v>3421</v>
      </c>
      <c r="HO53">
        <v>6676</v>
      </c>
    </row>
    <row r="54" spans="1:223">
      <c r="A54" t="s">
        <v>1492</v>
      </c>
      <c r="B54">
        <v>17</v>
      </c>
      <c r="C54">
        <v>33</v>
      </c>
      <c r="D54">
        <v>31</v>
      </c>
      <c r="E54">
        <v>34</v>
      </c>
      <c r="F54">
        <v>31</v>
      </c>
      <c r="G54">
        <v>24</v>
      </c>
      <c r="H54">
        <v>31</v>
      </c>
      <c r="I54">
        <v>39</v>
      </c>
      <c r="J54">
        <v>24</v>
      </c>
      <c r="K54">
        <v>36</v>
      </c>
      <c r="L54">
        <v>28</v>
      </c>
      <c r="M54">
        <v>28</v>
      </c>
      <c r="N54">
        <v>29</v>
      </c>
      <c r="O54">
        <v>31</v>
      </c>
      <c r="P54">
        <v>41</v>
      </c>
      <c r="Q54">
        <v>34</v>
      </c>
      <c r="R54">
        <v>45</v>
      </c>
      <c r="S54">
        <v>25</v>
      </c>
      <c r="T54">
        <v>42</v>
      </c>
      <c r="U54">
        <v>37</v>
      </c>
      <c r="V54">
        <v>32</v>
      </c>
      <c r="W54">
        <v>38</v>
      </c>
      <c r="X54">
        <v>30</v>
      </c>
      <c r="Y54">
        <v>40</v>
      </c>
      <c r="Z54">
        <v>28</v>
      </c>
      <c r="AA54">
        <v>46</v>
      </c>
      <c r="AB54">
        <v>38</v>
      </c>
      <c r="AC54">
        <v>30</v>
      </c>
      <c r="AD54">
        <v>24</v>
      </c>
      <c r="AE54">
        <v>37</v>
      </c>
      <c r="AF54">
        <v>38</v>
      </c>
      <c r="AG54">
        <v>33</v>
      </c>
      <c r="AH54">
        <v>50</v>
      </c>
      <c r="AI54">
        <v>37</v>
      </c>
      <c r="AJ54">
        <v>35</v>
      </c>
      <c r="AK54">
        <v>38</v>
      </c>
      <c r="AL54">
        <v>44</v>
      </c>
      <c r="AM54">
        <v>33</v>
      </c>
      <c r="AN54">
        <v>41</v>
      </c>
      <c r="AO54">
        <v>36</v>
      </c>
      <c r="AP54">
        <v>32</v>
      </c>
      <c r="AQ54">
        <v>43</v>
      </c>
      <c r="AR54">
        <v>37</v>
      </c>
      <c r="AS54">
        <v>43</v>
      </c>
      <c r="AT54">
        <v>52</v>
      </c>
      <c r="AU54">
        <v>47</v>
      </c>
      <c r="AV54">
        <v>56</v>
      </c>
      <c r="AW54">
        <v>39</v>
      </c>
      <c r="AX54">
        <v>57</v>
      </c>
      <c r="AY54">
        <v>47</v>
      </c>
      <c r="AZ54">
        <v>48</v>
      </c>
      <c r="BA54">
        <v>52</v>
      </c>
      <c r="BB54">
        <v>51</v>
      </c>
      <c r="BC54">
        <v>51</v>
      </c>
      <c r="BD54">
        <v>66</v>
      </c>
      <c r="BE54">
        <v>49</v>
      </c>
      <c r="BF54">
        <v>61</v>
      </c>
      <c r="BG54">
        <v>61</v>
      </c>
      <c r="BH54">
        <v>40</v>
      </c>
      <c r="BI54">
        <v>64</v>
      </c>
      <c r="BJ54">
        <v>45</v>
      </c>
      <c r="BK54">
        <v>38</v>
      </c>
      <c r="BL54">
        <v>52</v>
      </c>
      <c r="BM54">
        <v>47</v>
      </c>
      <c r="BN54">
        <v>42</v>
      </c>
      <c r="BO54">
        <v>26</v>
      </c>
      <c r="BP54">
        <v>55</v>
      </c>
      <c r="BQ54">
        <v>42</v>
      </c>
      <c r="BR54">
        <v>40</v>
      </c>
      <c r="BS54">
        <v>44</v>
      </c>
      <c r="BT54">
        <v>43</v>
      </c>
      <c r="BU54">
        <v>43</v>
      </c>
      <c r="BV54">
        <v>44</v>
      </c>
      <c r="BW54">
        <v>40</v>
      </c>
      <c r="BX54">
        <v>51</v>
      </c>
      <c r="BY54">
        <v>57</v>
      </c>
      <c r="BZ54">
        <v>48</v>
      </c>
      <c r="CA54">
        <v>43</v>
      </c>
      <c r="CB54">
        <v>50</v>
      </c>
      <c r="CC54">
        <v>40</v>
      </c>
      <c r="CD54">
        <v>50</v>
      </c>
      <c r="CE54">
        <v>64</v>
      </c>
      <c r="CF54">
        <v>59</v>
      </c>
      <c r="CG54">
        <v>51</v>
      </c>
      <c r="CH54">
        <v>54</v>
      </c>
      <c r="CI54">
        <v>62</v>
      </c>
      <c r="CJ54">
        <v>54</v>
      </c>
      <c r="CK54">
        <v>51</v>
      </c>
      <c r="CL54">
        <v>55</v>
      </c>
      <c r="CM54">
        <v>56</v>
      </c>
      <c r="CN54">
        <v>51</v>
      </c>
      <c r="CO54">
        <v>54</v>
      </c>
      <c r="CP54">
        <v>56</v>
      </c>
      <c r="CQ54">
        <v>51</v>
      </c>
      <c r="CR54">
        <v>61</v>
      </c>
      <c r="CS54">
        <v>80</v>
      </c>
      <c r="CT54">
        <v>63</v>
      </c>
      <c r="CU54">
        <v>68</v>
      </c>
      <c r="CV54">
        <v>66</v>
      </c>
      <c r="CW54">
        <v>68</v>
      </c>
      <c r="CX54">
        <v>81</v>
      </c>
      <c r="CY54">
        <v>63</v>
      </c>
      <c r="CZ54">
        <v>63</v>
      </c>
      <c r="DA54">
        <v>68</v>
      </c>
      <c r="DB54">
        <v>64</v>
      </c>
      <c r="DC54">
        <v>72</v>
      </c>
      <c r="DD54">
        <v>60</v>
      </c>
      <c r="DE54">
        <v>75</v>
      </c>
      <c r="DF54">
        <v>55</v>
      </c>
      <c r="DG54">
        <v>61</v>
      </c>
      <c r="DH54">
        <v>70</v>
      </c>
      <c r="DI54">
        <v>64</v>
      </c>
      <c r="DJ54">
        <v>67</v>
      </c>
      <c r="DK54">
        <v>43</v>
      </c>
      <c r="DL54">
        <v>48</v>
      </c>
      <c r="DM54">
        <v>61</v>
      </c>
      <c r="DN54">
        <v>46</v>
      </c>
      <c r="DO54">
        <v>67</v>
      </c>
      <c r="DP54">
        <v>43</v>
      </c>
      <c r="DQ54">
        <v>52</v>
      </c>
      <c r="DR54">
        <v>43</v>
      </c>
      <c r="DS54">
        <v>65</v>
      </c>
      <c r="DT54">
        <v>34</v>
      </c>
      <c r="DU54">
        <v>46</v>
      </c>
      <c r="DV54">
        <v>45</v>
      </c>
      <c r="DW54">
        <v>44</v>
      </c>
      <c r="DX54">
        <v>42</v>
      </c>
      <c r="DY54">
        <v>47</v>
      </c>
      <c r="DZ54">
        <v>34</v>
      </c>
      <c r="EA54">
        <v>40</v>
      </c>
      <c r="EB54">
        <v>24</v>
      </c>
      <c r="EC54">
        <v>33</v>
      </c>
      <c r="ED54">
        <v>23</v>
      </c>
      <c r="EE54">
        <v>35</v>
      </c>
      <c r="EF54">
        <v>31</v>
      </c>
      <c r="EG54">
        <v>32</v>
      </c>
      <c r="EH54">
        <v>34</v>
      </c>
      <c r="EI54">
        <v>34</v>
      </c>
      <c r="EJ54">
        <v>22</v>
      </c>
      <c r="EK54">
        <v>38</v>
      </c>
      <c r="EL54">
        <v>23</v>
      </c>
      <c r="EM54">
        <v>35</v>
      </c>
      <c r="EN54">
        <v>24</v>
      </c>
      <c r="EO54">
        <v>35</v>
      </c>
      <c r="EP54">
        <v>23</v>
      </c>
      <c r="EQ54">
        <v>28</v>
      </c>
      <c r="ER54">
        <v>25</v>
      </c>
      <c r="ES54">
        <v>23</v>
      </c>
      <c r="ET54">
        <v>31</v>
      </c>
      <c r="EU54">
        <v>34</v>
      </c>
      <c r="EV54">
        <v>18</v>
      </c>
      <c r="EW54">
        <v>24</v>
      </c>
      <c r="EX54">
        <v>10</v>
      </c>
      <c r="EY54">
        <v>17</v>
      </c>
      <c r="EZ54">
        <v>17</v>
      </c>
      <c r="FA54">
        <v>13</v>
      </c>
      <c r="FB54">
        <v>15</v>
      </c>
      <c r="FC54">
        <v>16</v>
      </c>
      <c r="FD54">
        <v>6</v>
      </c>
      <c r="FE54">
        <v>16</v>
      </c>
      <c r="FF54">
        <v>10</v>
      </c>
      <c r="FG54">
        <v>14</v>
      </c>
      <c r="FH54">
        <v>3</v>
      </c>
      <c r="FI54">
        <v>9</v>
      </c>
      <c r="FJ54">
        <v>6</v>
      </c>
      <c r="FK54">
        <v>10</v>
      </c>
      <c r="FL54">
        <v>4</v>
      </c>
      <c r="FM54">
        <v>10</v>
      </c>
      <c r="FN54">
        <v>3</v>
      </c>
      <c r="FO54">
        <v>7</v>
      </c>
      <c r="FP54">
        <v>4</v>
      </c>
      <c r="FQ54">
        <v>8</v>
      </c>
      <c r="FR54">
        <v>4</v>
      </c>
      <c r="FS54">
        <v>3</v>
      </c>
      <c r="FT54">
        <v>5</v>
      </c>
      <c r="FU54">
        <v>6</v>
      </c>
      <c r="FV54">
        <v>1</v>
      </c>
      <c r="FW54">
        <v>7</v>
      </c>
      <c r="FX54">
        <v>1</v>
      </c>
      <c r="FY54">
        <v>3</v>
      </c>
      <c r="FZ54">
        <v>1</v>
      </c>
      <c r="GA54">
        <v>2</v>
      </c>
      <c r="GB54">
        <v>0</v>
      </c>
      <c r="GC54">
        <v>1</v>
      </c>
      <c r="GD54">
        <v>1</v>
      </c>
      <c r="GE54">
        <v>0</v>
      </c>
      <c r="GF54">
        <v>1</v>
      </c>
      <c r="GG54">
        <v>0</v>
      </c>
      <c r="GH54">
        <v>0</v>
      </c>
      <c r="GI54">
        <v>2</v>
      </c>
      <c r="GJ54">
        <v>0</v>
      </c>
      <c r="GK54">
        <v>1</v>
      </c>
      <c r="GL54">
        <v>0</v>
      </c>
      <c r="GM54">
        <v>0</v>
      </c>
      <c r="GN54">
        <v>0</v>
      </c>
      <c r="GO54">
        <v>0</v>
      </c>
      <c r="GP54">
        <v>0</v>
      </c>
      <c r="GQ54">
        <v>0</v>
      </c>
      <c r="GR54">
        <v>0</v>
      </c>
      <c r="GS54">
        <v>0</v>
      </c>
      <c r="GT54">
        <v>0</v>
      </c>
      <c r="GU54">
        <v>0</v>
      </c>
      <c r="GV54">
        <v>0</v>
      </c>
      <c r="GW54">
        <v>0</v>
      </c>
      <c r="GY54">
        <f t="shared" si="0"/>
        <v>1306</v>
      </c>
      <c r="HA54">
        <v>0</v>
      </c>
      <c r="HB54">
        <v>0</v>
      </c>
      <c r="HC54">
        <v>0</v>
      </c>
      <c r="HD54">
        <v>0</v>
      </c>
      <c r="HE54">
        <v>0</v>
      </c>
      <c r="HF54">
        <v>0</v>
      </c>
      <c r="HG54">
        <v>6</v>
      </c>
      <c r="HH54">
        <v>4</v>
      </c>
      <c r="HI54">
        <v>10</v>
      </c>
      <c r="HJ54">
        <v>1</v>
      </c>
      <c r="HK54">
        <v>0</v>
      </c>
      <c r="HL54">
        <v>1</v>
      </c>
      <c r="HM54">
        <v>3390</v>
      </c>
      <c r="HN54">
        <v>3578</v>
      </c>
      <c r="HO54">
        <v>6968</v>
      </c>
    </row>
    <row r="55" spans="1:223">
      <c r="A55" t="s">
        <v>1493</v>
      </c>
      <c r="B55">
        <v>34</v>
      </c>
      <c r="C55">
        <v>30</v>
      </c>
      <c r="D55">
        <v>37</v>
      </c>
      <c r="E55">
        <v>37</v>
      </c>
      <c r="F55">
        <v>37</v>
      </c>
      <c r="G55">
        <v>51</v>
      </c>
      <c r="H55">
        <v>57</v>
      </c>
      <c r="I55">
        <v>41</v>
      </c>
      <c r="J55">
        <v>46</v>
      </c>
      <c r="K55">
        <v>48</v>
      </c>
      <c r="L55">
        <v>42</v>
      </c>
      <c r="M55">
        <v>34</v>
      </c>
      <c r="N55">
        <v>48</v>
      </c>
      <c r="O55">
        <v>44</v>
      </c>
      <c r="P55">
        <v>58</v>
      </c>
      <c r="Q55">
        <v>51</v>
      </c>
      <c r="R55">
        <v>61</v>
      </c>
      <c r="S55">
        <v>63</v>
      </c>
      <c r="T55">
        <v>52</v>
      </c>
      <c r="U55">
        <v>52</v>
      </c>
      <c r="V55">
        <v>58</v>
      </c>
      <c r="W55">
        <v>48</v>
      </c>
      <c r="X55">
        <v>52</v>
      </c>
      <c r="Y55">
        <v>58</v>
      </c>
      <c r="Z55">
        <v>53</v>
      </c>
      <c r="AA55">
        <v>66</v>
      </c>
      <c r="AB55">
        <v>57</v>
      </c>
      <c r="AC55">
        <v>61</v>
      </c>
      <c r="AD55">
        <v>55</v>
      </c>
      <c r="AE55">
        <v>49</v>
      </c>
      <c r="AF55">
        <v>58</v>
      </c>
      <c r="AG55">
        <v>58</v>
      </c>
      <c r="AH55">
        <v>57</v>
      </c>
      <c r="AI55">
        <v>55</v>
      </c>
      <c r="AJ55">
        <v>50</v>
      </c>
      <c r="AK55">
        <v>57</v>
      </c>
      <c r="AL55">
        <v>76</v>
      </c>
      <c r="AM55">
        <v>54</v>
      </c>
      <c r="AN55">
        <v>67</v>
      </c>
      <c r="AO55">
        <v>50</v>
      </c>
      <c r="AP55">
        <v>58</v>
      </c>
      <c r="AQ55">
        <v>49</v>
      </c>
      <c r="AR55">
        <v>59</v>
      </c>
      <c r="AS55">
        <v>51</v>
      </c>
      <c r="AT55">
        <v>66</v>
      </c>
      <c r="AU55">
        <v>61</v>
      </c>
      <c r="AV55">
        <v>77</v>
      </c>
      <c r="AW55">
        <v>67</v>
      </c>
      <c r="AX55">
        <v>72</v>
      </c>
      <c r="AY55">
        <v>63</v>
      </c>
      <c r="AZ55">
        <v>75</v>
      </c>
      <c r="BA55">
        <v>71</v>
      </c>
      <c r="BB55">
        <v>90</v>
      </c>
      <c r="BC55">
        <v>77</v>
      </c>
      <c r="BD55">
        <v>74</v>
      </c>
      <c r="BE55">
        <v>61</v>
      </c>
      <c r="BF55">
        <v>79</v>
      </c>
      <c r="BG55">
        <v>76</v>
      </c>
      <c r="BH55">
        <v>77</v>
      </c>
      <c r="BI55">
        <v>78</v>
      </c>
      <c r="BJ55">
        <v>83</v>
      </c>
      <c r="BK55">
        <v>91</v>
      </c>
      <c r="BL55">
        <v>77</v>
      </c>
      <c r="BM55">
        <v>80</v>
      </c>
      <c r="BN55">
        <v>56</v>
      </c>
      <c r="BO55">
        <v>75</v>
      </c>
      <c r="BP55">
        <v>61</v>
      </c>
      <c r="BQ55">
        <v>76</v>
      </c>
      <c r="BR55">
        <v>54</v>
      </c>
      <c r="BS55">
        <v>70</v>
      </c>
      <c r="BT55">
        <v>65</v>
      </c>
      <c r="BU55">
        <v>72</v>
      </c>
      <c r="BV55">
        <v>62</v>
      </c>
      <c r="BW55">
        <v>60</v>
      </c>
      <c r="BX55">
        <v>69</v>
      </c>
      <c r="BY55">
        <v>70</v>
      </c>
      <c r="BZ55">
        <v>80</v>
      </c>
      <c r="CA55">
        <v>71</v>
      </c>
      <c r="CB55">
        <v>65</v>
      </c>
      <c r="CC55">
        <v>79</v>
      </c>
      <c r="CD55">
        <v>59</v>
      </c>
      <c r="CE55">
        <v>81</v>
      </c>
      <c r="CF55">
        <v>74</v>
      </c>
      <c r="CG55">
        <v>63</v>
      </c>
      <c r="CH55">
        <v>90</v>
      </c>
      <c r="CI55">
        <v>74</v>
      </c>
      <c r="CJ55">
        <v>70</v>
      </c>
      <c r="CK55">
        <v>80</v>
      </c>
      <c r="CL55">
        <v>84</v>
      </c>
      <c r="CM55">
        <v>82</v>
      </c>
      <c r="CN55">
        <v>85</v>
      </c>
      <c r="CO55">
        <v>84</v>
      </c>
      <c r="CP55">
        <v>87</v>
      </c>
      <c r="CQ55">
        <v>74</v>
      </c>
      <c r="CR55">
        <v>85</v>
      </c>
      <c r="CS55">
        <v>89</v>
      </c>
      <c r="CT55">
        <v>85</v>
      </c>
      <c r="CU55">
        <v>86</v>
      </c>
      <c r="CV55">
        <v>91</v>
      </c>
      <c r="CW55">
        <v>103</v>
      </c>
      <c r="CX55">
        <v>97</v>
      </c>
      <c r="CY55">
        <v>101</v>
      </c>
      <c r="CZ55">
        <v>92</v>
      </c>
      <c r="DA55">
        <v>88</v>
      </c>
      <c r="DB55">
        <v>106</v>
      </c>
      <c r="DC55">
        <v>94</v>
      </c>
      <c r="DD55">
        <v>96</v>
      </c>
      <c r="DE55">
        <v>110</v>
      </c>
      <c r="DF55">
        <v>66</v>
      </c>
      <c r="DG55">
        <v>89</v>
      </c>
      <c r="DH55">
        <v>84</v>
      </c>
      <c r="DI55">
        <v>80</v>
      </c>
      <c r="DJ55">
        <v>76</v>
      </c>
      <c r="DK55">
        <v>95</v>
      </c>
      <c r="DL55">
        <v>61</v>
      </c>
      <c r="DM55">
        <v>66</v>
      </c>
      <c r="DN55">
        <v>77</v>
      </c>
      <c r="DO55">
        <v>81</v>
      </c>
      <c r="DP55">
        <v>68</v>
      </c>
      <c r="DQ55">
        <v>80</v>
      </c>
      <c r="DR55">
        <v>75</v>
      </c>
      <c r="DS55">
        <v>67</v>
      </c>
      <c r="DT55">
        <v>71</v>
      </c>
      <c r="DU55">
        <v>85</v>
      </c>
      <c r="DV55">
        <v>58</v>
      </c>
      <c r="DW55">
        <v>59</v>
      </c>
      <c r="DX55">
        <v>72</v>
      </c>
      <c r="DY55">
        <v>70</v>
      </c>
      <c r="DZ55">
        <v>63</v>
      </c>
      <c r="EA55">
        <v>58</v>
      </c>
      <c r="EB55">
        <v>44</v>
      </c>
      <c r="EC55">
        <v>55</v>
      </c>
      <c r="ED55">
        <v>59</v>
      </c>
      <c r="EE55">
        <v>60</v>
      </c>
      <c r="EF55">
        <v>40</v>
      </c>
      <c r="EG55">
        <v>50</v>
      </c>
      <c r="EH55">
        <v>29</v>
      </c>
      <c r="EI55">
        <v>54</v>
      </c>
      <c r="EJ55">
        <v>38</v>
      </c>
      <c r="EK55">
        <v>46</v>
      </c>
      <c r="EL55">
        <v>38</v>
      </c>
      <c r="EM55">
        <v>48</v>
      </c>
      <c r="EN55">
        <v>28</v>
      </c>
      <c r="EO55">
        <v>48</v>
      </c>
      <c r="EP55">
        <v>24</v>
      </c>
      <c r="EQ55">
        <v>40</v>
      </c>
      <c r="ER55">
        <v>39</v>
      </c>
      <c r="ES55">
        <v>42</v>
      </c>
      <c r="ET55">
        <v>33</v>
      </c>
      <c r="EU55">
        <v>27</v>
      </c>
      <c r="EV55">
        <v>35</v>
      </c>
      <c r="EW55">
        <v>36</v>
      </c>
      <c r="EX55">
        <v>23</v>
      </c>
      <c r="EY55">
        <v>40</v>
      </c>
      <c r="EZ55">
        <v>26</v>
      </c>
      <c r="FA55">
        <v>22</v>
      </c>
      <c r="FB55">
        <v>12</v>
      </c>
      <c r="FC55">
        <v>20</v>
      </c>
      <c r="FD55">
        <v>14</v>
      </c>
      <c r="FE55">
        <v>21</v>
      </c>
      <c r="FF55">
        <v>9</v>
      </c>
      <c r="FG55">
        <v>18</v>
      </c>
      <c r="FH55">
        <v>11</v>
      </c>
      <c r="FI55">
        <v>14</v>
      </c>
      <c r="FJ55">
        <v>9</v>
      </c>
      <c r="FK55">
        <v>23</v>
      </c>
      <c r="FL55">
        <v>9</v>
      </c>
      <c r="FM55">
        <v>17</v>
      </c>
      <c r="FN55">
        <v>6</v>
      </c>
      <c r="FO55">
        <v>11</v>
      </c>
      <c r="FP55">
        <v>6</v>
      </c>
      <c r="FQ55">
        <v>5</v>
      </c>
      <c r="FR55">
        <v>4</v>
      </c>
      <c r="FS55">
        <v>8</v>
      </c>
      <c r="FT55">
        <v>4</v>
      </c>
      <c r="FU55">
        <v>13</v>
      </c>
      <c r="FV55">
        <v>10</v>
      </c>
      <c r="FW55">
        <v>6</v>
      </c>
      <c r="FX55">
        <v>4</v>
      </c>
      <c r="FY55">
        <v>3</v>
      </c>
      <c r="FZ55">
        <v>1</v>
      </c>
      <c r="GA55">
        <v>5</v>
      </c>
      <c r="GB55">
        <v>2</v>
      </c>
      <c r="GC55">
        <v>4</v>
      </c>
      <c r="GD55">
        <v>1</v>
      </c>
      <c r="GE55">
        <v>2</v>
      </c>
      <c r="GF55">
        <v>1</v>
      </c>
      <c r="GG55">
        <v>1</v>
      </c>
      <c r="GH55">
        <v>2</v>
      </c>
      <c r="GI55">
        <v>3</v>
      </c>
      <c r="GJ55">
        <v>1</v>
      </c>
      <c r="GK55">
        <v>0</v>
      </c>
      <c r="GL55">
        <v>1</v>
      </c>
      <c r="GM55">
        <v>1</v>
      </c>
      <c r="GN55">
        <v>0</v>
      </c>
      <c r="GO55">
        <v>0</v>
      </c>
      <c r="GP55">
        <v>0</v>
      </c>
      <c r="GQ55">
        <v>0</v>
      </c>
      <c r="GR55">
        <v>0</v>
      </c>
      <c r="GS55">
        <v>0</v>
      </c>
      <c r="GT55">
        <v>0</v>
      </c>
      <c r="GU55">
        <v>0</v>
      </c>
      <c r="GV55">
        <v>0</v>
      </c>
      <c r="GW55">
        <v>2</v>
      </c>
      <c r="GY55">
        <f t="shared" si="0"/>
        <v>1986</v>
      </c>
      <c r="HA55">
        <v>0</v>
      </c>
      <c r="HB55">
        <v>0</v>
      </c>
      <c r="HC55">
        <v>0</v>
      </c>
      <c r="HD55">
        <v>0</v>
      </c>
      <c r="HE55">
        <v>0</v>
      </c>
      <c r="HF55">
        <v>0</v>
      </c>
      <c r="HG55">
        <v>4</v>
      </c>
      <c r="HH55">
        <v>1</v>
      </c>
      <c r="HI55">
        <v>5</v>
      </c>
      <c r="HJ55">
        <v>1</v>
      </c>
      <c r="HK55">
        <v>0</v>
      </c>
      <c r="HL55">
        <v>1</v>
      </c>
      <c r="HM55">
        <v>4994</v>
      </c>
      <c r="HN55">
        <v>5190</v>
      </c>
      <c r="HO55">
        <v>10184</v>
      </c>
    </row>
    <row r="56" spans="1:223">
      <c r="A56" t="s">
        <v>1494</v>
      </c>
      <c r="B56">
        <v>18</v>
      </c>
      <c r="C56">
        <v>14</v>
      </c>
      <c r="D56">
        <v>19</v>
      </c>
      <c r="E56">
        <v>16</v>
      </c>
      <c r="F56">
        <v>24</v>
      </c>
      <c r="G56">
        <v>29</v>
      </c>
      <c r="H56">
        <v>26</v>
      </c>
      <c r="I56">
        <v>16</v>
      </c>
      <c r="J56">
        <v>21</v>
      </c>
      <c r="K56">
        <v>27</v>
      </c>
      <c r="L56">
        <v>22</v>
      </c>
      <c r="M56">
        <v>20</v>
      </c>
      <c r="N56">
        <v>26</v>
      </c>
      <c r="O56">
        <v>24</v>
      </c>
      <c r="P56">
        <v>29</v>
      </c>
      <c r="Q56">
        <v>17</v>
      </c>
      <c r="R56">
        <v>31</v>
      </c>
      <c r="S56">
        <v>23</v>
      </c>
      <c r="T56">
        <v>35</v>
      </c>
      <c r="U56">
        <v>26</v>
      </c>
      <c r="V56">
        <v>26</v>
      </c>
      <c r="W56">
        <v>30</v>
      </c>
      <c r="X56">
        <v>30</v>
      </c>
      <c r="Y56">
        <v>23</v>
      </c>
      <c r="Z56">
        <v>26</v>
      </c>
      <c r="AA56">
        <v>26</v>
      </c>
      <c r="AB56">
        <v>37</v>
      </c>
      <c r="AC56">
        <v>28</v>
      </c>
      <c r="AD56">
        <v>25</v>
      </c>
      <c r="AE56">
        <v>32</v>
      </c>
      <c r="AF56">
        <v>28</v>
      </c>
      <c r="AG56">
        <v>28</v>
      </c>
      <c r="AH56">
        <v>38</v>
      </c>
      <c r="AI56">
        <v>31</v>
      </c>
      <c r="AJ56">
        <v>38</v>
      </c>
      <c r="AK56">
        <v>19</v>
      </c>
      <c r="AL56">
        <v>28</v>
      </c>
      <c r="AM56">
        <v>30</v>
      </c>
      <c r="AN56">
        <v>39</v>
      </c>
      <c r="AO56">
        <v>21</v>
      </c>
      <c r="AP56">
        <v>39</v>
      </c>
      <c r="AQ56">
        <v>30</v>
      </c>
      <c r="AR56">
        <v>35</v>
      </c>
      <c r="AS56">
        <v>33</v>
      </c>
      <c r="AT56">
        <v>36</v>
      </c>
      <c r="AU56">
        <v>33</v>
      </c>
      <c r="AV56">
        <v>40</v>
      </c>
      <c r="AW56">
        <v>41</v>
      </c>
      <c r="AX56">
        <v>33</v>
      </c>
      <c r="AY56">
        <v>40</v>
      </c>
      <c r="AZ56">
        <v>42</v>
      </c>
      <c r="BA56">
        <v>33</v>
      </c>
      <c r="BB56">
        <v>44</v>
      </c>
      <c r="BC56">
        <v>36</v>
      </c>
      <c r="BD56">
        <v>55</v>
      </c>
      <c r="BE56">
        <v>47</v>
      </c>
      <c r="BF56">
        <v>46</v>
      </c>
      <c r="BG56">
        <v>50</v>
      </c>
      <c r="BH56">
        <v>62</v>
      </c>
      <c r="BI56">
        <v>46</v>
      </c>
      <c r="BJ56">
        <v>36</v>
      </c>
      <c r="BK56">
        <v>33</v>
      </c>
      <c r="BL56">
        <v>41</v>
      </c>
      <c r="BM56">
        <v>31</v>
      </c>
      <c r="BN56">
        <v>33</v>
      </c>
      <c r="BO56">
        <v>39</v>
      </c>
      <c r="BP56">
        <v>33</v>
      </c>
      <c r="BQ56">
        <v>52</v>
      </c>
      <c r="BR56">
        <v>49</v>
      </c>
      <c r="BS56">
        <v>27</v>
      </c>
      <c r="BT56">
        <v>32</v>
      </c>
      <c r="BU56">
        <v>40</v>
      </c>
      <c r="BV56">
        <v>29</v>
      </c>
      <c r="BW56">
        <v>25</v>
      </c>
      <c r="BX56">
        <v>37</v>
      </c>
      <c r="BY56">
        <v>32</v>
      </c>
      <c r="BZ56">
        <v>36</v>
      </c>
      <c r="CA56">
        <v>53</v>
      </c>
      <c r="CB56">
        <v>33</v>
      </c>
      <c r="CC56">
        <v>33</v>
      </c>
      <c r="CD56">
        <v>31</v>
      </c>
      <c r="CE56">
        <v>38</v>
      </c>
      <c r="CF56">
        <v>29</v>
      </c>
      <c r="CG56">
        <v>39</v>
      </c>
      <c r="CH56">
        <v>43</v>
      </c>
      <c r="CI56">
        <v>32</v>
      </c>
      <c r="CJ56">
        <v>44</v>
      </c>
      <c r="CK56">
        <v>47</v>
      </c>
      <c r="CL56">
        <v>43</v>
      </c>
      <c r="CM56">
        <v>41</v>
      </c>
      <c r="CN56">
        <v>40</v>
      </c>
      <c r="CO56">
        <v>66</v>
      </c>
      <c r="CP56">
        <v>49</v>
      </c>
      <c r="CQ56">
        <v>59</v>
      </c>
      <c r="CR56">
        <v>54</v>
      </c>
      <c r="CS56">
        <v>36</v>
      </c>
      <c r="CT56">
        <v>58</v>
      </c>
      <c r="CU56">
        <v>64</v>
      </c>
      <c r="CV56">
        <v>44</v>
      </c>
      <c r="CW56">
        <v>43</v>
      </c>
      <c r="CX56">
        <v>63</v>
      </c>
      <c r="CY56">
        <v>58</v>
      </c>
      <c r="CZ56">
        <v>50</v>
      </c>
      <c r="DA56">
        <v>50</v>
      </c>
      <c r="DB56">
        <v>47</v>
      </c>
      <c r="DC56">
        <v>52</v>
      </c>
      <c r="DD56">
        <v>53</v>
      </c>
      <c r="DE56">
        <v>58</v>
      </c>
      <c r="DF56">
        <v>48</v>
      </c>
      <c r="DG56">
        <v>47</v>
      </c>
      <c r="DH56">
        <v>43</v>
      </c>
      <c r="DI56">
        <v>52</v>
      </c>
      <c r="DJ56">
        <v>54</v>
      </c>
      <c r="DK56">
        <v>53</v>
      </c>
      <c r="DL56">
        <v>27</v>
      </c>
      <c r="DM56">
        <v>28</v>
      </c>
      <c r="DN56">
        <v>35</v>
      </c>
      <c r="DO56">
        <v>35</v>
      </c>
      <c r="DP56">
        <v>36</v>
      </c>
      <c r="DQ56">
        <v>47</v>
      </c>
      <c r="DR56">
        <v>37</v>
      </c>
      <c r="DS56">
        <v>42</v>
      </c>
      <c r="DT56">
        <v>45</v>
      </c>
      <c r="DU56">
        <v>33</v>
      </c>
      <c r="DV56">
        <v>48</v>
      </c>
      <c r="DW56">
        <v>48</v>
      </c>
      <c r="DX56">
        <v>26</v>
      </c>
      <c r="DY56">
        <v>31</v>
      </c>
      <c r="DZ56">
        <v>40</v>
      </c>
      <c r="EA56">
        <v>38</v>
      </c>
      <c r="EB56">
        <v>32</v>
      </c>
      <c r="EC56">
        <v>37</v>
      </c>
      <c r="ED56">
        <v>24</v>
      </c>
      <c r="EE56">
        <v>26</v>
      </c>
      <c r="EF56">
        <v>22</v>
      </c>
      <c r="EG56">
        <v>40</v>
      </c>
      <c r="EH56">
        <v>25</v>
      </c>
      <c r="EI56">
        <v>35</v>
      </c>
      <c r="EJ56">
        <v>25</v>
      </c>
      <c r="EK56">
        <v>25</v>
      </c>
      <c r="EL56">
        <v>23</v>
      </c>
      <c r="EM56">
        <v>15</v>
      </c>
      <c r="EN56">
        <v>25</v>
      </c>
      <c r="EO56">
        <v>33</v>
      </c>
      <c r="EP56">
        <v>25</v>
      </c>
      <c r="EQ56">
        <v>18</v>
      </c>
      <c r="ER56">
        <v>13</v>
      </c>
      <c r="ES56">
        <v>17</v>
      </c>
      <c r="ET56">
        <v>22</v>
      </c>
      <c r="EU56">
        <v>24</v>
      </c>
      <c r="EV56">
        <v>15</v>
      </c>
      <c r="EW56">
        <v>21</v>
      </c>
      <c r="EX56">
        <v>12</v>
      </c>
      <c r="EY56">
        <v>15</v>
      </c>
      <c r="EZ56">
        <v>10</v>
      </c>
      <c r="FA56">
        <v>15</v>
      </c>
      <c r="FB56">
        <v>7</v>
      </c>
      <c r="FC56">
        <v>9</v>
      </c>
      <c r="FD56">
        <v>8</v>
      </c>
      <c r="FE56">
        <v>8</v>
      </c>
      <c r="FF56">
        <v>4</v>
      </c>
      <c r="FG56">
        <v>11</v>
      </c>
      <c r="FH56">
        <v>1</v>
      </c>
      <c r="FI56">
        <v>15</v>
      </c>
      <c r="FJ56">
        <v>5</v>
      </c>
      <c r="FK56">
        <v>9</v>
      </c>
      <c r="FL56">
        <v>3</v>
      </c>
      <c r="FM56">
        <v>5</v>
      </c>
      <c r="FN56">
        <v>3</v>
      </c>
      <c r="FO56">
        <v>7</v>
      </c>
      <c r="FP56">
        <v>6</v>
      </c>
      <c r="FQ56">
        <v>8</v>
      </c>
      <c r="FR56">
        <v>3</v>
      </c>
      <c r="FS56">
        <v>4</v>
      </c>
      <c r="FT56">
        <v>1</v>
      </c>
      <c r="FU56">
        <v>8</v>
      </c>
      <c r="FV56">
        <v>4</v>
      </c>
      <c r="FW56">
        <v>6</v>
      </c>
      <c r="FX56">
        <v>2</v>
      </c>
      <c r="FY56">
        <v>0</v>
      </c>
      <c r="FZ56">
        <v>3</v>
      </c>
      <c r="GA56">
        <v>1</v>
      </c>
      <c r="GB56">
        <v>2</v>
      </c>
      <c r="GC56">
        <v>2</v>
      </c>
      <c r="GD56">
        <v>1</v>
      </c>
      <c r="GE56">
        <v>2</v>
      </c>
      <c r="GF56">
        <v>0</v>
      </c>
      <c r="GG56">
        <v>3</v>
      </c>
      <c r="GH56">
        <v>0</v>
      </c>
      <c r="GI56">
        <v>1</v>
      </c>
      <c r="GJ56">
        <v>0</v>
      </c>
      <c r="GK56">
        <v>2</v>
      </c>
      <c r="GL56">
        <v>0</v>
      </c>
      <c r="GM56">
        <v>0</v>
      </c>
      <c r="GN56">
        <v>0</v>
      </c>
      <c r="GO56">
        <v>0</v>
      </c>
      <c r="GP56">
        <v>0</v>
      </c>
      <c r="GQ56">
        <v>0</v>
      </c>
      <c r="GR56">
        <v>0</v>
      </c>
      <c r="GS56">
        <v>0</v>
      </c>
      <c r="GT56">
        <v>0</v>
      </c>
      <c r="GU56">
        <v>0</v>
      </c>
      <c r="GV56">
        <v>0</v>
      </c>
      <c r="GW56">
        <v>0</v>
      </c>
      <c r="GY56">
        <f t="shared" si="0"/>
        <v>1136</v>
      </c>
      <c r="HA56">
        <v>0</v>
      </c>
      <c r="HB56">
        <v>0</v>
      </c>
      <c r="HC56">
        <v>0</v>
      </c>
      <c r="HD56">
        <v>0</v>
      </c>
      <c r="HE56">
        <v>0</v>
      </c>
      <c r="HF56">
        <v>0</v>
      </c>
      <c r="HG56">
        <v>0</v>
      </c>
      <c r="HH56">
        <v>0</v>
      </c>
      <c r="HI56">
        <v>0</v>
      </c>
      <c r="HJ56">
        <v>0</v>
      </c>
      <c r="HK56">
        <v>0</v>
      </c>
      <c r="HL56">
        <v>0</v>
      </c>
      <c r="HM56">
        <v>2770</v>
      </c>
      <c r="HN56">
        <v>2793</v>
      </c>
      <c r="HO56">
        <v>5563</v>
      </c>
    </row>
    <row r="57" spans="1:223">
      <c r="A57" t="s">
        <v>1495</v>
      </c>
      <c r="B57">
        <v>31</v>
      </c>
      <c r="C57">
        <v>37</v>
      </c>
      <c r="D57">
        <v>37</v>
      </c>
      <c r="E57">
        <v>28</v>
      </c>
      <c r="F57">
        <v>28</v>
      </c>
      <c r="G57">
        <v>35</v>
      </c>
      <c r="H57">
        <v>40</v>
      </c>
      <c r="I57">
        <v>38</v>
      </c>
      <c r="J57">
        <v>45</v>
      </c>
      <c r="K57">
        <v>36</v>
      </c>
      <c r="L57">
        <v>48</v>
      </c>
      <c r="M57">
        <v>48</v>
      </c>
      <c r="N57">
        <v>45</v>
      </c>
      <c r="O57">
        <v>42</v>
      </c>
      <c r="P57">
        <v>42</v>
      </c>
      <c r="Q57">
        <v>42</v>
      </c>
      <c r="R57">
        <v>54</v>
      </c>
      <c r="S57">
        <v>52</v>
      </c>
      <c r="T57">
        <v>46</v>
      </c>
      <c r="U57">
        <v>54</v>
      </c>
      <c r="V57">
        <v>36</v>
      </c>
      <c r="W57">
        <v>45</v>
      </c>
      <c r="X57">
        <v>47</v>
      </c>
      <c r="Y57">
        <v>55</v>
      </c>
      <c r="Z57">
        <v>41</v>
      </c>
      <c r="AA57">
        <v>24</v>
      </c>
      <c r="AB57">
        <v>44</v>
      </c>
      <c r="AC57">
        <v>35</v>
      </c>
      <c r="AD57">
        <v>46</v>
      </c>
      <c r="AE57">
        <v>42</v>
      </c>
      <c r="AF57">
        <v>52</v>
      </c>
      <c r="AG57">
        <v>44</v>
      </c>
      <c r="AH57">
        <v>47</v>
      </c>
      <c r="AI57">
        <v>49</v>
      </c>
      <c r="AJ57">
        <v>56</v>
      </c>
      <c r="AK57">
        <v>41</v>
      </c>
      <c r="AL57">
        <v>52</v>
      </c>
      <c r="AM57">
        <v>37</v>
      </c>
      <c r="AN57">
        <v>61</v>
      </c>
      <c r="AO57">
        <v>37</v>
      </c>
      <c r="AP57">
        <v>50</v>
      </c>
      <c r="AQ57">
        <v>30</v>
      </c>
      <c r="AR57">
        <v>32</v>
      </c>
      <c r="AS57">
        <v>56</v>
      </c>
      <c r="AT57">
        <v>42</v>
      </c>
      <c r="AU57">
        <v>42</v>
      </c>
      <c r="AV57">
        <v>69</v>
      </c>
      <c r="AW57">
        <v>55</v>
      </c>
      <c r="AX57">
        <v>69</v>
      </c>
      <c r="AY57">
        <v>54</v>
      </c>
      <c r="AZ57">
        <v>86</v>
      </c>
      <c r="BA57">
        <v>56</v>
      </c>
      <c r="BB57">
        <v>45</v>
      </c>
      <c r="BC57">
        <v>71</v>
      </c>
      <c r="BD57">
        <v>63</v>
      </c>
      <c r="BE57">
        <v>56</v>
      </c>
      <c r="BF57">
        <v>57</v>
      </c>
      <c r="BG57">
        <v>56</v>
      </c>
      <c r="BH57">
        <v>74</v>
      </c>
      <c r="BI57">
        <v>55</v>
      </c>
      <c r="BJ57">
        <v>78</v>
      </c>
      <c r="BK57">
        <v>50</v>
      </c>
      <c r="BL57">
        <v>44</v>
      </c>
      <c r="BM57">
        <v>45</v>
      </c>
      <c r="BN57">
        <v>44</v>
      </c>
      <c r="BO57">
        <v>47</v>
      </c>
      <c r="BP57">
        <v>57</v>
      </c>
      <c r="BQ57">
        <v>50</v>
      </c>
      <c r="BR57">
        <v>65</v>
      </c>
      <c r="BS57">
        <v>50</v>
      </c>
      <c r="BT57">
        <v>54</v>
      </c>
      <c r="BU57">
        <v>57</v>
      </c>
      <c r="BV57">
        <v>53</v>
      </c>
      <c r="BW57">
        <v>39</v>
      </c>
      <c r="BX57">
        <v>58</v>
      </c>
      <c r="BY57">
        <v>56</v>
      </c>
      <c r="BZ57">
        <v>63</v>
      </c>
      <c r="CA57">
        <v>50</v>
      </c>
      <c r="CB57">
        <v>82</v>
      </c>
      <c r="CC57">
        <v>61</v>
      </c>
      <c r="CD57">
        <v>63</v>
      </c>
      <c r="CE57">
        <v>53</v>
      </c>
      <c r="CF57">
        <v>61</v>
      </c>
      <c r="CG57">
        <v>78</v>
      </c>
      <c r="CH57">
        <v>59</v>
      </c>
      <c r="CI57">
        <v>58</v>
      </c>
      <c r="CJ57">
        <v>49</v>
      </c>
      <c r="CK57">
        <v>78</v>
      </c>
      <c r="CL57">
        <v>60</v>
      </c>
      <c r="CM57">
        <v>60</v>
      </c>
      <c r="CN57">
        <v>74</v>
      </c>
      <c r="CO57">
        <v>78</v>
      </c>
      <c r="CP57">
        <v>74</v>
      </c>
      <c r="CQ57">
        <v>83</v>
      </c>
      <c r="CR57">
        <v>79</v>
      </c>
      <c r="CS57">
        <v>73</v>
      </c>
      <c r="CT57">
        <v>79</v>
      </c>
      <c r="CU57">
        <v>75</v>
      </c>
      <c r="CV57">
        <v>76</v>
      </c>
      <c r="CW57">
        <v>73</v>
      </c>
      <c r="CX57">
        <v>79</v>
      </c>
      <c r="CY57">
        <v>77</v>
      </c>
      <c r="CZ57">
        <v>60</v>
      </c>
      <c r="DA57">
        <v>76</v>
      </c>
      <c r="DB57">
        <v>88</v>
      </c>
      <c r="DC57">
        <v>88</v>
      </c>
      <c r="DD57">
        <v>78</v>
      </c>
      <c r="DE57">
        <v>77</v>
      </c>
      <c r="DF57">
        <v>57</v>
      </c>
      <c r="DG57">
        <v>67</v>
      </c>
      <c r="DH57">
        <v>68</v>
      </c>
      <c r="DI57">
        <v>70</v>
      </c>
      <c r="DJ57">
        <v>66</v>
      </c>
      <c r="DK57">
        <v>82</v>
      </c>
      <c r="DL57">
        <v>54</v>
      </c>
      <c r="DM57">
        <v>58</v>
      </c>
      <c r="DN57">
        <v>69</v>
      </c>
      <c r="DO57">
        <v>66</v>
      </c>
      <c r="DP57">
        <v>62</v>
      </c>
      <c r="DQ57">
        <v>63</v>
      </c>
      <c r="DR57">
        <v>43</v>
      </c>
      <c r="DS57">
        <v>59</v>
      </c>
      <c r="DT57">
        <v>39</v>
      </c>
      <c r="DU57">
        <v>51</v>
      </c>
      <c r="DV57">
        <v>50</v>
      </c>
      <c r="DW57">
        <v>55</v>
      </c>
      <c r="DX57">
        <v>44</v>
      </c>
      <c r="DY57">
        <v>48</v>
      </c>
      <c r="DZ57">
        <v>50</v>
      </c>
      <c r="EA57">
        <v>39</v>
      </c>
      <c r="EB57">
        <v>29</v>
      </c>
      <c r="EC57">
        <v>50</v>
      </c>
      <c r="ED57">
        <v>40</v>
      </c>
      <c r="EE57">
        <v>47</v>
      </c>
      <c r="EF57">
        <v>36</v>
      </c>
      <c r="EG57">
        <v>43</v>
      </c>
      <c r="EH57">
        <v>38</v>
      </c>
      <c r="EI57">
        <v>35</v>
      </c>
      <c r="EJ57">
        <v>33</v>
      </c>
      <c r="EK57">
        <v>43</v>
      </c>
      <c r="EL57">
        <v>28</v>
      </c>
      <c r="EM57">
        <v>25</v>
      </c>
      <c r="EN57">
        <v>28</v>
      </c>
      <c r="EO57">
        <v>41</v>
      </c>
      <c r="EP57">
        <v>29</v>
      </c>
      <c r="EQ57">
        <v>41</v>
      </c>
      <c r="ER57">
        <v>30</v>
      </c>
      <c r="ES57">
        <v>41</v>
      </c>
      <c r="ET57">
        <v>22</v>
      </c>
      <c r="EU57">
        <v>31</v>
      </c>
      <c r="EV57">
        <v>16</v>
      </c>
      <c r="EW57">
        <v>32</v>
      </c>
      <c r="EX57">
        <v>31</v>
      </c>
      <c r="EY57">
        <v>28</v>
      </c>
      <c r="EZ57">
        <v>16</v>
      </c>
      <c r="FA57">
        <v>16</v>
      </c>
      <c r="FB57">
        <v>23</v>
      </c>
      <c r="FC57">
        <v>13</v>
      </c>
      <c r="FD57">
        <v>15</v>
      </c>
      <c r="FE57">
        <v>15</v>
      </c>
      <c r="FF57">
        <v>8</v>
      </c>
      <c r="FG57">
        <v>22</v>
      </c>
      <c r="FH57">
        <v>11</v>
      </c>
      <c r="FI57">
        <v>14</v>
      </c>
      <c r="FJ57">
        <v>12</v>
      </c>
      <c r="FK57">
        <v>15</v>
      </c>
      <c r="FL57">
        <v>7</v>
      </c>
      <c r="FM57">
        <v>6</v>
      </c>
      <c r="FN57">
        <v>3</v>
      </c>
      <c r="FO57">
        <v>13</v>
      </c>
      <c r="FP57">
        <v>5</v>
      </c>
      <c r="FQ57">
        <v>5</v>
      </c>
      <c r="FR57">
        <v>5</v>
      </c>
      <c r="FS57">
        <v>7</v>
      </c>
      <c r="FT57">
        <v>3</v>
      </c>
      <c r="FU57">
        <v>5</v>
      </c>
      <c r="FV57">
        <v>3</v>
      </c>
      <c r="FW57">
        <v>2</v>
      </c>
      <c r="FX57">
        <v>1</v>
      </c>
      <c r="FY57">
        <v>0</v>
      </c>
      <c r="FZ57">
        <v>4</v>
      </c>
      <c r="GA57">
        <v>1</v>
      </c>
      <c r="GB57">
        <v>0</v>
      </c>
      <c r="GC57">
        <v>0</v>
      </c>
      <c r="GD57">
        <v>2</v>
      </c>
      <c r="GE57">
        <v>1</v>
      </c>
      <c r="GF57">
        <v>0</v>
      </c>
      <c r="GG57">
        <v>0</v>
      </c>
      <c r="GH57">
        <v>1</v>
      </c>
      <c r="GI57">
        <v>2</v>
      </c>
      <c r="GJ57">
        <v>0</v>
      </c>
      <c r="GK57">
        <v>1</v>
      </c>
      <c r="GL57">
        <v>0</v>
      </c>
      <c r="GM57">
        <v>0</v>
      </c>
      <c r="GN57">
        <v>0</v>
      </c>
      <c r="GO57">
        <v>0</v>
      </c>
      <c r="GP57">
        <v>0</v>
      </c>
      <c r="GQ57">
        <v>0</v>
      </c>
      <c r="GR57">
        <v>0</v>
      </c>
      <c r="GS57">
        <v>0</v>
      </c>
      <c r="GT57">
        <v>0</v>
      </c>
      <c r="GU57">
        <v>0</v>
      </c>
      <c r="GV57">
        <v>0</v>
      </c>
      <c r="GW57">
        <v>0</v>
      </c>
      <c r="GY57">
        <f t="shared" si="0"/>
        <v>1552</v>
      </c>
      <c r="HA57">
        <v>0</v>
      </c>
      <c r="HB57">
        <v>0</v>
      </c>
      <c r="HC57">
        <v>0</v>
      </c>
      <c r="HD57">
        <v>0</v>
      </c>
      <c r="HE57">
        <v>0</v>
      </c>
      <c r="HF57">
        <v>0</v>
      </c>
      <c r="HG57">
        <v>9</v>
      </c>
      <c r="HH57">
        <v>2</v>
      </c>
      <c r="HI57">
        <v>11</v>
      </c>
      <c r="HJ57">
        <v>1</v>
      </c>
      <c r="HK57">
        <v>0</v>
      </c>
      <c r="HL57">
        <v>1</v>
      </c>
      <c r="HM57">
        <v>4153</v>
      </c>
      <c r="HN57">
        <v>4139</v>
      </c>
      <c r="HO57">
        <v>8292</v>
      </c>
    </row>
    <row r="58" spans="1:223">
      <c r="A58" t="s">
        <v>1496</v>
      </c>
      <c r="B58">
        <v>31</v>
      </c>
      <c r="C58">
        <v>21</v>
      </c>
      <c r="D58">
        <v>24</v>
      </c>
      <c r="E58">
        <v>29</v>
      </c>
      <c r="F58">
        <v>28</v>
      </c>
      <c r="G58">
        <v>30</v>
      </c>
      <c r="H58">
        <v>35</v>
      </c>
      <c r="I58">
        <v>28</v>
      </c>
      <c r="J58">
        <v>30</v>
      </c>
      <c r="K58">
        <v>32</v>
      </c>
      <c r="L58">
        <v>27</v>
      </c>
      <c r="M58">
        <v>21</v>
      </c>
      <c r="N58">
        <v>34</v>
      </c>
      <c r="O58">
        <v>32</v>
      </c>
      <c r="P58">
        <v>40</v>
      </c>
      <c r="Q58">
        <v>26</v>
      </c>
      <c r="R58">
        <v>37</v>
      </c>
      <c r="S58">
        <v>21</v>
      </c>
      <c r="T58">
        <v>39</v>
      </c>
      <c r="U58">
        <v>27</v>
      </c>
      <c r="V58">
        <v>28</v>
      </c>
      <c r="W58">
        <v>34</v>
      </c>
      <c r="X58">
        <v>32</v>
      </c>
      <c r="Y58">
        <v>28</v>
      </c>
      <c r="Z58">
        <v>38</v>
      </c>
      <c r="AA58">
        <v>34</v>
      </c>
      <c r="AB58">
        <v>40</v>
      </c>
      <c r="AC58">
        <v>36</v>
      </c>
      <c r="AD58">
        <v>37</v>
      </c>
      <c r="AE58">
        <v>38</v>
      </c>
      <c r="AF58">
        <v>31</v>
      </c>
      <c r="AG58">
        <v>30</v>
      </c>
      <c r="AH58">
        <v>38</v>
      </c>
      <c r="AI58">
        <v>38</v>
      </c>
      <c r="AJ58">
        <v>29</v>
      </c>
      <c r="AK58">
        <v>37</v>
      </c>
      <c r="AL58">
        <v>42</v>
      </c>
      <c r="AM58">
        <v>29</v>
      </c>
      <c r="AN58">
        <v>40</v>
      </c>
      <c r="AO58">
        <v>27</v>
      </c>
      <c r="AP58">
        <v>31</v>
      </c>
      <c r="AQ58">
        <v>35</v>
      </c>
      <c r="AR58">
        <v>35</v>
      </c>
      <c r="AS58">
        <v>37</v>
      </c>
      <c r="AT58">
        <v>32</v>
      </c>
      <c r="AU58">
        <v>32</v>
      </c>
      <c r="AV58">
        <v>39</v>
      </c>
      <c r="AW58">
        <v>53</v>
      </c>
      <c r="AX58">
        <v>40</v>
      </c>
      <c r="AY58">
        <v>43</v>
      </c>
      <c r="AZ58">
        <v>52</v>
      </c>
      <c r="BA58">
        <v>42</v>
      </c>
      <c r="BB58">
        <v>59</v>
      </c>
      <c r="BC58">
        <v>41</v>
      </c>
      <c r="BD58">
        <v>46</v>
      </c>
      <c r="BE58">
        <v>38</v>
      </c>
      <c r="BF58">
        <v>47</v>
      </c>
      <c r="BG58">
        <v>43</v>
      </c>
      <c r="BH58">
        <v>35</v>
      </c>
      <c r="BI58">
        <v>45</v>
      </c>
      <c r="BJ58">
        <v>49</v>
      </c>
      <c r="BK58">
        <v>42</v>
      </c>
      <c r="BL58">
        <v>32</v>
      </c>
      <c r="BM58">
        <v>56</v>
      </c>
      <c r="BN58">
        <v>38</v>
      </c>
      <c r="BO58">
        <v>38</v>
      </c>
      <c r="BP58">
        <v>44</v>
      </c>
      <c r="BQ58">
        <v>42</v>
      </c>
      <c r="BR58">
        <v>40</v>
      </c>
      <c r="BS58">
        <v>38</v>
      </c>
      <c r="BT58">
        <v>52</v>
      </c>
      <c r="BU58">
        <v>53</v>
      </c>
      <c r="BV58">
        <v>42</v>
      </c>
      <c r="BW58">
        <v>41</v>
      </c>
      <c r="BX58">
        <v>45</v>
      </c>
      <c r="BY58">
        <v>41</v>
      </c>
      <c r="BZ58">
        <v>47</v>
      </c>
      <c r="CA58">
        <v>43</v>
      </c>
      <c r="CB58">
        <v>53</v>
      </c>
      <c r="CC58">
        <v>41</v>
      </c>
      <c r="CD58">
        <v>51</v>
      </c>
      <c r="CE58">
        <v>35</v>
      </c>
      <c r="CF58">
        <v>41</v>
      </c>
      <c r="CG58">
        <v>44</v>
      </c>
      <c r="CH58">
        <v>49</v>
      </c>
      <c r="CI58">
        <v>42</v>
      </c>
      <c r="CJ58">
        <v>47</v>
      </c>
      <c r="CK58">
        <v>57</v>
      </c>
      <c r="CL58">
        <v>51</v>
      </c>
      <c r="CM58">
        <v>47</v>
      </c>
      <c r="CN58">
        <v>50</v>
      </c>
      <c r="CO58">
        <v>51</v>
      </c>
      <c r="CP58">
        <v>43</v>
      </c>
      <c r="CQ58">
        <v>53</v>
      </c>
      <c r="CR58">
        <v>37</v>
      </c>
      <c r="CS58">
        <v>54</v>
      </c>
      <c r="CT58">
        <v>50</v>
      </c>
      <c r="CU58">
        <v>65</v>
      </c>
      <c r="CV58">
        <v>63</v>
      </c>
      <c r="CW58">
        <v>46</v>
      </c>
      <c r="CX58">
        <v>54</v>
      </c>
      <c r="CY58">
        <v>59</v>
      </c>
      <c r="CZ58">
        <v>38</v>
      </c>
      <c r="DA58">
        <v>60</v>
      </c>
      <c r="DB58">
        <v>58</v>
      </c>
      <c r="DC58">
        <v>56</v>
      </c>
      <c r="DD58">
        <v>51</v>
      </c>
      <c r="DE58">
        <v>60</v>
      </c>
      <c r="DF58">
        <v>47</v>
      </c>
      <c r="DG58">
        <v>44</v>
      </c>
      <c r="DH58">
        <v>45</v>
      </c>
      <c r="DI58">
        <v>66</v>
      </c>
      <c r="DJ58">
        <v>45</v>
      </c>
      <c r="DK58">
        <v>46</v>
      </c>
      <c r="DL58">
        <v>44</v>
      </c>
      <c r="DM58">
        <v>42</v>
      </c>
      <c r="DN58">
        <v>45</v>
      </c>
      <c r="DO58">
        <v>48</v>
      </c>
      <c r="DP58">
        <v>48</v>
      </c>
      <c r="DQ58">
        <v>46</v>
      </c>
      <c r="DR58">
        <v>41</v>
      </c>
      <c r="DS58">
        <v>46</v>
      </c>
      <c r="DT58">
        <v>24</v>
      </c>
      <c r="DU58">
        <v>38</v>
      </c>
      <c r="DV58">
        <v>41</v>
      </c>
      <c r="DW58">
        <v>38</v>
      </c>
      <c r="DX58">
        <v>21</v>
      </c>
      <c r="DY58">
        <v>39</v>
      </c>
      <c r="DZ58">
        <v>27</v>
      </c>
      <c r="EA58">
        <v>31</v>
      </c>
      <c r="EB58">
        <v>24</v>
      </c>
      <c r="EC58">
        <v>26</v>
      </c>
      <c r="ED58">
        <v>30</v>
      </c>
      <c r="EE58">
        <v>32</v>
      </c>
      <c r="EF58">
        <v>26</v>
      </c>
      <c r="EG58">
        <v>34</v>
      </c>
      <c r="EH58">
        <v>24</v>
      </c>
      <c r="EI58">
        <v>30</v>
      </c>
      <c r="EJ58">
        <v>22</v>
      </c>
      <c r="EK58">
        <v>20</v>
      </c>
      <c r="EL58">
        <v>17</v>
      </c>
      <c r="EM58">
        <v>29</v>
      </c>
      <c r="EN58">
        <v>13</v>
      </c>
      <c r="EO58">
        <v>48</v>
      </c>
      <c r="EP58">
        <v>14</v>
      </c>
      <c r="EQ58">
        <v>21</v>
      </c>
      <c r="ER58">
        <v>12</v>
      </c>
      <c r="ES58">
        <v>27</v>
      </c>
      <c r="ET58">
        <v>13</v>
      </c>
      <c r="EU58">
        <v>19</v>
      </c>
      <c r="EV58">
        <v>13</v>
      </c>
      <c r="EW58">
        <v>21</v>
      </c>
      <c r="EX58">
        <v>4</v>
      </c>
      <c r="EY58">
        <v>9</v>
      </c>
      <c r="EZ58">
        <v>12</v>
      </c>
      <c r="FA58">
        <v>15</v>
      </c>
      <c r="FB58">
        <v>8</v>
      </c>
      <c r="FC58">
        <v>8</v>
      </c>
      <c r="FD58">
        <v>11</v>
      </c>
      <c r="FE58">
        <v>11</v>
      </c>
      <c r="FF58">
        <v>6</v>
      </c>
      <c r="FG58">
        <v>11</v>
      </c>
      <c r="FH58">
        <v>8</v>
      </c>
      <c r="FI58">
        <v>7</v>
      </c>
      <c r="FJ58">
        <v>3</v>
      </c>
      <c r="FK58">
        <v>10</v>
      </c>
      <c r="FL58">
        <v>4</v>
      </c>
      <c r="FM58">
        <v>3</v>
      </c>
      <c r="FN58">
        <v>3</v>
      </c>
      <c r="FO58">
        <v>5</v>
      </c>
      <c r="FP58">
        <v>1</v>
      </c>
      <c r="FQ58">
        <v>5</v>
      </c>
      <c r="FR58">
        <v>1</v>
      </c>
      <c r="FS58">
        <v>4</v>
      </c>
      <c r="FT58">
        <v>2</v>
      </c>
      <c r="FU58">
        <v>2</v>
      </c>
      <c r="FV58">
        <v>1</v>
      </c>
      <c r="FW58">
        <v>1</v>
      </c>
      <c r="FX58">
        <v>0</v>
      </c>
      <c r="FY58">
        <v>1</v>
      </c>
      <c r="FZ58">
        <v>0</v>
      </c>
      <c r="GA58">
        <v>2</v>
      </c>
      <c r="GB58">
        <v>1</v>
      </c>
      <c r="GC58">
        <v>3</v>
      </c>
      <c r="GD58">
        <v>1</v>
      </c>
      <c r="GE58">
        <v>0</v>
      </c>
      <c r="GF58">
        <v>0</v>
      </c>
      <c r="GG58">
        <v>0</v>
      </c>
      <c r="GH58">
        <v>0</v>
      </c>
      <c r="GI58">
        <v>0</v>
      </c>
      <c r="GJ58">
        <v>0</v>
      </c>
      <c r="GK58">
        <v>0</v>
      </c>
      <c r="GL58">
        <v>0</v>
      </c>
      <c r="GM58">
        <v>0</v>
      </c>
      <c r="GN58">
        <v>0</v>
      </c>
      <c r="GO58">
        <v>0</v>
      </c>
      <c r="GP58">
        <v>0</v>
      </c>
      <c r="GQ58">
        <v>0</v>
      </c>
      <c r="GR58">
        <v>0</v>
      </c>
      <c r="GS58">
        <v>1</v>
      </c>
      <c r="GT58">
        <v>0</v>
      </c>
      <c r="GU58">
        <v>0</v>
      </c>
      <c r="GV58">
        <v>0</v>
      </c>
      <c r="GW58">
        <v>0</v>
      </c>
      <c r="GY58">
        <f t="shared" si="0"/>
        <v>1025</v>
      </c>
      <c r="HA58">
        <v>0</v>
      </c>
      <c r="HB58">
        <v>0</v>
      </c>
      <c r="HC58">
        <v>0</v>
      </c>
      <c r="HD58">
        <v>0</v>
      </c>
      <c r="HE58">
        <v>0</v>
      </c>
      <c r="HF58">
        <v>0</v>
      </c>
      <c r="HG58">
        <v>6</v>
      </c>
      <c r="HH58">
        <v>2</v>
      </c>
      <c r="HI58">
        <v>8</v>
      </c>
      <c r="HJ58">
        <v>1</v>
      </c>
      <c r="HK58">
        <v>0</v>
      </c>
      <c r="HL58">
        <v>1</v>
      </c>
      <c r="HM58">
        <v>2930</v>
      </c>
      <c r="HN58">
        <v>3062</v>
      </c>
      <c r="HO58">
        <v>5992</v>
      </c>
    </row>
    <row r="59" spans="1:223">
      <c r="A59" t="s">
        <v>1497</v>
      </c>
      <c r="B59">
        <v>19</v>
      </c>
      <c r="C59">
        <v>16</v>
      </c>
      <c r="D59">
        <v>14</v>
      </c>
      <c r="E59">
        <v>10</v>
      </c>
      <c r="F59">
        <v>21</v>
      </c>
      <c r="G59">
        <v>13</v>
      </c>
      <c r="H59">
        <v>16</v>
      </c>
      <c r="I59">
        <v>12</v>
      </c>
      <c r="J59">
        <v>18</v>
      </c>
      <c r="K59">
        <v>14</v>
      </c>
      <c r="L59">
        <v>17</v>
      </c>
      <c r="M59">
        <v>6</v>
      </c>
      <c r="N59">
        <v>24</v>
      </c>
      <c r="O59">
        <v>12</v>
      </c>
      <c r="P59">
        <v>23</v>
      </c>
      <c r="Q59">
        <v>19</v>
      </c>
      <c r="R59">
        <v>16</v>
      </c>
      <c r="S59">
        <v>19</v>
      </c>
      <c r="T59">
        <v>19</v>
      </c>
      <c r="U59">
        <v>19</v>
      </c>
      <c r="V59">
        <v>25</v>
      </c>
      <c r="W59">
        <v>17</v>
      </c>
      <c r="X59">
        <v>15</v>
      </c>
      <c r="Y59">
        <v>27</v>
      </c>
      <c r="Z59">
        <v>15</v>
      </c>
      <c r="AA59">
        <v>19</v>
      </c>
      <c r="AB59">
        <v>27</v>
      </c>
      <c r="AC59">
        <v>13</v>
      </c>
      <c r="AD59">
        <v>15</v>
      </c>
      <c r="AE59">
        <v>12</v>
      </c>
      <c r="AF59">
        <v>16</v>
      </c>
      <c r="AG59">
        <v>18</v>
      </c>
      <c r="AH59">
        <v>29</v>
      </c>
      <c r="AI59">
        <v>14</v>
      </c>
      <c r="AJ59">
        <v>20</v>
      </c>
      <c r="AK59">
        <v>23</v>
      </c>
      <c r="AL59">
        <v>30</v>
      </c>
      <c r="AM59">
        <v>23</v>
      </c>
      <c r="AN59">
        <v>19</v>
      </c>
      <c r="AO59">
        <v>22</v>
      </c>
      <c r="AP59">
        <v>15</v>
      </c>
      <c r="AQ59">
        <v>15</v>
      </c>
      <c r="AR59">
        <v>19</v>
      </c>
      <c r="AS59">
        <v>18</v>
      </c>
      <c r="AT59">
        <v>17</v>
      </c>
      <c r="AU59">
        <v>26</v>
      </c>
      <c r="AV59">
        <v>22</v>
      </c>
      <c r="AW59">
        <v>14</v>
      </c>
      <c r="AX59">
        <v>24</v>
      </c>
      <c r="AY59">
        <v>27</v>
      </c>
      <c r="AZ59">
        <v>26</v>
      </c>
      <c r="BA59">
        <v>19</v>
      </c>
      <c r="BB59">
        <v>32</v>
      </c>
      <c r="BC59">
        <v>31</v>
      </c>
      <c r="BD59">
        <v>23</v>
      </c>
      <c r="BE59">
        <v>29</v>
      </c>
      <c r="BF59">
        <v>29</v>
      </c>
      <c r="BG59">
        <v>23</v>
      </c>
      <c r="BH59">
        <v>34</v>
      </c>
      <c r="BI59">
        <v>30</v>
      </c>
      <c r="BJ59">
        <v>33</v>
      </c>
      <c r="BK59">
        <v>27</v>
      </c>
      <c r="BL59">
        <v>25</v>
      </c>
      <c r="BM59">
        <v>31</v>
      </c>
      <c r="BN59">
        <v>30</v>
      </c>
      <c r="BO59">
        <v>24</v>
      </c>
      <c r="BP59">
        <v>29</v>
      </c>
      <c r="BQ59">
        <v>21</v>
      </c>
      <c r="BR59">
        <v>20</v>
      </c>
      <c r="BS59">
        <v>26</v>
      </c>
      <c r="BT59">
        <v>37</v>
      </c>
      <c r="BU59">
        <v>22</v>
      </c>
      <c r="BV59">
        <v>20</v>
      </c>
      <c r="BW59">
        <v>34</v>
      </c>
      <c r="BX59">
        <v>27</v>
      </c>
      <c r="BY59">
        <v>18</v>
      </c>
      <c r="BZ59">
        <v>24</v>
      </c>
      <c r="CA59">
        <v>24</v>
      </c>
      <c r="CB59">
        <v>27</v>
      </c>
      <c r="CC59">
        <v>22</v>
      </c>
      <c r="CD59">
        <v>28</v>
      </c>
      <c r="CE59">
        <v>28</v>
      </c>
      <c r="CF59">
        <v>26</v>
      </c>
      <c r="CG59">
        <v>23</v>
      </c>
      <c r="CH59">
        <v>32</v>
      </c>
      <c r="CI59">
        <v>19</v>
      </c>
      <c r="CJ59">
        <v>30</v>
      </c>
      <c r="CK59">
        <v>29</v>
      </c>
      <c r="CL59">
        <v>31</v>
      </c>
      <c r="CM59">
        <v>36</v>
      </c>
      <c r="CN59">
        <v>36</v>
      </c>
      <c r="CO59">
        <v>30</v>
      </c>
      <c r="CP59">
        <v>30</v>
      </c>
      <c r="CQ59">
        <v>35</v>
      </c>
      <c r="CR59">
        <v>37</v>
      </c>
      <c r="CS59">
        <v>47</v>
      </c>
      <c r="CT59">
        <v>30</v>
      </c>
      <c r="CU59">
        <v>26</v>
      </c>
      <c r="CV59">
        <v>30</v>
      </c>
      <c r="CW59">
        <v>49</v>
      </c>
      <c r="CX59">
        <v>33</v>
      </c>
      <c r="CY59">
        <v>30</v>
      </c>
      <c r="CZ59">
        <v>37</v>
      </c>
      <c r="DA59">
        <v>41</v>
      </c>
      <c r="DB59">
        <v>30</v>
      </c>
      <c r="DC59">
        <v>40</v>
      </c>
      <c r="DD59">
        <v>40</v>
      </c>
      <c r="DE59">
        <v>24</v>
      </c>
      <c r="DF59">
        <v>37</v>
      </c>
      <c r="DG59">
        <v>32</v>
      </c>
      <c r="DH59">
        <v>33</v>
      </c>
      <c r="DI59">
        <v>32</v>
      </c>
      <c r="DJ59">
        <v>29</v>
      </c>
      <c r="DK59">
        <v>30</v>
      </c>
      <c r="DL59">
        <v>18</v>
      </c>
      <c r="DM59">
        <v>22</v>
      </c>
      <c r="DN59">
        <v>29</v>
      </c>
      <c r="DO59">
        <v>33</v>
      </c>
      <c r="DP59">
        <v>22</v>
      </c>
      <c r="DQ59">
        <v>26</v>
      </c>
      <c r="DR59">
        <v>31</v>
      </c>
      <c r="DS59">
        <v>9</v>
      </c>
      <c r="DT59">
        <v>18</v>
      </c>
      <c r="DU59">
        <v>23</v>
      </c>
      <c r="DV59">
        <v>19</v>
      </c>
      <c r="DW59">
        <v>31</v>
      </c>
      <c r="DX59">
        <v>15</v>
      </c>
      <c r="DY59">
        <v>19</v>
      </c>
      <c r="DZ59">
        <v>17</v>
      </c>
      <c r="EA59">
        <v>17</v>
      </c>
      <c r="EB59">
        <v>24</v>
      </c>
      <c r="EC59">
        <v>16</v>
      </c>
      <c r="ED59">
        <v>22</v>
      </c>
      <c r="EE59">
        <v>18</v>
      </c>
      <c r="EF59">
        <v>15</v>
      </c>
      <c r="EG59">
        <v>20</v>
      </c>
      <c r="EH59">
        <v>14</v>
      </c>
      <c r="EI59">
        <v>21</v>
      </c>
      <c r="EJ59">
        <v>18</v>
      </c>
      <c r="EK59">
        <v>13</v>
      </c>
      <c r="EL59">
        <v>12</v>
      </c>
      <c r="EM59">
        <v>15</v>
      </c>
      <c r="EN59">
        <v>20</v>
      </c>
      <c r="EO59">
        <v>24</v>
      </c>
      <c r="EP59">
        <v>11</v>
      </c>
      <c r="EQ59">
        <v>17</v>
      </c>
      <c r="ER59">
        <v>15</v>
      </c>
      <c r="ES59">
        <v>16</v>
      </c>
      <c r="ET59">
        <v>9</v>
      </c>
      <c r="EU59">
        <v>13</v>
      </c>
      <c r="EV59">
        <v>13</v>
      </c>
      <c r="EW59">
        <v>9</v>
      </c>
      <c r="EX59">
        <v>9</v>
      </c>
      <c r="EY59">
        <v>8</v>
      </c>
      <c r="EZ59">
        <v>6</v>
      </c>
      <c r="FA59">
        <v>12</v>
      </c>
      <c r="FB59">
        <v>9</v>
      </c>
      <c r="FC59">
        <v>7</v>
      </c>
      <c r="FD59">
        <v>9</v>
      </c>
      <c r="FE59">
        <v>5</v>
      </c>
      <c r="FF59">
        <v>5</v>
      </c>
      <c r="FG59">
        <v>6</v>
      </c>
      <c r="FH59">
        <v>6</v>
      </c>
      <c r="FI59">
        <v>2</v>
      </c>
      <c r="FJ59">
        <v>4</v>
      </c>
      <c r="FK59">
        <v>5</v>
      </c>
      <c r="FL59">
        <v>1</v>
      </c>
      <c r="FM59">
        <v>1</v>
      </c>
      <c r="FN59">
        <v>4</v>
      </c>
      <c r="FO59">
        <v>5</v>
      </c>
      <c r="FP59">
        <v>1</v>
      </c>
      <c r="FQ59">
        <v>1</v>
      </c>
      <c r="FR59">
        <v>1</v>
      </c>
      <c r="FS59">
        <v>3</v>
      </c>
      <c r="FT59">
        <v>3</v>
      </c>
      <c r="FU59">
        <v>1</v>
      </c>
      <c r="FV59">
        <v>1</v>
      </c>
      <c r="FW59">
        <v>4</v>
      </c>
      <c r="FX59">
        <v>0</v>
      </c>
      <c r="FY59">
        <v>3</v>
      </c>
      <c r="FZ59">
        <v>2</v>
      </c>
      <c r="GA59">
        <v>0</v>
      </c>
      <c r="GB59">
        <v>0</v>
      </c>
      <c r="GC59">
        <v>2</v>
      </c>
      <c r="GD59">
        <v>2</v>
      </c>
      <c r="GE59">
        <v>2</v>
      </c>
      <c r="GF59">
        <v>0</v>
      </c>
      <c r="GG59">
        <v>0</v>
      </c>
      <c r="GH59">
        <v>0</v>
      </c>
      <c r="GI59">
        <v>1</v>
      </c>
      <c r="GJ59">
        <v>0</v>
      </c>
      <c r="GK59">
        <v>0</v>
      </c>
      <c r="GL59">
        <v>0</v>
      </c>
      <c r="GM59">
        <v>1</v>
      </c>
      <c r="GN59">
        <v>0</v>
      </c>
      <c r="GO59">
        <v>0</v>
      </c>
      <c r="GP59">
        <v>0</v>
      </c>
      <c r="GQ59">
        <v>0</v>
      </c>
      <c r="GR59">
        <v>1</v>
      </c>
      <c r="GS59">
        <v>0</v>
      </c>
      <c r="GT59">
        <v>0</v>
      </c>
      <c r="GU59">
        <v>0</v>
      </c>
      <c r="GV59">
        <v>0</v>
      </c>
      <c r="GW59">
        <v>0</v>
      </c>
      <c r="GY59">
        <f t="shared" si="0"/>
        <v>687</v>
      </c>
      <c r="HA59">
        <v>0</v>
      </c>
      <c r="HB59">
        <v>0</v>
      </c>
      <c r="HC59">
        <v>0</v>
      </c>
      <c r="HD59">
        <v>0</v>
      </c>
      <c r="HE59">
        <v>0</v>
      </c>
      <c r="HF59">
        <v>0</v>
      </c>
      <c r="HG59">
        <v>0</v>
      </c>
      <c r="HH59">
        <v>0</v>
      </c>
      <c r="HI59">
        <v>0</v>
      </c>
      <c r="HJ59">
        <v>0</v>
      </c>
      <c r="HK59">
        <v>0</v>
      </c>
      <c r="HL59">
        <v>0</v>
      </c>
      <c r="HM59">
        <v>1866</v>
      </c>
      <c r="HN59">
        <v>1791</v>
      </c>
      <c r="HO59">
        <v>3657</v>
      </c>
    </row>
    <row r="60" spans="1:223" s="13" customFormat="1">
      <c r="A60" s="13" t="s">
        <v>127</v>
      </c>
      <c r="B60" s="13">
        <v>399</v>
      </c>
      <c r="C60" s="13">
        <v>369</v>
      </c>
      <c r="D60" s="13">
        <v>409</v>
      </c>
      <c r="E60" s="13">
        <v>418</v>
      </c>
      <c r="F60" s="13">
        <v>480</v>
      </c>
      <c r="G60" s="13">
        <v>432</v>
      </c>
      <c r="H60" s="13">
        <v>491</v>
      </c>
      <c r="I60" s="13">
        <v>415</v>
      </c>
      <c r="J60" s="13">
        <v>486</v>
      </c>
      <c r="K60" s="13">
        <v>454</v>
      </c>
      <c r="L60" s="13">
        <v>474</v>
      </c>
      <c r="M60" s="13">
        <v>481</v>
      </c>
      <c r="N60" s="13">
        <v>545</v>
      </c>
      <c r="O60" s="13">
        <v>475</v>
      </c>
      <c r="P60" s="13">
        <v>552</v>
      </c>
      <c r="Q60" s="13">
        <v>511</v>
      </c>
      <c r="R60" s="13">
        <v>552</v>
      </c>
      <c r="S60" s="13">
        <v>544</v>
      </c>
      <c r="T60" s="13">
        <v>582</v>
      </c>
      <c r="U60" s="13">
        <v>515</v>
      </c>
      <c r="V60" s="13">
        <v>543</v>
      </c>
      <c r="W60" s="13">
        <v>515</v>
      </c>
      <c r="X60" s="13">
        <v>528</v>
      </c>
      <c r="Y60" s="13">
        <v>542</v>
      </c>
      <c r="Z60" s="13">
        <v>591</v>
      </c>
      <c r="AA60" s="13">
        <v>518</v>
      </c>
      <c r="AB60" s="13">
        <v>588</v>
      </c>
      <c r="AC60" s="13">
        <v>556</v>
      </c>
      <c r="AD60" s="13">
        <v>542</v>
      </c>
      <c r="AE60" s="13">
        <v>532</v>
      </c>
      <c r="AF60" s="13">
        <v>603</v>
      </c>
      <c r="AG60" s="13">
        <v>511</v>
      </c>
      <c r="AH60" s="13">
        <v>556</v>
      </c>
      <c r="AI60" s="13">
        <v>570</v>
      </c>
      <c r="AJ60" s="13">
        <v>602</v>
      </c>
      <c r="AK60" s="13">
        <v>527</v>
      </c>
      <c r="AL60" s="13">
        <v>517</v>
      </c>
      <c r="AM60" s="13">
        <v>564</v>
      </c>
      <c r="AN60" s="13">
        <v>576</v>
      </c>
      <c r="AO60" s="13">
        <v>474</v>
      </c>
      <c r="AP60" s="13">
        <v>633</v>
      </c>
      <c r="AQ60" s="13">
        <v>545</v>
      </c>
      <c r="AR60" s="13">
        <v>530</v>
      </c>
      <c r="AS60" s="13">
        <v>523</v>
      </c>
      <c r="AT60" s="13">
        <v>586</v>
      </c>
      <c r="AU60" s="13">
        <v>563</v>
      </c>
      <c r="AV60" s="13">
        <v>701</v>
      </c>
      <c r="AW60" s="13">
        <v>699</v>
      </c>
      <c r="AX60" s="13">
        <v>732</v>
      </c>
      <c r="AY60" s="13">
        <v>697</v>
      </c>
      <c r="AZ60" s="13">
        <v>733</v>
      </c>
      <c r="BA60" s="13">
        <v>675</v>
      </c>
      <c r="BB60" s="13">
        <v>733</v>
      </c>
      <c r="BC60" s="13">
        <v>707</v>
      </c>
      <c r="BD60" s="13">
        <v>763</v>
      </c>
      <c r="BE60" s="13">
        <v>696</v>
      </c>
      <c r="BF60" s="13">
        <v>827</v>
      </c>
      <c r="BG60" s="13">
        <v>713</v>
      </c>
      <c r="BH60" s="13">
        <v>790</v>
      </c>
      <c r="BI60" s="13">
        <v>726</v>
      </c>
      <c r="BJ60" s="13">
        <v>763</v>
      </c>
      <c r="BK60" s="13">
        <v>718</v>
      </c>
      <c r="BL60" s="13">
        <v>732</v>
      </c>
      <c r="BM60" s="13">
        <v>698</v>
      </c>
      <c r="BN60" s="13">
        <v>719</v>
      </c>
      <c r="BO60" s="13">
        <v>658</v>
      </c>
      <c r="BP60" s="13">
        <v>692</v>
      </c>
      <c r="BQ60" s="13">
        <v>665</v>
      </c>
      <c r="BR60" s="13">
        <v>771</v>
      </c>
      <c r="BS60" s="13">
        <v>727</v>
      </c>
      <c r="BT60" s="13">
        <v>728</v>
      </c>
      <c r="BU60" s="13">
        <v>688</v>
      </c>
      <c r="BV60" s="13">
        <v>749</v>
      </c>
      <c r="BW60" s="13">
        <v>670</v>
      </c>
      <c r="BX60" s="13">
        <v>731</v>
      </c>
      <c r="BY60" s="13">
        <v>728</v>
      </c>
      <c r="BZ60" s="13">
        <v>778</v>
      </c>
      <c r="CA60" s="13">
        <v>716</v>
      </c>
      <c r="CB60" s="13">
        <v>801</v>
      </c>
      <c r="CC60" s="13">
        <v>738</v>
      </c>
      <c r="CD60" s="13">
        <v>812</v>
      </c>
      <c r="CE60" s="13">
        <v>817</v>
      </c>
      <c r="CF60" s="13">
        <v>890</v>
      </c>
      <c r="CG60" s="13">
        <v>790</v>
      </c>
      <c r="CH60" s="13">
        <v>841</v>
      </c>
      <c r="CI60" s="13">
        <v>782</v>
      </c>
      <c r="CJ60" s="13">
        <v>800</v>
      </c>
      <c r="CK60" s="13">
        <v>774</v>
      </c>
      <c r="CL60" s="13">
        <v>759</v>
      </c>
      <c r="CM60" s="13">
        <v>802</v>
      </c>
      <c r="CN60" s="13">
        <v>892</v>
      </c>
      <c r="CO60" s="13">
        <v>817</v>
      </c>
      <c r="CP60" s="13">
        <v>889</v>
      </c>
      <c r="CQ60" s="13">
        <v>868</v>
      </c>
      <c r="CR60" s="13">
        <v>834</v>
      </c>
      <c r="CS60" s="13">
        <v>834</v>
      </c>
      <c r="CT60" s="13">
        <v>964</v>
      </c>
      <c r="CU60" s="13">
        <v>934</v>
      </c>
      <c r="CV60" s="13">
        <v>933</v>
      </c>
      <c r="CW60" s="13">
        <v>911</v>
      </c>
      <c r="CX60" s="13">
        <v>873</v>
      </c>
      <c r="CY60" s="13">
        <v>1009</v>
      </c>
      <c r="CZ60" s="13">
        <v>889</v>
      </c>
      <c r="DA60" s="13">
        <v>1006</v>
      </c>
      <c r="DB60" s="13">
        <v>965</v>
      </c>
      <c r="DC60" s="13">
        <v>965</v>
      </c>
      <c r="DD60" s="13">
        <v>920</v>
      </c>
      <c r="DE60" s="13">
        <v>996</v>
      </c>
      <c r="DF60" s="13">
        <v>814</v>
      </c>
      <c r="DG60" s="13">
        <v>847</v>
      </c>
      <c r="DH60" s="13">
        <v>819</v>
      </c>
      <c r="DI60" s="13">
        <v>889</v>
      </c>
      <c r="DJ60" s="13">
        <v>800</v>
      </c>
      <c r="DK60" s="13">
        <v>866</v>
      </c>
      <c r="DL60" s="13">
        <v>719</v>
      </c>
      <c r="DM60" s="13">
        <v>716</v>
      </c>
      <c r="DN60" s="13">
        <v>709</v>
      </c>
      <c r="DO60" s="13">
        <v>737</v>
      </c>
      <c r="DP60" s="13">
        <v>687</v>
      </c>
      <c r="DQ60" s="13">
        <v>682</v>
      </c>
      <c r="DR60" s="13">
        <v>635</v>
      </c>
      <c r="DS60" s="13">
        <v>728</v>
      </c>
      <c r="DT60" s="13">
        <v>659</v>
      </c>
      <c r="DU60" s="13">
        <v>612</v>
      </c>
      <c r="DV60" s="13">
        <v>559</v>
      </c>
      <c r="DW60" s="13">
        <v>559</v>
      </c>
      <c r="DX60" s="13">
        <v>591</v>
      </c>
      <c r="DY60" s="13">
        <v>601</v>
      </c>
      <c r="DZ60" s="13">
        <v>525</v>
      </c>
      <c r="EA60" s="13">
        <v>526</v>
      </c>
      <c r="EB60" s="13">
        <v>446</v>
      </c>
      <c r="EC60" s="13">
        <v>484</v>
      </c>
      <c r="ED60" s="13">
        <v>489</v>
      </c>
      <c r="EE60" s="13">
        <v>519</v>
      </c>
      <c r="EF60" s="13">
        <v>429</v>
      </c>
      <c r="EG60" s="13">
        <v>467</v>
      </c>
      <c r="EH60" s="13">
        <v>455</v>
      </c>
      <c r="EI60" s="13">
        <v>477</v>
      </c>
      <c r="EJ60" s="13">
        <v>394</v>
      </c>
      <c r="EK60" s="13">
        <v>497</v>
      </c>
      <c r="EL60" s="13">
        <v>371</v>
      </c>
      <c r="EM60" s="13">
        <v>478</v>
      </c>
      <c r="EN60" s="13">
        <v>368</v>
      </c>
      <c r="EO60" s="13">
        <v>453</v>
      </c>
      <c r="EP60" s="13">
        <v>326</v>
      </c>
      <c r="EQ60" s="13">
        <v>436</v>
      </c>
      <c r="ER60" s="13">
        <v>314</v>
      </c>
      <c r="ES60" s="13">
        <v>424</v>
      </c>
      <c r="ET60" s="13">
        <v>278</v>
      </c>
      <c r="EU60" s="13">
        <v>380</v>
      </c>
      <c r="EV60" s="13">
        <v>247</v>
      </c>
      <c r="EW60" s="13">
        <v>316</v>
      </c>
      <c r="EX60" s="13">
        <v>261</v>
      </c>
      <c r="EY60" s="13">
        <v>306</v>
      </c>
      <c r="EZ60" s="13">
        <v>194</v>
      </c>
      <c r="FA60" s="13">
        <v>262</v>
      </c>
      <c r="FB60" s="13">
        <v>171</v>
      </c>
      <c r="FC60" s="13">
        <v>232</v>
      </c>
      <c r="FD60" s="13">
        <v>157</v>
      </c>
      <c r="FE60" s="13">
        <v>209</v>
      </c>
      <c r="FF60" s="13">
        <v>119</v>
      </c>
      <c r="FG60" s="13">
        <v>188</v>
      </c>
      <c r="FH60" s="13">
        <v>125</v>
      </c>
      <c r="FI60" s="13">
        <v>190</v>
      </c>
      <c r="FJ60" s="13">
        <v>104</v>
      </c>
      <c r="FK60" s="13">
        <v>150</v>
      </c>
      <c r="FL60" s="13">
        <v>76</v>
      </c>
      <c r="FM60" s="13">
        <v>134</v>
      </c>
      <c r="FN60" s="13">
        <v>80</v>
      </c>
      <c r="FO60" s="13">
        <v>114</v>
      </c>
      <c r="FP60" s="13">
        <v>51</v>
      </c>
      <c r="FQ60" s="13">
        <v>100</v>
      </c>
      <c r="FR60" s="13">
        <v>47</v>
      </c>
      <c r="FS60" s="13">
        <v>101</v>
      </c>
      <c r="FT60" s="13">
        <v>54</v>
      </c>
      <c r="FU60" s="13">
        <v>80</v>
      </c>
      <c r="FV60" s="13">
        <v>43</v>
      </c>
      <c r="FW60" s="13">
        <v>72</v>
      </c>
      <c r="FX60" s="13">
        <v>26</v>
      </c>
      <c r="FY60" s="13">
        <v>49</v>
      </c>
      <c r="FZ60" s="13">
        <v>27</v>
      </c>
      <c r="GA60" s="13">
        <v>41</v>
      </c>
      <c r="GB60" s="13">
        <v>13</v>
      </c>
      <c r="GC60" s="13">
        <v>27</v>
      </c>
      <c r="GD60" s="13">
        <v>12</v>
      </c>
      <c r="GE60" s="13">
        <v>24</v>
      </c>
      <c r="GF60" s="13">
        <v>12</v>
      </c>
      <c r="GG60" s="13">
        <v>20</v>
      </c>
      <c r="GH60" s="13">
        <v>6</v>
      </c>
      <c r="GI60" s="13">
        <v>9</v>
      </c>
      <c r="GJ60" s="13">
        <v>8</v>
      </c>
      <c r="GK60" s="13">
        <v>8</v>
      </c>
      <c r="GL60" s="13">
        <v>3</v>
      </c>
      <c r="GM60" s="13">
        <v>1</v>
      </c>
      <c r="GN60" s="13">
        <v>3</v>
      </c>
      <c r="GO60" s="13">
        <v>8</v>
      </c>
      <c r="GP60" s="13">
        <v>4</v>
      </c>
      <c r="GQ60" s="13">
        <v>2</v>
      </c>
      <c r="GR60" s="13">
        <v>2</v>
      </c>
      <c r="GS60" s="13">
        <v>1</v>
      </c>
      <c r="GT60" s="13">
        <v>1</v>
      </c>
      <c r="GU60" s="13">
        <v>1</v>
      </c>
      <c r="GV60" s="13">
        <v>2</v>
      </c>
      <c r="GW60" s="13">
        <v>2</v>
      </c>
      <c r="GY60">
        <f t="shared" si="0"/>
        <v>18975</v>
      </c>
      <c r="HA60" s="13">
        <v>0</v>
      </c>
      <c r="HB60" s="13">
        <v>0</v>
      </c>
      <c r="HC60" s="13">
        <v>0</v>
      </c>
      <c r="HD60" s="13">
        <v>74</v>
      </c>
      <c r="HE60" s="13">
        <v>38</v>
      </c>
      <c r="HF60" s="13">
        <v>112</v>
      </c>
      <c r="HG60" s="13">
        <v>33</v>
      </c>
      <c r="HH60" s="13">
        <v>19</v>
      </c>
      <c r="HI60" s="13">
        <v>52</v>
      </c>
      <c r="HJ60" s="13">
        <v>14</v>
      </c>
      <c r="HK60" s="13">
        <v>8</v>
      </c>
      <c r="HL60" s="13">
        <v>22</v>
      </c>
      <c r="HM60" s="13">
        <v>50725</v>
      </c>
      <c r="HN60" s="13">
        <v>50868</v>
      </c>
      <c r="HO60" s="13">
        <v>101593</v>
      </c>
    </row>
    <row r="61" spans="1:223">
      <c r="A61" t="s">
        <v>1498</v>
      </c>
      <c r="B61">
        <v>32</v>
      </c>
      <c r="C61">
        <v>41</v>
      </c>
      <c r="D61">
        <v>35</v>
      </c>
      <c r="E61">
        <v>37</v>
      </c>
      <c r="F61">
        <v>53</v>
      </c>
      <c r="G61">
        <v>51</v>
      </c>
      <c r="H61">
        <v>35</v>
      </c>
      <c r="I61">
        <v>39</v>
      </c>
      <c r="J61">
        <v>34</v>
      </c>
      <c r="K61">
        <v>38</v>
      </c>
      <c r="L61">
        <v>44</v>
      </c>
      <c r="M61">
        <v>44</v>
      </c>
      <c r="N61">
        <v>51</v>
      </c>
      <c r="O61">
        <v>29</v>
      </c>
      <c r="P61">
        <v>52</v>
      </c>
      <c r="Q61">
        <v>59</v>
      </c>
      <c r="R61">
        <v>44</v>
      </c>
      <c r="S61">
        <v>42</v>
      </c>
      <c r="T61">
        <v>44</v>
      </c>
      <c r="U61">
        <v>43</v>
      </c>
      <c r="V61">
        <v>43</v>
      </c>
      <c r="W61">
        <v>43</v>
      </c>
      <c r="X61">
        <v>32</v>
      </c>
      <c r="Y61">
        <v>48</v>
      </c>
      <c r="Z61">
        <v>55</v>
      </c>
      <c r="AA61">
        <v>44</v>
      </c>
      <c r="AB61">
        <v>47</v>
      </c>
      <c r="AC61">
        <v>35</v>
      </c>
      <c r="AD61">
        <v>45</v>
      </c>
      <c r="AE61">
        <v>50</v>
      </c>
      <c r="AF61">
        <v>45</v>
      </c>
      <c r="AG61">
        <v>37</v>
      </c>
      <c r="AH61">
        <v>41</v>
      </c>
      <c r="AI61">
        <v>48</v>
      </c>
      <c r="AJ61">
        <v>62</v>
      </c>
      <c r="AK61">
        <v>45</v>
      </c>
      <c r="AL61">
        <v>38</v>
      </c>
      <c r="AM61">
        <v>58</v>
      </c>
      <c r="AN61">
        <v>34</v>
      </c>
      <c r="AO61">
        <v>41</v>
      </c>
      <c r="AP61">
        <v>39</v>
      </c>
      <c r="AQ61">
        <v>50</v>
      </c>
      <c r="AR61">
        <v>33</v>
      </c>
      <c r="AS61">
        <v>45</v>
      </c>
      <c r="AT61">
        <v>45</v>
      </c>
      <c r="AU61">
        <v>38</v>
      </c>
      <c r="AV61">
        <v>42</v>
      </c>
      <c r="AW61">
        <v>65</v>
      </c>
      <c r="AX61">
        <v>51</v>
      </c>
      <c r="AY61">
        <v>59</v>
      </c>
      <c r="AZ61">
        <v>44</v>
      </c>
      <c r="BA61">
        <v>59</v>
      </c>
      <c r="BB61">
        <v>57</v>
      </c>
      <c r="BC61">
        <v>66</v>
      </c>
      <c r="BD61">
        <v>65</v>
      </c>
      <c r="BE61">
        <v>53</v>
      </c>
      <c r="BF61">
        <v>72</v>
      </c>
      <c r="BG61">
        <v>62</v>
      </c>
      <c r="BH61">
        <v>65</v>
      </c>
      <c r="BI61">
        <v>54</v>
      </c>
      <c r="BJ61">
        <v>70</v>
      </c>
      <c r="BK61">
        <v>64</v>
      </c>
      <c r="BL61">
        <v>75</v>
      </c>
      <c r="BM61">
        <v>50</v>
      </c>
      <c r="BN61">
        <v>63</v>
      </c>
      <c r="BO61">
        <v>66</v>
      </c>
      <c r="BP61">
        <v>57</v>
      </c>
      <c r="BQ61">
        <v>48</v>
      </c>
      <c r="BR61">
        <v>42</v>
      </c>
      <c r="BS61">
        <v>54</v>
      </c>
      <c r="BT61">
        <v>77</v>
      </c>
      <c r="BU61">
        <v>55</v>
      </c>
      <c r="BV61">
        <v>52</v>
      </c>
      <c r="BW61">
        <v>66</v>
      </c>
      <c r="BX61">
        <v>65</v>
      </c>
      <c r="BY61">
        <v>63</v>
      </c>
      <c r="BZ61">
        <v>52</v>
      </c>
      <c r="CA61">
        <v>65</v>
      </c>
      <c r="CB61">
        <v>63</v>
      </c>
      <c r="CC61">
        <v>67</v>
      </c>
      <c r="CD61">
        <v>66</v>
      </c>
      <c r="CE61">
        <v>69</v>
      </c>
      <c r="CF61">
        <v>69</v>
      </c>
      <c r="CG61">
        <v>62</v>
      </c>
      <c r="CH61">
        <v>69</v>
      </c>
      <c r="CI61">
        <v>52</v>
      </c>
      <c r="CJ61">
        <v>64</v>
      </c>
      <c r="CK61">
        <v>58</v>
      </c>
      <c r="CL61">
        <v>52</v>
      </c>
      <c r="CM61">
        <v>57</v>
      </c>
      <c r="CN61">
        <v>60</v>
      </c>
      <c r="CO61">
        <v>59</v>
      </c>
      <c r="CP61">
        <v>67</v>
      </c>
      <c r="CQ61">
        <v>64</v>
      </c>
      <c r="CR61">
        <v>60</v>
      </c>
      <c r="CS61">
        <v>63</v>
      </c>
      <c r="CT61">
        <v>79</v>
      </c>
      <c r="CU61">
        <v>68</v>
      </c>
      <c r="CV61">
        <v>82</v>
      </c>
      <c r="CW61">
        <v>80</v>
      </c>
      <c r="CX61">
        <v>67</v>
      </c>
      <c r="CY61">
        <v>97</v>
      </c>
      <c r="CZ61">
        <v>70</v>
      </c>
      <c r="DA61">
        <v>90</v>
      </c>
      <c r="DB61">
        <v>92</v>
      </c>
      <c r="DC61">
        <v>83</v>
      </c>
      <c r="DD61">
        <v>73</v>
      </c>
      <c r="DE61">
        <v>82</v>
      </c>
      <c r="DF61">
        <v>67</v>
      </c>
      <c r="DG61">
        <v>75</v>
      </c>
      <c r="DH61">
        <v>61</v>
      </c>
      <c r="DI61">
        <v>89</v>
      </c>
      <c r="DJ61">
        <v>73</v>
      </c>
      <c r="DK61">
        <v>69</v>
      </c>
      <c r="DL61">
        <v>66</v>
      </c>
      <c r="DM61">
        <v>69</v>
      </c>
      <c r="DN61">
        <v>60</v>
      </c>
      <c r="DO61">
        <v>63</v>
      </c>
      <c r="DP61">
        <v>58</v>
      </c>
      <c r="DQ61">
        <v>57</v>
      </c>
      <c r="DR61">
        <v>46</v>
      </c>
      <c r="DS61">
        <v>62</v>
      </c>
      <c r="DT61">
        <v>58</v>
      </c>
      <c r="DU61">
        <v>47</v>
      </c>
      <c r="DV61">
        <v>55</v>
      </c>
      <c r="DW61">
        <v>56</v>
      </c>
      <c r="DX61">
        <v>43</v>
      </c>
      <c r="DY61">
        <v>60</v>
      </c>
      <c r="DZ61">
        <v>50</v>
      </c>
      <c r="EA61">
        <v>45</v>
      </c>
      <c r="EB61">
        <v>39</v>
      </c>
      <c r="EC61">
        <v>55</v>
      </c>
      <c r="ED61">
        <v>38</v>
      </c>
      <c r="EE61">
        <v>41</v>
      </c>
      <c r="EF61">
        <v>39</v>
      </c>
      <c r="EG61">
        <v>47</v>
      </c>
      <c r="EH61">
        <v>38</v>
      </c>
      <c r="EI61">
        <v>45</v>
      </c>
      <c r="EJ61">
        <v>32</v>
      </c>
      <c r="EK61">
        <v>43</v>
      </c>
      <c r="EL61">
        <v>28</v>
      </c>
      <c r="EM61">
        <v>38</v>
      </c>
      <c r="EN61">
        <v>47</v>
      </c>
      <c r="EO61">
        <v>39</v>
      </c>
      <c r="EP61">
        <v>34</v>
      </c>
      <c r="EQ61">
        <v>38</v>
      </c>
      <c r="ER61">
        <v>33</v>
      </c>
      <c r="ES61">
        <v>31</v>
      </c>
      <c r="ET61">
        <v>26</v>
      </c>
      <c r="EU61">
        <v>25</v>
      </c>
      <c r="EV61">
        <v>19</v>
      </c>
      <c r="EW61">
        <v>20</v>
      </c>
      <c r="EX61">
        <v>20</v>
      </c>
      <c r="EY61">
        <v>19</v>
      </c>
      <c r="EZ61">
        <v>17</v>
      </c>
      <c r="FA61">
        <v>34</v>
      </c>
      <c r="FB61">
        <v>11</v>
      </c>
      <c r="FC61">
        <v>19</v>
      </c>
      <c r="FD61">
        <v>12</v>
      </c>
      <c r="FE61">
        <v>16</v>
      </c>
      <c r="FF61">
        <v>7</v>
      </c>
      <c r="FG61">
        <v>18</v>
      </c>
      <c r="FH61">
        <v>10</v>
      </c>
      <c r="FI61">
        <v>16</v>
      </c>
      <c r="FJ61">
        <v>14</v>
      </c>
      <c r="FK61">
        <v>14</v>
      </c>
      <c r="FL61">
        <v>12</v>
      </c>
      <c r="FM61">
        <v>6</v>
      </c>
      <c r="FN61">
        <v>14</v>
      </c>
      <c r="FO61">
        <v>10</v>
      </c>
      <c r="FP61">
        <v>3</v>
      </c>
      <c r="FQ61">
        <v>7</v>
      </c>
      <c r="FR61">
        <v>7</v>
      </c>
      <c r="FS61">
        <v>6</v>
      </c>
      <c r="FT61">
        <v>3</v>
      </c>
      <c r="FU61">
        <v>9</v>
      </c>
      <c r="FV61">
        <v>2</v>
      </c>
      <c r="FW61">
        <v>9</v>
      </c>
      <c r="FX61">
        <v>1</v>
      </c>
      <c r="FY61">
        <v>2</v>
      </c>
      <c r="FZ61">
        <v>1</v>
      </c>
      <c r="GA61">
        <v>6</v>
      </c>
      <c r="GB61">
        <v>1</v>
      </c>
      <c r="GC61">
        <v>3</v>
      </c>
      <c r="GD61">
        <v>0</v>
      </c>
      <c r="GE61">
        <v>0</v>
      </c>
      <c r="GF61">
        <v>1</v>
      </c>
      <c r="GG61">
        <v>2</v>
      </c>
      <c r="GH61">
        <v>0</v>
      </c>
      <c r="GI61">
        <v>1</v>
      </c>
      <c r="GJ61">
        <v>1</v>
      </c>
      <c r="GK61">
        <v>1</v>
      </c>
      <c r="GL61">
        <v>0</v>
      </c>
      <c r="GM61">
        <v>0</v>
      </c>
      <c r="GN61">
        <v>0</v>
      </c>
      <c r="GO61">
        <v>1</v>
      </c>
      <c r="GP61">
        <v>0</v>
      </c>
      <c r="GQ61">
        <v>0</v>
      </c>
      <c r="GR61">
        <v>0</v>
      </c>
      <c r="GS61">
        <v>0</v>
      </c>
      <c r="GT61">
        <v>1</v>
      </c>
      <c r="GU61">
        <v>0</v>
      </c>
      <c r="GV61">
        <v>0</v>
      </c>
      <c r="GW61">
        <v>0</v>
      </c>
      <c r="GY61">
        <f t="shared" si="0"/>
        <v>1654</v>
      </c>
      <c r="HA61">
        <v>0</v>
      </c>
      <c r="HB61">
        <v>0</v>
      </c>
      <c r="HC61">
        <v>0</v>
      </c>
      <c r="HD61">
        <v>74</v>
      </c>
      <c r="HE61">
        <v>38</v>
      </c>
      <c r="HF61">
        <v>112</v>
      </c>
      <c r="HG61">
        <v>4</v>
      </c>
      <c r="HH61">
        <v>2</v>
      </c>
      <c r="HI61">
        <v>6</v>
      </c>
      <c r="HJ61">
        <v>2</v>
      </c>
      <c r="HK61">
        <v>4</v>
      </c>
      <c r="HL61">
        <v>6</v>
      </c>
      <c r="HM61">
        <v>4193</v>
      </c>
      <c r="HN61">
        <v>4362</v>
      </c>
      <c r="HO61">
        <v>8555</v>
      </c>
    </row>
    <row r="62" spans="1:223">
      <c r="A62" t="s">
        <v>1499</v>
      </c>
      <c r="B62">
        <v>58</v>
      </c>
      <c r="C62">
        <v>37</v>
      </c>
      <c r="D62">
        <v>41</v>
      </c>
      <c r="E62">
        <v>60</v>
      </c>
      <c r="F62">
        <v>61</v>
      </c>
      <c r="G62">
        <v>52</v>
      </c>
      <c r="H62">
        <v>60</v>
      </c>
      <c r="I62">
        <v>63</v>
      </c>
      <c r="J62">
        <v>65</v>
      </c>
      <c r="K62">
        <v>65</v>
      </c>
      <c r="L62">
        <v>52</v>
      </c>
      <c r="M62">
        <v>56</v>
      </c>
      <c r="N62">
        <v>48</v>
      </c>
      <c r="O62">
        <v>52</v>
      </c>
      <c r="P62">
        <v>65</v>
      </c>
      <c r="Q62">
        <v>66</v>
      </c>
      <c r="R62">
        <v>52</v>
      </c>
      <c r="S62">
        <v>70</v>
      </c>
      <c r="T62">
        <v>69</v>
      </c>
      <c r="U62">
        <v>69</v>
      </c>
      <c r="V62">
        <v>55</v>
      </c>
      <c r="W62">
        <v>62</v>
      </c>
      <c r="X62">
        <v>65</v>
      </c>
      <c r="Y62">
        <v>79</v>
      </c>
      <c r="Z62">
        <v>62</v>
      </c>
      <c r="AA62">
        <v>64</v>
      </c>
      <c r="AB62">
        <v>67</v>
      </c>
      <c r="AC62">
        <v>66</v>
      </c>
      <c r="AD62">
        <v>71</v>
      </c>
      <c r="AE62">
        <v>64</v>
      </c>
      <c r="AF62">
        <v>82</v>
      </c>
      <c r="AG62">
        <v>57</v>
      </c>
      <c r="AH62">
        <v>72</v>
      </c>
      <c r="AI62">
        <v>61</v>
      </c>
      <c r="AJ62">
        <v>69</v>
      </c>
      <c r="AK62">
        <v>65</v>
      </c>
      <c r="AL62">
        <v>66</v>
      </c>
      <c r="AM62">
        <v>77</v>
      </c>
      <c r="AN62">
        <v>67</v>
      </c>
      <c r="AO62">
        <v>74</v>
      </c>
      <c r="AP62">
        <v>71</v>
      </c>
      <c r="AQ62">
        <v>64</v>
      </c>
      <c r="AR62">
        <v>68</v>
      </c>
      <c r="AS62">
        <v>50</v>
      </c>
      <c r="AT62">
        <v>62</v>
      </c>
      <c r="AU62">
        <v>74</v>
      </c>
      <c r="AV62">
        <v>92</v>
      </c>
      <c r="AW62">
        <v>95</v>
      </c>
      <c r="AX62">
        <v>76</v>
      </c>
      <c r="AY62">
        <v>85</v>
      </c>
      <c r="AZ62">
        <v>89</v>
      </c>
      <c r="BA62">
        <v>73</v>
      </c>
      <c r="BB62">
        <v>97</v>
      </c>
      <c r="BC62">
        <v>95</v>
      </c>
      <c r="BD62">
        <v>81</v>
      </c>
      <c r="BE62">
        <v>79</v>
      </c>
      <c r="BF62">
        <v>126</v>
      </c>
      <c r="BG62">
        <v>92</v>
      </c>
      <c r="BH62">
        <v>91</v>
      </c>
      <c r="BI62">
        <v>109</v>
      </c>
      <c r="BJ62">
        <v>92</v>
      </c>
      <c r="BK62">
        <v>88</v>
      </c>
      <c r="BL62">
        <v>77</v>
      </c>
      <c r="BM62">
        <v>87</v>
      </c>
      <c r="BN62">
        <v>97</v>
      </c>
      <c r="BO62">
        <v>77</v>
      </c>
      <c r="BP62">
        <v>104</v>
      </c>
      <c r="BQ62">
        <v>86</v>
      </c>
      <c r="BR62">
        <v>104</v>
      </c>
      <c r="BS62">
        <v>99</v>
      </c>
      <c r="BT62">
        <v>85</v>
      </c>
      <c r="BU62">
        <v>87</v>
      </c>
      <c r="BV62">
        <v>85</v>
      </c>
      <c r="BW62">
        <v>83</v>
      </c>
      <c r="BX62">
        <v>82</v>
      </c>
      <c r="BY62">
        <v>87</v>
      </c>
      <c r="BZ62">
        <v>88</v>
      </c>
      <c r="CA62">
        <v>79</v>
      </c>
      <c r="CB62">
        <v>96</v>
      </c>
      <c r="CC62">
        <v>64</v>
      </c>
      <c r="CD62">
        <v>96</v>
      </c>
      <c r="CE62">
        <v>75</v>
      </c>
      <c r="CF62">
        <v>112</v>
      </c>
      <c r="CG62">
        <v>76</v>
      </c>
      <c r="CH62">
        <v>107</v>
      </c>
      <c r="CI62">
        <v>92</v>
      </c>
      <c r="CJ62">
        <v>95</v>
      </c>
      <c r="CK62">
        <v>91</v>
      </c>
      <c r="CL62">
        <v>83</v>
      </c>
      <c r="CM62">
        <v>92</v>
      </c>
      <c r="CN62">
        <v>122</v>
      </c>
      <c r="CO62">
        <v>102</v>
      </c>
      <c r="CP62">
        <v>123</v>
      </c>
      <c r="CQ62">
        <v>108</v>
      </c>
      <c r="CR62">
        <v>112</v>
      </c>
      <c r="CS62">
        <v>107</v>
      </c>
      <c r="CT62">
        <v>120</v>
      </c>
      <c r="CU62">
        <v>107</v>
      </c>
      <c r="CV62">
        <v>124</v>
      </c>
      <c r="CW62">
        <v>114</v>
      </c>
      <c r="CX62">
        <v>111</v>
      </c>
      <c r="CY62">
        <v>128</v>
      </c>
      <c r="CZ62">
        <v>119</v>
      </c>
      <c r="DA62">
        <v>140</v>
      </c>
      <c r="DB62">
        <v>130</v>
      </c>
      <c r="DC62">
        <v>117</v>
      </c>
      <c r="DD62">
        <v>138</v>
      </c>
      <c r="DE62">
        <v>125</v>
      </c>
      <c r="DF62">
        <v>100</v>
      </c>
      <c r="DG62">
        <v>114</v>
      </c>
      <c r="DH62">
        <v>109</v>
      </c>
      <c r="DI62">
        <v>129</v>
      </c>
      <c r="DJ62">
        <v>104</v>
      </c>
      <c r="DK62">
        <v>108</v>
      </c>
      <c r="DL62">
        <v>113</v>
      </c>
      <c r="DM62">
        <v>94</v>
      </c>
      <c r="DN62">
        <v>89</v>
      </c>
      <c r="DO62">
        <v>89</v>
      </c>
      <c r="DP62">
        <v>88</v>
      </c>
      <c r="DQ62">
        <v>91</v>
      </c>
      <c r="DR62">
        <v>80</v>
      </c>
      <c r="DS62">
        <v>110</v>
      </c>
      <c r="DT62">
        <v>83</v>
      </c>
      <c r="DU62">
        <v>59</v>
      </c>
      <c r="DV62">
        <v>53</v>
      </c>
      <c r="DW62">
        <v>82</v>
      </c>
      <c r="DX62">
        <v>72</v>
      </c>
      <c r="DY62">
        <v>76</v>
      </c>
      <c r="DZ62">
        <v>57</v>
      </c>
      <c r="EA62">
        <v>67</v>
      </c>
      <c r="EB62">
        <v>54</v>
      </c>
      <c r="EC62">
        <v>50</v>
      </c>
      <c r="ED62">
        <v>53</v>
      </c>
      <c r="EE62">
        <v>63</v>
      </c>
      <c r="EF62">
        <v>56</v>
      </c>
      <c r="EG62">
        <v>53</v>
      </c>
      <c r="EH62">
        <v>57</v>
      </c>
      <c r="EI62">
        <v>56</v>
      </c>
      <c r="EJ62">
        <v>46</v>
      </c>
      <c r="EK62">
        <v>72</v>
      </c>
      <c r="EL62">
        <v>42</v>
      </c>
      <c r="EM62">
        <v>61</v>
      </c>
      <c r="EN62">
        <v>42</v>
      </c>
      <c r="EO62">
        <v>48</v>
      </c>
      <c r="EP62">
        <v>51</v>
      </c>
      <c r="EQ62">
        <v>43</v>
      </c>
      <c r="ER62">
        <v>45</v>
      </c>
      <c r="ES62">
        <v>49</v>
      </c>
      <c r="ET62">
        <v>31</v>
      </c>
      <c r="EU62">
        <v>51</v>
      </c>
      <c r="EV62">
        <v>32</v>
      </c>
      <c r="EW62">
        <v>38</v>
      </c>
      <c r="EX62">
        <v>42</v>
      </c>
      <c r="EY62">
        <v>28</v>
      </c>
      <c r="EZ62">
        <v>34</v>
      </c>
      <c r="FA62">
        <v>26</v>
      </c>
      <c r="FB62">
        <v>13</v>
      </c>
      <c r="FC62">
        <v>21</v>
      </c>
      <c r="FD62">
        <v>16</v>
      </c>
      <c r="FE62">
        <v>28</v>
      </c>
      <c r="FF62">
        <v>17</v>
      </c>
      <c r="FG62">
        <v>22</v>
      </c>
      <c r="FH62">
        <v>15</v>
      </c>
      <c r="FI62">
        <v>28</v>
      </c>
      <c r="FJ62">
        <v>20</v>
      </c>
      <c r="FK62">
        <v>21</v>
      </c>
      <c r="FL62">
        <v>10</v>
      </c>
      <c r="FM62">
        <v>19</v>
      </c>
      <c r="FN62">
        <v>12</v>
      </c>
      <c r="FO62">
        <v>14</v>
      </c>
      <c r="FP62">
        <v>8</v>
      </c>
      <c r="FQ62">
        <v>11</v>
      </c>
      <c r="FR62">
        <v>6</v>
      </c>
      <c r="FS62">
        <v>7</v>
      </c>
      <c r="FT62">
        <v>16</v>
      </c>
      <c r="FU62">
        <v>13</v>
      </c>
      <c r="FV62">
        <v>14</v>
      </c>
      <c r="FW62">
        <v>10</v>
      </c>
      <c r="FX62">
        <v>3</v>
      </c>
      <c r="FY62">
        <v>11</v>
      </c>
      <c r="FZ62">
        <v>3</v>
      </c>
      <c r="GA62">
        <v>5</v>
      </c>
      <c r="GB62">
        <v>4</v>
      </c>
      <c r="GC62">
        <v>3</v>
      </c>
      <c r="GD62">
        <v>1</v>
      </c>
      <c r="GE62">
        <v>4</v>
      </c>
      <c r="GF62">
        <v>2</v>
      </c>
      <c r="GG62">
        <v>4</v>
      </c>
      <c r="GH62">
        <v>2</v>
      </c>
      <c r="GI62">
        <v>0</v>
      </c>
      <c r="GJ62">
        <v>2</v>
      </c>
      <c r="GK62">
        <v>1</v>
      </c>
      <c r="GL62">
        <v>1</v>
      </c>
      <c r="GM62">
        <v>0</v>
      </c>
      <c r="GN62">
        <v>1</v>
      </c>
      <c r="GO62">
        <v>0</v>
      </c>
      <c r="GP62">
        <v>1</v>
      </c>
      <c r="GQ62">
        <v>1</v>
      </c>
      <c r="GR62">
        <v>0</v>
      </c>
      <c r="GS62">
        <v>0</v>
      </c>
      <c r="GT62">
        <v>0</v>
      </c>
      <c r="GU62">
        <v>0</v>
      </c>
      <c r="GV62">
        <v>2</v>
      </c>
      <c r="GW62">
        <v>0</v>
      </c>
      <c r="GY62">
        <f t="shared" si="0"/>
        <v>2354</v>
      </c>
      <c r="HA62">
        <v>0</v>
      </c>
      <c r="HB62">
        <v>0</v>
      </c>
      <c r="HC62">
        <v>0</v>
      </c>
      <c r="HD62">
        <v>0</v>
      </c>
      <c r="HE62">
        <v>0</v>
      </c>
      <c r="HF62">
        <v>0</v>
      </c>
      <c r="HG62">
        <v>7</v>
      </c>
      <c r="HH62">
        <v>1</v>
      </c>
      <c r="HI62">
        <v>8</v>
      </c>
      <c r="HJ62">
        <v>3</v>
      </c>
      <c r="HK62">
        <v>0</v>
      </c>
      <c r="HL62">
        <v>3</v>
      </c>
      <c r="HM62">
        <v>6314</v>
      </c>
      <c r="HN62">
        <v>6267</v>
      </c>
      <c r="HO62">
        <v>12581</v>
      </c>
    </row>
    <row r="63" spans="1:223">
      <c r="A63" t="s">
        <v>1500</v>
      </c>
      <c r="B63">
        <v>22</v>
      </c>
      <c r="C63">
        <v>24</v>
      </c>
      <c r="D63">
        <v>15</v>
      </c>
      <c r="E63">
        <v>23</v>
      </c>
      <c r="F63">
        <v>24</v>
      </c>
      <c r="G63">
        <v>24</v>
      </c>
      <c r="H63">
        <v>27</v>
      </c>
      <c r="I63">
        <v>23</v>
      </c>
      <c r="J63">
        <v>22</v>
      </c>
      <c r="K63">
        <v>21</v>
      </c>
      <c r="L63">
        <v>17</v>
      </c>
      <c r="M63">
        <v>28</v>
      </c>
      <c r="N63">
        <v>27</v>
      </c>
      <c r="O63">
        <v>37</v>
      </c>
      <c r="P63">
        <v>28</v>
      </c>
      <c r="Q63">
        <v>19</v>
      </c>
      <c r="R63">
        <v>27</v>
      </c>
      <c r="S63">
        <v>37</v>
      </c>
      <c r="T63">
        <v>34</v>
      </c>
      <c r="U63">
        <v>27</v>
      </c>
      <c r="V63">
        <v>32</v>
      </c>
      <c r="W63">
        <v>30</v>
      </c>
      <c r="X63">
        <v>28</v>
      </c>
      <c r="Y63">
        <v>34</v>
      </c>
      <c r="Z63">
        <v>37</v>
      </c>
      <c r="AA63">
        <v>37</v>
      </c>
      <c r="AB63">
        <v>26</v>
      </c>
      <c r="AC63">
        <v>38</v>
      </c>
      <c r="AD63">
        <v>24</v>
      </c>
      <c r="AE63">
        <v>21</v>
      </c>
      <c r="AF63">
        <v>31</v>
      </c>
      <c r="AG63">
        <v>19</v>
      </c>
      <c r="AH63">
        <v>27</v>
      </c>
      <c r="AI63">
        <v>27</v>
      </c>
      <c r="AJ63">
        <v>20</v>
      </c>
      <c r="AK63">
        <v>19</v>
      </c>
      <c r="AL63">
        <v>26</v>
      </c>
      <c r="AM63">
        <v>25</v>
      </c>
      <c r="AN63">
        <v>29</v>
      </c>
      <c r="AO63">
        <v>13</v>
      </c>
      <c r="AP63">
        <v>25</v>
      </c>
      <c r="AQ63">
        <v>22</v>
      </c>
      <c r="AR63">
        <v>27</v>
      </c>
      <c r="AS63">
        <v>23</v>
      </c>
      <c r="AT63">
        <v>34</v>
      </c>
      <c r="AU63">
        <v>25</v>
      </c>
      <c r="AV63">
        <v>28</v>
      </c>
      <c r="AW63">
        <v>37</v>
      </c>
      <c r="AX63">
        <v>41</v>
      </c>
      <c r="AY63">
        <v>33</v>
      </c>
      <c r="AZ63">
        <v>29</v>
      </c>
      <c r="BA63">
        <v>29</v>
      </c>
      <c r="BB63">
        <v>36</v>
      </c>
      <c r="BC63">
        <v>29</v>
      </c>
      <c r="BD63">
        <v>32</v>
      </c>
      <c r="BE63">
        <v>30</v>
      </c>
      <c r="BF63">
        <v>37</v>
      </c>
      <c r="BG63">
        <v>38</v>
      </c>
      <c r="BH63">
        <v>35</v>
      </c>
      <c r="BI63">
        <v>37</v>
      </c>
      <c r="BJ63">
        <v>35</v>
      </c>
      <c r="BK63">
        <v>34</v>
      </c>
      <c r="BL63">
        <v>31</v>
      </c>
      <c r="BM63">
        <v>40</v>
      </c>
      <c r="BN63">
        <v>41</v>
      </c>
      <c r="BO63">
        <v>34</v>
      </c>
      <c r="BP63">
        <v>32</v>
      </c>
      <c r="BQ63">
        <v>38</v>
      </c>
      <c r="BR63">
        <v>42</v>
      </c>
      <c r="BS63">
        <v>46</v>
      </c>
      <c r="BT63">
        <v>38</v>
      </c>
      <c r="BU63">
        <v>23</v>
      </c>
      <c r="BV63">
        <v>31</v>
      </c>
      <c r="BW63">
        <v>38</v>
      </c>
      <c r="BX63">
        <v>44</v>
      </c>
      <c r="BY63">
        <v>43</v>
      </c>
      <c r="BZ63">
        <v>47</v>
      </c>
      <c r="CA63">
        <v>45</v>
      </c>
      <c r="CB63">
        <v>36</v>
      </c>
      <c r="CC63">
        <v>41</v>
      </c>
      <c r="CD63">
        <v>50</v>
      </c>
      <c r="CE63">
        <v>36</v>
      </c>
      <c r="CF63">
        <v>55</v>
      </c>
      <c r="CG63">
        <v>43</v>
      </c>
      <c r="CH63">
        <v>38</v>
      </c>
      <c r="CI63">
        <v>33</v>
      </c>
      <c r="CJ63">
        <v>31</v>
      </c>
      <c r="CK63">
        <v>41</v>
      </c>
      <c r="CL63">
        <v>31</v>
      </c>
      <c r="CM63">
        <v>39</v>
      </c>
      <c r="CN63">
        <v>51</v>
      </c>
      <c r="CO63">
        <v>41</v>
      </c>
      <c r="CP63">
        <v>32</v>
      </c>
      <c r="CQ63">
        <v>45</v>
      </c>
      <c r="CR63">
        <v>42</v>
      </c>
      <c r="CS63">
        <v>32</v>
      </c>
      <c r="CT63">
        <v>47</v>
      </c>
      <c r="CU63">
        <v>43</v>
      </c>
      <c r="CV63">
        <v>61</v>
      </c>
      <c r="CW63">
        <v>55</v>
      </c>
      <c r="CX63">
        <v>46</v>
      </c>
      <c r="CY63">
        <v>50</v>
      </c>
      <c r="CZ63">
        <v>54</v>
      </c>
      <c r="DA63">
        <v>55</v>
      </c>
      <c r="DB63">
        <v>43</v>
      </c>
      <c r="DC63">
        <v>51</v>
      </c>
      <c r="DD63">
        <v>48</v>
      </c>
      <c r="DE63">
        <v>46</v>
      </c>
      <c r="DF63">
        <v>37</v>
      </c>
      <c r="DG63">
        <v>45</v>
      </c>
      <c r="DH63">
        <v>41</v>
      </c>
      <c r="DI63">
        <v>38</v>
      </c>
      <c r="DJ63">
        <v>41</v>
      </c>
      <c r="DK63">
        <v>56</v>
      </c>
      <c r="DL63">
        <v>36</v>
      </c>
      <c r="DM63">
        <v>31</v>
      </c>
      <c r="DN63">
        <v>30</v>
      </c>
      <c r="DO63">
        <v>36</v>
      </c>
      <c r="DP63">
        <v>39</v>
      </c>
      <c r="DQ63">
        <v>36</v>
      </c>
      <c r="DR63">
        <v>31</v>
      </c>
      <c r="DS63">
        <v>39</v>
      </c>
      <c r="DT63">
        <v>45</v>
      </c>
      <c r="DU63">
        <v>37</v>
      </c>
      <c r="DV63">
        <v>20</v>
      </c>
      <c r="DW63">
        <v>29</v>
      </c>
      <c r="DX63">
        <v>36</v>
      </c>
      <c r="DY63">
        <v>25</v>
      </c>
      <c r="DZ63">
        <v>29</v>
      </c>
      <c r="EA63">
        <v>23</v>
      </c>
      <c r="EB63">
        <v>36</v>
      </c>
      <c r="EC63">
        <v>24</v>
      </c>
      <c r="ED63">
        <v>25</v>
      </c>
      <c r="EE63">
        <v>27</v>
      </c>
      <c r="EF63">
        <v>24</v>
      </c>
      <c r="EG63">
        <v>23</v>
      </c>
      <c r="EH63">
        <v>24</v>
      </c>
      <c r="EI63">
        <v>25</v>
      </c>
      <c r="EJ63">
        <v>12</v>
      </c>
      <c r="EK63">
        <v>28</v>
      </c>
      <c r="EL63">
        <v>25</v>
      </c>
      <c r="EM63">
        <v>17</v>
      </c>
      <c r="EN63">
        <v>21</v>
      </c>
      <c r="EO63">
        <v>27</v>
      </c>
      <c r="EP63">
        <v>14</v>
      </c>
      <c r="EQ63">
        <v>34</v>
      </c>
      <c r="ER63">
        <v>19</v>
      </c>
      <c r="ES63">
        <v>31</v>
      </c>
      <c r="ET63">
        <v>10</v>
      </c>
      <c r="EU63">
        <v>21</v>
      </c>
      <c r="EV63">
        <v>10</v>
      </c>
      <c r="EW63">
        <v>14</v>
      </c>
      <c r="EX63">
        <v>12</v>
      </c>
      <c r="EY63">
        <v>11</v>
      </c>
      <c r="EZ63">
        <v>11</v>
      </c>
      <c r="FA63">
        <v>28</v>
      </c>
      <c r="FB63">
        <v>7</v>
      </c>
      <c r="FC63">
        <v>11</v>
      </c>
      <c r="FD63">
        <v>8</v>
      </c>
      <c r="FE63">
        <v>5</v>
      </c>
      <c r="FF63">
        <v>3</v>
      </c>
      <c r="FG63">
        <v>11</v>
      </c>
      <c r="FH63">
        <v>9</v>
      </c>
      <c r="FI63">
        <v>11</v>
      </c>
      <c r="FJ63">
        <v>6</v>
      </c>
      <c r="FK63">
        <v>6</v>
      </c>
      <c r="FL63">
        <v>4</v>
      </c>
      <c r="FM63">
        <v>10</v>
      </c>
      <c r="FN63">
        <v>3</v>
      </c>
      <c r="FO63">
        <v>5</v>
      </c>
      <c r="FP63">
        <v>3</v>
      </c>
      <c r="FQ63">
        <v>3</v>
      </c>
      <c r="FR63">
        <v>1</v>
      </c>
      <c r="FS63">
        <v>4</v>
      </c>
      <c r="FT63">
        <v>2</v>
      </c>
      <c r="FU63">
        <v>4</v>
      </c>
      <c r="FV63">
        <v>3</v>
      </c>
      <c r="FW63">
        <v>9</v>
      </c>
      <c r="FX63">
        <v>0</v>
      </c>
      <c r="FY63">
        <v>1</v>
      </c>
      <c r="FZ63">
        <v>0</v>
      </c>
      <c r="GA63">
        <v>4</v>
      </c>
      <c r="GB63">
        <v>0</v>
      </c>
      <c r="GC63">
        <v>0</v>
      </c>
      <c r="GD63">
        <v>0</v>
      </c>
      <c r="GE63">
        <v>2</v>
      </c>
      <c r="GF63">
        <v>0</v>
      </c>
      <c r="GG63">
        <v>0</v>
      </c>
      <c r="GH63">
        <v>1</v>
      </c>
      <c r="GI63">
        <v>3</v>
      </c>
      <c r="GJ63">
        <v>0</v>
      </c>
      <c r="GK63">
        <v>1</v>
      </c>
      <c r="GL63">
        <v>1</v>
      </c>
      <c r="GM63">
        <v>0</v>
      </c>
      <c r="GN63">
        <v>0</v>
      </c>
      <c r="GO63">
        <v>1</v>
      </c>
      <c r="GP63">
        <v>0</v>
      </c>
      <c r="GQ63">
        <v>0</v>
      </c>
      <c r="GR63">
        <v>0</v>
      </c>
      <c r="GS63">
        <v>0</v>
      </c>
      <c r="GT63">
        <v>0</v>
      </c>
      <c r="GU63">
        <v>0</v>
      </c>
      <c r="GV63">
        <v>0</v>
      </c>
      <c r="GW63">
        <v>0</v>
      </c>
      <c r="GY63">
        <f t="shared" si="0"/>
        <v>1009</v>
      </c>
      <c r="HA63">
        <v>0</v>
      </c>
      <c r="HB63">
        <v>0</v>
      </c>
      <c r="HC63">
        <v>0</v>
      </c>
      <c r="HD63">
        <v>0</v>
      </c>
      <c r="HE63">
        <v>0</v>
      </c>
      <c r="HF63">
        <v>0</v>
      </c>
      <c r="HG63">
        <v>3</v>
      </c>
      <c r="HH63">
        <v>1</v>
      </c>
      <c r="HI63">
        <v>4</v>
      </c>
      <c r="HJ63">
        <v>0</v>
      </c>
      <c r="HK63">
        <v>0</v>
      </c>
      <c r="HL63">
        <v>0</v>
      </c>
      <c r="HM63">
        <v>2535</v>
      </c>
      <c r="HN63">
        <v>2618</v>
      </c>
      <c r="HO63">
        <v>5153</v>
      </c>
    </row>
    <row r="64" spans="1:223">
      <c r="A64" t="s">
        <v>1501</v>
      </c>
      <c r="B64">
        <v>24</v>
      </c>
      <c r="C64">
        <v>17</v>
      </c>
      <c r="D64">
        <v>14</v>
      </c>
      <c r="E64">
        <v>27</v>
      </c>
      <c r="F64">
        <v>39</v>
      </c>
      <c r="G64">
        <v>26</v>
      </c>
      <c r="H64">
        <v>26</v>
      </c>
      <c r="I64">
        <v>22</v>
      </c>
      <c r="J64">
        <v>27</v>
      </c>
      <c r="K64">
        <v>30</v>
      </c>
      <c r="L64">
        <v>25</v>
      </c>
      <c r="M64">
        <v>27</v>
      </c>
      <c r="N64">
        <v>37</v>
      </c>
      <c r="O64">
        <v>31</v>
      </c>
      <c r="P64">
        <v>37</v>
      </c>
      <c r="Q64">
        <v>33</v>
      </c>
      <c r="R64">
        <v>31</v>
      </c>
      <c r="S64">
        <v>36</v>
      </c>
      <c r="T64">
        <v>41</v>
      </c>
      <c r="U64">
        <v>28</v>
      </c>
      <c r="V64">
        <v>50</v>
      </c>
      <c r="W64">
        <v>27</v>
      </c>
      <c r="X64">
        <v>38</v>
      </c>
      <c r="Y64">
        <v>36</v>
      </c>
      <c r="Z64">
        <v>45</v>
      </c>
      <c r="AA64">
        <v>41</v>
      </c>
      <c r="AB64">
        <v>37</v>
      </c>
      <c r="AC64">
        <v>32</v>
      </c>
      <c r="AD64">
        <v>42</v>
      </c>
      <c r="AE64">
        <v>38</v>
      </c>
      <c r="AF64">
        <v>40</v>
      </c>
      <c r="AG64">
        <v>30</v>
      </c>
      <c r="AH64">
        <v>33</v>
      </c>
      <c r="AI64">
        <v>36</v>
      </c>
      <c r="AJ64">
        <v>44</v>
      </c>
      <c r="AK64">
        <v>38</v>
      </c>
      <c r="AL64">
        <v>20</v>
      </c>
      <c r="AM64">
        <v>40</v>
      </c>
      <c r="AN64">
        <v>40</v>
      </c>
      <c r="AO64">
        <v>29</v>
      </c>
      <c r="AP64">
        <v>38</v>
      </c>
      <c r="AQ64">
        <v>28</v>
      </c>
      <c r="AR64">
        <v>48</v>
      </c>
      <c r="AS64">
        <v>35</v>
      </c>
      <c r="AT64">
        <v>31</v>
      </c>
      <c r="AU64">
        <v>36</v>
      </c>
      <c r="AV64">
        <v>43</v>
      </c>
      <c r="AW64">
        <v>43</v>
      </c>
      <c r="AX64">
        <v>46</v>
      </c>
      <c r="AY64">
        <v>40</v>
      </c>
      <c r="AZ64">
        <v>54</v>
      </c>
      <c r="BA64">
        <v>34</v>
      </c>
      <c r="BB64">
        <v>54</v>
      </c>
      <c r="BC64">
        <v>40</v>
      </c>
      <c r="BD64">
        <v>49</v>
      </c>
      <c r="BE64">
        <v>47</v>
      </c>
      <c r="BF64">
        <v>51</v>
      </c>
      <c r="BG64">
        <v>36</v>
      </c>
      <c r="BH64">
        <v>42</v>
      </c>
      <c r="BI64">
        <v>38</v>
      </c>
      <c r="BJ64">
        <v>52</v>
      </c>
      <c r="BK64">
        <v>48</v>
      </c>
      <c r="BL64">
        <v>48</v>
      </c>
      <c r="BM64">
        <v>46</v>
      </c>
      <c r="BN64">
        <v>36</v>
      </c>
      <c r="BO64">
        <v>35</v>
      </c>
      <c r="BP64">
        <v>50</v>
      </c>
      <c r="BQ64">
        <v>51</v>
      </c>
      <c r="BR64">
        <v>48</v>
      </c>
      <c r="BS64">
        <v>55</v>
      </c>
      <c r="BT64">
        <v>51</v>
      </c>
      <c r="BU64">
        <v>48</v>
      </c>
      <c r="BV64">
        <v>51</v>
      </c>
      <c r="BW64">
        <v>35</v>
      </c>
      <c r="BX64">
        <v>51</v>
      </c>
      <c r="BY64">
        <v>56</v>
      </c>
      <c r="BZ64">
        <v>64</v>
      </c>
      <c r="CA64">
        <v>47</v>
      </c>
      <c r="CB64">
        <v>63</v>
      </c>
      <c r="CC64">
        <v>39</v>
      </c>
      <c r="CD64">
        <v>63</v>
      </c>
      <c r="CE64">
        <v>63</v>
      </c>
      <c r="CF64">
        <v>42</v>
      </c>
      <c r="CG64">
        <v>59</v>
      </c>
      <c r="CH64">
        <v>73</v>
      </c>
      <c r="CI64">
        <v>54</v>
      </c>
      <c r="CJ64">
        <v>61</v>
      </c>
      <c r="CK64">
        <v>52</v>
      </c>
      <c r="CL64">
        <v>57</v>
      </c>
      <c r="CM64">
        <v>55</v>
      </c>
      <c r="CN64">
        <v>71</v>
      </c>
      <c r="CO64">
        <v>62</v>
      </c>
      <c r="CP64">
        <v>52</v>
      </c>
      <c r="CQ64">
        <v>51</v>
      </c>
      <c r="CR64">
        <v>61</v>
      </c>
      <c r="CS64">
        <v>49</v>
      </c>
      <c r="CT64">
        <v>57</v>
      </c>
      <c r="CU64">
        <v>57</v>
      </c>
      <c r="CV64">
        <v>68</v>
      </c>
      <c r="CW64">
        <v>63</v>
      </c>
      <c r="CX64">
        <v>54</v>
      </c>
      <c r="CY64">
        <v>59</v>
      </c>
      <c r="CZ64">
        <v>44</v>
      </c>
      <c r="DA64">
        <v>49</v>
      </c>
      <c r="DB64">
        <v>86</v>
      </c>
      <c r="DC64">
        <v>57</v>
      </c>
      <c r="DD64">
        <v>51</v>
      </c>
      <c r="DE64">
        <v>67</v>
      </c>
      <c r="DF64">
        <v>53</v>
      </c>
      <c r="DG64">
        <v>44</v>
      </c>
      <c r="DH64">
        <v>42</v>
      </c>
      <c r="DI64">
        <v>49</v>
      </c>
      <c r="DJ64">
        <v>43</v>
      </c>
      <c r="DK64">
        <v>56</v>
      </c>
      <c r="DL64">
        <v>53</v>
      </c>
      <c r="DM64">
        <v>41</v>
      </c>
      <c r="DN64">
        <v>58</v>
      </c>
      <c r="DO64">
        <v>50</v>
      </c>
      <c r="DP64">
        <v>48</v>
      </c>
      <c r="DQ64">
        <v>48</v>
      </c>
      <c r="DR64">
        <v>42</v>
      </c>
      <c r="DS64">
        <v>52</v>
      </c>
      <c r="DT64">
        <v>37</v>
      </c>
      <c r="DU64">
        <v>46</v>
      </c>
      <c r="DV64">
        <v>31</v>
      </c>
      <c r="DW64">
        <v>29</v>
      </c>
      <c r="DX64">
        <v>46</v>
      </c>
      <c r="DY64">
        <v>36</v>
      </c>
      <c r="DZ64">
        <v>30</v>
      </c>
      <c r="EA64">
        <v>34</v>
      </c>
      <c r="EB64">
        <v>25</v>
      </c>
      <c r="EC64">
        <v>33</v>
      </c>
      <c r="ED64">
        <v>27</v>
      </c>
      <c r="EE64">
        <v>31</v>
      </c>
      <c r="EF64">
        <v>29</v>
      </c>
      <c r="EG64">
        <v>35</v>
      </c>
      <c r="EH64">
        <v>24</v>
      </c>
      <c r="EI64">
        <v>37</v>
      </c>
      <c r="EJ64">
        <v>23</v>
      </c>
      <c r="EK64">
        <v>32</v>
      </c>
      <c r="EL64">
        <v>28</v>
      </c>
      <c r="EM64">
        <v>37</v>
      </c>
      <c r="EN64">
        <v>24</v>
      </c>
      <c r="EO64">
        <v>23</v>
      </c>
      <c r="EP64">
        <v>17</v>
      </c>
      <c r="EQ64">
        <v>19</v>
      </c>
      <c r="ER64">
        <v>9</v>
      </c>
      <c r="ES64">
        <v>33</v>
      </c>
      <c r="ET64">
        <v>21</v>
      </c>
      <c r="EU64">
        <v>24</v>
      </c>
      <c r="EV64">
        <v>11</v>
      </c>
      <c r="EW64">
        <v>29</v>
      </c>
      <c r="EX64">
        <v>17</v>
      </c>
      <c r="EY64">
        <v>16</v>
      </c>
      <c r="EZ64">
        <v>10</v>
      </c>
      <c r="FA64">
        <v>11</v>
      </c>
      <c r="FB64">
        <v>12</v>
      </c>
      <c r="FC64">
        <v>19</v>
      </c>
      <c r="FD64">
        <v>7</v>
      </c>
      <c r="FE64">
        <v>14</v>
      </c>
      <c r="FF64">
        <v>8</v>
      </c>
      <c r="FG64">
        <v>17</v>
      </c>
      <c r="FH64">
        <v>5</v>
      </c>
      <c r="FI64">
        <v>14</v>
      </c>
      <c r="FJ64">
        <v>8</v>
      </c>
      <c r="FK64">
        <v>10</v>
      </c>
      <c r="FL64">
        <v>3</v>
      </c>
      <c r="FM64">
        <v>8</v>
      </c>
      <c r="FN64">
        <v>3</v>
      </c>
      <c r="FO64">
        <v>7</v>
      </c>
      <c r="FP64">
        <v>5</v>
      </c>
      <c r="FQ64">
        <v>9</v>
      </c>
      <c r="FR64">
        <v>3</v>
      </c>
      <c r="FS64">
        <v>6</v>
      </c>
      <c r="FT64">
        <v>5</v>
      </c>
      <c r="FU64">
        <v>4</v>
      </c>
      <c r="FV64">
        <v>1</v>
      </c>
      <c r="FW64">
        <v>3</v>
      </c>
      <c r="FX64">
        <v>2</v>
      </c>
      <c r="FY64">
        <v>2</v>
      </c>
      <c r="FZ64">
        <v>0</v>
      </c>
      <c r="GA64">
        <v>1</v>
      </c>
      <c r="GB64">
        <v>1</v>
      </c>
      <c r="GC64">
        <v>3</v>
      </c>
      <c r="GD64">
        <v>2</v>
      </c>
      <c r="GE64">
        <v>2</v>
      </c>
      <c r="GF64">
        <v>1</v>
      </c>
      <c r="GG64">
        <v>0</v>
      </c>
      <c r="GH64">
        <v>1</v>
      </c>
      <c r="GI64">
        <v>0</v>
      </c>
      <c r="GJ64">
        <v>1</v>
      </c>
      <c r="GK64">
        <v>0</v>
      </c>
      <c r="GL64">
        <v>0</v>
      </c>
      <c r="GM64">
        <v>0</v>
      </c>
      <c r="GN64">
        <v>1</v>
      </c>
      <c r="GO64">
        <v>1</v>
      </c>
      <c r="GP64">
        <v>0</v>
      </c>
      <c r="GQ64">
        <v>0</v>
      </c>
      <c r="GR64">
        <v>0</v>
      </c>
      <c r="GS64">
        <v>0</v>
      </c>
      <c r="GT64">
        <v>0</v>
      </c>
      <c r="GU64">
        <v>0</v>
      </c>
      <c r="GV64">
        <v>0</v>
      </c>
      <c r="GW64">
        <v>1</v>
      </c>
      <c r="GY64">
        <f t="shared" si="0"/>
        <v>1198</v>
      </c>
      <c r="HA64">
        <v>0</v>
      </c>
      <c r="HB64">
        <v>0</v>
      </c>
      <c r="HC64">
        <v>0</v>
      </c>
      <c r="HD64">
        <v>0</v>
      </c>
      <c r="HE64">
        <v>0</v>
      </c>
      <c r="HF64">
        <v>0</v>
      </c>
      <c r="HG64">
        <v>0</v>
      </c>
      <c r="HH64">
        <v>0</v>
      </c>
      <c r="HI64">
        <v>0</v>
      </c>
      <c r="HJ64">
        <v>1</v>
      </c>
      <c r="HK64">
        <v>0</v>
      </c>
      <c r="HL64">
        <v>1</v>
      </c>
      <c r="HM64">
        <v>3318</v>
      </c>
      <c r="HN64">
        <v>3224</v>
      </c>
      <c r="HO64">
        <v>6542</v>
      </c>
    </row>
    <row r="65" spans="1:223">
      <c r="A65" t="s">
        <v>1502</v>
      </c>
      <c r="B65">
        <v>30</v>
      </c>
      <c r="C65">
        <v>28</v>
      </c>
      <c r="D65">
        <v>36</v>
      </c>
      <c r="E65">
        <v>25</v>
      </c>
      <c r="F65">
        <v>36</v>
      </c>
      <c r="G65">
        <v>31</v>
      </c>
      <c r="H65">
        <v>38</v>
      </c>
      <c r="I65">
        <v>30</v>
      </c>
      <c r="J65">
        <v>35</v>
      </c>
      <c r="K65">
        <v>28</v>
      </c>
      <c r="L65">
        <v>38</v>
      </c>
      <c r="M65">
        <v>31</v>
      </c>
      <c r="N65">
        <v>34</v>
      </c>
      <c r="O65">
        <v>38</v>
      </c>
      <c r="P65">
        <v>36</v>
      </c>
      <c r="Q65">
        <v>28</v>
      </c>
      <c r="R65">
        <v>43</v>
      </c>
      <c r="S65">
        <v>38</v>
      </c>
      <c r="T65">
        <v>39</v>
      </c>
      <c r="U65">
        <v>25</v>
      </c>
      <c r="V65">
        <v>41</v>
      </c>
      <c r="W65">
        <v>40</v>
      </c>
      <c r="X65">
        <v>38</v>
      </c>
      <c r="Y65">
        <v>32</v>
      </c>
      <c r="Z65">
        <v>34</v>
      </c>
      <c r="AA65">
        <v>29</v>
      </c>
      <c r="AB65">
        <v>48</v>
      </c>
      <c r="AC65">
        <v>35</v>
      </c>
      <c r="AD65">
        <v>43</v>
      </c>
      <c r="AE65">
        <v>33</v>
      </c>
      <c r="AF65">
        <v>47</v>
      </c>
      <c r="AG65">
        <v>30</v>
      </c>
      <c r="AH65">
        <v>30</v>
      </c>
      <c r="AI65">
        <v>45</v>
      </c>
      <c r="AJ65">
        <v>31</v>
      </c>
      <c r="AK65">
        <v>35</v>
      </c>
      <c r="AL65">
        <v>32</v>
      </c>
      <c r="AM65">
        <v>35</v>
      </c>
      <c r="AN65">
        <v>45</v>
      </c>
      <c r="AO65">
        <v>33</v>
      </c>
      <c r="AP65">
        <v>42</v>
      </c>
      <c r="AQ65">
        <v>48</v>
      </c>
      <c r="AR65">
        <v>36</v>
      </c>
      <c r="AS65">
        <v>34</v>
      </c>
      <c r="AT65">
        <v>47</v>
      </c>
      <c r="AU65">
        <v>49</v>
      </c>
      <c r="AV65">
        <v>51</v>
      </c>
      <c r="AW65">
        <v>48</v>
      </c>
      <c r="AX65">
        <v>50</v>
      </c>
      <c r="AY65">
        <v>59</v>
      </c>
      <c r="AZ65">
        <v>53</v>
      </c>
      <c r="BA65">
        <v>57</v>
      </c>
      <c r="BB65">
        <v>65</v>
      </c>
      <c r="BC65">
        <v>47</v>
      </c>
      <c r="BD65">
        <v>46</v>
      </c>
      <c r="BE65">
        <v>58</v>
      </c>
      <c r="BF65">
        <v>57</v>
      </c>
      <c r="BG65">
        <v>53</v>
      </c>
      <c r="BH65">
        <v>54</v>
      </c>
      <c r="BI65">
        <v>54</v>
      </c>
      <c r="BJ65">
        <v>55</v>
      </c>
      <c r="BK65">
        <v>59</v>
      </c>
      <c r="BL65">
        <v>40</v>
      </c>
      <c r="BM65">
        <v>48</v>
      </c>
      <c r="BN65">
        <v>49</v>
      </c>
      <c r="BO65">
        <v>44</v>
      </c>
      <c r="BP65">
        <v>37</v>
      </c>
      <c r="BQ65">
        <v>38</v>
      </c>
      <c r="BR65">
        <v>49</v>
      </c>
      <c r="BS65">
        <v>44</v>
      </c>
      <c r="BT65">
        <v>56</v>
      </c>
      <c r="BU65">
        <v>55</v>
      </c>
      <c r="BV65">
        <v>59</v>
      </c>
      <c r="BW65">
        <v>42</v>
      </c>
      <c r="BX65">
        <v>48</v>
      </c>
      <c r="BY65">
        <v>32</v>
      </c>
      <c r="BZ65">
        <v>46</v>
      </c>
      <c r="CA65">
        <v>37</v>
      </c>
      <c r="CB65">
        <v>53</v>
      </c>
      <c r="CC65">
        <v>59</v>
      </c>
      <c r="CD65">
        <v>54</v>
      </c>
      <c r="CE65">
        <v>55</v>
      </c>
      <c r="CF65">
        <v>61</v>
      </c>
      <c r="CG65">
        <v>51</v>
      </c>
      <c r="CH65">
        <v>52</v>
      </c>
      <c r="CI65">
        <v>69</v>
      </c>
      <c r="CJ65">
        <v>54</v>
      </c>
      <c r="CK65">
        <v>59</v>
      </c>
      <c r="CL65">
        <v>48</v>
      </c>
      <c r="CM65">
        <v>57</v>
      </c>
      <c r="CN65">
        <v>71</v>
      </c>
      <c r="CO65">
        <v>43</v>
      </c>
      <c r="CP65">
        <v>69</v>
      </c>
      <c r="CQ65">
        <v>45</v>
      </c>
      <c r="CR65">
        <v>66</v>
      </c>
      <c r="CS65">
        <v>71</v>
      </c>
      <c r="CT65">
        <v>70</v>
      </c>
      <c r="CU65">
        <v>59</v>
      </c>
      <c r="CV65">
        <v>68</v>
      </c>
      <c r="CW65">
        <v>55</v>
      </c>
      <c r="CX65">
        <v>59</v>
      </c>
      <c r="CY65">
        <v>71</v>
      </c>
      <c r="CZ65">
        <v>62</v>
      </c>
      <c r="DA65">
        <v>66</v>
      </c>
      <c r="DB65">
        <v>68</v>
      </c>
      <c r="DC65">
        <v>72</v>
      </c>
      <c r="DD65">
        <v>58</v>
      </c>
      <c r="DE65">
        <v>70</v>
      </c>
      <c r="DF65">
        <v>56</v>
      </c>
      <c r="DG65">
        <v>53</v>
      </c>
      <c r="DH65">
        <v>63</v>
      </c>
      <c r="DI65">
        <v>51</v>
      </c>
      <c r="DJ65">
        <v>57</v>
      </c>
      <c r="DK65">
        <v>51</v>
      </c>
      <c r="DL65">
        <v>43</v>
      </c>
      <c r="DM65">
        <v>48</v>
      </c>
      <c r="DN65">
        <v>27</v>
      </c>
      <c r="DO65">
        <v>39</v>
      </c>
      <c r="DP65">
        <v>47</v>
      </c>
      <c r="DQ65">
        <v>61</v>
      </c>
      <c r="DR65">
        <v>46</v>
      </c>
      <c r="DS65">
        <v>42</v>
      </c>
      <c r="DT65">
        <v>32</v>
      </c>
      <c r="DU65">
        <v>33</v>
      </c>
      <c r="DV65">
        <v>33</v>
      </c>
      <c r="DW65">
        <v>41</v>
      </c>
      <c r="DX65">
        <v>43</v>
      </c>
      <c r="DY65">
        <v>34</v>
      </c>
      <c r="DZ65">
        <v>40</v>
      </c>
      <c r="EA65">
        <v>36</v>
      </c>
      <c r="EB65">
        <v>25</v>
      </c>
      <c r="EC65">
        <v>28</v>
      </c>
      <c r="ED65">
        <v>33</v>
      </c>
      <c r="EE65">
        <v>31</v>
      </c>
      <c r="EF65">
        <v>27</v>
      </c>
      <c r="EG65">
        <v>26</v>
      </c>
      <c r="EH65">
        <v>32</v>
      </c>
      <c r="EI65">
        <v>27</v>
      </c>
      <c r="EJ65">
        <v>29</v>
      </c>
      <c r="EK65">
        <v>43</v>
      </c>
      <c r="EL65">
        <v>24</v>
      </c>
      <c r="EM65">
        <v>37</v>
      </c>
      <c r="EN65">
        <v>24</v>
      </c>
      <c r="EO65">
        <v>38</v>
      </c>
      <c r="EP65">
        <v>23</v>
      </c>
      <c r="EQ65">
        <v>27</v>
      </c>
      <c r="ER65">
        <v>25</v>
      </c>
      <c r="ES65">
        <v>37</v>
      </c>
      <c r="ET65">
        <v>17</v>
      </c>
      <c r="EU65">
        <v>28</v>
      </c>
      <c r="EV65">
        <v>20</v>
      </c>
      <c r="EW65">
        <v>12</v>
      </c>
      <c r="EX65">
        <v>16</v>
      </c>
      <c r="EY65">
        <v>29</v>
      </c>
      <c r="EZ65">
        <v>13</v>
      </c>
      <c r="FA65">
        <v>23</v>
      </c>
      <c r="FB65">
        <v>10</v>
      </c>
      <c r="FC65">
        <v>18</v>
      </c>
      <c r="FD65">
        <v>11</v>
      </c>
      <c r="FE65">
        <v>8</v>
      </c>
      <c r="FF65">
        <v>4</v>
      </c>
      <c r="FG65">
        <v>16</v>
      </c>
      <c r="FH65">
        <v>6</v>
      </c>
      <c r="FI65">
        <v>15</v>
      </c>
      <c r="FJ65">
        <v>8</v>
      </c>
      <c r="FK65">
        <v>12</v>
      </c>
      <c r="FL65">
        <v>1</v>
      </c>
      <c r="FM65">
        <v>9</v>
      </c>
      <c r="FN65">
        <v>9</v>
      </c>
      <c r="FO65">
        <v>9</v>
      </c>
      <c r="FP65">
        <v>1</v>
      </c>
      <c r="FQ65">
        <v>9</v>
      </c>
      <c r="FR65">
        <v>4</v>
      </c>
      <c r="FS65">
        <v>7</v>
      </c>
      <c r="FT65">
        <v>2</v>
      </c>
      <c r="FU65">
        <v>8</v>
      </c>
      <c r="FV65">
        <v>3</v>
      </c>
      <c r="FW65">
        <v>9</v>
      </c>
      <c r="FX65">
        <v>0</v>
      </c>
      <c r="FY65">
        <v>5</v>
      </c>
      <c r="FZ65">
        <v>3</v>
      </c>
      <c r="GA65">
        <v>3</v>
      </c>
      <c r="GB65">
        <v>2</v>
      </c>
      <c r="GC65">
        <v>3</v>
      </c>
      <c r="GD65">
        <v>2</v>
      </c>
      <c r="GE65">
        <v>0</v>
      </c>
      <c r="GF65">
        <v>1</v>
      </c>
      <c r="GG65">
        <v>0</v>
      </c>
      <c r="GH65">
        <v>1</v>
      </c>
      <c r="GI65">
        <v>1</v>
      </c>
      <c r="GJ65">
        <v>0</v>
      </c>
      <c r="GK65">
        <v>0</v>
      </c>
      <c r="GL65">
        <v>0</v>
      </c>
      <c r="GM65">
        <v>0</v>
      </c>
      <c r="GN65">
        <v>1</v>
      </c>
      <c r="GO65">
        <v>0</v>
      </c>
      <c r="GP65">
        <v>0</v>
      </c>
      <c r="GQ65">
        <v>0</v>
      </c>
      <c r="GR65">
        <v>0</v>
      </c>
      <c r="GS65">
        <v>0</v>
      </c>
      <c r="GT65">
        <v>0</v>
      </c>
      <c r="GU65">
        <v>0</v>
      </c>
      <c r="GV65">
        <v>0</v>
      </c>
      <c r="GW65">
        <v>0</v>
      </c>
      <c r="GY65">
        <f t="shared" si="0"/>
        <v>1275</v>
      </c>
      <c r="HA65">
        <v>0</v>
      </c>
      <c r="HB65">
        <v>0</v>
      </c>
      <c r="HC65">
        <v>0</v>
      </c>
      <c r="HD65">
        <v>0</v>
      </c>
      <c r="HE65">
        <v>0</v>
      </c>
      <c r="HF65">
        <v>0</v>
      </c>
      <c r="HG65">
        <v>1</v>
      </c>
      <c r="HH65">
        <v>0</v>
      </c>
      <c r="HI65">
        <v>1</v>
      </c>
      <c r="HJ65">
        <v>1</v>
      </c>
      <c r="HK65">
        <v>1</v>
      </c>
      <c r="HL65">
        <v>2</v>
      </c>
      <c r="HM65">
        <v>3473</v>
      </c>
      <c r="HN65">
        <v>3465</v>
      </c>
      <c r="HO65">
        <v>6938</v>
      </c>
    </row>
    <row r="66" spans="1:223">
      <c r="A66" t="s">
        <v>1503</v>
      </c>
      <c r="B66">
        <v>30</v>
      </c>
      <c r="C66">
        <v>35</v>
      </c>
      <c r="D66">
        <v>33</v>
      </c>
      <c r="E66">
        <v>24</v>
      </c>
      <c r="F66">
        <v>35</v>
      </c>
      <c r="G66">
        <v>27</v>
      </c>
      <c r="H66">
        <v>31</v>
      </c>
      <c r="I66">
        <v>39</v>
      </c>
      <c r="J66">
        <v>34</v>
      </c>
      <c r="K66">
        <v>38</v>
      </c>
      <c r="L66">
        <v>40</v>
      </c>
      <c r="M66">
        <v>35</v>
      </c>
      <c r="N66">
        <v>36</v>
      </c>
      <c r="O66">
        <v>31</v>
      </c>
      <c r="P66">
        <v>47</v>
      </c>
      <c r="Q66">
        <v>43</v>
      </c>
      <c r="R66">
        <v>49</v>
      </c>
      <c r="S66">
        <v>36</v>
      </c>
      <c r="T66">
        <v>53</v>
      </c>
      <c r="U66">
        <v>29</v>
      </c>
      <c r="V66">
        <v>45</v>
      </c>
      <c r="W66">
        <v>39</v>
      </c>
      <c r="X66">
        <v>35</v>
      </c>
      <c r="Y66">
        <v>21</v>
      </c>
      <c r="Z66">
        <v>41</v>
      </c>
      <c r="AA66">
        <v>36</v>
      </c>
      <c r="AB66">
        <v>49</v>
      </c>
      <c r="AC66">
        <v>46</v>
      </c>
      <c r="AD66">
        <v>30</v>
      </c>
      <c r="AE66">
        <v>38</v>
      </c>
      <c r="AF66">
        <v>41</v>
      </c>
      <c r="AG66">
        <v>33</v>
      </c>
      <c r="AH66">
        <v>39</v>
      </c>
      <c r="AI66">
        <v>42</v>
      </c>
      <c r="AJ66">
        <v>55</v>
      </c>
      <c r="AK66">
        <v>43</v>
      </c>
      <c r="AL66">
        <v>46</v>
      </c>
      <c r="AM66">
        <v>40</v>
      </c>
      <c r="AN66">
        <v>44</v>
      </c>
      <c r="AO66">
        <v>36</v>
      </c>
      <c r="AP66">
        <v>50</v>
      </c>
      <c r="AQ66">
        <v>41</v>
      </c>
      <c r="AR66">
        <v>43</v>
      </c>
      <c r="AS66">
        <v>35</v>
      </c>
      <c r="AT66">
        <v>51</v>
      </c>
      <c r="AU66">
        <v>41</v>
      </c>
      <c r="AV66">
        <v>68</v>
      </c>
      <c r="AW66">
        <v>63</v>
      </c>
      <c r="AX66">
        <v>63</v>
      </c>
      <c r="AY66">
        <v>42</v>
      </c>
      <c r="AZ66">
        <v>49</v>
      </c>
      <c r="BA66">
        <v>51</v>
      </c>
      <c r="BB66">
        <v>48</v>
      </c>
      <c r="BC66">
        <v>55</v>
      </c>
      <c r="BD66">
        <v>60</v>
      </c>
      <c r="BE66">
        <v>50</v>
      </c>
      <c r="BF66">
        <v>53</v>
      </c>
      <c r="BG66">
        <v>45</v>
      </c>
      <c r="BH66">
        <v>69</v>
      </c>
      <c r="BI66">
        <v>61</v>
      </c>
      <c r="BJ66">
        <v>54</v>
      </c>
      <c r="BK66">
        <v>52</v>
      </c>
      <c r="BL66">
        <v>65</v>
      </c>
      <c r="BM66">
        <v>41</v>
      </c>
      <c r="BN66">
        <v>44</v>
      </c>
      <c r="BO66">
        <v>57</v>
      </c>
      <c r="BP66">
        <v>42</v>
      </c>
      <c r="BQ66">
        <v>51</v>
      </c>
      <c r="BR66">
        <v>58</v>
      </c>
      <c r="BS66">
        <v>60</v>
      </c>
      <c r="BT66">
        <v>34</v>
      </c>
      <c r="BU66">
        <v>49</v>
      </c>
      <c r="BV66">
        <v>50</v>
      </c>
      <c r="BW66">
        <v>42</v>
      </c>
      <c r="BX66">
        <v>70</v>
      </c>
      <c r="BY66">
        <v>47</v>
      </c>
      <c r="BZ66">
        <v>51</v>
      </c>
      <c r="CA66">
        <v>49</v>
      </c>
      <c r="CB66">
        <v>71</v>
      </c>
      <c r="CC66">
        <v>58</v>
      </c>
      <c r="CD66">
        <v>64</v>
      </c>
      <c r="CE66">
        <v>73</v>
      </c>
      <c r="CF66">
        <v>59</v>
      </c>
      <c r="CG66">
        <v>48</v>
      </c>
      <c r="CH66">
        <v>63</v>
      </c>
      <c r="CI66">
        <v>60</v>
      </c>
      <c r="CJ66">
        <v>59</v>
      </c>
      <c r="CK66">
        <v>47</v>
      </c>
      <c r="CL66">
        <v>54</v>
      </c>
      <c r="CM66">
        <v>64</v>
      </c>
      <c r="CN66">
        <v>72</v>
      </c>
      <c r="CO66">
        <v>56</v>
      </c>
      <c r="CP66">
        <v>61</v>
      </c>
      <c r="CQ66">
        <v>66</v>
      </c>
      <c r="CR66">
        <v>53</v>
      </c>
      <c r="CS66">
        <v>58</v>
      </c>
      <c r="CT66">
        <v>68</v>
      </c>
      <c r="CU66">
        <v>64</v>
      </c>
      <c r="CV66">
        <v>58</v>
      </c>
      <c r="CW66">
        <v>68</v>
      </c>
      <c r="CX66">
        <v>66</v>
      </c>
      <c r="CY66">
        <v>61</v>
      </c>
      <c r="CZ66">
        <v>62</v>
      </c>
      <c r="DA66">
        <v>75</v>
      </c>
      <c r="DB66">
        <v>55</v>
      </c>
      <c r="DC66">
        <v>66</v>
      </c>
      <c r="DD66">
        <v>76</v>
      </c>
      <c r="DE66">
        <v>75</v>
      </c>
      <c r="DF66">
        <v>72</v>
      </c>
      <c r="DG66">
        <v>50</v>
      </c>
      <c r="DH66">
        <v>52</v>
      </c>
      <c r="DI66">
        <v>65</v>
      </c>
      <c r="DJ66">
        <v>57</v>
      </c>
      <c r="DK66">
        <v>56</v>
      </c>
      <c r="DL66">
        <v>41</v>
      </c>
      <c r="DM66">
        <v>36</v>
      </c>
      <c r="DN66">
        <v>49</v>
      </c>
      <c r="DO66">
        <v>51</v>
      </c>
      <c r="DP66">
        <v>45</v>
      </c>
      <c r="DQ66">
        <v>55</v>
      </c>
      <c r="DR66">
        <v>48</v>
      </c>
      <c r="DS66">
        <v>49</v>
      </c>
      <c r="DT66">
        <v>61</v>
      </c>
      <c r="DU66">
        <v>54</v>
      </c>
      <c r="DV66">
        <v>34</v>
      </c>
      <c r="DW66">
        <v>28</v>
      </c>
      <c r="DX66">
        <v>40</v>
      </c>
      <c r="DY66">
        <v>43</v>
      </c>
      <c r="DZ66">
        <v>39</v>
      </c>
      <c r="EA66">
        <v>30</v>
      </c>
      <c r="EB66">
        <v>38</v>
      </c>
      <c r="EC66">
        <v>34</v>
      </c>
      <c r="ED66">
        <v>48</v>
      </c>
      <c r="EE66">
        <v>38</v>
      </c>
      <c r="EF66">
        <v>35</v>
      </c>
      <c r="EG66">
        <v>41</v>
      </c>
      <c r="EH66">
        <v>33</v>
      </c>
      <c r="EI66">
        <v>39</v>
      </c>
      <c r="EJ66">
        <v>27</v>
      </c>
      <c r="EK66">
        <v>24</v>
      </c>
      <c r="EL66">
        <v>33</v>
      </c>
      <c r="EM66">
        <v>35</v>
      </c>
      <c r="EN66">
        <v>13</v>
      </c>
      <c r="EO66">
        <v>29</v>
      </c>
      <c r="EP66">
        <v>28</v>
      </c>
      <c r="EQ66">
        <v>40</v>
      </c>
      <c r="ER66">
        <v>16</v>
      </c>
      <c r="ES66">
        <v>29</v>
      </c>
      <c r="ET66">
        <v>18</v>
      </c>
      <c r="EU66">
        <v>24</v>
      </c>
      <c r="EV66">
        <v>20</v>
      </c>
      <c r="EW66">
        <v>21</v>
      </c>
      <c r="EX66">
        <v>19</v>
      </c>
      <c r="EY66">
        <v>22</v>
      </c>
      <c r="EZ66">
        <v>7</v>
      </c>
      <c r="FA66">
        <v>11</v>
      </c>
      <c r="FB66">
        <v>17</v>
      </c>
      <c r="FC66">
        <v>14</v>
      </c>
      <c r="FD66">
        <v>11</v>
      </c>
      <c r="FE66">
        <v>15</v>
      </c>
      <c r="FF66">
        <v>11</v>
      </c>
      <c r="FG66">
        <v>16</v>
      </c>
      <c r="FH66">
        <v>15</v>
      </c>
      <c r="FI66">
        <v>12</v>
      </c>
      <c r="FJ66">
        <v>7</v>
      </c>
      <c r="FK66">
        <v>5</v>
      </c>
      <c r="FL66">
        <v>5</v>
      </c>
      <c r="FM66">
        <v>10</v>
      </c>
      <c r="FN66">
        <v>3</v>
      </c>
      <c r="FO66">
        <v>6</v>
      </c>
      <c r="FP66">
        <v>8</v>
      </c>
      <c r="FQ66">
        <v>7</v>
      </c>
      <c r="FR66">
        <v>2</v>
      </c>
      <c r="FS66">
        <v>13</v>
      </c>
      <c r="FT66">
        <v>4</v>
      </c>
      <c r="FU66">
        <v>3</v>
      </c>
      <c r="FV66">
        <v>2</v>
      </c>
      <c r="FW66">
        <v>5</v>
      </c>
      <c r="FX66">
        <v>0</v>
      </c>
      <c r="FY66">
        <v>2</v>
      </c>
      <c r="FZ66">
        <v>4</v>
      </c>
      <c r="GA66">
        <v>3</v>
      </c>
      <c r="GB66">
        <v>1</v>
      </c>
      <c r="GC66">
        <v>1</v>
      </c>
      <c r="GD66">
        <v>2</v>
      </c>
      <c r="GE66">
        <v>1</v>
      </c>
      <c r="GF66">
        <v>0</v>
      </c>
      <c r="GG66">
        <v>0</v>
      </c>
      <c r="GH66">
        <v>1</v>
      </c>
      <c r="GI66">
        <v>0</v>
      </c>
      <c r="GJ66">
        <v>0</v>
      </c>
      <c r="GK66">
        <v>0</v>
      </c>
      <c r="GL66">
        <v>0</v>
      </c>
      <c r="GM66">
        <v>1</v>
      </c>
      <c r="GN66">
        <v>0</v>
      </c>
      <c r="GO66">
        <v>0</v>
      </c>
      <c r="GP66">
        <v>0</v>
      </c>
      <c r="GQ66">
        <v>0</v>
      </c>
      <c r="GR66">
        <v>0</v>
      </c>
      <c r="GS66">
        <v>0</v>
      </c>
      <c r="GT66">
        <v>0</v>
      </c>
      <c r="GU66">
        <v>0</v>
      </c>
      <c r="GV66">
        <v>0</v>
      </c>
      <c r="GW66">
        <v>0</v>
      </c>
      <c r="GY66">
        <f t="shared" si="0"/>
        <v>1355</v>
      </c>
      <c r="HA66">
        <v>0</v>
      </c>
      <c r="HB66">
        <v>0</v>
      </c>
      <c r="HC66">
        <v>0</v>
      </c>
      <c r="HD66">
        <v>0</v>
      </c>
      <c r="HE66">
        <v>0</v>
      </c>
      <c r="HF66">
        <v>0</v>
      </c>
      <c r="HG66">
        <v>0</v>
      </c>
      <c r="HH66">
        <v>0</v>
      </c>
      <c r="HI66">
        <v>0</v>
      </c>
      <c r="HJ66">
        <v>2</v>
      </c>
      <c r="HK66">
        <v>0</v>
      </c>
      <c r="HL66">
        <v>2</v>
      </c>
      <c r="HM66">
        <v>3744</v>
      </c>
      <c r="HN66">
        <v>3600</v>
      </c>
      <c r="HO66">
        <v>7344</v>
      </c>
    </row>
    <row r="67" spans="1:223">
      <c r="A67" t="s">
        <v>1504</v>
      </c>
      <c r="B67">
        <v>49</v>
      </c>
      <c r="C67">
        <v>34</v>
      </c>
      <c r="D67">
        <v>60</v>
      </c>
      <c r="E67">
        <v>47</v>
      </c>
      <c r="F67">
        <v>54</v>
      </c>
      <c r="G67">
        <v>55</v>
      </c>
      <c r="H67">
        <v>49</v>
      </c>
      <c r="I67">
        <v>49</v>
      </c>
      <c r="J67">
        <v>61</v>
      </c>
      <c r="K67">
        <v>59</v>
      </c>
      <c r="L67">
        <v>57</v>
      </c>
      <c r="M67">
        <v>68</v>
      </c>
      <c r="N67">
        <v>68</v>
      </c>
      <c r="O67">
        <v>67</v>
      </c>
      <c r="P67">
        <v>61</v>
      </c>
      <c r="Q67">
        <v>54</v>
      </c>
      <c r="R67">
        <v>76</v>
      </c>
      <c r="S67">
        <v>66</v>
      </c>
      <c r="T67">
        <v>65</v>
      </c>
      <c r="U67">
        <v>59</v>
      </c>
      <c r="V67">
        <v>72</v>
      </c>
      <c r="W67">
        <v>71</v>
      </c>
      <c r="X67">
        <v>58</v>
      </c>
      <c r="Y67">
        <v>71</v>
      </c>
      <c r="Z67">
        <v>70</v>
      </c>
      <c r="AA67">
        <v>58</v>
      </c>
      <c r="AB67">
        <v>64</v>
      </c>
      <c r="AC67">
        <v>70</v>
      </c>
      <c r="AD67">
        <v>58</v>
      </c>
      <c r="AE67">
        <v>49</v>
      </c>
      <c r="AF67">
        <v>72</v>
      </c>
      <c r="AG67">
        <v>89</v>
      </c>
      <c r="AH67">
        <v>77</v>
      </c>
      <c r="AI67">
        <v>64</v>
      </c>
      <c r="AJ67">
        <v>57</v>
      </c>
      <c r="AK67">
        <v>68</v>
      </c>
      <c r="AL67">
        <v>79</v>
      </c>
      <c r="AM67">
        <v>67</v>
      </c>
      <c r="AN67">
        <v>69</v>
      </c>
      <c r="AO67">
        <v>56</v>
      </c>
      <c r="AP67">
        <v>83</v>
      </c>
      <c r="AQ67">
        <v>53</v>
      </c>
      <c r="AR67">
        <v>57</v>
      </c>
      <c r="AS67">
        <v>56</v>
      </c>
      <c r="AT67">
        <v>69</v>
      </c>
      <c r="AU67">
        <v>61</v>
      </c>
      <c r="AV67">
        <v>74</v>
      </c>
      <c r="AW67">
        <v>69</v>
      </c>
      <c r="AX67">
        <v>82</v>
      </c>
      <c r="AY67">
        <v>92</v>
      </c>
      <c r="AZ67">
        <v>79</v>
      </c>
      <c r="BA67">
        <v>82</v>
      </c>
      <c r="BB67">
        <v>83</v>
      </c>
      <c r="BC67">
        <v>68</v>
      </c>
      <c r="BD67">
        <v>89</v>
      </c>
      <c r="BE67">
        <v>87</v>
      </c>
      <c r="BF67">
        <v>93</v>
      </c>
      <c r="BG67">
        <v>81</v>
      </c>
      <c r="BH67">
        <v>77</v>
      </c>
      <c r="BI67">
        <v>89</v>
      </c>
      <c r="BJ67">
        <v>85</v>
      </c>
      <c r="BK67">
        <v>89</v>
      </c>
      <c r="BL67">
        <v>78</v>
      </c>
      <c r="BM67">
        <v>85</v>
      </c>
      <c r="BN67">
        <v>82</v>
      </c>
      <c r="BO67">
        <v>92</v>
      </c>
      <c r="BP67">
        <v>76</v>
      </c>
      <c r="BQ67">
        <v>71</v>
      </c>
      <c r="BR67">
        <v>102</v>
      </c>
      <c r="BS67">
        <v>74</v>
      </c>
      <c r="BT67">
        <v>69</v>
      </c>
      <c r="BU67">
        <v>84</v>
      </c>
      <c r="BV67">
        <v>99</v>
      </c>
      <c r="BW67">
        <v>77</v>
      </c>
      <c r="BX67">
        <v>92</v>
      </c>
      <c r="BY67">
        <v>99</v>
      </c>
      <c r="BZ67">
        <v>96</v>
      </c>
      <c r="CA67">
        <v>87</v>
      </c>
      <c r="CB67">
        <v>92</v>
      </c>
      <c r="CC67">
        <v>95</v>
      </c>
      <c r="CD67">
        <v>106</v>
      </c>
      <c r="CE67">
        <v>101</v>
      </c>
      <c r="CF67">
        <v>115</v>
      </c>
      <c r="CG67">
        <v>85</v>
      </c>
      <c r="CH67">
        <v>103</v>
      </c>
      <c r="CI67">
        <v>96</v>
      </c>
      <c r="CJ67">
        <v>89</v>
      </c>
      <c r="CK67">
        <v>95</v>
      </c>
      <c r="CL67">
        <v>90</v>
      </c>
      <c r="CM67">
        <v>93</v>
      </c>
      <c r="CN67">
        <v>93</v>
      </c>
      <c r="CO67">
        <v>107</v>
      </c>
      <c r="CP67">
        <v>99</v>
      </c>
      <c r="CQ67">
        <v>100</v>
      </c>
      <c r="CR67">
        <v>78</v>
      </c>
      <c r="CS67">
        <v>82</v>
      </c>
      <c r="CT67">
        <v>134</v>
      </c>
      <c r="CU67">
        <v>109</v>
      </c>
      <c r="CV67">
        <v>110</v>
      </c>
      <c r="CW67">
        <v>96</v>
      </c>
      <c r="CX67">
        <v>101</v>
      </c>
      <c r="CY67">
        <v>113</v>
      </c>
      <c r="CZ67">
        <v>94</v>
      </c>
      <c r="DA67">
        <v>120</v>
      </c>
      <c r="DB67">
        <v>95</v>
      </c>
      <c r="DC67">
        <v>118</v>
      </c>
      <c r="DD67">
        <v>83</v>
      </c>
      <c r="DE67">
        <v>119</v>
      </c>
      <c r="DF67">
        <v>99</v>
      </c>
      <c r="DG67">
        <v>122</v>
      </c>
      <c r="DH67">
        <v>90</v>
      </c>
      <c r="DI67">
        <v>118</v>
      </c>
      <c r="DJ67">
        <v>96</v>
      </c>
      <c r="DK67">
        <v>91</v>
      </c>
      <c r="DL67">
        <v>89</v>
      </c>
      <c r="DM67">
        <v>68</v>
      </c>
      <c r="DN67">
        <v>86</v>
      </c>
      <c r="DO67">
        <v>93</v>
      </c>
      <c r="DP67">
        <v>69</v>
      </c>
      <c r="DQ67">
        <v>66</v>
      </c>
      <c r="DR67">
        <v>68</v>
      </c>
      <c r="DS67">
        <v>77</v>
      </c>
      <c r="DT67">
        <v>79</v>
      </c>
      <c r="DU67">
        <v>67</v>
      </c>
      <c r="DV67">
        <v>73</v>
      </c>
      <c r="DW67">
        <v>50</v>
      </c>
      <c r="DX67">
        <v>63</v>
      </c>
      <c r="DY67">
        <v>57</v>
      </c>
      <c r="DZ67">
        <v>55</v>
      </c>
      <c r="EA67">
        <v>54</v>
      </c>
      <c r="EB67">
        <v>45</v>
      </c>
      <c r="EC67">
        <v>50</v>
      </c>
      <c r="ED67">
        <v>62</v>
      </c>
      <c r="EE67">
        <v>65</v>
      </c>
      <c r="EF67">
        <v>44</v>
      </c>
      <c r="EG67">
        <v>42</v>
      </c>
      <c r="EH67">
        <v>53</v>
      </c>
      <c r="EI67">
        <v>52</v>
      </c>
      <c r="EJ67">
        <v>42</v>
      </c>
      <c r="EK67">
        <v>44</v>
      </c>
      <c r="EL67">
        <v>52</v>
      </c>
      <c r="EM67">
        <v>37</v>
      </c>
      <c r="EN67">
        <v>34</v>
      </c>
      <c r="EO67">
        <v>52</v>
      </c>
      <c r="EP67">
        <v>34</v>
      </c>
      <c r="EQ67">
        <v>41</v>
      </c>
      <c r="ER67">
        <v>33</v>
      </c>
      <c r="ES67">
        <v>47</v>
      </c>
      <c r="ET67">
        <v>25</v>
      </c>
      <c r="EU67">
        <v>49</v>
      </c>
      <c r="EV67">
        <v>25</v>
      </c>
      <c r="EW67">
        <v>41</v>
      </c>
      <c r="EX67">
        <v>25</v>
      </c>
      <c r="EY67">
        <v>35</v>
      </c>
      <c r="EZ67">
        <v>15</v>
      </c>
      <c r="FA67">
        <v>26</v>
      </c>
      <c r="FB67">
        <v>24</v>
      </c>
      <c r="FC67">
        <v>26</v>
      </c>
      <c r="FD67">
        <v>21</v>
      </c>
      <c r="FE67">
        <v>22</v>
      </c>
      <c r="FF67">
        <v>13</v>
      </c>
      <c r="FG67">
        <v>17</v>
      </c>
      <c r="FH67">
        <v>16</v>
      </c>
      <c r="FI67">
        <v>21</v>
      </c>
      <c r="FJ67">
        <v>9</v>
      </c>
      <c r="FK67">
        <v>14</v>
      </c>
      <c r="FL67">
        <v>11</v>
      </c>
      <c r="FM67">
        <v>21</v>
      </c>
      <c r="FN67">
        <v>5</v>
      </c>
      <c r="FO67">
        <v>11</v>
      </c>
      <c r="FP67">
        <v>5</v>
      </c>
      <c r="FQ67">
        <v>15</v>
      </c>
      <c r="FR67">
        <v>12</v>
      </c>
      <c r="FS67">
        <v>9</v>
      </c>
      <c r="FT67">
        <v>6</v>
      </c>
      <c r="FU67">
        <v>7</v>
      </c>
      <c r="FV67">
        <v>3</v>
      </c>
      <c r="FW67">
        <v>3</v>
      </c>
      <c r="FX67">
        <v>3</v>
      </c>
      <c r="FY67">
        <v>2</v>
      </c>
      <c r="FZ67">
        <v>4</v>
      </c>
      <c r="GA67">
        <v>4</v>
      </c>
      <c r="GB67">
        <v>1</v>
      </c>
      <c r="GC67">
        <v>3</v>
      </c>
      <c r="GD67">
        <v>1</v>
      </c>
      <c r="GE67">
        <v>4</v>
      </c>
      <c r="GF67">
        <v>0</v>
      </c>
      <c r="GG67">
        <v>2</v>
      </c>
      <c r="GH67">
        <v>0</v>
      </c>
      <c r="GI67">
        <v>3</v>
      </c>
      <c r="GJ67">
        <v>0</v>
      </c>
      <c r="GK67">
        <v>0</v>
      </c>
      <c r="GL67">
        <v>1</v>
      </c>
      <c r="GM67">
        <v>0</v>
      </c>
      <c r="GN67">
        <v>0</v>
      </c>
      <c r="GO67">
        <v>1</v>
      </c>
      <c r="GP67">
        <v>2</v>
      </c>
      <c r="GQ67">
        <v>1</v>
      </c>
      <c r="GR67">
        <v>0</v>
      </c>
      <c r="GS67">
        <v>1</v>
      </c>
      <c r="GT67">
        <v>0</v>
      </c>
      <c r="GU67">
        <v>0</v>
      </c>
      <c r="GV67">
        <v>0</v>
      </c>
      <c r="GW67">
        <v>0</v>
      </c>
      <c r="GY67">
        <f t="shared" si="0"/>
        <v>2037</v>
      </c>
      <c r="HA67">
        <v>0</v>
      </c>
      <c r="HB67">
        <v>0</v>
      </c>
      <c r="HC67">
        <v>0</v>
      </c>
      <c r="HD67">
        <v>0</v>
      </c>
      <c r="HE67">
        <v>0</v>
      </c>
      <c r="HF67">
        <v>0</v>
      </c>
      <c r="HG67">
        <v>2</v>
      </c>
      <c r="HH67">
        <v>0</v>
      </c>
      <c r="HI67">
        <v>2</v>
      </c>
      <c r="HJ67">
        <v>2</v>
      </c>
      <c r="HK67">
        <v>0</v>
      </c>
      <c r="HL67">
        <v>2</v>
      </c>
      <c r="HM67">
        <v>5820</v>
      </c>
      <c r="HN67">
        <v>5877</v>
      </c>
      <c r="HO67">
        <v>11697</v>
      </c>
    </row>
    <row r="68" spans="1:223">
      <c r="A68" t="s">
        <v>1505</v>
      </c>
      <c r="B68">
        <v>31</v>
      </c>
      <c r="C68">
        <v>41</v>
      </c>
      <c r="D68">
        <v>38</v>
      </c>
      <c r="E68">
        <v>38</v>
      </c>
      <c r="F68">
        <v>38</v>
      </c>
      <c r="G68">
        <v>42</v>
      </c>
      <c r="H68">
        <v>61</v>
      </c>
      <c r="I68">
        <v>41</v>
      </c>
      <c r="J68">
        <v>39</v>
      </c>
      <c r="K68">
        <v>43</v>
      </c>
      <c r="L68">
        <v>51</v>
      </c>
      <c r="M68">
        <v>36</v>
      </c>
      <c r="N68">
        <v>57</v>
      </c>
      <c r="O68">
        <v>31</v>
      </c>
      <c r="P68">
        <v>53</v>
      </c>
      <c r="Q68">
        <v>39</v>
      </c>
      <c r="R68">
        <v>47</v>
      </c>
      <c r="S68">
        <v>46</v>
      </c>
      <c r="T68">
        <v>58</v>
      </c>
      <c r="U68">
        <v>57</v>
      </c>
      <c r="V68">
        <v>43</v>
      </c>
      <c r="W68">
        <v>42</v>
      </c>
      <c r="X68">
        <v>48</v>
      </c>
      <c r="Y68">
        <v>46</v>
      </c>
      <c r="Z68">
        <v>46</v>
      </c>
      <c r="AA68">
        <v>44</v>
      </c>
      <c r="AB68">
        <v>52</v>
      </c>
      <c r="AC68">
        <v>49</v>
      </c>
      <c r="AD68">
        <v>51</v>
      </c>
      <c r="AE68">
        <v>54</v>
      </c>
      <c r="AF68">
        <v>51</v>
      </c>
      <c r="AG68">
        <v>61</v>
      </c>
      <c r="AH68">
        <v>53</v>
      </c>
      <c r="AI68">
        <v>62</v>
      </c>
      <c r="AJ68">
        <v>58</v>
      </c>
      <c r="AK68">
        <v>41</v>
      </c>
      <c r="AL68">
        <v>36</v>
      </c>
      <c r="AM68">
        <v>45</v>
      </c>
      <c r="AN68">
        <v>53</v>
      </c>
      <c r="AO68">
        <v>41</v>
      </c>
      <c r="AP68">
        <v>54</v>
      </c>
      <c r="AQ68">
        <v>57</v>
      </c>
      <c r="AR68">
        <v>42</v>
      </c>
      <c r="AS68">
        <v>48</v>
      </c>
      <c r="AT68">
        <v>58</v>
      </c>
      <c r="AU68">
        <v>41</v>
      </c>
      <c r="AV68">
        <v>57</v>
      </c>
      <c r="AW68">
        <v>57</v>
      </c>
      <c r="AX68">
        <v>83</v>
      </c>
      <c r="AY68">
        <v>66</v>
      </c>
      <c r="AZ68">
        <v>70</v>
      </c>
      <c r="BA68">
        <v>64</v>
      </c>
      <c r="BB68">
        <v>68</v>
      </c>
      <c r="BC68">
        <v>72</v>
      </c>
      <c r="BD68">
        <v>73</v>
      </c>
      <c r="BE68">
        <v>60</v>
      </c>
      <c r="BF68">
        <v>85</v>
      </c>
      <c r="BG68">
        <v>67</v>
      </c>
      <c r="BH68">
        <v>78</v>
      </c>
      <c r="BI68">
        <v>55</v>
      </c>
      <c r="BJ68">
        <v>82</v>
      </c>
      <c r="BK68">
        <v>53</v>
      </c>
      <c r="BL68">
        <v>78</v>
      </c>
      <c r="BM68">
        <v>81</v>
      </c>
      <c r="BN68">
        <v>77</v>
      </c>
      <c r="BO68">
        <v>55</v>
      </c>
      <c r="BP68">
        <v>63</v>
      </c>
      <c r="BQ68">
        <v>61</v>
      </c>
      <c r="BR68">
        <v>72</v>
      </c>
      <c r="BS68">
        <v>59</v>
      </c>
      <c r="BT68">
        <v>71</v>
      </c>
      <c r="BU68">
        <v>69</v>
      </c>
      <c r="BV68">
        <v>73</v>
      </c>
      <c r="BW68">
        <v>64</v>
      </c>
      <c r="BX68">
        <v>48</v>
      </c>
      <c r="BY68">
        <v>84</v>
      </c>
      <c r="BZ68">
        <v>67</v>
      </c>
      <c r="CA68">
        <v>67</v>
      </c>
      <c r="CB68">
        <v>76</v>
      </c>
      <c r="CC68">
        <v>74</v>
      </c>
      <c r="CD68">
        <v>65</v>
      </c>
      <c r="CE68">
        <v>68</v>
      </c>
      <c r="CF68">
        <v>86</v>
      </c>
      <c r="CG68">
        <v>73</v>
      </c>
      <c r="CH68">
        <v>79</v>
      </c>
      <c r="CI68">
        <v>69</v>
      </c>
      <c r="CJ68">
        <v>70</v>
      </c>
      <c r="CK68">
        <v>75</v>
      </c>
      <c r="CL68">
        <v>61</v>
      </c>
      <c r="CM68">
        <v>63</v>
      </c>
      <c r="CN68">
        <v>87</v>
      </c>
      <c r="CO68">
        <v>80</v>
      </c>
      <c r="CP68">
        <v>87</v>
      </c>
      <c r="CQ68">
        <v>82</v>
      </c>
      <c r="CR68">
        <v>91</v>
      </c>
      <c r="CS68">
        <v>79</v>
      </c>
      <c r="CT68">
        <v>89</v>
      </c>
      <c r="CU68">
        <v>95</v>
      </c>
      <c r="CV68">
        <v>77</v>
      </c>
      <c r="CW68">
        <v>97</v>
      </c>
      <c r="CX68">
        <v>67</v>
      </c>
      <c r="CY68">
        <v>94</v>
      </c>
      <c r="CZ68">
        <v>88</v>
      </c>
      <c r="DA68">
        <v>101</v>
      </c>
      <c r="DB68">
        <v>79</v>
      </c>
      <c r="DC68">
        <v>77</v>
      </c>
      <c r="DD68">
        <v>78</v>
      </c>
      <c r="DE68">
        <v>95</v>
      </c>
      <c r="DF68">
        <v>81</v>
      </c>
      <c r="DG68">
        <v>78</v>
      </c>
      <c r="DH68">
        <v>83</v>
      </c>
      <c r="DI68">
        <v>87</v>
      </c>
      <c r="DJ68">
        <v>77</v>
      </c>
      <c r="DK68">
        <v>87</v>
      </c>
      <c r="DL68">
        <v>56</v>
      </c>
      <c r="DM68">
        <v>70</v>
      </c>
      <c r="DN68">
        <v>79</v>
      </c>
      <c r="DO68">
        <v>84</v>
      </c>
      <c r="DP68">
        <v>71</v>
      </c>
      <c r="DQ68">
        <v>67</v>
      </c>
      <c r="DR68">
        <v>64</v>
      </c>
      <c r="DS68">
        <v>67</v>
      </c>
      <c r="DT68">
        <v>65</v>
      </c>
      <c r="DU68">
        <v>42</v>
      </c>
      <c r="DV68">
        <v>60</v>
      </c>
      <c r="DW68">
        <v>46</v>
      </c>
      <c r="DX68">
        <v>64</v>
      </c>
      <c r="DY68">
        <v>69</v>
      </c>
      <c r="DZ68">
        <v>49</v>
      </c>
      <c r="EA68">
        <v>39</v>
      </c>
      <c r="EB68">
        <v>38</v>
      </c>
      <c r="EC68">
        <v>41</v>
      </c>
      <c r="ED68">
        <v>41</v>
      </c>
      <c r="EE68">
        <v>39</v>
      </c>
      <c r="EF68">
        <v>34</v>
      </c>
      <c r="EG68">
        <v>38</v>
      </c>
      <c r="EH68">
        <v>35</v>
      </c>
      <c r="EI68">
        <v>33</v>
      </c>
      <c r="EJ68">
        <v>40</v>
      </c>
      <c r="EK68">
        <v>38</v>
      </c>
      <c r="EL68">
        <v>24</v>
      </c>
      <c r="EM68">
        <v>43</v>
      </c>
      <c r="EN68">
        <v>28</v>
      </c>
      <c r="EO68">
        <v>27</v>
      </c>
      <c r="EP68">
        <v>31</v>
      </c>
      <c r="EQ68">
        <v>38</v>
      </c>
      <c r="ER68">
        <v>27</v>
      </c>
      <c r="ES68">
        <v>36</v>
      </c>
      <c r="ET68">
        <v>31</v>
      </c>
      <c r="EU68">
        <v>29</v>
      </c>
      <c r="EV68">
        <v>20</v>
      </c>
      <c r="EW68">
        <v>28</v>
      </c>
      <c r="EX68">
        <v>23</v>
      </c>
      <c r="EY68">
        <v>32</v>
      </c>
      <c r="EZ68">
        <v>17</v>
      </c>
      <c r="FA68">
        <v>23</v>
      </c>
      <c r="FB68">
        <v>13</v>
      </c>
      <c r="FC68">
        <v>20</v>
      </c>
      <c r="FD68">
        <v>12</v>
      </c>
      <c r="FE68">
        <v>16</v>
      </c>
      <c r="FF68">
        <v>10</v>
      </c>
      <c r="FG68">
        <v>20</v>
      </c>
      <c r="FH68">
        <v>10</v>
      </c>
      <c r="FI68">
        <v>13</v>
      </c>
      <c r="FJ68">
        <v>4</v>
      </c>
      <c r="FK68">
        <v>12</v>
      </c>
      <c r="FL68">
        <v>7</v>
      </c>
      <c r="FM68">
        <v>7</v>
      </c>
      <c r="FN68">
        <v>5</v>
      </c>
      <c r="FO68">
        <v>11</v>
      </c>
      <c r="FP68">
        <v>6</v>
      </c>
      <c r="FQ68">
        <v>8</v>
      </c>
      <c r="FR68">
        <v>2</v>
      </c>
      <c r="FS68">
        <v>3</v>
      </c>
      <c r="FT68">
        <v>2</v>
      </c>
      <c r="FU68">
        <v>6</v>
      </c>
      <c r="FV68">
        <v>1</v>
      </c>
      <c r="FW68">
        <v>2</v>
      </c>
      <c r="FX68">
        <v>4</v>
      </c>
      <c r="FY68">
        <v>6</v>
      </c>
      <c r="FZ68">
        <v>1</v>
      </c>
      <c r="GA68">
        <v>2</v>
      </c>
      <c r="GB68">
        <v>1</v>
      </c>
      <c r="GC68">
        <v>2</v>
      </c>
      <c r="GD68">
        <v>3</v>
      </c>
      <c r="GE68">
        <v>2</v>
      </c>
      <c r="GF68">
        <v>1</v>
      </c>
      <c r="GG68">
        <v>0</v>
      </c>
      <c r="GH68">
        <v>0</v>
      </c>
      <c r="GI68">
        <v>0</v>
      </c>
      <c r="GJ68">
        <v>1</v>
      </c>
      <c r="GK68">
        <v>2</v>
      </c>
      <c r="GL68">
        <v>0</v>
      </c>
      <c r="GM68">
        <v>0</v>
      </c>
      <c r="GN68">
        <v>0</v>
      </c>
      <c r="GO68">
        <v>2</v>
      </c>
      <c r="GP68">
        <v>1</v>
      </c>
      <c r="GQ68">
        <v>0</v>
      </c>
      <c r="GR68">
        <v>0</v>
      </c>
      <c r="GS68">
        <v>0</v>
      </c>
      <c r="GT68">
        <v>0</v>
      </c>
      <c r="GU68">
        <v>0</v>
      </c>
      <c r="GV68">
        <v>0</v>
      </c>
      <c r="GW68">
        <v>0</v>
      </c>
      <c r="GY68">
        <f t="shared" ref="GY68:GY131" si="1">SUM(DR68:GW68)</f>
        <v>1617</v>
      </c>
      <c r="HA68">
        <v>0</v>
      </c>
      <c r="HB68">
        <v>0</v>
      </c>
      <c r="HC68">
        <v>0</v>
      </c>
      <c r="HD68">
        <v>0</v>
      </c>
      <c r="HE68">
        <v>0</v>
      </c>
      <c r="HF68">
        <v>0</v>
      </c>
      <c r="HG68">
        <v>5</v>
      </c>
      <c r="HH68">
        <v>3</v>
      </c>
      <c r="HI68">
        <v>8</v>
      </c>
      <c r="HJ68">
        <v>0</v>
      </c>
      <c r="HK68">
        <v>0</v>
      </c>
      <c r="HL68">
        <v>0</v>
      </c>
      <c r="HM68">
        <v>4670</v>
      </c>
      <c r="HN68">
        <v>4619</v>
      </c>
      <c r="HO68">
        <v>9289</v>
      </c>
    </row>
    <row r="69" spans="1:223">
      <c r="A69" t="s">
        <v>1506</v>
      </c>
      <c r="B69">
        <v>15</v>
      </c>
      <c r="C69">
        <v>8</v>
      </c>
      <c r="D69">
        <v>9</v>
      </c>
      <c r="E69">
        <v>12</v>
      </c>
      <c r="F69">
        <v>19</v>
      </c>
      <c r="G69">
        <v>12</v>
      </c>
      <c r="H69">
        <v>13</v>
      </c>
      <c r="I69">
        <v>11</v>
      </c>
      <c r="J69">
        <v>12</v>
      </c>
      <c r="K69">
        <v>16</v>
      </c>
      <c r="L69">
        <v>15</v>
      </c>
      <c r="M69">
        <v>13</v>
      </c>
      <c r="N69">
        <v>18</v>
      </c>
      <c r="O69">
        <v>12</v>
      </c>
      <c r="P69">
        <v>16</v>
      </c>
      <c r="Q69">
        <v>24</v>
      </c>
      <c r="R69">
        <v>12</v>
      </c>
      <c r="S69">
        <v>18</v>
      </c>
      <c r="T69">
        <v>19</v>
      </c>
      <c r="U69">
        <v>16</v>
      </c>
      <c r="V69">
        <v>16</v>
      </c>
      <c r="W69">
        <v>12</v>
      </c>
      <c r="X69">
        <v>20</v>
      </c>
      <c r="Y69">
        <v>15</v>
      </c>
      <c r="Z69">
        <v>19</v>
      </c>
      <c r="AA69">
        <v>17</v>
      </c>
      <c r="AB69">
        <v>12</v>
      </c>
      <c r="AC69">
        <v>18</v>
      </c>
      <c r="AD69">
        <v>18</v>
      </c>
      <c r="AE69">
        <v>21</v>
      </c>
      <c r="AF69">
        <v>20</v>
      </c>
      <c r="AG69">
        <v>15</v>
      </c>
      <c r="AH69">
        <v>19</v>
      </c>
      <c r="AI69">
        <v>19</v>
      </c>
      <c r="AJ69">
        <v>20</v>
      </c>
      <c r="AK69">
        <v>18</v>
      </c>
      <c r="AL69">
        <v>16</v>
      </c>
      <c r="AM69">
        <v>17</v>
      </c>
      <c r="AN69">
        <v>15</v>
      </c>
      <c r="AO69">
        <v>15</v>
      </c>
      <c r="AP69">
        <v>21</v>
      </c>
      <c r="AQ69">
        <v>18</v>
      </c>
      <c r="AR69">
        <v>12</v>
      </c>
      <c r="AS69">
        <v>24</v>
      </c>
      <c r="AT69">
        <v>19</v>
      </c>
      <c r="AU69">
        <v>17</v>
      </c>
      <c r="AV69">
        <v>24</v>
      </c>
      <c r="AW69">
        <v>21</v>
      </c>
      <c r="AX69">
        <v>19</v>
      </c>
      <c r="AY69">
        <v>26</v>
      </c>
      <c r="AZ69">
        <v>28</v>
      </c>
      <c r="BA69">
        <v>20</v>
      </c>
      <c r="BB69">
        <v>32</v>
      </c>
      <c r="BC69">
        <v>27</v>
      </c>
      <c r="BD69">
        <v>20</v>
      </c>
      <c r="BE69">
        <v>24</v>
      </c>
      <c r="BF69">
        <v>29</v>
      </c>
      <c r="BG69">
        <v>26</v>
      </c>
      <c r="BH69">
        <v>24</v>
      </c>
      <c r="BI69">
        <v>18</v>
      </c>
      <c r="BJ69">
        <v>25</v>
      </c>
      <c r="BK69">
        <v>15</v>
      </c>
      <c r="BL69">
        <v>24</v>
      </c>
      <c r="BM69">
        <v>20</v>
      </c>
      <c r="BN69">
        <v>32</v>
      </c>
      <c r="BO69">
        <v>18</v>
      </c>
      <c r="BP69">
        <v>32</v>
      </c>
      <c r="BQ69">
        <v>17</v>
      </c>
      <c r="BR69">
        <v>31</v>
      </c>
      <c r="BS69">
        <v>32</v>
      </c>
      <c r="BT69">
        <v>21</v>
      </c>
      <c r="BU69">
        <v>22</v>
      </c>
      <c r="BV69">
        <v>32</v>
      </c>
      <c r="BW69">
        <v>26</v>
      </c>
      <c r="BX69">
        <v>12</v>
      </c>
      <c r="BY69">
        <v>17</v>
      </c>
      <c r="BZ69">
        <v>21</v>
      </c>
      <c r="CA69">
        <v>35</v>
      </c>
      <c r="CB69">
        <v>25</v>
      </c>
      <c r="CC69">
        <v>27</v>
      </c>
      <c r="CD69">
        <v>25</v>
      </c>
      <c r="CE69">
        <v>25</v>
      </c>
      <c r="CF69">
        <v>35</v>
      </c>
      <c r="CG69">
        <v>31</v>
      </c>
      <c r="CH69">
        <v>34</v>
      </c>
      <c r="CI69">
        <v>29</v>
      </c>
      <c r="CJ69">
        <v>13</v>
      </c>
      <c r="CK69">
        <v>29</v>
      </c>
      <c r="CL69">
        <v>34</v>
      </c>
      <c r="CM69">
        <v>36</v>
      </c>
      <c r="CN69">
        <v>31</v>
      </c>
      <c r="CO69">
        <v>27</v>
      </c>
      <c r="CP69">
        <v>31</v>
      </c>
      <c r="CQ69">
        <v>27</v>
      </c>
      <c r="CR69">
        <v>32</v>
      </c>
      <c r="CS69">
        <v>38</v>
      </c>
      <c r="CT69">
        <v>30</v>
      </c>
      <c r="CU69">
        <v>29</v>
      </c>
      <c r="CV69">
        <v>30</v>
      </c>
      <c r="CW69">
        <v>32</v>
      </c>
      <c r="CX69">
        <v>26</v>
      </c>
      <c r="CY69">
        <v>31</v>
      </c>
      <c r="CZ69">
        <v>36</v>
      </c>
      <c r="DA69">
        <v>27</v>
      </c>
      <c r="DB69">
        <v>25</v>
      </c>
      <c r="DC69">
        <v>25</v>
      </c>
      <c r="DD69">
        <v>34</v>
      </c>
      <c r="DE69">
        <v>31</v>
      </c>
      <c r="DF69">
        <v>22</v>
      </c>
      <c r="DG69">
        <v>34</v>
      </c>
      <c r="DH69">
        <v>15</v>
      </c>
      <c r="DI69">
        <v>23</v>
      </c>
      <c r="DJ69">
        <v>28</v>
      </c>
      <c r="DK69">
        <v>29</v>
      </c>
      <c r="DL69">
        <v>21</v>
      </c>
      <c r="DM69">
        <v>23</v>
      </c>
      <c r="DN69">
        <v>27</v>
      </c>
      <c r="DO69">
        <v>11</v>
      </c>
      <c r="DP69">
        <v>21</v>
      </c>
      <c r="DQ69">
        <v>21</v>
      </c>
      <c r="DR69">
        <v>21</v>
      </c>
      <c r="DS69">
        <v>30</v>
      </c>
      <c r="DT69">
        <v>20</v>
      </c>
      <c r="DU69">
        <v>27</v>
      </c>
      <c r="DV69">
        <v>20</v>
      </c>
      <c r="DW69">
        <v>20</v>
      </c>
      <c r="DX69">
        <v>19</v>
      </c>
      <c r="DY69">
        <v>16</v>
      </c>
      <c r="DZ69">
        <v>19</v>
      </c>
      <c r="EA69">
        <v>17</v>
      </c>
      <c r="EB69">
        <v>17</v>
      </c>
      <c r="EC69">
        <v>18</v>
      </c>
      <c r="ED69">
        <v>18</v>
      </c>
      <c r="EE69">
        <v>16</v>
      </c>
      <c r="EF69">
        <v>14</v>
      </c>
      <c r="EG69">
        <v>12</v>
      </c>
      <c r="EH69">
        <v>16</v>
      </c>
      <c r="EI69">
        <v>23</v>
      </c>
      <c r="EJ69">
        <v>15</v>
      </c>
      <c r="EK69">
        <v>23</v>
      </c>
      <c r="EL69">
        <v>12</v>
      </c>
      <c r="EM69">
        <v>22</v>
      </c>
      <c r="EN69">
        <v>16</v>
      </c>
      <c r="EO69">
        <v>15</v>
      </c>
      <c r="EP69">
        <v>6</v>
      </c>
      <c r="EQ69">
        <v>22</v>
      </c>
      <c r="ER69">
        <v>15</v>
      </c>
      <c r="ES69">
        <v>17</v>
      </c>
      <c r="ET69">
        <v>10</v>
      </c>
      <c r="EU69">
        <v>17</v>
      </c>
      <c r="EV69">
        <v>12</v>
      </c>
      <c r="EW69">
        <v>13</v>
      </c>
      <c r="EX69">
        <v>8</v>
      </c>
      <c r="EY69">
        <v>14</v>
      </c>
      <c r="EZ69">
        <v>10</v>
      </c>
      <c r="FA69">
        <v>9</v>
      </c>
      <c r="FB69">
        <v>1</v>
      </c>
      <c r="FC69">
        <v>9</v>
      </c>
      <c r="FD69">
        <v>8</v>
      </c>
      <c r="FE69">
        <v>16</v>
      </c>
      <c r="FF69">
        <v>8</v>
      </c>
      <c r="FG69">
        <v>2</v>
      </c>
      <c r="FH69">
        <v>3</v>
      </c>
      <c r="FI69">
        <v>10</v>
      </c>
      <c r="FJ69">
        <v>6</v>
      </c>
      <c r="FK69">
        <v>4</v>
      </c>
      <c r="FL69">
        <v>1</v>
      </c>
      <c r="FM69">
        <v>6</v>
      </c>
      <c r="FN69">
        <v>2</v>
      </c>
      <c r="FO69">
        <v>4</v>
      </c>
      <c r="FP69">
        <v>1</v>
      </c>
      <c r="FQ69">
        <v>9</v>
      </c>
      <c r="FR69">
        <v>1</v>
      </c>
      <c r="FS69">
        <v>2</v>
      </c>
      <c r="FT69">
        <v>0</v>
      </c>
      <c r="FU69">
        <v>6</v>
      </c>
      <c r="FV69">
        <v>2</v>
      </c>
      <c r="FW69">
        <v>4</v>
      </c>
      <c r="FX69">
        <v>1</v>
      </c>
      <c r="FY69">
        <v>3</v>
      </c>
      <c r="FZ69">
        <v>3</v>
      </c>
      <c r="GA69">
        <v>0</v>
      </c>
      <c r="GB69">
        <v>0</v>
      </c>
      <c r="GC69">
        <v>1</v>
      </c>
      <c r="GD69">
        <v>0</v>
      </c>
      <c r="GE69">
        <v>1</v>
      </c>
      <c r="GF69">
        <v>0</v>
      </c>
      <c r="GG69">
        <v>0</v>
      </c>
      <c r="GH69">
        <v>0</v>
      </c>
      <c r="GI69">
        <v>0</v>
      </c>
      <c r="GJ69">
        <v>0</v>
      </c>
      <c r="GK69">
        <v>0</v>
      </c>
      <c r="GL69">
        <v>0</v>
      </c>
      <c r="GM69">
        <v>0</v>
      </c>
      <c r="GN69">
        <v>0</v>
      </c>
      <c r="GO69">
        <v>0</v>
      </c>
      <c r="GP69">
        <v>0</v>
      </c>
      <c r="GQ69">
        <v>0</v>
      </c>
      <c r="GR69">
        <v>0</v>
      </c>
      <c r="GS69">
        <v>0</v>
      </c>
      <c r="GT69">
        <v>0</v>
      </c>
      <c r="GU69">
        <v>0</v>
      </c>
      <c r="GV69">
        <v>0</v>
      </c>
      <c r="GW69">
        <v>0</v>
      </c>
      <c r="GY69">
        <f t="shared" si="1"/>
        <v>713</v>
      </c>
      <c r="HA69">
        <v>0</v>
      </c>
      <c r="HB69">
        <v>0</v>
      </c>
      <c r="HC69">
        <v>0</v>
      </c>
      <c r="HD69">
        <v>0</v>
      </c>
      <c r="HE69">
        <v>0</v>
      </c>
      <c r="HF69">
        <v>0</v>
      </c>
      <c r="HG69">
        <v>0</v>
      </c>
      <c r="HH69">
        <v>2</v>
      </c>
      <c r="HI69">
        <v>2</v>
      </c>
      <c r="HJ69">
        <v>1</v>
      </c>
      <c r="HK69">
        <v>0</v>
      </c>
      <c r="HL69">
        <v>1</v>
      </c>
      <c r="HM69">
        <v>1662</v>
      </c>
      <c r="HN69">
        <v>1727</v>
      </c>
      <c r="HO69">
        <v>3389</v>
      </c>
    </row>
    <row r="70" spans="1:223">
      <c r="A70" t="s">
        <v>1507</v>
      </c>
      <c r="B70">
        <v>20</v>
      </c>
      <c r="C70">
        <v>20</v>
      </c>
      <c r="D70">
        <v>29</v>
      </c>
      <c r="E70">
        <v>31</v>
      </c>
      <c r="F70">
        <v>23</v>
      </c>
      <c r="G70">
        <v>25</v>
      </c>
      <c r="H70">
        <v>32</v>
      </c>
      <c r="I70">
        <v>25</v>
      </c>
      <c r="J70">
        <v>45</v>
      </c>
      <c r="K70">
        <v>18</v>
      </c>
      <c r="L70">
        <v>25</v>
      </c>
      <c r="M70">
        <v>41</v>
      </c>
      <c r="N70">
        <v>33</v>
      </c>
      <c r="O70">
        <v>23</v>
      </c>
      <c r="P70">
        <v>32</v>
      </c>
      <c r="Q70">
        <v>38</v>
      </c>
      <c r="R70">
        <v>32</v>
      </c>
      <c r="S70">
        <v>34</v>
      </c>
      <c r="T70">
        <v>34</v>
      </c>
      <c r="U70">
        <v>34</v>
      </c>
      <c r="V70">
        <v>30</v>
      </c>
      <c r="W70">
        <v>35</v>
      </c>
      <c r="X70">
        <v>27</v>
      </c>
      <c r="Y70">
        <v>42</v>
      </c>
      <c r="Z70">
        <v>37</v>
      </c>
      <c r="AA70">
        <v>36</v>
      </c>
      <c r="AB70">
        <v>38</v>
      </c>
      <c r="AC70">
        <v>35</v>
      </c>
      <c r="AD70">
        <v>37</v>
      </c>
      <c r="AE70">
        <v>37</v>
      </c>
      <c r="AF70">
        <v>36</v>
      </c>
      <c r="AG70">
        <v>35</v>
      </c>
      <c r="AH70">
        <v>31</v>
      </c>
      <c r="AI70">
        <v>43</v>
      </c>
      <c r="AJ70">
        <v>30</v>
      </c>
      <c r="AK70">
        <v>35</v>
      </c>
      <c r="AL70">
        <v>37</v>
      </c>
      <c r="AM70">
        <v>27</v>
      </c>
      <c r="AN70">
        <v>42</v>
      </c>
      <c r="AO70">
        <v>39</v>
      </c>
      <c r="AP70">
        <v>55</v>
      </c>
      <c r="AQ70">
        <v>44</v>
      </c>
      <c r="AR70">
        <v>33</v>
      </c>
      <c r="AS70">
        <v>41</v>
      </c>
      <c r="AT70">
        <v>32</v>
      </c>
      <c r="AU70">
        <v>39</v>
      </c>
      <c r="AV70">
        <v>38</v>
      </c>
      <c r="AW70">
        <v>39</v>
      </c>
      <c r="AX70">
        <v>41</v>
      </c>
      <c r="AY70">
        <v>42</v>
      </c>
      <c r="AZ70">
        <v>52</v>
      </c>
      <c r="BA70">
        <v>50</v>
      </c>
      <c r="BB70">
        <v>47</v>
      </c>
      <c r="BC70">
        <v>47</v>
      </c>
      <c r="BD70">
        <v>45</v>
      </c>
      <c r="BE70">
        <v>40</v>
      </c>
      <c r="BF70">
        <v>48</v>
      </c>
      <c r="BG70">
        <v>41</v>
      </c>
      <c r="BH70">
        <v>59</v>
      </c>
      <c r="BI70">
        <v>39</v>
      </c>
      <c r="BJ70">
        <v>46</v>
      </c>
      <c r="BK70">
        <v>41</v>
      </c>
      <c r="BL70">
        <v>51</v>
      </c>
      <c r="BM70">
        <v>33</v>
      </c>
      <c r="BN70">
        <v>44</v>
      </c>
      <c r="BO70">
        <v>26</v>
      </c>
      <c r="BP70">
        <v>47</v>
      </c>
      <c r="BQ70">
        <v>35</v>
      </c>
      <c r="BR70">
        <v>56</v>
      </c>
      <c r="BS70">
        <v>43</v>
      </c>
      <c r="BT70">
        <v>53</v>
      </c>
      <c r="BU70">
        <v>44</v>
      </c>
      <c r="BV70">
        <v>61</v>
      </c>
      <c r="BW70">
        <v>38</v>
      </c>
      <c r="BX70">
        <v>50</v>
      </c>
      <c r="BY70">
        <v>44</v>
      </c>
      <c r="BZ70">
        <v>56</v>
      </c>
      <c r="CA70">
        <v>37</v>
      </c>
      <c r="CB70">
        <v>46</v>
      </c>
      <c r="CC70">
        <v>50</v>
      </c>
      <c r="CD70">
        <v>44</v>
      </c>
      <c r="CE70">
        <v>56</v>
      </c>
      <c r="CF70">
        <v>37</v>
      </c>
      <c r="CG70">
        <v>68</v>
      </c>
      <c r="CH70">
        <v>61</v>
      </c>
      <c r="CI70">
        <v>60</v>
      </c>
      <c r="CJ70">
        <v>62</v>
      </c>
      <c r="CK70">
        <v>48</v>
      </c>
      <c r="CL70">
        <v>62</v>
      </c>
      <c r="CM70">
        <v>54</v>
      </c>
      <c r="CN70">
        <v>40</v>
      </c>
      <c r="CO70">
        <v>61</v>
      </c>
      <c r="CP70">
        <v>54</v>
      </c>
      <c r="CQ70">
        <v>61</v>
      </c>
      <c r="CR70">
        <v>50</v>
      </c>
      <c r="CS70">
        <v>49</v>
      </c>
      <c r="CT70">
        <v>63</v>
      </c>
      <c r="CU70">
        <v>72</v>
      </c>
      <c r="CV70">
        <v>56</v>
      </c>
      <c r="CW70">
        <v>43</v>
      </c>
      <c r="CX70">
        <v>55</v>
      </c>
      <c r="CY70">
        <v>56</v>
      </c>
      <c r="CZ70">
        <v>52</v>
      </c>
      <c r="DA70">
        <v>64</v>
      </c>
      <c r="DB70">
        <v>52</v>
      </c>
      <c r="DC70">
        <v>68</v>
      </c>
      <c r="DD70">
        <v>71</v>
      </c>
      <c r="DE70">
        <v>60</v>
      </c>
      <c r="DF70">
        <v>46</v>
      </c>
      <c r="DG70">
        <v>35</v>
      </c>
      <c r="DH70">
        <v>56</v>
      </c>
      <c r="DI70">
        <v>38</v>
      </c>
      <c r="DJ70">
        <v>36</v>
      </c>
      <c r="DK70">
        <v>51</v>
      </c>
      <c r="DL70">
        <v>46</v>
      </c>
      <c r="DM70">
        <v>48</v>
      </c>
      <c r="DN70">
        <v>38</v>
      </c>
      <c r="DO70">
        <v>40</v>
      </c>
      <c r="DP70">
        <v>35</v>
      </c>
      <c r="DQ70">
        <v>24</v>
      </c>
      <c r="DR70">
        <v>45</v>
      </c>
      <c r="DS70">
        <v>31</v>
      </c>
      <c r="DT70">
        <v>37</v>
      </c>
      <c r="DU70">
        <v>47</v>
      </c>
      <c r="DV70">
        <v>34</v>
      </c>
      <c r="DW70">
        <v>38</v>
      </c>
      <c r="DX70">
        <v>36</v>
      </c>
      <c r="DY70">
        <v>40</v>
      </c>
      <c r="DZ70">
        <v>42</v>
      </c>
      <c r="EA70">
        <v>32</v>
      </c>
      <c r="EB70">
        <v>28</v>
      </c>
      <c r="EC70">
        <v>31</v>
      </c>
      <c r="ED70">
        <v>29</v>
      </c>
      <c r="EE70">
        <v>39</v>
      </c>
      <c r="EF70">
        <v>23</v>
      </c>
      <c r="EG70">
        <v>25</v>
      </c>
      <c r="EH70">
        <v>38</v>
      </c>
      <c r="EI70">
        <v>30</v>
      </c>
      <c r="EJ70">
        <v>23</v>
      </c>
      <c r="EK70">
        <v>25</v>
      </c>
      <c r="EL70">
        <v>20</v>
      </c>
      <c r="EM70">
        <v>26</v>
      </c>
      <c r="EN70">
        <v>23</v>
      </c>
      <c r="EO70">
        <v>30</v>
      </c>
      <c r="EP70">
        <v>24</v>
      </c>
      <c r="EQ70">
        <v>24</v>
      </c>
      <c r="ER70">
        <v>20</v>
      </c>
      <c r="ES70">
        <v>20</v>
      </c>
      <c r="ET70">
        <v>19</v>
      </c>
      <c r="EU70">
        <v>32</v>
      </c>
      <c r="EV70">
        <v>20</v>
      </c>
      <c r="EW70">
        <v>15</v>
      </c>
      <c r="EX70">
        <v>13</v>
      </c>
      <c r="EY70">
        <v>13</v>
      </c>
      <c r="EZ70">
        <v>11</v>
      </c>
      <c r="FA70">
        <v>12</v>
      </c>
      <c r="FB70">
        <v>11</v>
      </c>
      <c r="FC70">
        <v>14</v>
      </c>
      <c r="FD70">
        <v>12</v>
      </c>
      <c r="FE70">
        <v>9</v>
      </c>
      <c r="FF70">
        <v>8</v>
      </c>
      <c r="FG70">
        <v>13</v>
      </c>
      <c r="FH70">
        <v>5</v>
      </c>
      <c r="FI70">
        <v>6</v>
      </c>
      <c r="FJ70">
        <v>5</v>
      </c>
      <c r="FK70">
        <v>6</v>
      </c>
      <c r="FL70">
        <v>4</v>
      </c>
      <c r="FM70">
        <v>6</v>
      </c>
      <c r="FN70">
        <v>2</v>
      </c>
      <c r="FO70">
        <v>9</v>
      </c>
      <c r="FP70">
        <v>3</v>
      </c>
      <c r="FQ70">
        <v>6</v>
      </c>
      <c r="FR70">
        <v>1</v>
      </c>
      <c r="FS70">
        <v>8</v>
      </c>
      <c r="FT70">
        <v>2</v>
      </c>
      <c r="FU70">
        <v>0</v>
      </c>
      <c r="FV70">
        <v>4</v>
      </c>
      <c r="FW70">
        <v>3</v>
      </c>
      <c r="FX70">
        <v>6</v>
      </c>
      <c r="FY70">
        <v>2</v>
      </c>
      <c r="FZ70">
        <v>1</v>
      </c>
      <c r="GA70">
        <v>2</v>
      </c>
      <c r="GB70">
        <v>0</v>
      </c>
      <c r="GC70">
        <v>3</v>
      </c>
      <c r="GD70">
        <v>0</v>
      </c>
      <c r="GE70">
        <v>1</v>
      </c>
      <c r="GF70">
        <v>1</v>
      </c>
      <c r="GG70">
        <v>2</v>
      </c>
      <c r="GH70">
        <v>0</v>
      </c>
      <c r="GI70">
        <v>1</v>
      </c>
      <c r="GJ70">
        <v>0</v>
      </c>
      <c r="GK70">
        <v>0</v>
      </c>
      <c r="GL70">
        <v>0</v>
      </c>
      <c r="GM70">
        <v>0</v>
      </c>
      <c r="GN70">
        <v>0</v>
      </c>
      <c r="GO70">
        <v>0</v>
      </c>
      <c r="GP70">
        <v>0</v>
      </c>
      <c r="GQ70">
        <v>0</v>
      </c>
      <c r="GR70">
        <v>0</v>
      </c>
      <c r="GS70">
        <v>0</v>
      </c>
      <c r="GT70">
        <v>0</v>
      </c>
      <c r="GU70">
        <v>1</v>
      </c>
      <c r="GV70">
        <v>0</v>
      </c>
      <c r="GW70">
        <v>0</v>
      </c>
      <c r="GY70">
        <f t="shared" si="1"/>
        <v>1152</v>
      </c>
      <c r="HA70">
        <v>0</v>
      </c>
      <c r="HB70">
        <v>0</v>
      </c>
      <c r="HC70">
        <v>0</v>
      </c>
      <c r="HD70">
        <v>0</v>
      </c>
      <c r="HE70">
        <v>0</v>
      </c>
      <c r="HF70">
        <v>0</v>
      </c>
      <c r="HG70">
        <v>3</v>
      </c>
      <c r="HH70">
        <v>3</v>
      </c>
      <c r="HI70">
        <v>6</v>
      </c>
      <c r="HJ70">
        <v>0</v>
      </c>
      <c r="HK70">
        <v>0</v>
      </c>
      <c r="HL70">
        <v>0</v>
      </c>
      <c r="HM70">
        <v>3179</v>
      </c>
      <c r="HN70">
        <v>3127</v>
      </c>
      <c r="HO70">
        <v>6306</v>
      </c>
    </row>
    <row r="71" spans="1:223">
      <c r="A71" t="s">
        <v>1508</v>
      </c>
      <c r="B71">
        <v>25</v>
      </c>
      <c r="C71">
        <v>23</v>
      </c>
      <c r="D71">
        <v>19</v>
      </c>
      <c r="E71">
        <v>21</v>
      </c>
      <c r="F71">
        <v>15</v>
      </c>
      <c r="G71">
        <v>28</v>
      </c>
      <c r="H71">
        <v>28</v>
      </c>
      <c r="I71">
        <v>17</v>
      </c>
      <c r="J71">
        <v>30</v>
      </c>
      <c r="K71">
        <v>23</v>
      </c>
      <c r="L71">
        <v>19</v>
      </c>
      <c r="M71">
        <v>20</v>
      </c>
      <c r="N71">
        <v>32</v>
      </c>
      <c r="O71">
        <v>27</v>
      </c>
      <c r="P71">
        <v>30</v>
      </c>
      <c r="Q71">
        <v>29</v>
      </c>
      <c r="R71">
        <v>33</v>
      </c>
      <c r="S71">
        <v>34</v>
      </c>
      <c r="T71">
        <v>33</v>
      </c>
      <c r="U71">
        <v>26</v>
      </c>
      <c r="V71">
        <v>22</v>
      </c>
      <c r="W71">
        <v>31</v>
      </c>
      <c r="X71">
        <v>35</v>
      </c>
      <c r="Y71">
        <v>24</v>
      </c>
      <c r="Z71">
        <v>27</v>
      </c>
      <c r="AA71">
        <v>34</v>
      </c>
      <c r="AB71">
        <v>32</v>
      </c>
      <c r="AC71">
        <v>31</v>
      </c>
      <c r="AD71">
        <v>25</v>
      </c>
      <c r="AE71">
        <v>41</v>
      </c>
      <c r="AF71">
        <v>30</v>
      </c>
      <c r="AG71">
        <v>22</v>
      </c>
      <c r="AH71">
        <v>25</v>
      </c>
      <c r="AI71">
        <v>24</v>
      </c>
      <c r="AJ71">
        <v>37</v>
      </c>
      <c r="AK71">
        <v>31</v>
      </c>
      <c r="AL71">
        <v>30</v>
      </c>
      <c r="AM71">
        <v>34</v>
      </c>
      <c r="AN71">
        <v>26</v>
      </c>
      <c r="AO71">
        <v>21</v>
      </c>
      <c r="AP71">
        <v>32</v>
      </c>
      <c r="AQ71">
        <v>21</v>
      </c>
      <c r="AR71">
        <v>32</v>
      </c>
      <c r="AS71">
        <v>47</v>
      </c>
      <c r="AT71">
        <v>33</v>
      </c>
      <c r="AU71">
        <v>34</v>
      </c>
      <c r="AV71">
        <v>41</v>
      </c>
      <c r="AW71">
        <v>38</v>
      </c>
      <c r="AX71">
        <v>39</v>
      </c>
      <c r="AY71">
        <v>26</v>
      </c>
      <c r="AZ71">
        <v>24</v>
      </c>
      <c r="BA71">
        <v>32</v>
      </c>
      <c r="BB71">
        <v>23</v>
      </c>
      <c r="BC71">
        <v>34</v>
      </c>
      <c r="BD71">
        <v>37</v>
      </c>
      <c r="BE71">
        <v>38</v>
      </c>
      <c r="BF71">
        <v>42</v>
      </c>
      <c r="BG71">
        <v>36</v>
      </c>
      <c r="BH71">
        <v>46</v>
      </c>
      <c r="BI71">
        <v>37</v>
      </c>
      <c r="BJ71">
        <v>44</v>
      </c>
      <c r="BK71">
        <v>44</v>
      </c>
      <c r="BL71">
        <v>34</v>
      </c>
      <c r="BM71">
        <v>38</v>
      </c>
      <c r="BN71">
        <v>28</v>
      </c>
      <c r="BO71">
        <v>38</v>
      </c>
      <c r="BP71">
        <v>33</v>
      </c>
      <c r="BQ71">
        <v>40</v>
      </c>
      <c r="BR71">
        <v>30</v>
      </c>
      <c r="BS71">
        <v>37</v>
      </c>
      <c r="BT71">
        <v>37</v>
      </c>
      <c r="BU71">
        <v>28</v>
      </c>
      <c r="BV71">
        <v>32</v>
      </c>
      <c r="BW71">
        <v>43</v>
      </c>
      <c r="BX71">
        <v>42</v>
      </c>
      <c r="BY71">
        <v>37</v>
      </c>
      <c r="BZ71">
        <v>47</v>
      </c>
      <c r="CA71">
        <v>50</v>
      </c>
      <c r="CB71">
        <v>34</v>
      </c>
      <c r="CC71">
        <v>40</v>
      </c>
      <c r="CD71">
        <v>37</v>
      </c>
      <c r="CE71">
        <v>32</v>
      </c>
      <c r="CF71">
        <v>47</v>
      </c>
      <c r="CG71">
        <v>28</v>
      </c>
      <c r="CH71">
        <v>36</v>
      </c>
      <c r="CI71">
        <v>42</v>
      </c>
      <c r="CJ71">
        <v>36</v>
      </c>
      <c r="CK71">
        <v>35</v>
      </c>
      <c r="CL71">
        <v>38</v>
      </c>
      <c r="CM71">
        <v>39</v>
      </c>
      <c r="CN71">
        <v>34</v>
      </c>
      <c r="CO71">
        <v>33</v>
      </c>
      <c r="CP71">
        <v>63</v>
      </c>
      <c r="CQ71">
        <v>46</v>
      </c>
      <c r="CR71">
        <v>44</v>
      </c>
      <c r="CS71">
        <v>41</v>
      </c>
      <c r="CT71">
        <v>51</v>
      </c>
      <c r="CU71">
        <v>58</v>
      </c>
      <c r="CV71">
        <v>41</v>
      </c>
      <c r="CW71">
        <v>43</v>
      </c>
      <c r="CX71">
        <v>44</v>
      </c>
      <c r="CY71">
        <v>52</v>
      </c>
      <c r="CZ71">
        <v>44</v>
      </c>
      <c r="DA71">
        <v>38</v>
      </c>
      <c r="DB71">
        <v>49</v>
      </c>
      <c r="DC71">
        <v>50</v>
      </c>
      <c r="DD71">
        <v>45</v>
      </c>
      <c r="DE71">
        <v>45</v>
      </c>
      <c r="DF71">
        <v>41</v>
      </c>
      <c r="DG71">
        <v>51</v>
      </c>
      <c r="DH71">
        <v>50</v>
      </c>
      <c r="DI71">
        <v>31</v>
      </c>
      <c r="DJ71">
        <v>38</v>
      </c>
      <c r="DK71">
        <v>40</v>
      </c>
      <c r="DL71">
        <v>38</v>
      </c>
      <c r="DM71">
        <v>37</v>
      </c>
      <c r="DN71">
        <v>43</v>
      </c>
      <c r="DO71">
        <v>44</v>
      </c>
      <c r="DP71">
        <v>30</v>
      </c>
      <c r="DQ71">
        <v>23</v>
      </c>
      <c r="DR71">
        <v>32</v>
      </c>
      <c r="DS71">
        <v>23</v>
      </c>
      <c r="DT71">
        <v>33</v>
      </c>
      <c r="DU71">
        <v>28</v>
      </c>
      <c r="DV71">
        <v>22</v>
      </c>
      <c r="DW71">
        <v>24</v>
      </c>
      <c r="DX71">
        <v>24</v>
      </c>
      <c r="DY71">
        <v>30</v>
      </c>
      <c r="DZ71">
        <v>22</v>
      </c>
      <c r="EA71">
        <v>30</v>
      </c>
      <c r="EB71">
        <v>16</v>
      </c>
      <c r="EC71">
        <v>21</v>
      </c>
      <c r="ED71">
        <v>20</v>
      </c>
      <c r="EE71">
        <v>28</v>
      </c>
      <c r="EF71">
        <v>16</v>
      </c>
      <c r="EG71">
        <v>18</v>
      </c>
      <c r="EH71">
        <v>20</v>
      </c>
      <c r="EI71">
        <v>13</v>
      </c>
      <c r="EJ71">
        <v>21</v>
      </c>
      <c r="EK71">
        <v>18</v>
      </c>
      <c r="EL71">
        <v>13</v>
      </c>
      <c r="EM71">
        <v>17</v>
      </c>
      <c r="EN71">
        <v>17</v>
      </c>
      <c r="EO71">
        <v>19</v>
      </c>
      <c r="EP71">
        <v>11</v>
      </c>
      <c r="EQ71">
        <v>9</v>
      </c>
      <c r="ER71">
        <v>16</v>
      </c>
      <c r="ES71">
        <v>18</v>
      </c>
      <c r="ET71">
        <v>7</v>
      </c>
      <c r="EU71">
        <v>16</v>
      </c>
      <c r="EV71">
        <v>6</v>
      </c>
      <c r="EW71">
        <v>18</v>
      </c>
      <c r="EX71">
        <v>12</v>
      </c>
      <c r="EY71">
        <v>9</v>
      </c>
      <c r="EZ71">
        <v>5</v>
      </c>
      <c r="FA71">
        <v>6</v>
      </c>
      <c r="FB71">
        <v>7</v>
      </c>
      <c r="FC71">
        <v>8</v>
      </c>
      <c r="FD71">
        <v>5</v>
      </c>
      <c r="FE71">
        <v>4</v>
      </c>
      <c r="FF71">
        <v>1</v>
      </c>
      <c r="FG71">
        <v>4</v>
      </c>
      <c r="FH71">
        <v>4</v>
      </c>
      <c r="FI71">
        <v>6</v>
      </c>
      <c r="FJ71">
        <v>2</v>
      </c>
      <c r="FK71">
        <v>3</v>
      </c>
      <c r="FL71">
        <v>6</v>
      </c>
      <c r="FM71">
        <v>3</v>
      </c>
      <c r="FN71">
        <v>2</v>
      </c>
      <c r="FO71">
        <v>1</v>
      </c>
      <c r="FP71">
        <v>1</v>
      </c>
      <c r="FQ71">
        <v>0</v>
      </c>
      <c r="FR71">
        <v>2</v>
      </c>
      <c r="FS71">
        <v>7</v>
      </c>
      <c r="FT71">
        <v>2</v>
      </c>
      <c r="FU71">
        <v>3</v>
      </c>
      <c r="FV71">
        <v>0</v>
      </c>
      <c r="FW71">
        <v>4</v>
      </c>
      <c r="FX71">
        <v>2</v>
      </c>
      <c r="FY71">
        <v>1</v>
      </c>
      <c r="FZ71">
        <v>1</v>
      </c>
      <c r="GA71">
        <v>1</v>
      </c>
      <c r="GB71">
        <v>0</v>
      </c>
      <c r="GC71">
        <v>1</v>
      </c>
      <c r="GD71">
        <v>0</v>
      </c>
      <c r="GE71">
        <v>0</v>
      </c>
      <c r="GF71">
        <v>0</v>
      </c>
      <c r="GG71">
        <v>1</v>
      </c>
      <c r="GH71">
        <v>0</v>
      </c>
      <c r="GI71">
        <v>0</v>
      </c>
      <c r="GJ71">
        <v>1</v>
      </c>
      <c r="GK71">
        <v>1</v>
      </c>
      <c r="GL71">
        <v>0</v>
      </c>
      <c r="GM71">
        <v>0</v>
      </c>
      <c r="GN71">
        <v>0</v>
      </c>
      <c r="GO71">
        <v>0</v>
      </c>
      <c r="GP71">
        <v>0</v>
      </c>
      <c r="GQ71">
        <v>0</v>
      </c>
      <c r="GR71">
        <v>0</v>
      </c>
      <c r="GS71">
        <v>0</v>
      </c>
      <c r="GT71">
        <v>0</v>
      </c>
      <c r="GU71">
        <v>0</v>
      </c>
      <c r="GV71">
        <v>0</v>
      </c>
      <c r="GW71">
        <v>0</v>
      </c>
      <c r="GY71">
        <f t="shared" si="1"/>
        <v>742</v>
      </c>
      <c r="HA71">
        <v>0</v>
      </c>
      <c r="HB71">
        <v>0</v>
      </c>
      <c r="HC71">
        <v>0</v>
      </c>
      <c r="HD71">
        <v>0</v>
      </c>
      <c r="HE71">
        <v>0</v>
      </c>
      <c r="HF71">
        <v>0</v>
      </c>
      <c r="HG71">
        <v>3</v>
      </c>
      <c r="HH71">
        <v>2</v>
      </c>
      <c r="HI71">
        <v>5</v>
      </c>
      <c r="HJ71">
        <v>1</v>
      </c>
      <c r="HK71">
        <v>1</v>
      </c>
      <c r="HL71">
        <v>2</v>
      </c>
      <c r="HM71">
        <v>2465</v>
      </c>
      <c r="HN71">
        <v>2483</v>
      </c>
      <c r="HO71">
        <v>4948</v>
      </c>
    </row>
    <row r="72" spans="1:223">
      <c r="A72" t="s">
        <v>1509</v>
      </c>
      <c r="B72">
        <v>18</v>
      </c>
      <c r="C72">
        <v>11</v>
      </c>
      <c r="D72">
        <v>21</v>
      </c>
      <c r="E72">
        <v>13</v>
      </c>
      <c r="F72">
        <v>13</v>
      </c>
      <c r="G72">
        <v>11</v>
      </c>
      <c r="H72">
        <v>20</v>
      </c>
      <c r="I72">
        <v>13</v>
      </c>
      <c r="J72">
        <v>18</v>
      </c>
      <c r="K72">
        <v>14</v>
      </c>
      <c r="L72">
        <v>16</v>
      </c>
      <c r="M72">
        <v>17</v>
      </c>
      <c r="N72">
        <v>27</v>
      </c>
      <c r="O72">
        <v>18</v>
      </c>
      <c r="P72">
        <v>16</v>
      </c>
      <c r="Q72">
        <v>18</v>
      </c>
      <c r="R72">
        <v>26</v>
      </c>
      <c r="S72">
        <v>15</v>
      </c>
      <c r="T72">
        <v>16</v>
      </c>
      <c r="U72">
        <v>18</v>
      </c>
      <c r="V72">
        <v>16</v>
      </c>
      <c r="W72">
        <v>18</v>
      </c>
      <c r="X72">
        <v>20</v>
      </c>
      <c r="Y72">
        <v>23</v>
      </c>
      <c r="Z72">
        <v>27</v>
      </c>
      <c r="AA72">
        <v>18</v>
      </c>
      <c r="AB72">
        <v>24</v>
      </c>
      <c r="AC72">
        <v>24</v>
      </c>
      <c r="AD72">
        <v>17</v>
      </c>
      <c r="AE72">
        <v>18</v>
      </c>
      <c r="AF72">
        <v>17</v>
      </c>
      <c r="AG72">
        <v>9</v>
      </c>
      <c r="AH72">
        <v>15</v>
      </c>
      <c r="AI72">
        <v>21</v>
      </c>
      <c r="AJ72">
        <v>23</v>
      </c>
      <c r="AK72">
        <v>21</v>
      </c>
      <c r="AL72">
        <v>14</v>
      </c>
      <c r="AM72">
        <v>14</v>
      </c>
      <c r="AN72">
        <v>27</v>
      </c>
      <c r="AO72">
        <v>20</v>
      </c>
      <c r="AP72">
        <v>23</v>
      </c>
      <c r="AQ72">
        <v>21</v>
      </c>
      <c r="AR72">
        <v>27</v>
      </c>
      <c r="AS72">
        <v>17</v>
      </c>
      <c r="AT72">
        <v>28</v>
      </c>
      <c r="AU72">
        <v>18</v>
      </c>
      <c r="AV72">
        <v>33</v>
      </c>
      <c r="AW72">
        <v>22</v>
      </c>
      <c r="AX72">
        <v>22</v>
      </c>
      <c r="AY72">
        <v>29</v>
      </c>
      <c r="AZ72">
        <v>33</v>
      </c>
      <c r="BA72">
        <v>25</v>
      </c>
      <c r="BB72">
        <v>22</v>
      </c>
      <c r="BC72">
        <v>25</v>
      </c>
      <c r="BD72">
        <v>27</v>
      </c>
      <c r="BE72">
        <v>22</v>
      </c>
      <c r="BF72">
        <v>24</v>
      </c>
      <c r="BG72">
        <v>30</v>
      </c>
      <c r="BH72">
        <v>32</v>
      </c>
      <c r="BI72">
        <v>32</v>
      </c>
      <c r="BJ72">
        <v>30</v>
      </c>
      <c r="BK72">
        <v>34</v>
      </c>
      <c r="BL72">
        <v>20</v>
      </c>
      <c r="BM72">
        <v>20</v>
      </c>
      <c r="BN72">
        <v>26</v>
      </c>
      <c r="BO72">
        <v>31</v>
      </c>
      <c r="BP72">
        <v>24</v>
      </c>
      <c r="BQ72">
        <v>24</v>
      </c>
      <c r="BR72">
        <v>45</v>
      </c>
      <c r="BS72">
        <v>32</v>
      </c>
      <c r="BT72">
        <v>39</v>
      </c>
      <c r="BU72">
        <v>19</v>
      </c>
      <c r="BV72">
        <v>29</v>
      </c>
      <c r="BW72">
        <v>25</v>
      </c>
      <c r="BX72">
        <v>20</v>
      </c>
      <c r="BY72">
        <v>23</v>
      </c>
      <c r="BZ72">
        <v>27</v>
      </c>
      <c r="CA72">
        <v>30</v>
      </c>
      <c r="CB72">
        <v>28</v>
      </c>
      <c r="CC72">
        <v>25</v>
      </c>
      <c r="CD72">
        <v>29</v>
      </c>
      <c r="CE72">
        <v>29</v>
      </c>
      <c r="CF72">
        <v>35</v>
      </c>
      <c r="CG72">
        <v>43</v>
      </c>
      <c r="CH72">
        <v>29</v>
      </c>
      <c r="CI72">
        <v>26</v>
      </c>
      <c r="CJ72">
        <v>37</v>
      </c>
      <c r="CK72">
        <v>31</v>
      </c>
      <c r="CL72">
        <v>32</v>
      </c>
      <c r="CM72">
        <v>30</v>
      </c>
      <c r="CN72">
        <v>27</v>
      </c>
      <c r="CO72">
        <v>39</v>
      </c>
      <c r="CP72">
        <v>27</v>
      </c>
      <c r="CQ72">
        <v>37</v>
      </c>
      <c r="CR72">
        <v>39</v>
      </c>
      <c r="CS72">
        <v>30</v>
      </c>
      <c r="CT72">
        <v>37</v>
      </c>
      <c r="CU72">
        <v>37</v>
      </c>
      <c r="CV72">
        <v>38</v>
      </c>
      <c r="CW72">
        <v>29</v>
      </c>
      <c r="CX72">
        <v>37</v>
      </c>
      <c r="CY72">
        <v>43</v>
      </c>
      <c r="CZ72">
        <v>37</v>
      </c>
      <c r="DA72">
        <v>32</v>
      </c>
      <c r="DB72">
        <v>49</v>
      </c>
      <c r="DC72">
        <v>37</v>
      </c>
      <c r="DD72">
        <v>42</v>
      </c>
      <c r="DE72">
        <v>35</v>
      </c>
      <c r="DF72">
        <v>27</v>
      </c>
      <c r="DG72">
        <v>31</v>
      </c>
      <c r="DH72">
        <v>33</v>
      </c>
      <c r="DI72">
        <v>31</v>
      </c>
      <c r="DJ72">
        <v>22</v>
      </c>
      <c r="DK72">
        <v>37</v>
      </c>
      <c r="DL72">
        <v>23</v>
      </c>
      <c r="DM72">
        <v>28</v>
      </c>
      <c r="DN72">
        <v>34</v>
      </c>
      <c r="DO72">
        <v>25</v>
      </c>
      <c r="DP72">
        <v>29</v>
      </c>
      <c r="DQ72">
        <v>13</v>
      </c>
      <c r="DR72">
        <v>20</v>
      </c>
      <c r="DS72">
        <v>27</v>
      </c>
      <c r="DT72">
        <v>21</v>
      </c>
      <c r="DU72">
        <v>16</v>
      </c>
      <c r="DV72">
        <v>30</v>
      </c>
      <c r="DW72">
        <v>30</v>
      </c>
      <c r="DX72">
        <v>20</v>
      </c>
      <c r="DY72">
        <v>23</v>
      </c>
      <c r="DZ72">
        <v>21</v>
      </c>
      <c r="EA72">
        <v>23</v>
      </c>
      <c r="EB72">
        <v>15</v>
      </c>
      <c r="EC72">
        <v>21</v>
      </c>
      <c r="ED72">
        <v>13</v>
      </c>
      <c r="EE72">
        <v>19</v>
      </c>
      <c r="EF72">
        <v>21</v>
      </c>
      <c r="EG72">
        <v>24</v>
      </c>
      <c r="EH72">
        <v>19</v>
      </c>
      <c r="EI72">
        <v>27</v>
      </c>
      <c r="EJ72">
        <v>15</v>
      </c>
      <c r="EK72">
        <v>20</v>
      </c>
      <c r="EL72">
        <v>15</v>
      </c>
      <c r="EM72">
        <v>26</v>
      </c>
      <c r="EN72">
        <v>12</v>
      </c>
      <c r="EO72">
        <v>30</v>
      </c>
      <c r="EP72">
        <v>12</v>
      </c>
      <c r="EQ72">
        <v>17</v>
      </c>
      <c r="ER72">
        <v>15</v>
      </c>
      <c r="ES72">
        <v>18</v>
      </c>
      <c r="ET72">
        <v>10</v>
      </c>
      <c r="EU72">
        <v>19</v>
      </c>
      <c r="EV72">
        <v>9</v>
      </c>
      <c r="EW72">
        <v>16</v>
      </c>
      <c r="EX72">
        <v>7</v>
      </c>
      <c r="EY72">
        <v>11</v>
      </c>
      <c r="EZ72">
        <v>4</v>
      </c>
      <c r="FA72">
        <v>14</v>
      </c>
      <c r="FB72">
        <v>10</v>
      </c>
      <c r="FC72">
        <v>8</v>
      </c>
      <c r="FD72">
        <v>7</v>
      </c>
      <c r="FE72">
        <v>15</v>
      </c>
      <c r="FF72">
        <v>6</v>
      </c>
      <c r="FG72">
        <v>6</v>
      </c>
      <c r="FH72">
        <v>5</v>
      </c>
      <c r="FI72">
        <v>8</v>
      </c>
      <c r="FJ72">
        <v>3</v>
      </c>
      <c r="FK72">
        <v>8</v>
      </c>
      <c r="FL72">
        <v>0</v>
      </c>
      <c r="FM72">
        <v>6</v>
      </c>
      <c r="FN72">
        <v>5</v>
      </c>
      <c r="FO72">
        <v>4</v>
      </c>
      <c r="FP72">
        <v>1</v>
      </c>
      <c r="FQ72">
        <v>5</v>
      </c>
      <c r="FR72">
        <v>2</v>
      </c>
      <c r="FS72">
        <v>10</v>
      </c>
      <c r="FT72">
        <v>4</v>
      </c>
      <c r="FU72">
        <v>5</v>
      </c>
      <c r="FV72">
        <v>1</v>
      </c>
      <c r="FW72">
        <v>5</v>
      </c>
      <c r="FX72">
        <v>0</v>
      </c>
      <c r="FY72">
        <v>4</v>
      </c>
      <c r="FZ72">
        <v>1</v>
      </c>
      <c r="GA72">
        <v>2</v>
      </c>
      <c r="GB72">
        <v>1</v>
      </c>
      <c r="GC72">
        <v>1</v>
      </c>
      <c r="GD72">
        <v>0</v>
      </c>
      <c r="GE72">
        <v>2</v>
      </c>
      <c r="GF72">
        <v>0</v>
      </c>
      <c r="GG72">
        <v>1</v>
      </c>
      <c r="GH72">
        <v>0</v>
      </c>
      <c r="GI72">
        <v>0</v>
      </c>
      <c r="GJ72">
        <v>1</v>
      </c>
      <c r="GK72">
        <v>1</v>
      </c>
      <c r="GL72">
        <v>0</v>
      </c>
      <c r="GM72">
        <v>0</v>
      </c>
      <c r="GN72">
        <v>0</v>
      </c>
      <c r="GO72">
        <v>0</v>
      </c>
      <c r="GP72">
        <v>0</v>
      </c>
      <c r="GQ72">
        <v>0</v>
      </c>
      <c r="GR72">
        <v>0</v>
      </c>
      <c r="GS72">
        <v>0</v>
      </c>
      <c r="GT72">
        <v>0</v>
      </c>
      <c r="GU72">
        <v>0</v>
      </c>
      <c r="GV72">
        <v>0</v>
      </c>
      <c r="GW72">
        <v>1</v>
      </c>
      <c r="GY72">
        <f t="shared" si="1"/>
        <v>799</v>
      </c>
      <c r="HA72">
        <v>0</v>
      </c>
      <c r="HB72">
        <v>0</v>
      </c>
      <c r="HC72">
        <v>0</v>
      </c>
      <c r="HD72">
        <v>0</v>
      </c>
      <c r="HE72">
        <v>0</v>
      </c>
      <c r="HF72">
        <v>0</v>
      </c>
      <c r="HG72">
        <v>1</v>
      </c>
      <c r="HH72">
        <v>1</v>
      </c>
      <c r="HI72">
        <v>2</v>
      </c>
      <c r="HJ72">
        <v>0</v>
      </c>
      <c r="HK72">
        <v>0</v>
      </c>
      <c r="HL72">
        <v>0</v>
      </c>
      <c r="HM72">
        <v>1940</v>
      </c>
      <c r="HN72">
        <v>1955</v>
      </c>
      <c r="HO72">
        <v>3895</v>
      </c>
    </row>
    <row r="73" spans="1:223">
      <c r="A73" t="s">
        <v>1510</v>
      </c>
      <c r="B73">
        <v>19</v>
      </c>
      <c r="C73">
        <v>25</v>
      </c>
      <c r="D73">
        <v>24</v>
      </c>
      <c r="E73">
        <v>23</v>
      </c>
      <c r="F73">
        <v>37</v>
      </c>
      <c r="G73">
        <v>21</v>
      </c>
      <c r="H73">
        <v>30</v>
      </c>
      <c r="I73">
        <v>20</v>
      </c>
      <c r="J73">
        <v>25</v>
      </c>
      <c r="K73">
        <v>22</v>
      </c>
      <c r="L73">
        <v>27</v>
      </c>
      <c r="M73">
        <v>20</v>
      </c>
      <c r="N73">
        <v>29</v>
      </c>
      <c r="O73">
        <v>31</v>
      </c>
      <c r="P73">
        <v>28</v>
      </c>
      <c r="Q73">
        <v>19</v>
      </c>
      <c r="R73">
        <v>27</v>
      </c>
      <c r="S73">
        <v>25</v>
      </c>
      <c r="T73">
        <v>28</v>
      </c>
      <c r="U73">
        <v>29</v>
      </c>
      <c r="V73">
        <v>26</v>
      </c>
      <c r="W73">
        <v>26</v>
      </c>
      <c r="X73">
        <v>27</v>
      </c>
      <c r="Y73">
        <v>34</v>
      </c>
      <c r="Z73">
        <v>40</v>
      </c>
      <c r="AA73">
        <v>25</v>
      </c>
      <c r="AB73">
        <v>37</v>
      </c>
      <c r="AC73">
        <v>34</v>
      </c>
      <c r="AD73">
        <v>30</v>
      </c>
      <c r="AE73">
        <v>31</v>
      </c>
      <c r="AF73">
        <v>33</v>
      </c>
      <c r="AG73">
        <v>25</v>
      </c>
      <c r="AH73">
        <v>37</v>
      </c>
      <c r="AI73">
        <v>32</v>
      </c>
      <c r="AJ73">
        <v>39</v>
      </c>
      <c r="AK73">
        <v>27</v>
      </c>
      <c r="AL73">
        <v>28</v>
      </c>
      <c r="AM73">
        <v>33</v>
      </c>
      <c r="AN73">
        <v>25</v>
      </c>
      <c r="AO73">
        <v>22</v>
      </c>
      <c r="AP73">
        <v>31</v>
      </c>
      <c r="AQ73">
        <v>28</v>
      </c>
      <c r="AR73">
        <v>28</v>
      </c>
      <c r="AS73">
        <v>27</v>
      </c>
      <c r="AT73">
        <v>29</v>
      </c>
      <c r="AU73">
        <v>27</v>
      </c>
      <c r="AV73">
        <v>36</v>
      </c>
      <c r="AW73">
        <v>43</v>
      </c>
      <c r="AX73">
        <v>46</v>
      </c>
      <c r="AY73">
        <v>33</v>
      </c>
      <c r="AZ73">
        <v>46</v>
      </c>
      <c r="BA73">
        <v>39</v>
      </c>
      <c r="BB73">
        <v>42</v>
      </c>
      <c r="BC73">
        <v>42</v>
      </c>
      <c r="BD73">
        <v>51</v>
      </c>
      <c r="BE73">
        <v>39</v>
      </c>
      <c r="BF73">
        <v>44</v>
      </c>
      <c r="BG73">
        <v>44</v>
      </c>
      <c r="BH73">
        <v>55</v>
      </c>
      <c r="BI73">
        <v>28</v>
      </c>
      <c r="BJ73">
        <v>35</v>
      </c>
      <c r="BK73">
        <v>42</v>
      </c>
      <c r="BL73">
        <v>44</v>
      </c>
      <c r="BM73">
        <v>49</v>
      </c>
      <c r="BN73">
        <v>32</v>
      </c>
      <c r="BO73">
        <v>40</v>
      </c>
      <c r="BP73">
        <v>42</v>
      </c>
      <c r="BQ73">
        <v>47</v>
      </c>
      <c r="BR73">
        <v>38</v>
      </c>
      <c r="BS73">
        <v>36</v>
      </c>
      <c r="BT73">
        <v>39</v>
      </c>
      <c r="BU73">
        <v>39</v>
      </c>
      <c r="BV73">
        <v>27</v>
      </c>
      <c r="BW73">
        <v>36</v>
      </c>
      <c r="BX73">
        <v>37</v>
      </c>
      <c r="BY73">
        <v>39</v>
      </c>
      <c r="BZ73">
        <v>33</v>
      </c>
      <c r="CA73">
        <v>35</v>
      </c>
      <c r="CB73">
        <v>48</v>
      </c>
      <c r="CC73">
        <v>34</v>
      </c>
      <c r="CD73">
        <v>40</v>
      </c>
      <c r="CE73">
        <v>43</v>
      </c>
      <c r="CF73">
        <v>50</v>
      </c>
      <c r="CG73">
        <v>49</v>
      </c>
      <c r="CH73">
        <v>32</v>
      </c>
      <c r="CI73">
        <v>28</v>
      </c>
      <c r="CJ73">
        <v>33</v>
      </c>
      <c r="CK73">
        <v>42</v>
      </c>
      <c r="CL73">
        <v>39</v>
      </c>
      <c r="CM73">
        <v>41</v>
      </c>
      <c r="CN73">
        <v>53</v>
      </c>
      <c r="CO73">
        <v>42</v>
      </c>
      <c r="CP73">
        <v>60</v>
      </c>
      <c r="CQ73">
        <v>58</v>
      </c>
      <c r="CR73">
        <v>38</v>
      </c>
      <c r="CS73">
        <v>45</v>
      </c>
      <c r="CT73">
        <v>46</v>
      </c>
      <c r="CU73">
        <v>64</v>
      </c>
      <c r="CV73">
        <v>39</v>
      </c>
      <c r="CW73">
        <v>51</v>
      </c>
      <c r="CX73">
        <v>51</v>
      </c>
      <c r="CY73">
        <v>54</v>
      </c>
      <c r="CZ73">
        <v>54</v>
      </c>
      <c r="DA73">
        <v>58</v>
      </c>
      <c r="DB73">
        <v>58</v>
      </c>
      <c r="DC73">
        <v>54</v>
      </c>
      <c r="DD73">
        <v>50</v>
      </c>
      <c r="DE73">
        <v>60</v>
      </c>
      <c r="DF73">
        <v>41</v>
      </c>
      <c r="DG73">
        <v>46</v>
      </c>
      <c r="DH73">
        <v>47</v>
      </c>
      <c r="DI73">
        <v>50</v>
      </c>
      <c r="DJ73">
        <v>47</v>
      </c>
      <c r="DK73">
        <v>57</v>
      </c>
      <c r="DL73">
        <v>30</v>
      </c>
      <c r="DM73">
        <v>43</v>
      </c>
      <c r="DN73">
        <v>40</v>
      </c>
      <c r="DO73">
        <v>39</v>
      </c>
      <c r="DP73">
        <v>37</v>
      </c>
      <c r="DQ73">
        <v>56</v>
      </c>
      <c r="DR73">
        <v>37</v>
      </c>
      <c r="DS73">
        <v>39</v>
      </c>
      <c r="DT73">
        <v>35</v>
      </c>
      <c r="DU73">
        <v>40</v>
      </c>
      <c r="DV73">
        <v>29</v>
      </c>
      <c r="DW73">
        <v>31</v>
      </c>
      <c r="DX73">
        <v>29</v>
      </c>
      <c r="DY73">
        <v>37</v>
      </c>
      <c r="DZ73">
        <v>27</v>
      </c>
      <c r="EA73">
        <v>43</v>
      </c>
      <c r="EB73">
        <v>25</v>
      </c>
      <c r="EC73">
        <v>30</v>
      </c>
      <c r="ED73">
        <v>34</v>
      </c>
      <c r="EE73">
        <v>33</v>
      </c>
      <c r="EF73">
        <v>23</v>
      </c>
      <c r="EG73">
        <v>31</v>
      </c>
      <c r="EH73">
        <v>21</v>
      </c>
      <c r="EI73">
        <v>18</v>
      </c>
      <c r="EJ73">
        <v>26</v>
      </c>
      <c r="EK73">
        <v>26</v>
      </c>
      <c r="EL73">
        <v>17</v>
      </c>
      <c r="EM73">
        <v>24</v>
      </c>
      <c r="EN73">
        <v>20</v>
      </c>
      <c r="EO73">
        <v>25</v>
      </c>
      <c r="EP73">
        <v>18</v>
      </c>
      <c r="EQ73">
        <v>29</v>
      </c>
      <c r="ER73">
        <v>13</v>
      </c>
      <c r="ES73">
        <v>19</v>
      </c>
      <c r="ET73">
        <v>15</v>
      </c>
      <c r="EU73">
        <v>13</v>
      </c>
      <c r="EV73">
        <v>15</v>
      </c>
      <c r="EW73">
        <v>18</v>
      </c>
      <c r="EX73">
        <v>15</v>
      </c>
      <c r="EY73">
        <v>18</v>
      </c>
      <c r="EZ73">
        <v>11</v>
      </c>
      <c r="FA73">
        <v>10</v>
      </c>
      <c r="FB73">
        <v>11</v>
      </c>
      <c r="FC73">
        <v>16</v>
      </c>
      <c r="FD73">
        <v>8</v>
      </c>
      <c r="FE73">
        <v>13</v>
      </c>
      <c r="FF73">
        <v>3</v>
      </c>
      <c r="FG73">
        <v>12</v>
      </c>
      <c r="FH73">
        <v>6</v>
      </c>
      <c r="FI73">
        <v>10</v>
      </c>
      <c r="FJ73">
        <v>4</v>
      </c>
      <c r="FK73">
        <v>9</v>
      </c>
      <c r="FL73">
        <v>5</v>
      </c>
      <c r="FM73">
        <v>6</v>
      </c>
      <c r="FN73">
        <v>3</v>
      </c>
      <c r="FO73">
        <v>5</v>
      </c>
      <c r="FP73">
        <v>3</v>
      </c>
      <c r="FQ73">
        <v>4</v>
      </c>
      <c r="FR73">
        <v>1</v>
      </c>
      <c r="FS73">
        <v>4</v>
      </c>
      <c r="FT73">
        <v>1</v>
      </c>
      <c r="FU73">
        <v>2</v>
      </c>
      <c r="FV73">
        <v>2</v>
      </c>
      <c r="FW73">
        <v>0</v>
      </c>
      <c r="FX73">
        <v>1</v>
      </c>
      <c r="FY73">
        <v>4</v>
      </c>
      <c r="FZ73">
        <v>1</v>
      </c>
      <c r="GA73">
        <v>3</v>
      </c>
      <c r="GB73">
        <v>1</v>
      </c>
      <c r="GC73">
        <v>0</v>
      </c>
      <c r="GD73">
        <v>0</v>
      </c>
      <c r="GE73">
        <v>2</v>
      </c>
      <c r="GF73">
        <v>2</v>
      </c>
      <c r="GG73">
        <v>3</v>
      </c>
      <c r="GH73">
        <v>0</v>
      </c>
      <c r="GI73">
        <v>0</v>
      </c>
      <c r="GJ73">
        <v>1</v>
      </c>
      <c r="GK73">
        <v>0</v>
      </c>
      <c r="GL73">
        <v>0</v>
      </c>
      <c r="GM73">
        <v>0</v>
      </c>
      <c r="GN73">
        <v>0</v>
      </c>
      <c r="GO73">
        <v>1</v>
      </c>
      <c r="GP73">
        <v>0</v>
      </c>
      <c r="GQ73">
        <v>0</v>
      </c>
      <c r="GR73">
        <v>1</v>
      </c>
      <c r="GS73">
        <v>0</v>
      </c>
      <c r="GT73">
        <v>0</v>
      </c>
      <c r="GU73">
        <v>0</v>
      </c>
      <c r="GV73">
        <v>0</v>
      </c>
      <c r="GW73">
        <v>0</v>
      </c>
      <c r="GY73">
        <f t="shared" si="1"/>
        <v>1042</v>
      </c>
      <c r="HA73">
        <v>0</v>
      </c>
      <c r="HB73">
        <v>0</v>
      </c>
      <c r="HC73">
        <v>0</v>
      </c>
      <c r="HD73">
        <v>0</v>
      </c>
      <c r="HE73">
        <v>0</v>
      </c>
      <c r="HF73">
        <v>0</v>
      </c>
      <c r="HG73">
        <v>1</v>
      </c>
      <c r="HH73">
        <v>3</v>
      </c>
      <c r="HI73">
        <v>4</v>
      </c>
      <c r="HJ73">
        <v>1</v>
      </c>
      <c r="HK73">
        <v>2</v>
      </c>
      <c r="HL73">
        <v>3</v>
      </c>
      <c r="HM73">
        <v>2730</v>
      </c>
      <c r="HN73">
        <v>2834</v>
      </c>
      <c r="HO73">
        <v>5564</v>
      </c>
    </row>
    <row r="74" spans="1:223">
      <c r="A74" t="s">
        <v>1511</v>
      </c>
      <c r="B74">
        <v>13</v>
      </c>
      <c r="C74">
        <v>8</v>
      </c>
      <c r="D74">
        <v>20</v>
      </c>
      <c r="E74">
        <v>18</v>
      </c>
      <c r="F74">
        <v>18</v>
      </c>
      <c r="G74">
        <v>18</v>
      </c>
      <c r="H74">
        <v>24</v>
      </c>
      <c r="I74">
        <v>12</v>
      </c>
      <c r="J74">
        <v>11</v>
      </c>
      <c r="K74">
        <v>24</v>
      </c>
      <c r="L74">
        <v>27</v>
      </c>
      <c r="M74">
        <v>28</v>
      </c>
      <c r="N74">
        <v>27</v>
      </c>
      <c r="O74">
        <v>28</v>
      </c>
      <c r="P74">
        <v>32</v>
      </c>
      <c r="Q74">
        <v>22</v>
      </c>
      <c r="R74">
        <v>30</v>
      </c>
      <c r="S74">
        <v>23</v>
      </c>
      <c r="T74">
        <v>25</v>
      </c>
      <c r="U74">
        <v>25</v>
      </c>
      <c r="V74">
        <v>28</v>
      </c>
      <c r="W74">
        <v>24</v>
      </c>
      <c r="X74">
        <v>39</v>
      </c>
      <c r="Y74">
        <v>28</v>
      </c>
      <c r="Z74">
        <v>28</v>
      </c>
      <c r="AA74">
        <v>22</v>
      </c>
      <c r="AB74">
        <v>38</v>
      </c>
      <c r="AC74">
        <v>25</v>
      </c>
      <c r="AD74">
        <v>32</v>
      </c>
      <c r="AE74">
        <v>24</v>
      </c>
      <c r="AF74">
        <v>36</v>
      </c>
      <c r="AG74">
        <v>32</v>
      </c>
      <c r="AH74">
        <v>31</v>
      </c>
      <c r="AI74">
        <v>26</v>
      </c>
      <c r="AJ74">
        <v>32</v>
      </c>
      <c r="AK74">
        <v>18</v>
      </c>
      <c r="AL74">
        <v>31</v>
      </c>
      <c r="AM74">
        <v>26</v>
      </c>
      <c r="AN74">
        <v>32</v>
      </c>
      <c r="AO74">
        <v>19</v>
      </c>
      <c r="AP74">
        <v>39</v>
      </c>
      <c r="AQ74">
        <v>27</v>
      </c>
      <c r="AR74">
        <v>21</v>
      </c>
      <c r="AS74">
        <v>26</v>
      </c>
      <c r="AT74">
        <v>27</v>
      </c>
      <c r="AU74">
        <v>34</v>
      </c>
      <c r="AV74">
        <v>38</v>
      </c>
      <c r="AW74">
        <v>37</v>
      </c>
      <c r="AX74">
        <v>43</v>
      </c>
      <c r="AY74">
        <v>34</v>
      </c>
      <c r="AZ74">
        <v>41</v>
      </c>
      <c r="BA74">
        <v>34</v>
      </c>
      <c r="BB74">
        <v>36</v>
      </c>
      <c r="BC74">
        <v>39</v>
      </c>
      <c r="BD74">
        <v>46</v>
      </c>
      <c r="BE74">
        <v>30</v>
      </c>
      <c r="BF74">
        <v>35</v>
      </c>
      <c r="BG74">
        <v>26</v>
      </c>
      <c r="BH74">
        <v>32</v>
      </c>
      <c r="BI74">
        <v>38</v>
      </c>
      <c r="BJ74">
        <v>33</v>
      </c>
      <c r="BK74">
        <v>25</v>
      </c>
      <c r="BL74">
        <v>37</v>
      </c>
      <c r="BM74">
        <v>36</v>
      </c>
      <c r="BN74">
        <v>34</v>
      </c>
      <c r="BO74">
        <v>17</v>
      </c>
      <c r="BP74">
        <v>31</v>
      </c>
      <c r="BQ74">
        <v>35</v>
      </c>
      <c r="BR74">
        <v>31</v>
      </c>
      <c r="BS74">
        <v>30</v>
      </c>
      <c r="BT74">
        <v>37</v>
      </c>
      <c r="BU74">
        <v>35</v>
      </c>
      <c r="BV74">
        <v>34</v>
      </c>
      <c r="BW74">
        <v>30</v>
      </c>
      <c r="BX74">
        <v>38</v>
      </c>
      <c r="BY74">
        <v>29</v>
      </c>
      <c r="BZ74">
        <v>54</v>
      </c>
      <c r="CA74">
        <v>27</v>
      </c>
      <c r="CB74">
        <v>38</v>
      </c>
      <c r="CC74">
        <v>41</v>
      </c>
      <c r="CD74">
        <v>44</v>
      </c>
      <c r="CE74">
        <v>58</v>
      </c>
      <c r="CF74">
        <v>51</v>
      </c>
      <c r="CG74">
        <v>39</v>
      </c>
      <c r="CH74">
        <v>33</v>
      </c>
      <c r="CI74">
        <v>38</v>
      </c>
      <c r="CJ74">
        <v>50</v>
      </c>
      <c r="CK74">
        <v>43</v>
      </c>
      <c r="CL74">
        <v>42</v>
      </c>
      <c r="CM74">
        <v>57</v>
      </c>
      <c r="CN74">
        <v>46</v>
      </c>
      <c r="CO74">
        <v>35</v>
      </c>
      <c r="CP74">
        <v>40</v>
      </c>
      <c r="CQ74">
        <v>48</v>
      </c>
      <c r="CR74">
        <v>38</v>
      </c>
      <c r="CS74">
        <v>51</v>
      </c>
      <c r="CT74">
        <v>44</v>
      </c>
      <c r="CU74">
        <v>36</v>
      </c>
      <c r="CV74">
        <v>45</v>
      </c>
      <c r="CW74">
        <v>50</v>
      </c>
      <c r="CX74">
        <v>49</v>
      </c>
      <c r="CY74">
        <v>53</v>
      </c>
      <c r="CZ74">
        <v>41</v>
      </c>
      <c r="DA74">
        <v>44</v>
      </c>
      <c r="DB74">
        <v>44</v>
      </c>
      <c r="DC74">
        <v>51</v>
      </c>
      <c r="DD74">
        <v>37</v>
      </c>
      <c r="DE74">
        <v>44</v>
      </c>
      <c r="DF74">
        <v>43</v>
      </c>
      <c r="DG74">
        <v>36</v>
      </c>
      <c r="DH74">
        <v>34</v>
      </c>
      <c r="DI74">
        <v>58</v>
      </c>
      <c r="DJ74">
        <v>42</v>
      </c>
      <c r="DK74">
        <v>43</v>
      </c>
      <c r="DL74">
        <v>35</v>
      </c>
      <c r="DM74">
        <v>41</v>
      </c>
      <c r="DN74">
        <v>32</v>
      </c>
      <c r="DO74">
        <v>50</v>
      </c>
      <c r="DP74">
        <v>34</v>
      </c>
      <c r="DQ74">
        <v>34</v>
      </c>
      <c r="DR74">
        <v>25</v>
      </c>
      <c r="DS74">
        <v>43</v>
      </c>
      <c r="DT74">
        <v>35</v>
      </c>
      <c r="DU74">
        <v>38</v>
      </c>
      <c r="DV74">
        <v>41</v>
      </c>
      <c r="DW74">
        <v>35</v>
      </c>
      <c r="DX74">
        <v>34</v>
      </c>
      <c r="DY74">
        <v>30</v>
      </c>
      <c r="DZ74">
        <v>26</v>
      </c>
      <c r="EA74">
        <v>36</v>
      </c>
      <c r="EB74">
        <v>29</v>
      </c>
      <c r="EC74">
        <v>29</v>
      </c>
      <c r="ED74">
        <v>30</v>
      </c>
      <c r="EE74">
        <v>32</v>
      </c>
      <c r="EF74">
        <v>28</v>
      </c>
      <c r="EG74">
        <v>37</v>
      </c>
      <c r="EH74">
        <v>28</v>
      </c>
      <c r="EI74">
        <v>29</v>
      </c>
      <c r="EJ74">
        <v>27</v>
      </c>
      <c r="EK74">
        <v>35</v>
      </c>
      <c r="EL74">
        <v>25</v>
      </c>
      <c r="EM74">
        <v>29</v>
      </c>
      <c r="EN74">
        <v>26</v>
      </c>
      <c r="EO74">
        <v>28</v>
      </c>
      <c r="EP74">
        <v>12</v>
      </c>
      <c r="EQ74">
        <v>35</v>
      </c>
      <c r="ER74">
        <v>19</v>
      </c>
      <c r="ES74">
        <v>27</v>
      </c>
      <c r="ET74">
        <v>24</v>
      </c>
      <c r="EU74">
        <v>15</v>
      </c>
      <c r="EV74">
        <v>20</v>
      </c>
      <c r="EW74">
        <v>21</v>
      </c>
      <c r="EX74">
        <v>16</v>
      </c>
      <c r="EY74">
        <v>30</v>
      </c>
      <c r="EZ74">
        <v>19</v>
      </c>
      <c r="FA74">
        <v>16</v>
      </c>
      <c r="FB74">
        <v>16</v>
      </c>
      <c r="FC74">
        <v>15</v>
      </c>
      <c r="FD74">
        <v>15</v>
      </c>
      <c r="FE74">
        <v>22</v>
      </c>
      <c r="FF74">
        <v>13</v>
      </c>
      <c r="FG74">
        <v>12</v>
      </c>
      <c r="FH74">
        <v>8</v>
      </c>
      <c r="FI74">
        <v>11</v>
      </c>
      <c r="FJ74">
        <v>4</v>
      </c>
      <c r="FK74">
        <v>13</v>
      </c>
      <c r="FL74">
        <v>5</v>
      </c>
      <c r="FM74">
        <v>13</v>
      </c>
      <c r="FN74">
        <v>4</v>
      </c>
      <c r="FO74">
        <v>9</v>
      </c>
      <c r="FP74">
        <v>1</v>
      </c>
      <c r="FQ74">
        <v>5</v>
      </c>
      <c r="FR74">
        <v>2</v>
      </c>
      <c r="FS74">
        <v>3</v>
      </c>
      <c r="FT74">
        <v>4</v>
      </c>
      <c r="FU74">
        <v>5</v>
      </c>
      <c r="FV74">
        <v>4</v>
      </c>
      <c r="FW74">
        <v>6</v>
      </c>
      <c r="FX74">
        <v>3</v>
      </c>
      <c r="FY74">
        <v>2</v>
      </c>
      <c r="FZ74">
        <v>2</v>
      </c>
      <c r="GA74">
        <v>5</v>
      </c>
      <c r="GB74">
        <v>0</v>
      </c>
      <c r="GC74">
        <v>2</v>
      </c>
      <c r="GD74">
        <v>1</v>
      </c>
      <c r="GE74">
        <v>2</v>
      </c>
      <c r="GF74">
        <v>1</v>
      </c>
      <c r="GG74">
        <v>2</v>
      </c>
      <c r="GH74">
        <v>0</v>
      </c>
      <c r="GI74">
        <v>0</v>
      </c>
      <c r="GJ74">
        <v>0</v>
      </c>
      <c r="GK74">
        <v>1</v>
      </c>
      <c r="GL74">
        <v>0</v>
      </c>
      <c r="GM74">
        <v>0</v>
      </c>
      <c r="GN74">
        <v>0</v>
      </c>
      <c r="GO74">
        <v>1</v>
      </c>
      <c r="GP74">
        <v>0</v>
      </c>
      <c r="GQ74">
        <v>0</v>
      </c>
      <c r="GR74">
        <v>0</v>
      </c>
      <c r="GS74">
        <v>0</v>
      </c>
      <c r="GT74">
        <v>0</v>
      </c>
      <c r="GU74">
        <v>0</v>
      </c>
      <c r="GV74">
        <v>0</v>
      </c>
      <c r="GW74">
        <v>0</v>
      </c>
      <c r="GY74">
        <f t="shared" si="1"/>
        <v>1221</v>
      </c>
      <c r="HA74">
        <v>0</v>
      </c>
      <c r="HB74">
        <v>0</v>
      </c>
      <c r="HC74">
        <v>0</v>
      </c>
      <c r="HD74">
        <v>0</v>
      </c>
      <c r="HE74">
        <v>0</v>
      </c>
      <c r="HF74">
        <v>0</v>
      </c>
      <c r="HG74">
        <v>1</v>
      </c>
      <c r="HH74">
        <v>1</v>
      </c>
      <c r="HI74">
        <v>2</v>
      </c>
      <c r="HJ74">
        <v>0</v>
      </c>
      <c r="HK74">
        <v>0</v>
      </c>
      <c r="HL74">
        <v>0</v>
      </c>
      <c r="HM74">
        <v>2651</v>
      </c>
      <c r="HN74">
        <v>2664</v>
      </c>
      <c r="HO74">
        <v>5315</v>
      </c>
    </row>
    <row r="75" spans="1:223">
      <c r="A75" t="s">
        <v>1512</v>
      </c>
      <c r="B75">
        <v>13</v>
      </c>
      <c r="C75">
        <v>17</v>
      </c>
      <c r="D75">
        <v>15</v>
      </c>
      <c r="E75">
        <v>19</v>
      </c>
      <c r="F75">
        <v>15</v>
      </c>
      <c r="G75">
        <v>9</v>
      </c>
      <c r="H75">
        <v>17</v>
      </c>
      <c r="I75">
        <v>11</v>
      </c>
      <c r="J75">
        <v>28</v>
      </c>
      <c r="K75">
        <v>15</v>
      </c>
      <c r="L75">
        <v>21</v>
      </c>
      <c r="M75">
        <v>17</v>
      </c>
      <c r="N75">
        <v>21</v>
      </c>
      <c r="O75">
        <v>20</v>
      </c>
      <c r="P75">
        <v>19</v>
      </c>
      <c r="Q75">
        <v>20</v>
      </c>
      <c r="R75">
        <v>23</v>
      </c>
      <c r="S75">
        <v>24</v>
      </c>
      <c r="T75">
        <v>24</v>
      </c>
      <c r="U75">
        <v>30</v>
      </c>
      <c r="V75">
        <v>24</v>
      </c>
      <c r="W75">
        <v>15</v>
      </c>
      <c r="X75">
        <v>18</v>
      </c>
      <c r="Y75">
        <v>9</v>
      </c>
      <c r="Z75">
        <v>23</v>
      </c>
      <c r="AA75">
        <v>13</v>
      </c>
      <c r="AB75">
        <v>17</v>
      </c>
      <c r="AC75">
        <v>18</v>
      </c>
      <c r="AD75">
        <v>19</v>
      </c>
      <c r="AE75">
        <v>13</v>
      </c>
      <c r="AF75">
        <v>22</v>
      </c>
      <c r="AG75">
        <v>17</v>
      </c>
      <c r="AH75">
        <v>26</v>
      </c>
      <c r="AI75">
        <v>20</v>
      </c>
      <c r="AJ75">
        <v>25</v>
      </c>
      <c r="AK75">
        <v>23</v>
      </c>
      <c r="AL75">
        <v>18</v>
      </c>
      <c r="AM75">
        <v>26</v>
      </c>
      <c r="AN75">
        <v>28</v>
      </c>
      <c r="AO75">
        <v>15</v>
      </c>
      <c r="AP75">
        <v>30</v>
      </c>
      <c r="AQ75">
        <v>23</v>
      </c>
      <c r="AR75">
        <v>23</v>
      </c>
      <c r="AS75">
        <v>15</v>
      </c>
      <c r="AT75">
        <v>21</v>
      </c>
      <c r="AU75">
        <v>29</v>
      </c>
      <c r="AV75">
        <v>36</v>
      </c>
      <c r="AW75">
        <v>22</v>
      </c>
      <c r="AX75">
        <v>30</v>
      </c>
      <c r="AY75">
        <v>31</v>
      </c>
      <c r="AZ75">
        <v>42</v>
      </c>
      <c r="BA75">
        <v>26</v>
      </c>
      <c r="BB75">
        <v>23</v>
      </c>
      <c r="BC75">
        <v>21</v>
      </c>
      <c r="BD75">
        <v>42</v>
      </c>
      <c r="BE75">
        <v>39</v>
      </c>
      <c r="BF75">
        <v>31</v>
      </c>
      <c r="BG75">
        <v>36</v>
      </c>
      <c r="BH75">
        <v>31</v>
      </c>
      <c r="BI75">
        <v>37</v>
      </c>
      <c r="BJ75">
        <v>25</v>
      </c>
      <c r="BK75">
        <v>30</v>
      </c>
      <c r="BL75">
        <v>30</v>
      </c>
      <c r="BM75">
        <v>24</v>
      </c>
      <c r="BN75">
        <v>34</v>
      </c>
      <c r="BO75">
        <v>28</v>
      </c>
      <c r="BP75">
        <v>22</v>
      </c>
      <c r="BQ75">
        <v>23</v>
      </c>
      <c r="BR75">
        <v>23</v>
      </c>
      <c r="BS75">
        <v>26</v>
      </c>
      <c r="BT75">
        <v>21</v>
      </c>
      <c r="BU75">
        <v>31</v>
      </c>
      <c r="BV75">
        <v>34</v>
      </c>
      <c r="BW75">
        <v>25</v>
      </c>
      <c r="BX75">
        <v>32</v>
      </c>
      <c r="BY75">
        <v>28</v>
      </c>
      <c r="BZ75">
        <v>29</v>
      </c>
      <c r="CA75">
        <v>26</v>
      </c>
      <c r="CB75">
        <v>32</v>
      </c>
      <c r="CC75">
        <v>24</v>
      </c>
      <c r="CD75">
        <v>29</v>
      </c>
      <c r="CE75">
        <v>34</v>
      </c>
      <c r="CF75">
        <v>36</v>
      </c>
      <c r="CG75">
        <v>35</v>
      </c>
      <c r="CH75">
        <v>32</v>
      </c>
      <c r="CI75">
        <v>34</v>
      </c>
      <c r="CJ75">
        <v>46</v>
      </c>
      <c r="CK75">
        <v>28</v>
      </c>
      <c r="CL75">
        <v>36</v>
      </c>
      <c r="CM75">
        <v>25</v>
      </c>
      <c r="CN75">
        <v>34</v>
      </c>
      <c r="CO75">
        <v>30</v>
      </c>
      <c r="CP75">
        <v>24</v>
      </c>
      <c r="CQ75">
        <v>30</v>
      </c>
      <c r="CR75">
        <v>30</v>
      </c>
      <c r="CS75">
        <v>39</v>
      </c>
      <c r="CT75">
        <v>29</v>
      </c>
      <c r="CU75">
        <v>36</v>
      </c>
      <c r="CV75">
        <v>36</v>
      </c>
      <c r="CW75">
        <v>35</v>
      </c>
      <c r="CX75">
        <v>40</v>
      </c>
      <c r="CY75">
        <v>47</v>
      </c>
      <c r="CZ75">
        <v>32</v>
      </c>
      <c r="DA75">
        <v>47</v>
      </c>
      <c r="DB75">
        <v>40</v>
      </c>
      <c r="DC75">
        <v>39</v>
      </c>
      <c r="DD75">
        <v>36</v>
      </c>
      <c r="DE75">
        <v>42</v>
      </c>
      <c r="DF75">
        <v>29</v>
      </c>
      <c r="DG75">
        <v>33</v>
      </c>
      <c r="DH75">
        <v>43</v>
      </c>
      <c r="DI75">
        <v>32</v>
      </c>
      <c r="DJ75">
        <v>39</v>
      </c>
      <c r="DK75">
        <v>35</v>
      </c>
      <c r="DL75">
        <v>29</v>
      </c>
      <c r="DM75">
        <v>39</v>
      </c>
      <c r="DN75">
        <v>17</v>
      </c>
      <c r="DO75">
        <v>23</v>
      </c>
      <c r="DP75">
        <v>36</v>
      </c>
      <c r="DQ75">
        <v>30</v>
      </c>
      <c r="DR75">
        <v>30</v>
      </c>
      <c r="DS75">
        <v>37</v>
      </c>
      <c r="DT75">
        <v>18</v>
      </c>
      <c r="DU75">
        <v>31</v>
      </c>
      <c r="DV75">
        <v>24</v>
      </c>
      <c r="DW75">
        <v>20</v>
      </c>
      <c r="DX75">
        <v>22</v>
      </c>
      <c r="DY75">
        <v>25</v>
      </c>
      <c r="DZ75">
        <v>19</v>
      </c>
      <c r="EA75">
        <v>17</v>
      </c>
      <c r="EB75">
        <v>16</v>
      </c>
      <c r="EC75">
        <v>19</v>
      </c>
      <c r="ED75">
        <v>18</v>
      </c>
      <c r="EE75">
        <v>17</v>
      </c>
      <c r="EF75">
        <v>16</v>
      </c>
      <c r="EG75">
        <v>15</v>
      </c>
      <c r="EH75">
        <v>17</v>
      </c>
      <c r="EI75">
        <v>23</v>
      </c>
      <c r="EJ75">
        <v>16</v>
      </c>
      <c r="EK75">
        <v>26</v>
      </c>
      <c r="EL75">
        <v>13</v>
      </c>
      <c r="EM75">
        <v>29</v>
      </c>
      <c r="EN75">
        <v>21</v>
      </c>
      <c r="EO75">
        <v>23</v>
      </c>
      <c r="EP75">
        <v>11</v>
      </c>
      <c r="EQ75">
        <v>20</v>
      </c>
      <c r="ER75">
        <v>9</v>
      </c>
      <c r="ES75">
        <v>12</v>
      </c>
      <c r="ET75">
        <v>14</v>
      </c>
      <c r="EU75">
        <v>17</v>
      </c>
      <c r="EV75">
        <v>8</v>
      </c>
      <c r="EW75">
        <v>12</v>
      </c>
      <c r="EX75">
        <v>16</v>
      </c>
      <c r="EY75">
        <v>19</v>
      </c>
      <c r="EZ75">
        <v>10</v>
      </c>
      <c r="FA75">
        <v>13</v>
      </c>
      <c r="FB75">
        <v>8</v>
      </c>
      <c r="FC75">
        <v>14</v>
      </c>
      <c r="FD75">
        <v>4</v>
      </c>
      <c r="FE75">
        <v>6</v>
      </c>
      <c r="FF75">
        <v>7</v>
      </c>
      <c r="FG75">
        <v>2</v>
      </c>
      <c r="FH75">
        <v>8</v>
      </c>
      <c r="FI75">
        <v>9</v>
      </c>
      <c r="FJ75">
        <v>4</v>
      </c>
      <c r="FK75">
        <v>13</v>
      </c>
      <c r="FL75">
        <v>2</v>
      </c>
      <c r="FM75">
        <v>4</v>
      </c>
      <c r="FN75">
        <v>8</v>
      </c>
      <c r="FO75">
        <v>9</v>
      </c>
      <c r="FP75">
        <v>2</v>
      </c>
      <c r="FQ75">
        <v>2</v>
      </c>
      <c r="FR75">
        <v>1</v>
      </c>
      <c r="FS75">
        <v>12</v>
      </c>
      <c r="FT75">
        <v>1</v>
      </c>
      <c r="FU75">
        <v>5</v>
      </c>
      <c r="FV75">
        <v>1</v>
      </c>
      <c r="FW75">
        <v>0</v>
      </c>
      <c r="FX75">
        <v>0</v>
      </c>
      <c r="FY75">
        <v>2</v>
      </c>
      <c r="FZ75">
        <v>2</v>
      </c>
      <c r="GA75">
        <v>0</v>
      </c>
      <c r="GB75">
        <v>0</v>
      </c>
      <c r="GC75">
        <v>1</v>
      </c>
      <c r="GD75">
        <v>0</v>
      </c>
      <c r="GE75">
        <v>1</v>
      </c>
      <c r="GF75">
        <v>2</v>
      </c>
      <c r="GG75">
        <v>3</v>
      </c>
      <c r="GH75">
        <v>0</v>
      </c>
      <c r="GI75">
        <v>0</v>
      </c>
      <c r="GJ75">
        <v>0</v>
      </c>
      <c r="GK75">
        <v>0</v>
      </c>
      <c r="GL75">
        <v>0</v>
      </c>
      <c r="GM75">
        <v>0</v>
      </c>
      <c r="GN75">
        <v>0</v>
      </c>
      <c r="GO75">
        <v>0</v>
      </c>
      <c r="GP75">
        <v>0</v>
      </c>
      <c r="GQ75">
        <v>0</v>
      </c>
      <c r="GR75">
        <v>1</v>
      </c>
      <c r="GS75">
        <v>0</v>
      </c>
      <c r="GT75">
        <v>0</v>
      </c>
      <c r="GU75">
        <v>0</v>
      </c>
      <c r="GV75">
        <v>0</v>
      </c>
      <c r="GW75">
        <v>0</v>
      </c>
      <c r="GY75">
        <f t="shared" si="1"/>
        <v>807</v>
      </c>
      <c r="HA75">
        <v>0</v>
      </c>
      <c r="HB75">
        <v>0</v>
      </c>
      <c r="HC75">
        <v>0</v>
      </c>
      <c r="HD75">
        <v>0</v>
      </c>
      <c r="HE75">
        <v>0</v>
      </c>
      <c r="HF75">
        <v>0</v>
      </c>
      <c r="HG75">
        <v>2</v>
      </c>
      <c r="HH75">
        <v>0</v>
      </c>
      <c r="HI75">
        <v>2</v>
      </c>
      <c r="HJ75">
        <v>0</v>
      </c>
      <c r="HK75">
        <v>0</v>
      </c>
      <c r="HL75">
        <v>0</v>
      </c>
      <c r="HM75">
        <v>2031</v>
      </c>
      <c r="HN75">
        <v>2046</v>
      </c>
      <c r="HO75">
        <v>4077</v>
      </c>
    </row>
    <row r="76" spans="1:223" s="13" customFormat="1">
      <c r="A76" s="13" t="s">
        <v>129</v>
      </c>
      <c r="B76" s="13">
        <v>223</v>
      </c>
      <c r="C76" s="13">
        <v>232</v>
      </c>
      <c r="D76" s="13">
        <v>250</v>
      </c>
      <c r="E76" s="13">
        <v>236</v>
      </c>
      <c r="F76" s="13">
        <v>262</v>
      </c>
      <c r="G76" s="13">
        <v>241</v>
      </c>
      <c r="H76" s="13">
        <v>292</v>
      </c>
      <c r="I76" s="13">
        <v>255</v>
      </c>
      <c r="J76" s="13">
        <v>277</v>
      </c>
      <c r="K76" s="13">
        <v>272</v>
      </c>
      <c r="L76" s="13">
        <v>296</v>
      </c>
      <c r="M76" s="13">
        <v>268</v>
      </c>
      <c r="N76" s="13">
        <v>302</v>
      </c>
      <c r="O76" s="13">
        <v>255</v>
      </c>
      <c r="P76" s="13">
        <v>298</v>
      </c>
      <c r="Q76" s="13">
        <v>263</v>
      </c>
      <c r="R76" s="13">
        <v>309</v>
      </c>
      <c r="S76" s="13">
        <v>310</v>
      </c>
      <c r="T76" s="13">
        <v>344</v>
      </c>
      <c r="U76" s="13">
        <v>326</v>
      </c>
      <c r="V76" s="13">
        <v>325</v>
      </c>
      <c r="W76" s="13">
        <v>285</v>
      </c>
      <c r="X76" s="13">
        <v>318</v>
      </c>
      <c r="Y76" s="13">
        <v>315</v>
      </c>
      <c r="Z76" s="13">
        <v>341</v>
      </c>
      <c r="AA76" s="13">
        <v>307</v>
      </c>
      <c r="AB76" s="13">
        <v>297</v>
      </c>
      <c r="AC76" s="13">
        <v>326</v>
      </c>
      <c r="AD76" s="13">
        <v>304</v>
      </c>
      <c r="AE76" s="13">
        <v>292</v>
      </c>
      <c r="AF76" s="13">
        <v>353</v>
      </c>
      <c r="AG76" s="13">
        <v>306</v>
      </c>
      <c r="AH76" s="13">
        <v>341</v>
      </c>
      <c r="AI76" s="13">
        <v>336</v>
      </c>
      <c r="AJ76" s="13">
        <v>368</v>
      </c>
      <c r="AK76" s="13">
        <v>326</v>
      </c>
      <c r="AL76" s="13">
        <v>338</v>
      </c>
      <c r="AM76" s="13">
        <v>304</v>
      </c>
      <c r="AN76" s="13">
        <v>359</v>
      </c>
      <c r="AO76" s="13">
        <v>271</v>
      </c>
      <c r="AP76" s="13">
        <v>369</v>
      </c>
      <c r="AQ76" s="13">
        <v>327</v>
      </c>
      <c r="AR76" s="13">
        <v>339</v>
      </c>
      <c r="AS76" s="13">
        <v>312</v>
      </c>
      <c r="AT76" s="13">
        <v>368</v>
      </c>
      <c r="AU76" s="13">
        <v>407</v>
      </c>
      <c r="AV76" s="13">
        <v>403</v>
      </c>
      <c r="AW76" s="13">
        <v>435</v>
      </c>
      <c r="AX76" s="13">
        <v>457</v>
      </c>
      <c r="AY76" s="13">
        <v>436</v>
      </c>
      <c r="AZ76" s="13">
        <v>456</v>
      </c>
      <c r="BA76" s="13">
        <v>395</v>
      </c>
      <c r="BB76" s="13">
        <v>412</v>
      </c>
      <c r="BC76" s="13">
        <v>398</v>
      </c>
      <c r="BD76" s="13">
        <v>451</v>
      </c>
      <c r="BE76" s="13">
        <v>429</v>
      </c>
      <c r="BF76" s="13">
        <v>446</v>
      </c>
      <c r="BG76" s="13">
        <v>418</v>
      </c>
      <c r="BH76" s="13">
        <v>477</v>
      </c>
      <c r="BI76" s="13">
        <v>448</v>
      </c>
      <c r="BJ76" s="13">
        <v>476</v>
      </c>
      <c r="BK76" s="13">
        <v>427</v>
      </c>
      <c r="BL76" s="13">
        <v>403</v>
      </c>
      <c r="BM76" s="13">
        <v>390</v>
      </c>
      <c r="BN76" s="13">
        <v>380</v>
      </c>
      <c r="BO76" s="13">
        <v>386</v>
      </c>
      <c r="BP76" s="13">
        <v>390</v>
      </c>
      <c r="BQ76" s="13">
        <v>352</v>
      </c>
      <c r="BR76" s="13">
        <v>438</v>
      </c>
      <c r="BS76" s="13">
        <v>366</v>
      </c>
      <c r="BT76" s="13">
        <v>397</v>
      </c>
      <c r="BU76" s="13">
        <v>381</v>
      </c>
      <c r="BV76" s="13">
        <v>405</v>
      </c>
      <c r="BW76" s="13">
        <v>376</v>
      </c>
      <c r="BX76" s="13">
        <v>419</v>
      </c>
      <c r="BY76" s="13">
        <v>392</v>
      </c>
      <c r="BZ76" s="13">
        <v>430</v>
      </c>
      <c r="CA76" s="13">
        <v>404</v>
      </c>
      <c r="CB76" s="13">
        <v>479</v>
      </c>
      <c r="CC76" s="13">
        <v>441</v>
      </c>
      <c r="CD76" s="13">
        <v>477</v>
      </c>
      <c r="CE76" s="13">
        <v>515</v>
      </c>
      <c r="CF76" s="13">
        <v>461</v>
      </c>
      <c r="CG76" s="13">
        <v>469</v>
      </c>
      <c r="CH76" s="13">
        <v>461</v>
      </c>
      <c r="CI76" s="13">
        <v>462</v>
      </c>
      <c r="CJ76" s="13">
        <v>524</v>
      </c>
      <c r="CK76" s="13">
        <v>488</v>
      </c>
      <c r="CL76" s="13">
        <v>482</v>
      </c>
      <c r="CM76" s="13">
        <v>502</v>
      </c>
      <c r="CN76" s="13">
        <v>507</v>
      </c>
      <c r="CO76" s="13">
        <v>493</v>
      </c>
      <c r="CP76" s="13">
        <v>528</v>
      </c>
      <c r="CQ76" s="13">
        <v>504</v>
      </c>
      <c r="CR76" s="13">
        <v>516</v>
      </c>
      <c r="CS76" s="13">
        <v>513</v>
      </c>
      <c r="CT76" s="13">
        <v>539</v>
      </c>
      <c r="CU76" s="13">
        <v>532</v>
      </c>
      <c r="CV76" s="13">
        <v>477</v>
      </c>
      <c r="CW76" s="13">
        <v>516</v>
      </c>
      <c r="CX76" s="13">
        <v>482</v>
      </c>
      <c r="CY76" s="13">
        <v>515</v>
      </c>
      <c r="CZ76" s="13">
        <v>537</v>
      </c>
      <c r="DA76" s="13">
        <v>558</v>
      </c>
      <c r="DB76" s="13">
        <v>498</v>
      </c>
      <c r="DC76" s="13">
        <v>523</v>
      </c>
      <c r="DD76" s="13">
        <v>459</v>
      </c>
      <c r="DE76" s="13">
        <v>543</v>
      </c>
      <c r="DF76" s="13">
        <v>482</v>
      </c>
      <c r="DG76" s="13">
        <v>465</v>
      </c>
      <c r="DH76" s="13">
        <v>426</v>
      </c>
      <c r="DI76" s="13">
        <v>446</v>
      </c>
      <c r="DJ76" s="13">
        <v>485</v>
      </c>
      <c r="DK76" s="13">
        <v>496</v>
      </c>
      <c r="DL76" s="13">
        <v>400</v>
      </c>
      <c r="DM76" s="13">
        <v>369</v>
      </c>
      <c r="DN76" s="13">
        <v>393</v>
      </c>
      <c r="DO76" s="13">
        <v>409</v>
      </c>
      <c r="DP76" s="13">
        <v>344</v>
      </c>
      <c r="DQ76" s="13">
        <v>397</v>
      </c>
      <c r="DR76" s="13">
        <v>341</v>
      </c>
      <c r="DS76" s="13">
        <v>386</v>
      </c>
      <c r="DT76" s="13">
        <v>318</v>
      </c>
      <c r="DU76" s="13">
        <v>380</v>
      </c>
      <c r="DV76" s="13">
        <v>286</v>
      </c>
      <c r="DW76" s="13">
        <v>312</v>
      </c>
      <c r="DX76" s="13">
        <v>323</v>
      </c>
      <c r="DY76" s="13">
        <v>316</v>
      </c>
      <c r="DZ76" s="13">
        <v>287</v>
      </c>
      <c r="EA76" s="13">
        <v>275</v>
      </c>
      <c r="EB76" s="13">
        <v>243</v>
      </c>
      <c r="EC76" s="13">
        <v>274</v>
      </c>
      <c r="ED76" s="13">
        <v>231</v>
      </c>
      <c r="EE76" s="13">
        <v>248</v>
      </c>
      <c r="EF76" s="13">
        <v>242</v>
      </c>
      <c r="EG76" s="13">
        <v>302</v>
      </c>
      <c r="EH76" s="13">
        <v>260</v>
      </c>
      <c r="EI76" s="13">
        <v>289</v>
      </c>
      <c r="EJ76" s="13">
        <v>195</v>
      </c>
      <c r="EK76" s="13">
        <v>221</v>
      </c>
      <c r="EL76" s="13">
        <v>202</v>
      </c>
      <c r="EM76" s="13">
        <v>247</v>
      </c>
      <c r="EN76" s="13">
        <v>202</v>
      </c>
      <c r="EO76" s="13">
        <v>219</v>
      </c>
      <c r="EP76" s="13">
        <v>145</v>
      </c>
      <c r="EQ76" s="13">
        <v>199</v>
      </c>
      <c r="ER76" s="13">
        <v>178</v>
      </c>
      <c r="ES76" s="13">
        <v>169</v>
      </c>
      <c r="ET76" s="13">
        <v>134</v>
      </c>
      <c r="EU76" s="13">
        <v>166</v>
      </c>
      <c r="EV76" s="13">
        <v>95</v>
      </c>
      <c r="EW76" s="13">
        <v>151</v>
      </c>
      <c r="EX76" s="13">
        <v>104</v>
      </c>
      <c r="EY76" s="13">
        <v>127</v>
      </c>
      <c r="EZ76" s="13">
        <v>74</v>
      </c>
      <c r="FA76" s="13">
        <v>115</v>
      </c>
      <c r="FB76" s="13">
        <v>77</v>
      </c>
      <c r="FC76" s="13">
        <v>95</v>
      </c>
      <c r="FD76" s="13">
        <v>80</v>
      </c>
      <c r="FE76" s="13">
        <v>99</v>
      </c>
      <c r="FF76" s="13">
        <v>77</v>
      </c>
      <c r="FG76" s="13">
        <v>97</v>
      </c>
      <c r="FH76" s="13">
        <v>53</v>
      </c>
      <c r="FI76" s="13">
        <v>82</v>
      </c>
      <c r="FJ76" s="13">
        <v>44</v>
      </c>
      <c r="FK76" s="13">
        <v>80</v>
      </c>
      <c r="FL76" s="13">
        <v>48</v>
      </c>
      <c r="FM76" s="13">
        <v>64</v>
      </c>
      <c r="FN76" s="13">
        <v>33</v>
      </c>
      <c r="FO76" s="13">
        <v>56</v>
      </c>
      <c r="FP76" s="13">
        <v>30</v>
      </c>
      <c r="FQ76" s="13">
        <v>59</v>
      </c>
      <c r="FR76" s="13">
        <v>20</v>
      </c>
      <c r="FS76" s="13">
        <v>45</v>
      </c>
      <c r="FT76" s="13">
        <v>16</v>
      </c>
      <c r="FU76" s="13">
        <v>37</v>
      </c>
      <c r="FV76" s="13">
        <v>15</v>
      </c>
      <c r="FW76" s="13">
        <v>29</v>
      </c>
      <c r="FX76" s="13">
        <v>13</v>
      </c>
      <c r="FY76" s="13">
        <v>19</v>
      </c>
      <c r="FZ76" s="13">
        <v>9</v>
      </c>
      <c r="GA76" s="13">
        <v>17</v>
      </c>
      <c r="GB76" s="13">
        <v>4</v>
      </c>
      <c r="GC76" s="13">
        <v>15</v>
      </c>
      <c r="GD76" s="13">
        <v>12</v>
      </c>
      <c r="GE76" s="13">
        <v>7</v>
      </c>
      <c r="GF76" s="13">
        <v>6</v>
      </c>
      <c r="GG76" s="13">
        <v>8</v>
      </c>
      <c r="GH76" s="13">
        <v>5</v>
      </c>
      <c r="GI76" s="13">
        <v>2</v>
      </c>
      <c r="GJ76" s="13">
        <v>2</v>
      </c>
      <c r="GK76" s="13">
        <v>6</v>
      </c>
      <c r="GL76" s="13">
        <v>2</v>
      </c>
      <c r="GM76" s="13">
        <v>3</v>
      </c>
      <c r="GN76" s="13">
        <v>0</v>
      </c>
      <c r="GO76" s="13">
        <v>3</v>
      </c>
      <c r="GP76" s="13">
        <v>0</v>
      </c>
      <c r="GQ76" s="13">
        <v>3</v>
      </c>
      <c r="GR76" s="13">
        <v>1</v>
      </c>
      <c r="GS76" s="13">
        <v>8</v>
      </c>
      <c r="GT76" s="13">
        <v>0</v>
      </c>
      <c r="GU76" s="13">
        <v>2</v>
      </c>
      <c r="GV76" s="13">
        <v>1</v>
      </c>
      <c r="GW76" s="13">
        <v>1</v>
      </c>
      <c r="GY76">
        <f t="shared" si="1"/>
        <v>9641</v>
      </c>
      <c r="HA76" s="13">
        <v>0</v>
      </c>
      <c r="HB76" s="13">
        <v>0</v>
      </c>
      <c r="HC76" s="13">
        <v>0</v>
      </c>
      <c r="HD76" s="13">
        <v>43</v>
      </c>
      <c r="HE76" s="13">
        <v>14</v>
      </c>
      <c r="HF76" s="13">
        <v>57</v>
      </c>
      <c r="HG76" s="13">
        <v>13</v>
      </c>
      <c r="HH76" s="13">
        <v>12</v>
      </c>
      <c r="HI76" s="13">
        <v>25</v>
      </c>
      <c r="HJ76" s="13">
        <v>6</v>
      </c>
      <c r="HK76" s="13">
        <v>0</v>
      </c>
      <c r="HL76" s="13">
        <v>6</v>
      </c>
      <c r="HM76" s="13">
        <v>28540</v>
      </c>
      <c r="HN76" s="13">
        <v>28620</v>
      </c>
      <c r="HO76" s="13">
        <v>57160</v>
      </c>
    </row>
    <row r="77" spans="1:223">
      <c r="A77" t="s">
        <v>1513</v>
      </c>
      <c r="B77">
        <v>12</v>
      </c>
      <c r="C77">
        <v>17</v>
      </c>
      <c r="D77">
        <v>22</v>
      </c>
      <c r="E77">
        <v>20</v>
      </c>
      <c r="F77">
        <v>29</v>
      </c>
      <c r="G77">
        <v>20</v>
      </c>
      <c r="H77">
        <v>32</v>
      </c>
      <c r="I77">
        <v>21</v>
      </c>
      <c r="J77">
        <v>25</v>
      </c>
      <c r="K77">
        <v>29</v>
      </c>
      <c r="L77">
        <v>21</v>
      </c>
      <c r="M77">
        <v>16</v>
      </c>
      <c r="N77">
        <v>36</v>
      </c>
      <c r="O77">
        <v>18</v>
      </c>
      <c r="P77">
        <v>25</v>
      </c>
      <c r="Q77">
        <v>32</v>
      </c>
      <c r="R77">
        <v>24</v>
      </c>
      <c r="S77">
        <v>24</v>
      </c>
      <c r="T77">
        <v>36</v>
      </c>
      <c r="U77">
        <v>31</v>
      </c>
      <c r="V77">
        <v>29</v>
      </c>
      <c r="W77">
        <v>25</v>
      </c>
      <c r="X77">
        <v>35</v>
      </c>
      <c r="Y77">
        <v>27</v>
      </c>
      <c r="Z77">
        <v>32</v>
      </c>
      <c r="AA77">
        <v>24</v>
      </c>
      <c r="AB77">
        <v>27</v>
      </c>
      <c r="AC77">
        <v>33</v>
      </c>
      <c r="AD77">
        <v>29</v>
      </c>
      <c r="AE77">
        <v>24</v>
      </c>
      <c r="AF77">
        <v>38</v>
      </c>
      <c r="AG77">
        <v>22</v>
      </c>
      <c r="AH77">
        <v>31</v>
      </c>
      <c r="AI77">
        <v>34</v>
      </c>
      <c r="AJ77">
        <v>27</v>
      </c>
      <c r="AK77">
        <v>31</v>
      </c>
      <c r="AL77">
        <v>33</v>
      </c>
      <c r="AM77">
        <v>30</v>
      </c>
      <c r="AN77">
        <v>37</v>
      </c>
      <c r="AO77">
        <v>28</v>
      </c>
      <c r="AP77">
        <v>31</v>
      </c>
      <c r="AQ77">
        <v>29</v>
      </c>
      <c r="AR77">
        <v>40</v>
      </c>
      <c r="AS77">
        <v>30</v>
      </c>
      <c r="AT77">
        <v>34</v>
      </c>
      <c r="AU77">
        <v>26</v>
      </c>
      <c r="AV77">
        <v>44</v>
      </c>
      <c r="AW77">
        <v>36</v>
      </c>
      <c r="AX77">
        <v>37</v>
      </c>
      <c r="AY77">
        <v>52</v>
      </c>
      <c r="AZ77">
        <v>46</v>
      </c>
      <c r="BA77">
        <v>30</v>
      </c>
      <c r="BB77">
        <v>31</v>
      </c>
      <c r="BC77">
        <v>41</v>
      </c>
      <c r="BD77">
        <v>38</v>
      </c>
      <c r="BE77">
        <v>40</v>
      </c>
      <c r="BF77">
        <v>52</v>
      </c>
      <c r="BG77">
        <v>39</v>
      </c>
      <c r="BH77">
        <v>41</v>
      </c>
      <c r="BI77">
        <v>42</v>
      </c>
      <c r="BJ77">
        <v>41</v>
      </c>
      <c r="BK77">
        <v>44</v>
      </c>
      <c r="BL77">
        <v>33</v>
      </c>
      <c r="BM77">
        <v>32</v>
      </c>
      <c r="BN77">
        <v>38</v>
      </c>
      <c r="BO77">
        <v>39</v>
      </c>
      <c r="BP77">
        <v>38</v>
      </c>
      <c r="BQ77">
        <v>36</v>
      </c>
      <c r="BR77">
        <v>42</v>
      </c>
      <c r="BS77">
        <v>42</v>
      </c>
      <c r="BT77">
        <v>43</v>
      </c>
      <c r="BU77">
        <v>41</v>
      </c>
      <c r="BV77">
        <v>34</v>
      </c>
      <c r="BW77">
        <v>33</v>
      </c>
      <c r="BX77">
        <v>52</v>
      </c>
      <c r="BY77">
        <v>37</v>
      </c>
      <c r="BZ77">
        <v>33</v>
      </c>
      <c r="CA77">
        <v>37</v>
      </c>
      <c r="CB77">
        <v>36</v>
      </c>
      <c r="CC77">
        <v>48</v>
      </c>
      <c r="CD77">
        <v>54</v>
      </c>
      <c r="CE77">
        <v>48</v>
      </c>
      <c r="CF77">
        <v>48</v>
      </c>
      <c r="CG77">
        <v>50</v>
      </c>
      <c r="CH77">
        <v>49</v>
      </c>
      <c r="CI77">
        <v>39</v>
      </c>
      <c r="CJ77">
        <v>44</v>
      </c>
      <c r="CK77">
        <v>34</v>
      </c>
      <c r="CL77">
        <v>43</v>
      </c>
      <c r="CM77">
        <v>46</v>
      </c>
      <c r="CN77">
        <v>38</v>
      </c>
      <c r="CO77">
        <v>49</v>
      </c>
      <c r="CP77">
        <v>53</v>
      </c>
      <c r="CQ77">
        <v>55</v>
      </c>
      <c r="CR77">
        <v>44</v>
      </c>
      <c r="CS77">
        <v>50</v>
      </c>
      <c r="CT77">
        <v>58</v>
      </c>
      <c r="CU77">
        <v>60</v>
      </c>
      <c r="CV77">
        <v>50</v>
      </c>
      <c r="CW77">
        <v>48</v>
      </c>
      <c r="CX77">
        <v>50</v>
      </c>
      <c r="CY77">
        <v>59</v>
      </c>
      <c r="CZ77">
        <v>43</v>
      </c>
      <c r="DA77">
        <v>43</v>
      </c>
      <c r="DB77">
        <v>56</v>
      </c>
      <c r="DC77">
        <v>49</v>
      </c>
      <c r="DD77">
        <v>38</v>
      </c>
      <c r="DE77">
        <v>42</v>
      </c>
      <c r="DF77">
        <v>36</v>
      </c>
      <c r="DG77">
        <v>41</v>
      </c>
      <c r="DH77">
        <v>31</v>
      </c>
      <c r="DI77">
        <v>47</v>
      </c>
      <c r="DJ77">
        <v>45</v>
      </c>
      <c r="DK77">
        <v>45</v>
      </c>
      <c r="DL77">
        <v>35</v>
      </c>
      <c r="DM77">
        <v>28</v>
      </c>
      <c r="DN77">
        <v>34</v>
      </c>
      <c r="DO77">
        <v>34</v>
      </c>
      <c r="DP77">
        <v>25</v>
      </c>
      <c r="DQ77">
        <v>36</v>
      </c>
      <c r="DR77">
        <v>26</v>
      </c>
      <c r="DS77">
        <v>26</v>
      </c>
      <c r="DT77">
        <v>22</v>
      </c>
      <c r="DU77">
        <v>44</v>
      </c>
      <c r="DV77">
        <v>35</v>
      </c>
      <c r="DW77">
        <v>23</v>
      </c>
      <c r="DX77">
        <v>24</v>
      </c>
      <c r="DY77">
        <v>34</v>
      </c>
      <c r="DZ77">
        <v>19</v>
      </c>
      <c r="EA77">
        <v>29</v>
      </c>
      <c r="EB77">
        <v>31</v>
      </c>
      <c r="EC77">
        <v>24</v>
      </c>
      <c r="ED77">
        <v>11</v>
      </c>
      <c r="EE77">
        <v>29</v>
      </c>
      <c r="EF77">
        <v>26</v>
      </c>
      <c r="EG77">
        <v>23</v>
      </c>
      <c r="EH77">
        <v>27</v>
      </c>
      <c r="EI77">
        <v>29</v>
      </c>
      <c r="EJ77">
        <v>22</v>
      </c>
      <c r="EK77">
        <v>15</v>
      </c>
      <c r="EL77">
        <v>18</v>
      </c>
      <c r="EM77">
        <v>15</v>
      </c>
      <c r="EN77">
        <v>19</v>
      </c>
      <c r="EO77">
        <v>19</v>
      </c>
      <c r="EP77">
        <v>11</v>
      </c>
      <c r="EQ77">
        <v>23</v>
      </c>
      <c r="ER77">
        <v>9</v>
      </c>
      <c r="ES77">
        <v>21</v>
      </c>
      <c r="ET77">
        <v>15</v>
      </c>
      <c r="EU77">
        <v>12</v>
      </c>
      <c r="EV77">
        <v>7</v>
      </c>
      <c r="EW77">
        <v>14</v>
      </c>
      <c r="EX77">
        <v>11</v>
      </c>
      <c r="EY77">
        <v>9</v>
      </c>
      <c r="EZ77">
        <v>7</v>
      </c>
      <c r="FA77">
        <v>13</v>
      </c>
      <c r="FB77">
        <v>7</v>
      </c>
      <c r="FC77">
        <v>8</v>
      </c>
      <c r="FD77">
        <v>6</v>
      </c>
      <c r="FE77">
        <v>6</v>
      </c>
      <c r="FF77">
        <v>8</v>
      </c>
      <c r="FG77">
        <v>9</v>
      </c>
      <c r="FH77">
        <v>2</v>
      </c>
      <c r="FI77">
        <v>7</v>
      </c>
      <c r="FJ77">
        <v>6</v>
      </c>
      <c r="FK77">
        <v>5</v>
      </c>
      <c r="FL77">
        <v>4</v>
      </c>
      <c r="FM77">
        <v>6</v>
      </c>
      <c r="FN77">
        <v>4</v>
      </c>
      <c r="FO77">
        <v>12</v>
      </c>
      <c r="FP77">
        <v>0</v>
      </c>
      <c r="FQ77">
        <v>4</v>
      </c>
      <c r="FR77">
        <v>1</v>
      </c>
      <c r="FS77">
        <v>3</v>
      </c>
      <c r="FT77">
        <v>0</v>
      </c>
      <c r="FU77">
        <v>6</v>
      </c>
      <c r="FV77">
        <v>1</v>
      </c>
      <c r="FW77">
        <v>1</v>
      </c>
      <c r="FX77">
        <v>3</v>
      </c>
      <c r="FY77">
        <v>3</v>
      </c>
      <c r="FZ77">
        <v>1</v>
      </c>
      <c r="GA77">
        <v>1</v>
      </c>
      <c r="GB77">
        <v>0</v>
      </c>
      <c r="GC77">
        <v>1</v>
      </c>
      <c r="GD77">
        <v>1</v>
      </c>
      <c r="GE77">
        <v>0</v>
      </c>
      <c r="GF77">
        <v>0</v>
      </c>
      <c r="GG77">
        <v>1</v>
      </c>
      <c r="GH77">
        <v>0</v>
      </c>
      <c r="GI77">
        <v>0</v>
      </c>
      <c r="GJ77">
        <v>0</v>
      </c>
      <c r="GK77">
        <v>1</v>
      </c>
      <c r="GL77">
        <v>0</v>
      </c>
      <c r="GM77">
        <v>0</v>
      </c>
      <c r="GN77">
        <v>0</v>
      </c>
      <c r="GO77">
        <v>0</v>
      </c>
      <c r="GP77">
        <v>0</v>
      </c>
      <c r="GQ77">
        <v>0</v>
      </c>
      <c r="GR77">
        <v>0</v>
      </c>
      <c r="GS77">
        <v>0</v>
      </c>
      <c r="GT77">
        <v>0</v>
      </c>
      <c r="GU77">
        <v>0</v>
      </c>
      <c r="GV77">
        <v>0</v>
      </c>
      <c r="GW77">
        <v>0</v>
      </c>
      <c r="GY77">
        <f t="shared" si="1"/>
        <v>860</v>
      </c>
      <c r="HA77">
        <v>0</v>
      </c>
      <c r="HB77">
        <v>0</v>
      </c>
      <c r="HC77">
        <v>0</v>
      </c>
      <c r="HD77">
        <v>43</v>
      </c>
      <c r="HE77">
        <v>14</v>
      </c>
      <c r="HF77">
        <v>57</v>
      </c>
      <c r="HG77">
        <v>1</v>
      </c>
      <c r="HH77">
        <v>0</v>
      </c>
      <c r="HI77">
        <v>1</v>
      </c>
      <c r="HJ77">
        <v>0</v>
      </c>
      <c r="HK77">
        <v>0</v>
      </c>
      <c r="HL77">
        <v>0</v>
      </c>
      <c r="HM77">
        <v>2666</v>
      </c>
      <c r="HN77">
        <v>2653</v>
      </c>
      <c r="HO77">
        <v>5319</v>
      </c>
    </row>
    <row r="78" spans="1:223">
      <c r="A78" t="s">
        <v>1514</v>
      </c>
      <c r="B78">
        <v>34</v>
      </c>
      <c r="C78">
        <v>27</v>
      </c>
      <c r="D78">
        <v>31</v>
      </c>
      <c r="E78">
        <v>27</v>
      </c>
      <c r="F78">
        <v>25</v>
      </c>
      <c r="G78">
        <v>29</v>
      </c>
      <c r="H78">
        <v>27</v>
      </c>
      <c r="I78">
        <v>35</v>
      </c>
      <c r="J78">
        <v>33</v>
      </c>
      <c r="K78">
        <v>33</v>
      </c>
      <c r="L78">
        <v>31</v>
      </c>
      <c r="M78">
        <v>21</v>
      </c>
      <c r="N78">
        <v>24</v>
      </c>
      <c r="O78">
        <v>29</v>
      </c>
      <c r="P78">
        <v>41</v>
      </c>
      <c r="Q78">
        <v>39</v>
      </c>
      <c r="R78">
        <v>23</v>
      </c>
      <c r="S78">
        <v>37</v>
      </c>
      <c r="T78">
        <v>37</v>
      </c>
      <c r="U78">
        <v>32</v>
      </c>
      <c r="V78">
        <v>37</v>
      </c>
      <c r="W78">
        <v>25</v>
      </c>
      <c r="X78">
        <v>39</v>
      </c>
      <c r="Y78">
        <v>39</v>
      </c>
      <c r="Z78">
        <v>35</v>
      </c>
      <c r="AA78">
        <v>39</v>
      </c>
      <c r="AB78">
        <v>32</v>
      </c>
      <c r="AC78">
        <v>33</v>
      </c>
      <c r="AD78">
        <v>37</v>
      </c>
      <c r="AE78">
        <v>26</v>
      </c>
      <c r="AF78">
        <v>34</v>
      </c>
      <c r="AG78">
        <v>31</v>
      </c>
      <c r="AH78">
        <v>43</v>
      </c>
      <c r="AI78">
        <v>35</v>
      </c>
      <c r="AJ78">
        <v>50</v>
      </c>
      <c r="AK78">
        <v>34</v>
      </c>
      <c r="AL78">
        <v>38</v>
      </c>
      <c r="AM78">
        <v>47</v>
      </c>
      <c r="AN78">
        <v>38</v>
      </c>
      <c r="AO78">
        <v>34</v>
      </c>
      <c r="AP78">
        <v>31</v>
      </c>
      <c r="AQ78">
        <v>53</v>
      </c>
      <c r="AR78">
        <v>45</v>
      </c>
      <c r="AS78">
        <v>37</v>
      </c>
      <c r="AT78">
        <v>34</v>
      </c>
      <c r="AU78">
        <v>41</v>
      </c>
      <c r="AV78">
        <v>48</v>
      </c>
      <c r="AW78">
        <v>43</v>
      </c>
      <c r="AX78">
        <v>65</v>
      </c>
      <c r="AY78">
        <v>58</v>
      </c>
      <c r="AZ78">
        <v>53</v>
      </c>
      <c r="BA78">
        <v>56</v>
      </c>
      <c r="BB78">
        <v>59</v>
      </c>
      <c r="BC78">
        <v>41</v>
      </c>
      <c r="BD78">
        <v>61</v>
      </c>
      <c r="BE78">
        <v>57</v>
      </c>
      <c r="BF78">
        <v>51</v>
      </c>
      <c r="BG78">
        <v>45</v>
      </c>
      <c r="BH78">
        <v>55</v>
      </c>
      <c r="BI78">
        <v>43</v>
      </c>
      <c r="BJ78">
        <v>69</v>
      </c>
      <c r="BK78">
        <v>53</v>
      </c>
      <c r="BL78">
        <v>53</v>
      </c>
      <c r="BM78">
        <v>54</v>
      </c>
      <c r="BN78">
        <v>43</v>
      </c>
      <c r="BO78">
        <v>40</v>
      </c>
      <c r="BP78">
        <v>44</v>
      </c>
      <c r="BQ78">
        <v>40</v>
      </c>
      <c r="BR78">
        <v>60</v>
      </c>
      <c r="BS78">
        <v>39</v>
      </c>
      <c r="BT78">
        <v>50</v>
      </c>
      <c r="BU78">
        <v>42</v>
      </c>
      <c r="BV78">
        <v>49</v>
      </c>
      <c r="BW78">
        <v>55</v>
      </c>
      <c r="BX78">
        <v>40</v>
      </c>
      <c r="BY78">
        <v>41</v>
      </c>
      <c r="BZ78">
        <v>54</v>
      </c>
      <c r="CA78">
        <v>41</v>
      </c>
      <c r="CB78">
        <v>42</v>
      </c>
      <c r="CC78">
        <v>47</v>
      </c>
      <c r="CD78">
        <v>34</v>
      </c>
      <c r="CE78">
        <v>60</v>
      </c>
      <c r="CF78">
        <v>50</v>
      </c>
      <c r="CG78">
        <v>56</v>
      </c>
      <c r="CH78">
        <v>59</v>
      </c>
      <c r="CI78">
        <v>54</v>
      </c>
      <c r="CJ78">
        <v>57</v>
      </c>
      <c r="CK78">
        <v>59</v>
      </c>
      <c r="CL78">
        <v>45</v>
      </c>
      <c r="CM78">
        <v>55</v>
      </c>
      <c r="CN78">
        <v>58</v>
      </c>
      <c r="CO78">
        <v>56</v>
      </c>
      <c r="CP78">
        <v>54</v>
      </c>
      <c r="CQ78">
        <v>58</v>
      </c>
      <c r="CR78">
        <v>46</v>
      </c>
      <c r="CS78">
        <v>54</v>
      </c>
      <c r="CT78">
        <v>59</v>
      </c>
      <c r="CU78">
        <v>57</v>
      </c>
      <c r="CV78">
        <v>50</v>
      </c>
      <c r="CW78">
        <v>46</v>
      </c>
      <c r="CX78">
        <v>53</v>
      </c>
      <c r="CY78">
        <v>56</v>
      </c>
      <c r="CZ78">
        <v>77</v>
      </c>
      <c r="DA78">
        <v>68</v>
      </c>
      <c r="DB78">
        <v>48</v>
      </c>
      <c r="DC78">
        <v>68</v>
      </c>
      <c r="DD78">
        <v>57</v>
      </c>
      <c r="DE78">
        <v>86</v>
      </c>
      <c r="DF78">
        <v>57</v>
      </c>
      <c r="DG78">
        <v>56</v>
      </c>
      <c r="DH78">
        <v>49</v>
      </c>
      <c r="DI78">
        <v>60</v>
      </c>
      <c r="DJ78">
        <v>69</v>
      </c>
      <c r="DK78">
        <v>69</v>
      </c>
      <c r="DL78">
        <v>64</v>
      </c>
      <c r="DM78">
        <v>43</v>
      </c>
      <c r="DN78">
        <v>60</v>
      </c>
      <c r="DO78">
        <v>53</v>
      </c>
      <c r="DP78">
        <v>50</v>
      </c>
      <c r="DQ78">
        <v>63</v>
      </c>
      <c r="DR78">
        <v>48</v>
      </c>
      <c r="DS78">
        <v>59</v>
      </c>
      <c r="DT78">
        <v>42</v>
      </c>
      <c r="DU78">
        <v>43</v>
      </c>
      <c r="DV78">
        <v>40</v>
      </c>
      <c r="DW78">
        <v>34</v>
      </c>
      <c r="DX78">
        <v>34</v>
      </c>
      <c r="DY78">
        <v>32</v>
      </c>
      <c r="DZ78">
        <v>33</v>
      </c>
      <c r="EA78">
        <v>32</v>
      </c>
      <c r="EB78">
        <v>30</v>
      </c>
      <c r="EC78">
        <v>38</v>
      </c>
      <c r="ED78">
        <v>36</v>
      </c>
      <c r="EE78">
        <v>33</v>
      </c>
      <c r="EF78">
        <v>30</v>
      </c>
      <c r="EG78">
        <v>26</v>
      </c>
      <c r="EH78">
        <v>29</v>
      </c>
      <c r="EI78">
        <v>36</v>
      </c>
      <c r="EJ78">
        <v>23</v>
      </c>
      <c r="EK78">
        <v>27</v>
      </c>
      <c r="EL78">
        <v>18</v>
      </c>
      <c r="EM78">
        <v>34</v>
      </c>
      <c r="EN78">
        <v>22</v>
      </c>
      <c r="EO78">
        <v>23</v>
      </c>
      <c r="EP78">
        <v>13</v>
      </c>
      <c r="EQ78">
        <v>25</v>
      </c>
      <c r="ER78">
        <v>23</v>
      </c>
      <c r="ES78">
        <v>16</v>
      </c>
      <c r="ET78">
        <v>18</v>
      </c>
      <c r="EU78">
        <v>22</v>
      </c>
      <c r="EV78">
        <v>9</v>
      </c>
      <c r="EW78">
        <v>15</v>
      </c>
      <c r="EX78">
        <v>16</v>
      </c>
      <c r="EY78">
        <v>17</v>
      </c>
      <c r="EZ78">
        <v>10</v>
      </c>
      <c r="FA78">
        <v>12</v>
      </c>
      <c r="FB78">
        <v>11</v>
      </c>
      <c r="FC78">
        <v>12</v>
      </c>
      <c r="FD78">
        <v>4</v>
      </c>
      <c r="FE78">
        <v>10</v>
      </c>
      <c r="FF78">
        <v>12</v>
      </c>
      <c r="FG78">
        <v>12</v>
      </c>
      <c r="FH78">
        <v>9</v>
      </c>
      <c r="FI78">
        <v>6</v>
      </c>
      <c r="FJ78">
        <v>3</v>
      </c>
      <c r="FK78">
        <v>9</v>
      </c>
      <c r="FL78">
        <v>5</v>
      </c>
      <c r="FM78">
        <v>8</v>
      </c>
      <c r="FN78">
        <v>8</v>
      </c>
      <c r="FO78">
        <v>2</v>
      </c>
      <c r="FP78">
        <v>7</v>
      </c>
      <c r="FQ78">
        <v>7</v>
      </c>
      <c r="FR78">
        <v>1</v>
      </c>
      <c r="FS78">
        <v>7</v>
      </c>
      <c r="FT78">
        <v>4</v>
      </c>
      <c r="FU78">
        <v>5</v>
      </c>
      <c r="FV78">
        <v>3</v>
      </c>
      <c r="FW78">
        <v>1</v>
      </c>
      <c r="FX78">
        <v>1</v>
      </c>
      <c r="FY78">
        <v>3</v>
      </c>
      <c r="FZ78">
        <v>0</v>
      </c>
      <c r="GA78">
        <v>0</v>
      </c>
      <c r="GB78">
        <v>1</v>
      </c>
      <c r="GC78">
        <v>3</v>
      </c>
      <c r="GD78">
        <v>0</v>
      </c>
      <c r="GE78">
        <v>0</v>
      </c>
      <c r="GF78">
        <v>1</v>
      </c>
      <c r="GG78">
        <v>1</v>
      </c>
      <c r="GH78">
        <v>1</v>
      </c>
      <c r="GI78">
        <v>0</v>
      </c>
      <c r="GJ78">
        <v>1</v>
      </c>
      <c r="GK78">
        <v>0</v>
      </c>
      <c r="GL78">
        <v>0</v>
      </c>
      <c r="GM78">
        <v>0</v>
      </c>
      <c r="GN78">
        <v>0</v>
      </c>
      <c r="GO78">
        <v>0</v>
      </c>
      <c r="GP78">
        <v>0</v>
      </c>
      <c r="GQ78">
        <v>1</v>
      </c>
      <c r="GR78">
        <v>0</v>
      </c>
      <c r="GS78">
        <v>2</v>
      </c>
      <c r="GT78">
        <v>0</v>
      </c>
      <c r="GU78">
        <v>0</v>
      </c>
      <c r="GV78">
        <v>0</v>
      </c>
      <c r="GW78">
        <v>0</v>
      </c>
      <c r="GY78">
        <f t="shared" si="1"/>
        <v>1159</v>
      </c>
      <c r="HA78">
        <v>0</v>
      </c>
      <c r="HB78">
        <v>0</v>
      </c>
      <c r="HC78">
        <v>0</v>
      </c>
      <c r="HD78">
        <v>0</v>
      </c>
      <c r="HE78">
        <v>0</v>
      </c>
      <c r="HF78">
        <v>0</v>
      </c>
      <c r="HG78">
        <v>1</v>
      </c>
      <c r="HH78">
        <v>1</v>
      </c>
      <c r="HI78">
        <v>2</v>
      </c>
      <c r="HJ78">
        <v>1</v>
      </c>
      <c r="HK78">
        <v>0</v>
      </c>
      <c r="HL78">
        <v>1</v>
      </c>
      <c r="HM78">
        <v>3339</v>
      </c>
      <c r="HN78">
        <v>3369</v>
      </c>
      <c r="HO78">
        <v>6708</v>
      </c>
    </row>
    <row r="79" spans="1:223">
      <c r="A79" t="s">
        <v>1515</v>
      </c>
      <c r="B79">
        <v>16</v>
      </c>
      <c r="C79">
        <v>17</v>
      </c>
      <c r="D79">
        <v>15</v>
      </c>
      <c r="E79">
        <v>12</v>
      </c>
      <c r="F79">
        <v>12</v>
      </c>
      <c r="G79">
        <v>22</v>
      </c>
      <c r="H79">
        <v>23</v>
      </c>
      <c r="I79">
        <v>21</v>
      </c>
      <c r="J79">
        <v>22</v>
      </c>
      <c r="K79">
        <v>13</v>
      </c>
      <c r="L79">
        <v>17</v>
      </c>
      <c r="M79">
        <v>17</v>
      </c>
      <c r="N79">
        <v>27</v>
      </c>
      <c r="O79">
        <v>20</v>
      </c>
      <c r="P79">
        <v>23</v>
      </c>
      <c r="Q79">
        <v>21</v>
      </c>
      <c r="R79">
        <v>25</v>
      </c>
      <c r="S79">
        <v>20</v>
      </c>
      <c r="T79">
        <v>35</v>
      </c>
      <c r="U79">
        <v>25</v>
      </c>
      <c r="V79">
        <v>23</v>
      </c>
      <c r="W79">
        <v>19</v>
      </c>
      <c r="X79">
        <v>22</v>
      </c>
      <c r="Y79">
        <v>25</v>
      </c>
      <c r="Z79">
        <v>33</v>
      </c>
      <c r="AA79">
        <v>21</v>
      </c>
      <c r="AB79">
        <v>19</v>
      </c>
      <c r="AC79">
        <v>23</v>
      </c>
      <c r="AD79">
        <v>21</v>
      </c>
      <c r="AE79">
        <v>22</v>
      </c>
      <c r="AF79">
        <v>31</v>
      </c>
      <c r="AG79">
        <v>17</v>
      </c>
      <c r="AH79">
        <v>25</v>
      </c>
      <c r="AI79">
        <v>27</v>
      </c>
      <c r="AJ79">
        <v>30</v>
      </c>
      <c r="AK79">
        <v>22</v>
      </c>
      <c r="AL79">
        <v>25</v>
      </c>
      <c r="AM79">
        <v>15</v>
      </c>
      <c r="AN79">
        <v>23</v>
      </c>
      <c r="AO79">
        <v>19</v>
      </c>
      <c r="AP79">
        <v>34</v>
      </c>
      <c r="AQ79">
        <v>28</v>
      </c>
      <c r="AR79">
        <v>13</v>
      </c>
      <c r="AS79">
        <v>22</v>
      </c>
      <c r="AT79">
        <v>24</v>
      </c>
      <c r="AU79">
        <v>34</v>
      </c>
      <c r="AV79">
        <v>29</v>
      </c>
      <c r="AW79">
        <v>38</v>
      </c>
      <c r="AX79">
        <v>38</v>
      </c>
      <c r="AY79">
        <v>26</v>
      </c>
      <c r="AZ79">
        <v>26</v>
      </c>
      <c r="BA79">
        <v>26</v>
      </c>
      <c r="BB79">
        <v>21</v>
      </c>
      <c r="BC79">
        <v>34</v>
      </c>
      <c r="BD79">
        <v>27</v>
      </c>
      <c r="BE79">
        <v>25</v>
      </c>
      <c r="BF79">
        <v>37</v>
      </c>
      <c r="BG79">
        <v>24</v>
      </c>
      <c r="BH79">
        <v>40</v>
      </c>
      <c r="BI79">
        <v>30</v>
      </c>
      <c r="BJ79">
        <v>23</v>
      </c>
      <c r="BK79">
        <v>20</v>
      </c>
      <c r="BL79">
        <v>28</v>
      </c>
      <c r="BM79">
        <v>21</v>
      </c>
      <c r="BN79">
        <v>28</v>
      </c>
      <c r="BO79">
        <v>29</v>
      </c>
      <c r="BP79">
        <v>36</v>
      </c>
      <c r="BQ79">
        <v>26</v>
      </c>
      <c r="BR79">
        <v>29</v>
      </c>
      <c r="BS79">
        <v>22</v>
      </c>
      <c r="BT79">
        <v>29</v>
      </c>
      <c r="BU79">
        <v>21</v>
      </c>
      <c r="BV79">
        <v>31</v>
      </c>
      <c r="BW79">
        <v>31</v>
      </c>
      <c r="BX79">
        <v>31</v>
      </c>
      <c r="BY79">
        <v>22</v>
      </c>
      <c r="BZ79">
        <v>31</v>
      </c>
      <c r="CA79">
        <v>26</v>
      </c>
      <c r="CB79">
        <v>51</v>
      </c>
      <c r="CC79">
        <v>27</v>
      </c>
      <c r="CD79">
        <v>41</v>
      </c>
      <c r="CE79">
        <v>43</v>
      </c>
      <c r="CF79">
        <v>30</v>
      </c>
      <c r="CG79">
        <v>40</v>
      </c>
      <c r="CH79">
        <v>37</v>
      </c>
      <c r="CI79">
        <v>29</v>
      </c>
      <c r="CJ79">
        <v>45</v>
      </c>
      <c r="CK79">
        <v>39</v>
      </c>
      <c r="CL79">
        <v>25</v>
      </c>
      <c r="CM79">
        <v>33</v>
      </c>
      <c r="CN79">
        <v>33</v>
      </c>
      <c r="CO79">
        <v>41</v>
      </c>
      <c r="CP79">
        <v>39</v>
      </c>
      <c r="CQ79">
        <v>31</v>
      </c>
      <c r="CR79">
        <v>48</v>
      </c>
      <c r="CS79">
        <v>30</v>
      </c>
      <c r="CT79">
        <v>46</v>
      </c>
      <c r="CU79">
        <v>34</v>
      </c>
      <c r="CV79">
        <v>35</v>
      </c>
      <c r="CW79">
        <v>31</v>
      </c>
      <c r="CX79">
        <v>33</v>
      </c>
      <c r="CY79">
        <v>31</v>
      </c>
      <c r="CZ79">
        <v>42</v>
      </c>
      <c r="DA79">
        <v>36</v>
      </c>
      <c r="DB79">
        <v>28</v>
      </c>
      <c r="DC79">
        <v>33</v>
      </c>
      <c r="DD79">
        <v>39</v>
      </c>
      <c r="DE79">
        <v>35</v>
      </c>
      <c r="DF79">
        <v>28</v>
      </c>
      <c r="DG79">
        <v>36</v>
      </c>
      <c r="DH79">
        <v>28</v>
      </c>
      <c r="DI79">
        <v>42</v>
      </c>
      <c r="DJ79">
        <v>40</v>
      </c>
      <c r="DK79">
        <v>23</v>
      </c>
      <c r="DL79">
        <v>24</v>
      </c>
      <c r="DM79">
        <v>27</v>
      </c>
      <c r="DN79">
        <v>16</v>
      </c>
      <c r="DO79">
        <v>16</v>
      </c>
      <c r="DP79">
        <v>25</v>
      </c>
      <c r="DQ79">
        <v>33</v>
      </c>
      <c r="DR79">
        <v>28</v>
      </c>
      <c r="DS79">
        <v>41</v>
      </c>
      <c r="DT79">
        <v>23</v>
      </c>
      <c r="DU79">
        <v>23</v>
      </c>
      <c r="DV79">
        <v>19</v>
      </c>
      <c r="DW79">
        <v>25</v>
      </c>
      <c r="DX79">
        <v>23</v>
      </c>
      <c r="DY79">
        <v>21</v>
      </c>
      <c r="DZ79">
        <v>16</v>
      </c>
      <c r="EA79">
        <v>16</v>
      </c>
      <c r="EB79">
        <v>26</v>
      </c>
      <c r="EC79">
        <v>20</v>
      </c>
      <c r="ED79">
        <v>21</v>
      </c>
      <c r="EE79">
        <v>17</v>
      </c>
      <c r="EF79">
        <v>13</v>
      </c>
      <c r="EG79">
        <v>26</v>
      </c>
      <c r="EH79">
        <v>21</v>
      </c>
      <c r="EI79">
        <v>29</v>
      </c>
      <c r="EJ79">
        <v>16</v>
      </c>
      <c r="EK79">
        <v>20</v>
      </c>
      <c r="EL79">
        <v>10</v>
      </c>
      <c r="EM79">
        <v>22</v>
      </c>
      <c r="EN79">
        <v>16</v>
      </c>
      <c r="EO79">
        <v>15</v>
      </c>
      <c r="EP79">
        <v>8</v>
      </c>
      <c r="EQ79">
        <v>10</v>
      </c>
      <c r="ER79">
        <v>15</v>
      </c>
      <c r="ES79">
        <v>12</v>
      </c>
      <c r="ET79">
        <v>5</v>
      </c>
      <c r="EU79">
        <v>10</v>
      </c>
      <c r="EV79">
        <v>5</v>
      </c>
      <c r="EW79">
        <v>8</v>
      </c>
      <c r="EX79">
        <v>4</v>
      </c>
      <c r="EY79">
        <v>9</v>
      </c>
      <c r="EZ79">
        <v>7</v>
      </c>
      <c r="FA79">
        <v>4</v>
      </c>
      <c r="FB79">
        <v>5</v>
      </c>
      <c r="FC79">
        <v>6</v>
      </c>
      <c r="FD79">
        <v>6</v>
      </c>
      <c r="FE79">
        <v>10</v>
      </c>
      <c r="FF79">
        <v>4</v>
      </c>
      <c r="FG79">
        <v>6</v>
      </c>
      <c r="FH79">
        <v>2</v>
      </c>
      <c r="FI79">
        <v>5</v>
      </c>
      <c r="FJ79">
        <v>1</v>
      </c>
      <c r="FK79">
        <v>8</v>
      </c>
      <c r="FL79">
        <v>2</v>
      </c>
      <c r="FM79">
        <v>3</v>
      </c>
      <c r="FN79">
        <v>2</v>
      </c>
      <c r="FO79">
        <v>4</v>
      </c>
      <c r="FP79">
        <v>3</v>
      </c>
      <c r="FQ79">
        <v>3</v>
      </c>
      <c r="FR79">
        <v>0</v>
      </c>
      <c r="FS79">
        <v>4</v>
      </c>
      <c r="FT79">
        <v>0</v>
      </c>
      <c r="FU79">
        <v>0</v>
      </c>
      <c r="FV79">
        <v>1</v>
      </c>
      <c r="FW79">
        <v>3</v>
      </c>
      <c r="FX79">
        <v>0</v>
      </c>
      <c r="FY79">
        <v>0</v>
      </c>
      <c r="FZ79">
        <v>0</v>
      </c>
      <c r="GA79">
        <v>3</v>
      </c>
      <c r="GB79">
        <v>0</v>
      </c>
      <c r="GC79">
        <v>0</v>
      </c>
      <c r="GD79">
        <v>3</v>
      </c>
      <c r="GE79">
        <v>0</v>
      </c>
      <c r="GF79">
        <v>0</v>
      </c>
      <c r="GG79">
        <v>1</v>
      </c>
      <c r="GH79">
        <v>1</v>
      </c>
      <c r="GI79">
        <v>0</v>
      </c>
      <c r="GJ79">
        <v>0</v>
      </c>
      <c r="GK79">
        <v>0</v>
      </c>
      <c r="GL79">
        <v>0</v>
      </c>
      <c r="GM79">
        <v>0</v>
      </c>
      <c r="GN79">
        <v>0</v>
      </c>
      <c r="GO79">
        <v>0</v>
      </c>
      <c r="GP79">
        <v>0</v>
      </c>
      <c r="GQ79">
        <v>0</v>
      </c>
      <c r="GR79">
        <v>0</v>
      </c>
      <c r="GS79">
        <v>0</v>
      </c>
      <c r="GT79">
        <v>0</v>
      </c>
      <c r="GU79">
        <v>0</v>
      </c>
      <c r="GV79">
        <v>0</v>
      </c>
      <c r="GW79">
        <v>0</v>
      </c>
      <c r="GY79">
        <f t="shared" si="1"/>
        <v>690</v>
      </c>
      <c r="HA79">
        <v>0</v>
      </c>
      <c r="HB79">
        <v>0</v>
      </c>
      <c r="HC79">
        <v>0</v>
      </c>
      <c r="HD79">
        <v>0</v>
      </c>
      <c r="HE79">
        <v>0</v>
      </c>
      <c r="HF79">
        <v>0</v>
      </c>
      <c r="HG79">
        <v>2</v>
      </c>
      <c r="HH79">
        <v>0</v>
      </c>
      <c r="HI79">
        <v>2</v>
      </c>
      <c r="HJ79">
        <v>0</v>
      </c>
      <c r="HK79">
        <v>0</v>
      </c>
      <c r="HL79">
        <v>0</v>
      </c>
      <c r="HM79">
        <v>2063</v>
      </c>
      <c r="HN79">
        <v>1977</v>
      </c>
      <c r="HO79">
        <v>4040</v>
      </c>
    </row>
    <row r="80" spans="1:223">
      <c r="A80" t="s">
        <v>1468</v>
      </c>
      <c r="B80">
        <v>27</v>
      </c>
      <c r="C80">
        <v>40</v>
      </c>
      <c r="D80">
        <v>26</v>
      </c>
      <c r="E80">
        <v>34</v>
      </c>
      <c r="F80">
        <v>40</v>
      </c>
      <c r="G80">
        <v>36</v>
      </c>
      <c r="H80">
        <v>39</v>
      </c>
      <c r="I80">
        <v>30</v>
      </c>
      <c r="J80">
        <v>35</v>
      </c>
      <c r="K80">
        <v>33</v>
      </c>
      <c r="L80">
        <v>51</v>
      </c>
      <c r="M80">
        <v>37</v>
      </c>
      <c r="N80">
        <v>32</v>
      </c>
      <c r="O80">
        <v>36</v>
      </c>
      <c r="P80">
        <v>43</v>
      </c>
      <c r="Q80">
        <v>31</v>
      </c>
      <c r="R80">
        <v>40</v>
      </c>
      <c r="S80">
        <v>43</v>
      </c>
      <c r="T80">
        <v>42</v>
      </c>
      <c r="U80">
        <v>45</v>
      </c>
      <c r="V80">
        <v>44</v>
      </c>
      <c r="W80">
        <v>35</v>
      </c>
      <c r="X80">
        <v>28</v>
      </c>
      <c r="Y80">
        <v>33</v>
      </c>
      <c r="Z80">
        <v>40</v>
      </c>
      <c r="AA80">
        <v>39</v>
      </c>
      <c r="AB80">
        <v>31</v>
      </c>
      <c r="AC80">
        <v>42</v>
      </c>
      <c r="AD80">
        <v>44</v>
      </c>
      <c r="AE80">
        <v>47</v>
      </c>
      <c r="AF80">
        <v>46</v>
      </c>
      <c r="AG80">
        <v>30</v>
      </c>
      <c r="AH80">
        <v>41</v>
      </c>
      <c r="AI80">
        <v>47</v>
      </c>
      <c r="AJ80">
        <v>53</v>
      </c>
      <c r="AK80">
        <v>45</v>
      </c>
      <c r="AL80">
        <v>48</v>
      </c>
      <c r="AM80">
        <v>31</v>
      </c>
      <c r="AN80">
        <v>50</v>
      </c>
      <c r="AO80">
        <v>42</v>
      </c>
      <c r="AP80">
        <v>49</v>
      </c>
      <c r="AQ80">
        <v>37</v>
      </c>
      <c r="AR80">
        <v>37</v>
      </c>
      <c r="AS80">
        <v>33</v>
      </c>
      <c r="AT80">
        <v>51</v>
      </c>
      <c r="AU80">
        <v>49</v>
      </c>
      <c r="AV80">
        <v>48</v>
      </c>
      <c r="AW80">
        <v>66</v>
      </c>
      <c r="AX80">
        <v>60</v>
      </c>
      <c r="AY80">
        <v>59</v>
      </c>
      <c r="AZ80">
        <v>60</v>
      </c>
      <c r="BA80">
        <v>43</v>
      </c>
      <c r="BB80">
        <v>51</v>
      </c>
      <c r="BC80">
        <v>49</v>
      </c>
      <c r="BD80">
        <v>67</v>
      </c>
      <c r="BE80">
        <v>56</v>
      </c>
      <c r="BF80">
        <v>69</v>
      </c>
      <c r="BG80">
        <v>46</v>
      </c>
      <c r="BH80">
        <v>56</v>
      </c>
      <c r="BI80">
        <v>65</v>
      </c>
      <c r="BJ80">
        <v>61</v>
      </c>
      <c r="BK80">
        <v>54</v>
      </c>
      <c r="BL80">
        <v>50</v>
      </c>
      <c r="BM80">
        <v>48</v>
      </c>
      <c r="BN80">
        <v>58</v>
      </c>
      <c r="BO80">
        <v>58</v>
      </c>
      <c r="BP80">
        <v>54</v>
      </c>
      <c r="BQ80">
        <v>52</v>
      </c>
      <c r="BR80">
        <v>57</v>
      </c>
      <c r="BS80">
        <v>45</v>
      </c>
      <c r="BT80">
        <v>57</v>
      </c>
      <c r="BU80">
        <v>49</v>
      </c>
      <c r="BV80">
        <v>46</v>
      </c>
      <c r="BW80">
        <v>37</v>
      </c>
      <c r="BX80">
        <v>55</v>
      </c>
      <c r="BY80">
        <v>43</v>
      </c>
      <c r="BZ80">
        <v>45</v>
      </c>
      <c r="CA80">
        <v>49</v>
      </c>
      <c r="CB80">
        <v>57</v>
      </c>
      <c r="CC80">
        <v>56</v>
      </c>
      <c r="CD80">
        <v>71</v>
      </c>
      <c r="CE80">
        <v>61</v>
      </c>
      <c r="CF80">
        <v>49</v>
      </c>
      <c r="CG80">
        <v>62</v>
      </c>
      <c r="CH80">
        <v>51</v>
      </c>
      <c r="CI80">
        <v>46</v>
      </c>
      <c r="CJ80">
        <v>69</v>
      </c>
      <c r="CK80">
        <v>75</v>
      </c>
      <c r="CL80">
        <v>64</v>
      </c>
      <c r="CM80">
        <v>66</v>
      </c>
      <c r="CN80">
        <v>61</v>
      </c>
      <c r="CO80">
        <v>60</v>
      </c>
      <c r="CP80">
        <v>80</v>
      </c>
      <c r="CQ80">
        <v>59</v>
      </c>
      <c r="CR80">
        <v>82</v>
      </c>
      <c r="CS80">
        <v>65</v>
      </c>
      <c r="CT80">
        <v>61</v>
      </c>
      <c r="CU80">
        <v>70</v>
      </c>
      <c r="CV80">
        <v>52</v>
      </c>
      <c r="CW80">
        <v>60</v>
      </c>
      <c r="CX80">
        <v>60</v>
      </c>
      <c r="CY80">
        <v>62</v>
      </c>
      <c r="CZ80">
        <v>63</v>
      </c>
      <c r="DA80">
        <v>77</v>
      </c>
      <c r="DB80">
        <v>72</v>
      </c>
      <c r="DC80">
        <v>62</v>
      </c>
      <c r="DD80">
        <v>58</v>
      </c>
      <c r="DE80">
        <v>69</v>
      </c>
      <c r="DF80">
        <v>63</v>
      </c>
      <c r="DG80">
        <v>67</v>
      </c>
      <c r="DH80">
        <v>59</v>
      </c>
      <c r="DI80">
        <v>57</v>
      </c>
      <c r="DJ80">
        <v>60</v>
      </c>
      <c r="DK80">
        <v>63</v>
      </c>
      <c r="DL80">
        <v>48</v>
      </c>
      <c r="DM80">
        <v>55</v>
      </c>
      <c r="DN80">
        <v>54</v>
      </c>
      <c r="DO80">
        <v>55</v>
      </c>
      <c r="DP80">
        <v>47</v>
      </c>
      <c r="DQ80">
        <v>54</v>
      </c>
      <c r="DR80">
        <v>39</v>
      </c>
      <c r="DS80">
        <v>56</v>
      </c>
      <c r="DT80">
        <v>41</v>
      </c>
      <c r="DU80">
        <v>37</v>
      </c>
      <c r="DV80">
        <v>34</v>
      </c>
      <c r="DW80">
        <v>51</v>
      </c>
      <c r="DX80">
        <v>35</v>
      </c>
      <c r="DY80">
        <v>39</v>
      </c>
      <c r="DZ80">
        <v>46</v>
      </c>
      <c r="EA80">
        <v>47</v>
      </c>
      <c r="EB80">
        <v>34</v>
      </c>
      <c r="EC80">
        <v>30</v>
      </c>
      <c r="ED80">
        <v>26</v>
      </c>
      <c r="EE80">
        <v>32</v>
      </c>
      <c r="EF80">
        <v>32</v>
      </c>
      <c r="EG80">
        <v>39</v>
      </c>
      <c r="EH80">
        <v>30</v>
      </c>
      <c r="EI80">
        <v>35</v>
      </c>
      <c r="EJ80">
        <v>31</v>
      </c>
      <c r="EK80">
        <v>36</v>
      </c>
      <c r="EL80">
        <v>32</v>
      </c>
      <c r="EM80">
        <v>30</v>
      </c>
      <c r="EN80">
        <v>25</v>
      </c>
      <c r="EO80">
        <v>30</v>
      </c>
      <c r="EP80">
        <v>14</v>
      </c>
      <c r="EQ80">
        <v>27</v>
      </c>
      <c r="ER80">
        <v>22</v>
      </c>
      <c r="ES80">
        <v>27</v>
      </c>
      <c r="ET80">
        <v>27</v>
      </c>
      <c r="EU80">
        <v>24</v>
      </c>
      <c r="EV80">
        <v>14</v>
      </c>
      <c r="EW80">
        <v>20</v>
      </c>
      <c r="EX80">
        <v>18</v>
      </c>
      <c r="EY80">
        <v>17</v>
      </c>
      <c r="EZ80">
        <v>15</v>
      </c>
      <c r="FA80">
        <v>10</v>
      </c>
      <c r="FB80">
        <v>9</v>
      </c>
      <c r="FC80">
        <v>18</v>
      </c>
      <c r="FD80">
        <v>10</v>
      </c>
      <c r="FE80">
        <v>13</v>
      </c>
      <c r="FF80">
        <v>9</v>
      </c>
      <c r="FG80">
        <v>10</v>
      </c>
      <c r="FH80">
        <v>7</v>
      </c>
      <c r="FI80">
        <v>12</v>
      </c>
      <c r="FJ80">
        <v>6</v>
      </c>
      <c r="FK80">
        <v>11</v>
      </c>
      <c r="FL80">
        <v>12</v>
      </c>
      <c r="FM80">
        <v>10</v>
      </c>
      <c r="FN80">
        <v>6</v>
      </c>
      <c r="FO80">
        <v>6</v>
      </c>
      <c r="FP80">
        <v>5</v>
      </c>
      <c r="FQ80">
        <v>8</v>
      </c>
      <c r="FR80">
        <v>1</v>
      </c>
      <c r="FS80">
        <v>7</v>
      </c>
      <c r="FT80">
        <v>2</v>
      </c>
      <c r="FU80">
        <v>4</v>
      </c>
      <c r="FV80">
        <v>3</v>
      </c>
      <c r="FW80">
        <v>4</v>
      </c>
      <c r="FX80">
        <v>3</v>
      </c>
      <c r="FY80">
        <v>1</v>
      </c>
      <c r="FZ80">
        <v>2</v>
      </c>
      <c r="GA80">
        <v>3</v>
      </c>
      <c r="GB80">
        <v>1</v>
      </c>
      <c r="GC80">
        <v>3</v>
      </c>
      <c r="GD80">
        <v>2</v>
      </c>
      <c r="GE80">
        <v>2</v>
      </c>
      <c r="GF80">
        <v>1</v>
      </c>
      <c r="GG80">
        <v>1</v>
      </c>
      <c r="GH80">
        <v>2</v>
      </c>
      <c r="GI80">
        <v>1</v>
      </c>
      <c r="GJ80">
        <v>0</v>
      </c>
      <c r="GK80">
        <v>0</v>
      </c>
      <c r="GL80">
        <v>1</v>
      </c>
      <c r="GM80">
        <v>0</v>
      </c>
      <c r="GN80">
        <v>0</v>
      </c>
      <c r="GO80">
        <v>1</v>
      </c>
      <c r="GP80">
        <v>0</v>
      </c>
      <c r="GQ80">
        <v>1</v>
      </c>
      <c r="GR80">
        <v>0</v>
      </c>
      <c r="GS80">
        <v>1</v>
      </c>
      <c r="GT80">
        <v>0</v>
      </c>
      <c r="GU80">
        <v>1</v>
      </c>
      <c r="GV80">
        <v>0</v>
      </c>
      <c r="GW80">
        <v>0</v>
      </c>
      <c r="GY80">
        <f t="shared" si="1"/>
        <v>1302</v>
      </c>
      <c r="HA80">
        <v>0</v>
      </c>
      <c r="HB80">
        <v>0</v>
      </c>
      <c r="HC80">
        <v>0</v>
      </c>
      <c r="HD80">
        <v>0</v>
      </c>
      <c r="HE80">
        <v>0</v>
      </c>
      <c r="HF80">
        <v>0</v>
      </c>
      <c r="HG80">
        <v>4</v>
      </c>
      <c r="HH80">
        <v>4</v>
      </c>
      <c r="HI80">
        <v>8</v>
      </c>
      <c r="HJ80">
        <v>0</v>
      </c>
      <c r="HK80">
        <v>0</v>
      </c>
      <c r="HL80">
        <v>0</v>
      </c>
      <c r="HM80">
        <v>3713</v>
      </c>
      <c r="HN80">
        <v>3704</v>
      </c>
      <c r="HO80">
        <v>7417</v>
      </c>
    </row>
    <row r="81" spans="1:223">
      <c r="A81" t="s">
        <v>1516</v>
      </c>
      <c r="B81">
        <v>20</v>
      </c>
      <c r="C81">
        <v>22</v>
      </c>
      <c r="D81">
        <v>35</v>
      </c>
      <c r="E81">
        <v>36</v>
      </c>
      <c r="F81">
        <v>21</v>
      </c>
      <c r="G81">
        <v>20</v>
      </c>
      <c r="H81">
        <v>35</v>
      </c>
      <c r="I81">
        <v>21</v>
      </c>
      <c r="J81">
        <v>28</v>
      </c>
      <c r="K81">
        <v>32</v>
      </c>
      <c r="L81">
        <v>26</v>
      </c>
      <c r="M81">
        <v>27</v>
      </c>
      <c r="N81">
        <v>37</v>
      </c>
      <c r="O81">
        <v>19</v>
      </c>
      <c r="P81">
        <v>25</v>
      </c>
      <c r="Q81">
        <v>35</v>
      </c>
      <c r="R81">
        <v>33</v>
      </c>
      <c r="S81">
        <v>29</v>
      </c>
      <c r="T81">
        <v>33</v>
      </c>
      <c r="U81">
        <v>40</v>
      </c>
      <c r="V81">
        <v>42</v>
      </c>
      <c r="W81">
        <v>34</v>
      </c>
      <c r="X81">
        <v>32</v>
      </c>
      <c r="Y81">
        <v>32</v>
      </c>
      <c r="Z81">
        <v>36</v>
      </c>
      <c r="AA81">
        <v>27</v>
      </c>
      <c r="AB81">
        <v>27</v>
      </c>
      <c r="AC81">
        <v>27</v>
      </c>
      <c r="AD81">
        <v>27</v>
      </c>
      <c r="AE81">
        <v>23</v>
      </c>
      <c r="AF81">
        <v>40</v>
      </c>
      <c r="AG81">
        <v>32</v>
      </c>
      <c r="AH81">
        <v>33</v>
      </c>
      <c r="AI81">
        <v>27</v>
      </c>
      <c r="AJ81">
        <v>35</v>
      </c>
      <c r="AK81">
        <v>46</v>
      </c>
      <c r="AL81">
        <v>34</v>
      </c>
      <c r="AM81">
        <v>33</v>
      </c>
      <c r="AN81">
        <v>26</v>
      </c>
      <c r="AO81">
        <v>15</v>
      </c>
      <c r="AP81">
        <v>34</v>
      </c>
      <c r="AQ81">
        <v>22</v>
      </c>
      <c r="AR81">
        <v>30</v>
      </c>
      <c r="AS81">
        <v>38</v>
      </c>
      <c r="AT81">
        <v>33</v>
      </c>
      <c r="AU81">
        <v>29</v>
      </c>
      <c r="AV81">
        <v>27</v>
      </c>
      <c r="AW81">
        <v>38</v>
      </c>
      <c r="AX81">
        <v>39</v>
      </c>
      <c r="AY81">
        <v>43</v>
      </c>
      <c r="AZ81">
        <v>42</v>
      </c>
      <c r="BA81">
        <v>36</v>
      </c>
      <c r="BB81">
        <v>35</v>
      </c>
      <c r="BC81">
        <v>37</v>
      </c>
      <c r="BD81">
        <v>29</v>
      </c>
      <c r="BE81">
        <v>30</v>
      </c>
      <c r="BF81">
        <v>35</v>
      </c>
      <c r="BG81">
        <v>47</v>
      </c>
      <c r="BH81">
        <v>43</v>
      </c>
      <c r="BI81">
        <v>39</v>
      </c>
      <c r="BJ81">
        <v>44</v>
      </c>
      <c r="BK81">
        <v>38</v>
      </c>
      <c r="BL81">
        <v>35</v>
      </c>
      <c r="BM81">
        <v>43</v>
      </c>
      <c r="BN81">
        <v>29</v>
      </c>
      <c r="BO81">
        <v>38</v>
      </c>
      <c r="BP81">
        <v>31</v>
      </c>
      <c r="BQ81">
        <v>33</v>
      </c>
      <c r="BR81">
        <v>34</v>
      </c>
      <c r="BS81">
        <v>35</v>
      </c>
      <c r="BT81">
        <v>28</v>
      </c>
      <c r="BU81">
        <v>45</v>
      </c>
      <c r="BV81">
        <v>38</v>
      </c>
      <c r="BW81">
        <v>41</v>
      </c>
      <c r="BX81">
        <v>40</v>
      </c>
      <c r="BY81">
        <v>37</v>
      </c>
      <c r="BZ81">
        <v>44</v>
      </c>
      <c r="CA81">
        <v>35</v>
      </c>
      <c r="CB81">
        <v>45</v>
      </c>
      <c r="CC81">
        <v>32</v>
      </c>
      <c r="CD81">
        <v>40</v>
      </c>
      <c r="CE81">
        <v>46</v>
      </c>
      <c r="CF81">
        <v>47</v>
      </c>
      <c r="CG81">
        <v>40</v>
      </c>
      <c r="CH81">
        <v>28</v>
      </c>
      <c r="CI81">
        <v>45</v>
      </c>
      <c r="CJ81">
        <v>46</v>
      </c>
      <c r="CK81">
        <v>45</v>
      </c>
      <c r="CL81">
        <v>47</v>
      </c>
      <c r="CM81">
        <v>60</v>
      </c>
      <c r="CN81">
        <v>49</v>
      </c>
      <c r="CO81">
        <v>43</v>
      </c>
      <c r="CP81">
        <v>53</v>
      </c>
      <c r="CQ81">
        <v>55</v>
      </c>
      <c r="CR81">
        <v>44</v>
      </c>
      <c r="CS81">
        <v>55</v>
      </c>
      <c r="CT81">
        <v>40</v>
      </c>
      <c r="CU81">
        <v>56</v>
      </c>
      <c r="CV81">
        <v>46</v>
      </c>
      <c r="CW81">
        <v>57</v>
      </c>
      <c r="CX81">
        <v>47</v>
      </c>
      <c r="CY81">
        <v>40</v>
      </c>
      <c r="CZ81">
        <v>50</v>
      </c>
      <c r="DA81">
        <v>48</v>
      </c>
      <c r="DB81">
        <v>48</v>
      </c>
      <c r="DC81">
        <v>41</v>
      </c>
      <c r="DD81">
        <v>41</v>
      </c>
      <c r="DE81">
        <v>47</v>
      </c>
      <c r="DF81">
        <v>44</v>
      </c>
      <c r="DG81">
        <v>40</v>
      </c>
      <c r="DH81">
        <v>36</v>
      </c>
      <c r="DI81">
        <v>38</v>
      </c>
      <c r="DJ81">
        <v>45</v>
      </c>
      <c r="DK81">
        <v>45</v>
      </c>
      <c r="DL81">
        <v>44</v>
      </c>
      <c r="DM81">
        <v>26</v>
      </c>
      <c r="DN81">
        <v>33</v>
      </c>
      <c r="DO81">
        <v>30</v>
      </c>
      <c r="DP81">
        <v>36</v>
      </c>
      <c r="DQ81">
        <v>34</v>
      </c>
      <c r="DR81">
        <v>29</v>
      </c>
      <c r="DS81">
        <v>31</v>
      </c>
      <c r="DT81">
        <v>34</v>
      </c>
      <c r="DU81">
        <v>46</v>
      </c>
      <c r="DV81">
        <v>25</v>
      </c>
      <c r="DW81">
        <v>23</v>
      </c>
      <c r="DX81">
        <v>39</v>
      </c>
      <c r="DY81">
        <v>31</v>
      </c>
      <c r="DZ81">
        <v>27</v>
      </c>
      <c r="EA81">
        <v>18</v>
      </c>
      <c r="EB81">
        <v>21</v>
      </c>
      <c r="EC81">
        <v>25</v>
      </c>
      <c r="ED81">
        <v>21</v>
      </c>
      <c r="EE81">
        <v>32</v>
      </c>
      <c r="EF81">
        <v>30</v>
      </c>
      <c r="EG81">
        <v>22</v>
      </c>
      <c r="EH81">
        <v>23</v>
      </c>
      <c r="EI81">
        <v>27</v>
      </c>
      <c r="EJ81">
        <v>22</v>
      </c>
      <c r="EK81">
        <v>26</v>
      </c>
      <c r="EL81">
        <v>16</v>
      </c>
      <c r="EM81">
        <v>29</v>
      </c>
      <c r="EN81">
        <v>23</v>
      </c>
      <c r="EO81">
        <v>22</v>
      </c>
      <c r="EP81">
        <v>13</v>
      </c>
      <c r="EQ81">
        <v>13</v>
      </c>
      <c r="ER81">
        <v>19</v>
      </c>
      <c r="ES81">
        <v>20</v>
      </c>
      <c r="ET81">
        <v>11</v>
      </c>
      <c r="EU81">
        <v>16</v>
      </c>
      <c r="EV81">
        <v>15</v>
      </c>
      <c r="EW81">
        <v>16</v>
      </c>
      <c r="EX81">
        <v>8</v>
      </c>
      <c r="EY81">
        <v>5</v>
      </c>
      <c r="EZ81">
        <v>6</v>
      </c>
      <c r="FA81">
        <v>12</v>
      </c>
      <c r="FB81">
        <v>11</v>
      </c>
      <c r="FC81">
        <v>9</v>
      </c>
      <c r="FD81">
        <v>10</v>
      </c>
      <c r="FE81">
        <v>5</v>
      </c>
      <c r="FF81">
        <v>12</v>
      </c>
      <c r="FG81">
        <v>5</v>
      </c>
      <c r="FH81">
        <v>6</v>
      </c>
      <c r="FI81">
        <v>6</v>
      </c>
      <c r="FJ81">
        <v>8</v>
      </c>
      <c r="FK81">
        <v>10</v>
      </c>
      <c r="FL81">
        <v>3</v>
      </c>
      <c r="FM81">
        <v>4</v>
      </c>
      <c r="FN81">
        <v>0</v>
      </c>
      <c r="FO81">
        <v>8</v>
      </c>
      <c r="FP81">
        <v>2</v>
      </c>
      <c r="FQ81">
        <v>6</v>
      </c>
      <c r="FR81">
        <v>4</v>
      </c>
      <c r="FS81">
        <v>2</v>
      </c>
      <c r="FT81">
        <v>2</v>
      </c>
      <c r="FU81">
        <v>3</v>
      </c>
      <c r="FV81">
        <v>3</v>
      </c>
      <c r="FW81">
        <v>4</v>
      </c>
      <c r="FX81">
        <v>1</v>
      </c>
      <c r="FY81">
        <v>3</v>
      </c>
      <c r="FZ81">
        <v>1</v>
      </c>
      <c r="GA81">
        <v>1</v>
      </c>
      <c r="GB81">
        <v>0</v>
      </c>
      <c r="GC81">
        <v>1</v>
      </c>
      <c r="GD81">
        <v>1</v>
      </c>
      <c r="GE81">
        <v>0</v>
      </c>
      <c r="GF81">
        <v>0</v>
      </c>
      <c r="GG81">
        <v>0</v>
      </c>
      <c r="GH81">
        <v>1</v>
      </c>
      <c r="GI81">
        <v>0</v>
      </c>
      <c r="GJ81">
        <v>0</v>
      </c>
      <c r="GK81">
        <v>2</v>
      </c>
      <c r="GL81">
        <v>0</v>
      </c>
      <c r="GM81">
        <v>0</v>
      </c>
      <c r="GN81">
        <v>0</v>
      </c>
      <c r="GO81">
        <v>0</v>
      </c>
      <c r="GP81">
        <v>0</v>
      </c>
      <c r="GQ81">
        <v>0</v>
      </c>
      <c r="GR81">
        <v>0</v>
      </c>
      <c r="GS81">
        <v>1</v>
      </c>
      <c r="GT81">
        <v>0</v>
      </c>
      <c r="GU81">
        <v>0</v>
      </c>
      <c r="GV81">
        <v>0</v>
      </c>
      <c r="GW81">
        <v>0</v>
      </c>
      <c r="GY81">
        <f t="shared" si="1"/>
        <v>931</v>
      </c>
      <c r="HA81">
        <v>0</v>
      </c>
      <c r="HB81">
        <v>0</v>
      </c>
      <c r="HC81">
        <v>0</v>
      </c>
      <c r="HD81">
        <v>0</v>
      </c>
      <c r="HE81">
        <v>0</v>
      </c>
      <c r="HF81">
        <v>0</v>
      </c>
      <c r="HG81">
        <v>0</v>
      </c>
      <c r="HH81">
        <v>1</v>
      </c>
      <c r="HI81">
        <v>1</v>
      </c>
      <c r="HJ81">
        <v>1</v>
      </c>
      <c r="HK81">
        <v>0</v>
      </c>
      <c r="HL81">
        <v>1</v>
      </c>
      <c r="HM81">
        <v>2652</v>
      </c>
      <c r="HN81">
        <v>2689</v>
      </c>
      <c r="HO81">
        <v>5341</v>
      </c>
    </row>
    <row r="82" spans="1:223">
      <c r="A82" t="s">
        <v>1517</v>
      </c>
      <c r="B82">
        <v>31</v>
      </c>
      <c r="C82">
        <v>34</v>
      </c>
      <c r="D82">
        <v>33</v>
      </c>
      <c r="E82">
        <v>25</v>
      </c>
      <c r="F82">
        <v>39</v>
      </c>
      <c r="G82">
        <v>32</v>
      </c>
      <c r="H82">
        <v>38</v>
      </c>
      <c r="I82">
        <v>34</v>
      </c>
      <c r="J82">
        <v>42</v>
      </c>
      <c r="K82">
        <v>35</v>
      </c>
      <c r="L82">
        <v>38</v>
      </c>
      <c r="M82">
        <v>37</v>
      </c>
      <c r="N82">
        <v>42</v>
      </c>
      <c r="O82">
        <v>42</v>
      </c>
      <c r="P82">
        <v>39</v>
      </c>
      <c r="Q82">
        <v>29</v>
      </c>
      <c r="R82">
        <v>43</v>
      </c>
      <c r="S82">
        <v>38</v>
      </c>
      <c r="T82">
        <v>47</v>
      </c>
      <c r="U82">
        <v>44</v>
      </c>
      <c r="V82">
        <v>39</v>
      </c>
      <c r="W82">
        <v>45</v>
      </c>
      <c r="X82">
        <v>36</v>
      </c>
      <c r="Y82">
        <v>41</v>
      </c>
      <c r="Z82">
        <v>49</v>
      </c>
      <c r="AA82">
        <v>41</v>
      </c>
      <c r="AB82">
        <v>43</v>
      </c>
      <c r="AC82">
        <v>45</v>
      </c>
      <c r="AD82">
        <v>33</v>
      </c>
      <c r="AE82">
        <v>39</v>
      </c>
      <c r="AF82">
        <v>50</v>
      </c>
      <c r="AG82">
        <v>54</v>
      </c>
      <c r="AH82">
        <v>42</v>
      </c>
      <c r="AI82">
        <v>42</v>
      </c>
      <c r="AJ82">
        <v>45</v>
      </c>
      <c r="AK82">
        <v>48</v>
      </c>
      <c r="AL82">
        <v>65</v>
      </c>
      <c r="AM82">
        <v>48</v>
      </c>
      <c r="AN82">
        <v>46</v>
      </c>
      <c r="AO82">
        <v>26</v>
      </c>
      <c r="AP82">
        <v>55</v>
      </c>
      <c r="AQ82">
        <v>45</v>
      </c>
      <c r="AR82">
        <v>50</v>
      </c>
      <c r="AS82">
        <v>41</v>
      </c>
      <c r="AT82">
        <v>61</v>
      </c>
      <c r="AU82">
        <v>66</v>
      </c>
      <c r="AV82">
        <v>65</v>
      </c>
      <c r="AW82">
        <v>49</v>
      </c>
      <c r="AX82">
        <v>62</v>
      </c>
      <c r="AY82">
        <v>49</v>
      </c>
      <c r="AZ82">
        <v>63</v>
      </c>
      <c r="BA82">
        <v>61</v>
      </c>
      <c r="BB82">
        <v>60</v>
      </c>
      <c r="BC82">
        <v>49</v>
      </c>
      <c r="BD82">
        <v>52</v>
      </c>
      <c r="BE82">
        <v>58</v>
      </c>
      <c r="BF82">
        <v>57</v>
      </c>
      <c r="BG82">
        <v>66</v>
      </c>
      <c r="BH82">
        <v>76</v>
      </c>
      <c r="BI82">
        <v>66</v>
      </c>
      <c r="BJ82">
        <v>63</v>
      </c>
      <c r="BK82">
        <v>63</v>
      </c>
      <c r="BL82">
        <v>56</v>
      </c>
      <c r="BM82">
        <v>58</v>
      </c>
      <c r="BN82">
        <v>45</v>
      </c>
      <c r="BO82">
        <v>44</v>
      </c>
      <c r="BP82">
        <v>56</v>
      </c>
      <c r="BQ82">
        <v>42</v>
      </c>
      <c r="BR82">
        <v>61</v>
      </c>
      <c r="BS82">
        <v>50</v>
      </c>
      <c r="BT82">
        <v>51</v>
      </c>
      <c r="BU82">
        <v>54</v>
      </c>
      <c r="BV82">
        <v>55</v>
      </c>
      <c r="BW82">
        <v>62</v>
      </c>
      <c r="BX82">
        <v>58</v>
      </c>
      <c r="BY82">
        <v>64</v>
      </c>
      <c r="BZ82">
        <v>65</v>
      </c>
      <c r="CA82">
        <v>56</v>
      </c>
      <c r="CB82">
        <v>80</v>
      </c>
      <c r="CC82">
        <v>85</v>
      </c>
      <c r="CD82">
        <v>59</v>
      </c>
      <c r="CE82">
        <v>89</v>
      </c>
      <c r="CF82">
        <v>70</v>
      </c>
      <c r="CG82">
        <v>57</v>
      </c>
      <c r="CH82">
        <v>61</v>
      </c>
      <c r="CI82">
        <v>66</v>
      </c>
      <c r="CJ82">
        <v>78</v>
      </c>
      <c r="CK82">
        <v>82</v>
      </c>
      <c r="CL82">
        <v>66</v>
      </c>
      <c r="CM82">
        <v>67</v>
      </c>
      <c r="CN82">
        <v>72</v>
      </c>
      <c r="CO82">
        <v>63</v>
      </c>
      <c r="CP82">
        <v>81</v>
      </c>
      <c r="CQ82">
        <v>75</v>
      </c>
      <c r="CR82">
        <v>67</v>
      </c>
      <c r="CS82">
        <v>75</v>
      </c>
      <c r="CT82">
        <v>80</v>
      </c>
      <c r="CU82">
        <v>79</v>
      </c>
      <c r="CV82">
        <v>63</v>
      </c>
      <c r="CW82">
        <v>66</v>
      </c>
      <c r="CX82">
        <v>79</v>
      </c>
      <c r="CY82">
        <v>76</v>
      </c>
      <c r="CZ82">
        <v>85</v>
      </c>
      <c r="DA82">
        <v>77</v>
      </c>
      <c r="DB82">
        <v>79</v>
      </c>
      <c r="DC82">
        <v>84</v>
      </c>
      <c r="DD82">
        <v>68</v>
      </c>
      <c r="DE82">
        <v>75</v>
      </c>
      <c r="DF82">
        <v>71</v>
      </c>
      <c r="DG82">
        <v>62</v>
      </c>
      <c r="DH82">
        <v>61</v>
      </c>
      <c r="DI82">
        <v>48</v>
      </c>
      <c r="DJ82">
        <v>67</v>
      </c>
      <c r="DK82">
        <v>69</v>
      </c>
      <c r="DL82">
        <v>55</v>
      </c>
      <c r="DM82">
        <v>46</v>
      </c>
      <c r="DN82">
        <v>53</v>
      </c>
      <c r="DO82">
        <v>70</v>
      </c>
      <c r="DP82">
        <v>38</v>
      </c>
      <c r="DQ82">
        <v>56</v>
      </c>
      <c r="DR82">
        <v>43</v>
      </c>
      <c r="DS82">
        <v>43</v>
      </c>
      <c r="DT82">
        <v>59</v>
      </c>
      <c r="DU82">
        <v>45</v>
      </c>
      <c r="DV82">
        <v>31</v>
      </c>
      <c r="DW82">
        <v>50</v>
      </c>
      <c r="DX82">
        <v>50</v>
      </c>
      <c r="DY82">
        <v>46</v>
      </c>
      <c r="DZ82">
        <v>40</v>
      </c>
      <c r="EA82">
        <v>42</v>
      </c>
      <c r="EB82">
        <v>32</v>
      </c>
      <c r="EC82">
        <v>41</v>
      </c>
      <c r="ED82">
        <v>26</v>
      </c>
      <c r="EE82">
        <v>24</v>
      </c>
      <c r="EF82">
        <v>34</v>
      </c>
      <c r="EG82">
        <v>41</v>
      </c>
      <c r="EH82">
        <v>34</v>
      </c>
      <c r="EI82">
        <v>29</v>
      </c>
      <c r="EJ82">
        <v>12</v>
      </c>
      <c r="EK82">
        <v>22</v>
      </c>
      <c r="EL82">
        <v>28</v>
      </c>
      <c r="EM82">
        <v>25</v>
      </c>
      <c r="EN82">
        <v>33</v>
      </c>
      <c r="EO82">
        <v>32</v>
      </c>
      <c r="EP82">
        <v>22</v>
      </c>
      <c r="EQ82">
        <v>32</v>
      </c>
      <c r="ER82">
        <v>29</v>
      </c>
      <c r="ES82">
        <v>25</v>
      </c>
      <c r="ET82">
        <v>18</v>
      </c>
      <c r="EU82">
        <v>23</v>
      </c>
      <c r="EV82">
        <v>10</v>
      </c>
      <c r="EW82">
        <v>26</v>
      </c>
      <c r="EX82">
        <v>17</v>
      </c>
      <c r="EY82">
        <v>27</v>
      </c>
      <c r="EZ82">
        <v>9</v>
      </c>
      <c r="FA82">
        <v>18</v>
      </c>
      <c r="FB82">
        <v>17</v>
      </c>
      <c r="FC82">
        <v>10</v>
      </c>
      <c r="FD82">
        <v>9</v>
      </c>
      <c r="FE82">
        <v>20</v>
      </c>
      <c r="FF82">
        <v>8</v>
      </c>
      <c r="FG82">
        <v>16</v>
      </c>
      <c r="FH82">
        <v>10</v>
      </c>
      <c r="FI82">
        <v>12</v>
      </c>
      <c r="FJ82">
        <v>7</v>
      </c>
      <c r="FK82">
        <v>10</v>
      </c>
      <c r="FL82">
        <v>3</v>
      </c>
      <c r="FM82">
        <v>12</v>
      </c>
      <c r="FN82">
        <v>4</v>
      </c>
      <c r="FO82">
        <v>3</v>
      </c>
      <c r="FP82">
        <v>3</v>
      </c>
      <c r="FQ82">
        <v>6</v>
      </c>
      <c r="FR82">
        <v>3</v>
      </c>
      <c r="FS82">
        <v>5</v>
      </c>
      <c r="FT82">
        <v>0</v>
      </c>
      <c r="FU82">
        <v>7</v>
      </c>
      <c r="FV82">
        <v>3</v>
      </c>
      <c r="FW82">
        <v>3</v>
      </c>
      <c r="FX82">
        <v>0</v>
      </c>
      <c r="FY82">
        <v>1</v>
      </c>
      <c r="FZ82">
        <v>1</v>
      </c>
      <c r="GA82">
        <v>1</v>
      </c>
      <c r="GB82">
        <v>0</v>
      </c>
      <c r="GC82">
        <v>2</v>
      </c>
      <c r="GD82">
        <v>0</v>
      </c>
      <c r="GE82">
        <v>3</v>
      </c>
      <c r="GF82">
        <v>2</v>
      </c>
      <c r="GG82">
        <v>1</v>
      </c>
      <c r="GH82">
        <v>0</v>
      </c>
      <c r="GI82">
        <v>1</v>
      </c>
      <c r="GJ82">
        <v>1</v>
      </c>
      <c r="GK82">
        <v>1</v>
      </c>
      <c r="GL82">
        <v>0</v>
      </c>
      <c r="GM82">
        <v>1</v>
      </c>
      <c r="GN82">
        <v>0</v>
      </c>
      <c r="GO82">
        <v>1</v>
      </c>
      <c r="GP82">
        <v>0</v>
      </c>
      <c r="GQ82">
        <v>0</v>
      </c>
      <c r="GR82">
        <v>1</v>
      </c>
      <c r="GS82">
        <v>1</v>
      </c>
      <c r="GT82">
        <v>0</v>
      </c>
      <c r="GU82">
        <v>0</v>
      </c>
      <c r="GV82">
        <v>0</v>
      </c>
      <c r="GW82">
        <v>0</v>
      </c>
      <c r="GY82">
        <f t="shared" si="1"/>
        <v>1307</v>
      </c>
      <c r="HA82">
        <v>0</v>
      </c>
      <c r="HB82">
        <v>0</v>
      </c>
      <c r="HC82">
        <v>0</v>
      </c>
      <c r="HD82">
        <v>0</v>
      </c>
      <c r="HE82">
        <v>0</v>
      </c>
      <c r="HF82">
        <v>0</v>
      </c>
      <c r="HG82">
        <v>1</v>
      </c>
      <c r="HH82">
        <v>0</v>
      </c>
      <c r="HI82">
        <v>1</v>
      </c>
      <c r="HJ82">
        <v>0</v>
      </c>
      <c r="HK82">
        <v>0</v>
      </c>
      <c r="HL82">
        <v>0</v>
      </c>
      <c r="HM82">
        <v>3984</v>
      </c>
      <c r="HN82">
        <v>3997</v>
      </c>
      <c r="HO82">
        <v>7981</v>
      </c>
    </row>
    <row r="83" spans="1:223">
      <c r="A83" t="s">
        <v>1518</v>
      </c>
      <c r="B83">
        <v>29</v>
      </c>
      <c r="C83">
        <v>25</v>
      </c>
      <c r="D83">
        <v>28</v>
      </c>
      <c r="E83">
        <v>19</v>
      </c>
      <c r="F83">
        <v>24</v>
      </c>
      <c r="G83">
        <v>27</v>
      </c>
      <c r="H83">
        <v>26</v>
      </c>
      <c r="I83">
        <v>21</v>
      </c>
      <c r="J83">
        <v>30</v>
      </c>
      <c r="K83">
        <v>36</v>
      </c>
      <c r="L83">
        <v>30</v>
      </c>
      <c r="M83">
        <v>34</v>
      </c>
      <c r="N83">
        <v>29</v>
      </c>
      <c r="O83">
        <v>37</v>
      </c>
      <c r="P83">
        <v>29</v>
      </c>
      <c r="Q83">
        <v>29</v>
      </c>
      <c r="R83">
        <v>38</v>
      </c>
      <c r="S83">
        <v>35</v>
      </c>
      <c r="T83">
        <v>28</v>
      </c>
      <c r="U83">
        <v>30</v>
      </c>
      <c r="V83">
        <v>38</v>
      </c>
      <c r="W83">
        <v>38</v>
      </c>
      <c r="X83">
        <v>35</v>
      </c>
      <c r="Y83">
        <v>35</v>
      </c>
      <c r="Z83">
        <v>40</v>
      </c>
      <c r="AA83">
        <v>38</v>
      </c>
      <c r="AB83">
        <v>41</v>
      </c>
      <c r="AC83">
        <v>33</v>
      </c>
      <c r="AD83">
        <v>32</v>
      </c>
      <c r="AE83">
        <v>30</v>
      </c>
      <c r="AF83">
        <v>43</v>
      </c>
      <c r="AG83">
        <v>33</v>
      </c>
      <c r="AH83">
        <v>37</v>
      </c>
      <c r="AI83">
        <v>42</v>
      </c>
      <c r="AJ83">
        <v>44</v>
      </c>
      <c r="AK83">
        <v>27</v>
      </c>
      <c r="AL83">
        <v>32</v>
      </c>
      <c r="AM83">
        <v>29</v>
      </c>
      <c r="AN83">
        <v>40</v>
      </c>
      <c r="AO83">
        <v>26</v>
      </c>
      <c r="AP83">
        <v>42</v>
      </c>
      <c r="AQ83">
        <v>38</v>
      </c>
      <c r="AR83">
        <v>39</v>
      </c>
      <c r="AS83">
        <v>40</v>
      </c>
      <c r="AT83">
        <v>43</v>
      </c>
      <c r="AU83">
        <v>53</v>
      </c>
      <c r="AV83">
        <v>37</v>
      </c>
      <c r="AW83">
        <v>54</v>
      </c>
      <c r="AX83">
        <v>52</v>
      </c>
      <c r="AY83">
        <v>51</v>
      </c>
      <c r="AZ83">
        <v>52</v>
      </c>
      <c r="BA83">
        <v>33</v>
      </c>
      <c r="BB83">
        <v>48</v>
      </c>
      <c r="BC83">
        <v>50</v>
      </c>
      <c r="BD83">
        <v>59</v>
      </c>
      <c r="BE83">
        <v>39</v>
      </c>
      <c r="BF83">
        <v>54</v>
      </c>
      <c r="BG83">
        <v>61</v>
      </c>
      <c r="BH83">
        <v>61</v>
      </c>
      <c r="BI83">
        <v>64</v>
      </c>
      <c r="BJ83">
        <v>71</v>
      </c>
      <c r="BK83">
        <v>44</v>
      </c>
      <c r="BL83">
        <v>40</v>
      </c>
      <c r="BM83">
        <v>47</v>
      </c>
      <c r="BN83">
        <v>55</v>
      </c>
      <c r="BO83">
        <v>43</v>
      </c>
      <c r="BP83">
        <v>42</v>
      </c>
      <c r="BQ83">
        <v>37</v>
      </c>
      <c r="BR83">
        <v>43</v>
      </c>
      <c r="BS83">
        <v>47</v>
      </c>
      <c r="BT83">
        <v>56</v>
      </c>
      <c r="BU83">
        <v>48</v>
      </c>
      <c r="BV83">
        <v>56</v>
      </c>
      <c r="BW83">
        <v>45</v>
      </c>
      <c r="BX83">
        <v>44</v>
      </c>
      <c r="BY83">
        <v>49</v>
      </c>
      <c r="BZ83">
        <v>48</v>
      </c>
      <c r="CA83">
        <v>62</v>
      </c>
      <c r="CB83">
        <v>53</v>
      </c>
      <c r="CC83">
        <v>47</v>
      </c>
      <c r="CD83">
        <v>59</v>
      </c>
      <c r="CE83">
        <v>53</v>
      </c>
      <c r="CF83">
        <v>53</v>
      </c>
      <c r="CG83">
        <v>62</v>
      </c>
      <c r="CH83">
        <v>59</v>
      </c>
      <c r="CI83">
        <v>52</v>
      </c>
      <c r="CJ83">
        <v>54</v>
      </c>
      <c r="CK83">
        <v>45</v>
      </c>
      <c r="CL83">
        <v>61</v>
      </c>
      <c r="CM83">
        <v>61</v>
      </c>
      <c r="CN83">
        <v>70</v>
      </c>
      <c r="CO83">
        <v>55</v>
      </c>
      <c r="CP83">
        <v>49</v>
      </c>
      <c r="CQ83">
        <v>61</v>
      </c>
      <c r="CR83">
        <v>68</v>
      </c>
      <c r="CS83">
        <v>71</v>
      </c>
      <c r="CT83">
        <v>64</v>
      </c>
      <c r="CU83">
        <v>54</v>
      </c>
      <c r="CV83">
        <v>58</v>
      </c>
      <c r="CW83">
        <v>76</v>
      </c>
      <c r="CX83">
        <v>55</v>
      </c>
      <c r="CY83">
        <v>74</v>
      </c>
      <c r="CZ83">
        <v>53</v>
      </c>
      <c r="DA83">
        <v>68</v>
      </c>
      <c r="DB83">
        <v>63</v>
      </c>
      <c r="DC83">
        <v>53</v>
      </c>
      <c r="DD83">
        <v>54</v>
      </c>
      <c r="DE83">
        <v>67</v>
      </c>
      <c r="DF83">
        <v>74</v>
      </c>
      <c r="DG83">
        <v>54</v>
      </c>
      <c r="DH83">
        <v>47</v>
      </c>
      <c r="DI83">
        <v>47</v>
      </c>
      <c r="DJ83">
        <v>54</v>
      </c>
      <c r="DK83">
        <v>65</v>
      </c>
      <c r="DL83">
        <v>26</v>
      </c>
      <c r="DM83">
        <v>44</v>
      </c>
      <c r="DN83">
        <v>51</v>
      </c>
      <c r="DO83">
        <v>59</v>
      </c>
      <c r="DP83">
        <v>43</v>
      </c>
      <c r="DQ83">
        <v>36</v>
      </c>
      <c r="DR83">
        <v>44</v>
      </c>
      <c r="DS83">
        <v>51</v>
      </c>
      <c r="DT83">
        <v>30</v>
      </c>
      <c r="DU83">
        <v>59</v>
      </c>
      <c r="DV83">
        <v>36</v>
      </c>
      <c r="DW83">
        <v>28</v>
      </c>
      <c r="DX83">
        <v>38</v>
      </c>
      <c r="DY83">
        <v>32</v>
      </c>
      <c r="DZ83">
        <v>31</v>
      </c>
      <c r="EA83">
        <v>34</v>
      </c>
      <c r="EB83">
        <v>20</v>
      </c>
      <c r="EC83">
        <v>26</v>
      </c>
      <c r="ED83">
        <v>33</v>
      </c>
      <c r="EE83">
        <v>29</v>
      </c>
      <c r="EF83">
        <v>17</v>
      </c>
      <c r="EG83">
        <v>46</v>
      </c>
      <c r="EH83">
        <v>24</v>
      </c>
      <c r="EI83">
        <v>30</v>
      </c>
      <c r="EJ83">
        <v>23</v>
      </c>
      <c r="EK83">
        <v>24</v>
      </c>
      <c r="EL83">
        <v>24</v>
      </c>
      <c r="EM83">
        <v>38</v>
      </c>
      <c r="EN83">
        <v>18</v>
      </c>
      <c r="EO83">
        <v>22</v>
      </c>
      <c r="EP83">
        <v>25</v>
      </c>
      <c r="EQ83">
        <v>34</v>
      </c>
      <c r="ER83">
        <v>15</v>
      </c>
      <c r="ES83">
        <v>17</v>
      </c>
      <c r="ET83">
        <v>10</v>
      </c>
      <c r="EU83">
        <v>18</v>
      </c>
      <c r="EV83">
        <v>13</v>
      </c>
      <c r="EW83">
        <v>18</v>
      </c>
      <c r="EX83">
        <v>10</v>
      </c>
      <c r="EY83">
        <v>11</v>
      </c>
      <c r="EZ83">
        <v>7</v>
      </c>
      <c r="FA83">
        <v>14</v>
      </c>
      <c r="FB83">
        <v>8</v>
      </c>
      <c r="FC83">
        <v>8</v>
      </c>
      <c r="FD83">
        <v>11</v>
      </c>
      <c r="FE83">
        <v>7</v>
      </c>
      <c r="FF83">
        <v>6</v>
      </c>
      <c r="FG83">
        <v>15</v>
      </c>
      <c r="FH83">
        <v>4</v>
      </c>
      <c r="FI83">
        <v>9</v>
      </c>
      <c r="FJ83">
        <v>4</v>
      </c>
      <c r="FK83">
        <v>9</v>
      </c>
      <c r="FL83">
        <v>6</v>
      </c>
      <c r="FM83">
        <v>7</v>
      </c>
      <c r="FN83">
        <v>4</v>
      </c>
      <c r="FO83">
        <v>7</v>
      </c>
      <c r="FP83">
        <v>4</v>
      </c>
      <c r="FQ83">
        <v>8</v>
      </c>
      <c r="FR83">
        <v>1</v>
      </c>
      <c r="FS83">
        <v>4</v>
      </c>
      <c r="FT83">
        <v>1</v>
      </c>
      <c r="FU83">
        <v>1</v>
      </c>
      <c r="FV83">
        <v>0</v>
      </c>
      <c r="FW83">
        <v>3</v>
      </c>
      <c r="FX83">
        <v>2</v>
      </c>
      <c r="FY83">
        <v>4</v>
      </c>
      <c r="FZ83">
        <v>2</v>
      </c>
      <c r="GA83">
        <v>2</v>
      </c>
      <c r="GB83">
        <v>0</v>
      </c>
      <c r="GC83">
        <v>1</v>
      </c>
      <c r="GD83">
        <v>0</v>
      </c>
      <c r="GE83">
        <v>0</v>
      </c>
      <c r="GF83">
        <v>0</v>
      </c>
      <c r="GG83">
        <v>1</v>
      </c>
      <c r="GH83">
        <v>0</v>
      </c>
      <c r="GI83">
        <v>0</v>
      </c>
      <c r="GJ83">
        <v>0</v>
      </c>
      <c r="GK83">
        <v>0</v>
      </c>
      <c r="GL83">
        <v>0</v>
      </c>
      <c r="GM83">
        <v>1</v>
      </c>
      <c r="GN83">
        <v>0</v>
      </c>
      <c r="GO83">
        <v>1</v>
      </c>
      <c r="GP83">
        <v>0</v>
      </c>
      <c r="GQ83">
        <v>0</v>
      </c>
      <c r="GR83">
        <v>0</v>
      </c>
      <c r="GS83">
        <v>1</v>
      </c>
      <c r="GT83">
        <v>0</v>
      </c>
      <c r="GU83">
        <v>0</v>
      </c>
      <c r="GV83">
        <v>0</v>
      </c>
      <c r="GW83">
        <v>1</v>
      </c>
      <c r="GY83">
        <f t="shared" si="1"/>
        <v>1092</v>
      </c>
      <c r="HA83">
        <v>0</v>
      </c>
      <c r="HB83">
        <v>0</v>
      </c>
      <c r="HC83">
        <v>0</v>
      </c>
      <c r="HD83">
        <v>0</v>
      </c>
      <c r="HE83">
        <v>0</v>
      </c>
      <c r="HF83">
        <v>0</v>
      </c>
      <c r="HG83">
        <v>1</v>
      </c>
      <c r="HH83">
        <v>3</v>
      </c>
      <c r="HI83">
        <v>4</v>
      </c>
      <c r="HJ83">
        <v>2</v>
      </c>
      <c r="HK83">
        <v>0</v>
      </c>
      <c r="HL83">
        <v>2</v>
      </c>
      <c r="HM83">
        <v>3257</v>
      </c>
      <c r="HN83">
        <v>3357</v>
      </c>
      <c r="HO83">
        <v>6614</v>
      </c>
    </row>
    <row r="84" spans="1:223">
      <c r="A84" t="s">
        <v>1519</v>
      </c>
      <c r="B84">
        <v>24</v>
      </c>
      <c r="C84">
        <v>15</v>
      </c>
      <c r="D84">
        <v>20</v>
      </c>
      <c r="E84">
        <v>24</v>
      </c>
      <c r="F84">
        <v>27</v>
      </c>
      <c r="G84">
        <v>19</v>
      </c>
      <c r="H84">
        <v>25</v>
      </c>
      <c r="I84">
        <v>28</v>
      </c>
      <c r="J84">
        <v>18</v>
      </c>
      <c r="K84">
        <v>13</v>
      </c>
      <c r="L84">
        <v>26</v>
      </c>
      <c r="M84">
        <v>30</v>
      </c>
      <c r="N84">
        <v>30</v>
      </c>
      <c r="O84">
        <v>17</v>
      </c>
      <c r="P84">
        <v>29</v>
      </c>
      <c r="Q84">
        <v>15</v>
      </c>
      <c r="R84">
        <v>33</v>
      </c>
      <c r="S84">
        <v>31</v>
      </c>
      <c r="T84">
        <v>34</v>
      </c>
      <c r="U84">
        <v>26</v>
      </c>
      <c r="V84">
        <v>20</v>
      </c>
      <c r="W84">
        <v>27</v>
      </c>
      <c r="X84">
        <v>27</v>
      </c>
      <c r="Y84">
        <v>30</v>
      </c>
      <c r="Z84">
        <v>27</v>
      </c>
      <c r="AA84">
        <v>25</v>
      </c>
      <c r="AB84">
        <v>25</v>
      </c>
      <c r="AC84">
        <v>22</v>
      </c>
      <c r="AD84">
        <v>20</v>
      </c>
      <c r="AE84">
        <v>28</v>
      </c>
      <c r="AF84">
        <v>27</v>
      </c>
      <c r="AG84">
        <v>32</v>
      </c>
      <c r="AH84">
        <v>29</v>
      </c>
      <c r="AI84">
        <v>26</v>
      </c>
      <c r="AJ84">
        <v>32</v>
      </c>
      <c r="AK84">
        <v>18</v>
      </c>
      <c r="AL84">
        <v>16</v>
      </c>
      <c r="AM84">
        <v>28</v>
      </c>
      <c r="AN84">
        <v>30</v>
      </c>
      <c r="AO84">
        <v>31</v>
      </c>
      <c r="AP84">
        <v>28</v>
      </c>
      <c r="AQ84">
        <v>31</v>
      </c>
      <c r="AR84">
        <v>32</v>
      </c>
      <c r="AS84">
        <v>19</v>
      </c>
      <c r="AT84">
        <v>35</v>
      </c>
      <c r="AU84">
        <v>40</v>
      </c>
      <c r="AV84">
        <v>46</v>
      </c>
      <c r="AW84">
        <v>43</v>
      </c>
      <c r="AX84">
        <v>41</v>
      </c>
      <c r="AY84">
        <v>31</v>
      </c>
      <c r="AZ84">
        <v>36</v>
      </c>
      <c r="BA84">
        <v>40</v>
      </c>
      <c r="BB84">
        <v>44</v>
      </c>
      <c r="BC84">
        <v>34</v>
      </c>
      <c r="BD84">
        <v>40</v>
      </c>
      <c r="BE84">
        <v>50</v>
      </c>
      <c r="BF84">
        <v>33</v>
      </c>
      <c r="BG84">
        <v>37</v>
      </c>
      <c r="BH84">
        <v>42</v>
      </c>
      <c r="BI84">
        <v>35</v>
      </c>
      <c r="BJ84">
        <v>38</v>
      </c>
      <c r="BK84">
        <v>51</v>
      </c>
      <c r="BL84">
        <v>37</v>
      </c>
      <c r="BM84">
        <v>35</v>
      </c>
      <c r="BN84">
        <v>28</v>
      </c>
      <c r="BO84">
        <v>22</v>
      </c>
      <c r="BP84">
        <v>33</v>
      </c>
      <c r="BQ84">
        <v>23</v>
      </c>
      <c r="BR84">
        <v>42</v>
      </c>
      <c r="BS84">
        <v>34</v>
      </c>
      <c r="BT84">
        <v>37</v>
      </c>
      <c r="BU84">
        <v>34</v>
      </c>
      <c r="BV84">
        <v>38</v>
      </c>
      <c r="BW84">
        <v>25</v>
      </c>
      <c r="BX84">
        <v>37</v>
      </c>
      <c r="BY84">
        <v>54</v>
      </c>
      <c r="BZ84">
        <v>51</v>
      </c>
      <c r="CA84">
        <v>38</v>
      </c>
      <c r="CB84">
        <v>40</v>
      </c>
      <c r="CC84">
        <v>39</v>
      </c>
      <c r="CD84">
        <v>41</v>
      </c>
      <c r="CE84">
        <v>49</v>
      </c>
      <c r="CF84">
        <v>48</v>
      </c>
      <c r="CG84">
        <v>29</v>
      </c>
      <c r="CH84">
        <v>48</v>
      </c>
      <c r="CI84">
        <v>51</v>
      </c>
      <c r="CJ84">
        <v>41</v>
      </c>
      <c r="CK84">
        <v>30</v>
      </c>
      <c r="CL84">
        <v>44</v>
      </c>
      <c r="CM84">
        <v>39</v>
      </c>
      <c r="CN84">
        <v>45</v>
      </c>
      <c r="CO84">
        <v>42</v>
      </c>
      <c r="CP84">
        <v>38</v>
      </c>
      <c r="CQ84">
        <v>42</v>
      </c>
      <c r="CR84">
        <v>41</v>
      </c>
      <c r="CS84">
        <v>35</v>
      </c>
      <c r="CT84">
        <v>43</v>
      </c>
      <c r="CU84">
        <v>51</v>
      </c>
      <c r="CV84">
        <v>41</v>
      </c>
      <c r="CW84">
        <v>51</v>
      </c>
      <c r="CX84">
        <v>41</v>
      </c>
      <c r="CY84">
        <v>47</v>
      </c>
      <c r="CZ84">
        <v>51</v>
      </c>
      <c r="DA84">
        <v>42</v>
      </c>
      <c r="DB84">
        <v>39</v>
      </c>
      <c r="DC84">
        <v>63</v>
      </c>
      <c r="DD84">
        <v>43</v>
      </c>
      <c r="DE84">
        <v>44</v>
      </c>
      <c r="DF84">
        <v>43</v>
      </c>
      <c r="DG84">
        <v>35</v>
      </c>
      <c r="DH84">
        <v>40</v>
      </c>
      <c r="DI84">
        <v>45</v>
      </c>
      <c r="DJ84">
        <v>37</v>
      </c>
      <c r="DK84">
        <v>40</v>
      </c>
      <c r="DL84">
        <v>39</v>
      </c>
      <c r="DM84">
        <v>47</v>
      </c>
      <c r="DN84">
        <v>40</v>
      </c>
      <c r="DO84">
        <v>36</v>
      </c>
      <c r="DP84">
        <v>32</v>
      </c>
      <c r="DQ84">
        <v>31</v>
      </c>
      <c r="DR84">
        <v>30</v>
      </c>
      <c r="DS84">
        <v>36</v>
      </c>
      <c r="DT84">
        <v>23</v>
      </c>
      <c r="DU84">
        <v>35</v>
      </c>
      <c r="DV84">
        <v>31</v>
      </c>
      <c r="DW84">
        <v>25</v>
      </c>
      <c r="DX84">
        <v>25</v>
      </c>
      <c r="DY84">
        <v>28</v>
      </c>
      <c r="DZ84">
        <v>29</v>
      </c>
      <c r="EA84">
        <v>24</v>
      </c>
      <c r="EB84">
        <v>28</v>
      </c>
      <c r="EC84">
        <v>28</v>
      </c>
      <c r="ED84">
        <v>24</v>
      </c>
      <c r="EE84">
        <v>21</v>
      </c>
      <c r="EF84">
        <v>34</v>
      </c>
      <c r="EG84">
        <v>35</v>
      </c>
      <c r="EH84">
        <v>32</v>
      </c>
      <c r="EI84">
        <v>35</v>
      </c>
      <c r="EJ84">
        <v>24</v>
      </c>
      <c r="EK84">
        <v>22</v>
      </c>
      <c r="EL84">
        <v>24</v>
      </c>
      <c r="EM84">
        <v>28</v>
      </c>
      <c r="EN84">
        <v>18</v>
      </c>
      <c r="EO84">
        <v>32</v>
      </c>
      <c r="EP84">
        <v>24</v>
      </c>
      <c r="EQ84">
        <v>17</v>
      </c>
      <c r="ER84">
        <v>15</v>
      </c>
      <c r="ES84">
        <v>14</v>
      </c>
      <c r="ET84">
        <v>18</v>
      </c>
      <c r="EU84">
        <v>27</v>
      </c>
      <c r="EV84">
        <v>6</v>
      </c>
      <c r="EW84">
        <v>14</v>
      </c>
      <c r="EX84">
        <v>8</v>
      </c>
      <c r="EY84">
        <v>12</v>
      </c>
      <c r="EZ84">
        <v>6</v>
      </c>
      <c r="FA84">
        <v>13</v>
      </c>
      <c r="FB84">
        <v>7</v>
      </c>
      <c r="FC84">
        <v>12</v>
      </c>
      <c r="FD84">
        <v>12</v>
      </c>
      <c r="FE84">
        <v>16</v>
      </c>
      <c r="FF84">
        <v>7</v>
      </c>
      <c r="FG84">
        <v>10</v>
      </c>
      <c r="FH84">
        <v>4</v>
      </c>
      <c r="FI84">
        <v>11</v>
      </c>
      <c r="FJ84">
        <v>3</v>
      </c>
      <c r="FK84">
        <v>8</v>
      </c>
      <c r="FL84">
        <v>5</v>
      </c>
      <c r="FM84">
        <v>10</v>
      </c>
      <c r="FN84">
        <v>3</v>
      </c>
      <c r="FO84">
        <v>6</v>
      </c>
      <c r="FP84">
        <v>4</v>
      </c>
      <c r="FQ84">
        <v>10</v>
      </c>
      <c r="FR84">
        <v>8</v>
      </c>
      <c r="FS84">
        <v>8</v>
      </c>
      <c r="FT84">
        <v>3</v>
      </c>
      <c r="FU84">
        <v>8</v>
      </c>
      <c r="FV84">
        <v>0</v>
      </c>
      <c r="FW84">
        <v>5</v>
      </c>
      <c r="FX84">
        <v>3</v>
      </c>
      <c r="FY84">
        <v>3</v>
      </c>
      <c r="FZ84">
        <v>1</v>
      </c>
      <c r="GA84">
        <v>4</v>
      </c>
      <c r="GB84">
        <v>2</v>
      </c>
      <c r="GC84">
        <v>3</v>
      </c>
      <c r="GD84">
        <v>1</v>
      </c>
      <c r="GE84">
        <v>1</v>
      </c>
      <c r="GF84">
        <v>0</v>
      </c>
      <c r="GG84">
        <v>1</v>
      </c>
      <c r="GH84">
        <v>0</v>
      </c>
      <c r="GI84">
        <v>0</v>
      </c>
      <c r="GJ84">
        <v>0</v>
      </c>
      <c r="GK84">
        <v>1</v>
      </c>
      <c r="GL84">
        <v>1</v>
      </c>
      <c r="GM84">
        <v>0</v>
      </c>
      <c r="GN84">
        <v>0</v>
      </c>
      <c r="GO84">
        <v>0</v>
      </c>
      <c r="GP84">
        <v>0</v>
      </c>
      <c r="GQ84">
        <v>0</v>
      </c>
      <c r="GR84">
        <v>0</v>
      </c>
      <c r="GS84">
        <v>2</v>
      </c>
      <c r="GT84">
        <v>0</v>
      </c>
      <c r="GU84">
        <v>1</v>
      </c>
      <c r="GV84">
        <v>1</v>
      </c>
      <c r="GW84">
        <v>0</v>
      </c>
      <c r="GY84">
        <f t="shared" si="1"/>
        <v>1030</v>
      </c>
      <c r="HA84">
        <v>0</v>
      </c>
      <c r="HB84">
        <v>0</v>
      </c>
      <c r="HC84">
        <v>0</v>
      </c>
      <c r="HD84">
        <v>0</v>
      </c>
      <c r="HE84">
        <v>0</v>
      </c>
      <c r="HF84">
        <v>0</v>
      </c>
      <c r="HG84">
        <v>0</v>
      </c>
      <c r="HH84">
        <v>1</v>
      </c>
      <c r="HI84">
        <v>1</v>
      </c>
      <c r="HJ84">
        <v>2</v>
      </c>
      <c r="HK84">
        <v>0</v>
      </c>
      <c r="HL84">
        <v>2</v>
      </c>
      <c r="HM84">
        <v>2578</v>
      </c>
      <c r="HN84">
        <v>2616</v>
      </c>
      <c r="HO84">
        <v>5194</v>
      </c>
    </row>
    <row r="85" spans="1:223">
      <c r="A85" t="s">
        <v>1463</v>
      </c>
      <c r="B85">
        <v>14</v>
      </c>
      <c r="C85">
        <v>20</v>
      </c>
      <c r="D85">
        <v>21</v>
      </c>
      <c r="E85">
        <v>18</v>
      </c>
      <c r="F85">
        <v>23</v>
      </c>
      <c r="G85">
        <v>13</v>
      </c>
      <c r="H85">
        <v>28</v>
      </c>
      <c r="I85">
        <v>15</v>
      </c>
      <c r="J85">
        <v>19</v>
      </c>
      <c r="K85">
        <v>28</v>
      </c>
      <c r="L85">
        <v>27</v>
      </c>
      <c r="M85">
        <v>28</v>
      </c>
      <c r="N85">
        <v>23</v>
      </c>
      <c r="O85">
        <v>17</v>
      </c>
      <c r="P85">
        <v>24</v>
      </c>
      <c r="Q85">
        <v>14</v>
      </c>
      <c r="R85">
        <v>23</v>
      </c>
      <c r="S85">
        <v>26</v>
      </c>
      <c r="T85">
        <v>24</v>
      </c>
      <c r="U85">
        <v>24</v>
      </c>
      <c r="V85">
        <v>22</v>
      </c>
      <c r="W85">
        <v>21</v>
      </c>
      <c r="X85">
        <v>37</v>
      </c>
      <c r="Y85">
        <v>19</v>
      </c>
      <c r="Z85">
        <v>23</v>
      </c>
      <c r="AA85">
        <v>23</v>
      </c>
      <c r="AB85">
        <v>25</v>
      </c>
      <c r="AC85">
        <v>37</v>
      </c>
      <c r="AD85">
        <v>26</v>
      </c>
      <c r="AE85">
        <v>22</v>
      </c>
      <c r="AF85">
        <v>19</v>
      </c>
      <c r="AG85">
        <v>22</v>
      </c>
      <c r="AH85">
        <v>27</v>
      </c>
      <c r="AI85">
        <v>29</v>
      </c>
      <c r="AJ85">
        <v>24</v>
      </c>
      <c r="AK85">
        <v>26</v>
      </c>
      <c r="AL85">
        <v>22</v>
      </c>
      <c r="AM85">
        <v>17</v>
      </c>
      <c r="AN85">
        <v>31</v>
      </c>
      <c r="AO85">
        <v>24</v>
      </c>
      <c r="AP85">
        <v>35</v>
      </c>
      <c r="AQ85">
        <v>19</v>
      </c>
      <c r="AR85">
        <v>25</v>
      </c>
      <c r="AS85">
        <v>23</v>
      </c>
      <c r="AT85">
        <v>29</v>
      </c>
      <c r="AU85">
        <v>34</v>
      </c>
      <c r="AV85">
        <v>27</v>
      </c>
      <c r="AW85">
        <v>24</v>
      </c>
      <c r="AX85">
        <v>30</v>
      </c>
      <c r="AY85">
        <v>23</v>
      </c>
      <c r="AZ85">
        <v>38</v>
      </c>
      <c r="BA85">
        <v>28</v>
      </c>
      <c r="BB85">
        <v>20</v>
      </c>
      <c r="BC85">
        <v>29</v>
      </c>
      <c r="BD85">
        <v>37</v>
      </c>
      <c r="BE85">
        <v>39</v>
      </c>
      <c r="BF85">
        <v>27</v>
      </c>
      <c r="BG85">
        <v>20</v>
      </c>
      <c r="BH85">
        <v>33</v>
      </c>
      <c r="BI85">
        <v>38</v>
      </c>
      <c r="BJ85">
        <v>42</v>
      </c>
      <c r="BK85">
        <v>28</v>
      </c>
      <c r="BL85">
        <v>31</v>
      </c>
      <c r="BM85">
        <v>27</v>
      </c>
      <c r="BN85">
        <v>30</v>
      </c>
      <c r="BO85">
        <v>27</v>
      </c>
      <c r="BP85">
        <v>27</v>
      </c>
      <c r="BQ85">
        <v>32</v>
      </c>
      <c r="BR85">
        <v>32</v>
      </c>
      <c r="BS85">
        <v>21</v>
      </c>
      <c r="BT85">
        <v>25</v>
      </c>
      <c r="BU85">
        <v>23</v>
      </c>
      <c r="BV85">
        <v>21</v>
      </c>
      <c r="BW85">
        <v>18</v>
      </c>
      <c r="BX85">
        <v>26</v>
      </c>
      <c r="BY85">
        <v>21</v>
      </c>
      <c r="BZ85">
        <v>29</v>
      </c>
      <c r="CA85">
        <v>30</v>
      </c>
      <c r="CB85">
        <v>34</v>
      </c>
      <c r="CC85">
        <v>29</v>
      </c>
      <c r="CD85">
        <v>35</v>
      </c>
      <c r="CE85">
        <v>35</v>
      </c>
      <c r="CF85">
        <v>29</v>
      </c>
      <c r="CG85">
        <v>35</v>
      </c>
      <c r="CH85">
        <v>26</v>
      </c>
      <c r="CI85">
        <v>37</v>
      </c>
      <c r="CJ85">
        <v>39</v>
      </c>
      <c r="CK85">
        <v>36</v>
      </c>
      <c r="CL85">
        <v>42</v>
      </c>
      <c r="CM85">
        <v>29</v>
      </c>
      <c r="CN85">
        <v>42</v>
      </c>
      <c r="CO85">
        <v>37</v>
      </c>
      <c r="CP85">
        <v>35</v>
      </c>
      <c r="CQ85">
        <v>38</v>
      </c>
      <c r="CR85">
        <v>40</v>
      </c>
      <c r="CS85">
        <v>41</v>
      </c>
      <c r="CT85">
        <v>48</v>
      </c>
      <c r="CU85">
        <v>35</v>
      </c>
      <c r="CV85">
        <v>33</v>
      </c>
      <c r="CW85">
        <v>39</v>
      </c>
      <c r="CX85">
        <v>34</v>
      </c>
      <c r="CY85">
        <v>35</v>
      </c>
      <c r="CZ85">
        <v>34</v>
      </c>
      <c r="DA85">
        <v>49</v>
      </c>
      <c r="DB85">
        <v>29</v>
      </c>
      <c r="DC85">
        <v>30</v>
      </c>
      <c r="DD85">
        <v>30</v>
      </c>
      <c r="DE85">
        <v>34</v>
      </c>
      <c r="DF85">
        <v>36</v>
      </c>
      <c r="DG85">
        <v>32</v>
      </c>
      <c r="DH85">
        <v>42</v>
      </c>
      <c r="DI85">
        <v>32</v>
      </c>
      <c r="DJ85">
        <v>33</v>
      </c>
      <c r="DK85">
        <v>40</v>
      </c>
      <c r="DL85">
        <v>26</v>
      </c>
      <c r="DM85">
        <v>27</v>
      </c>
      <c r="DN85">
        <v>31</v>
      </c>
      <c r="DO85">
        <v>27</v>
      </c>
      <c r="DP85">
        <v>21</v>
      </c>
      <c r="DQ85">
        <v>22</v>
      </c>
      <c r="DR85">
        <v>27</v>
      </c>
      <c r="DS85">
        <v>18</v>
      </c>
      <c r="DT85">
        <v>18</v>
      </c>
      <c r="DU85">
        <v>24</v>
      </c>
      <c r="DV85">
        <v>13</v>
      </c>
      <c r="DW85">
        <v>27</v>
      </c>
      <c r="DX85">
        <v>26</v>
      </c>
      <c r="DY85">
        <v>24</v>
      </c>
      <c r="DZ85">
        <v>22</v>
      </c>
      <c r="EA85">
        <v>17</v>
      </c>
      <c r="EB85">
        <v>13</v>
      </c>
      <c r="EC85">
        <v>27</v>
      </c>
      <c r="ED85">
        <v>13</v>
      </c>
      <c r="EE85">
        <v>8</v>
      </c>
      <c r="EF85">
        <v>9</v>
      </c>
      <c r="EG85">
        <v>19</v>
      </c>
      <c r="EH85">
        <v>21</v>
      </c>
      <c r="EI85">
        <v>23</v>
      </c>
      <c r="EJ85">
        <v>12</v>
      </c>
      <c r="EK85">
        <v>15</v>
      </c>
      <c r="EL85">
        <v>17</v>
      </c>
      <c r="EM85">
        <v>11</v>
      </c>
      <c r="EN85">
        <v>13</v>
      </c>
      <c r="EO85">
        <v>13</v>
      </c>
      <c r="EP85">
        <v>9</v>
      </c>
      <c r="EQ85">
        <v>8</v>
      </c>
      <c r="ER85">
        <v>18</v>
      </c>
      <c r="ES85">
        <v>6</v>
      </c>
      <c r="ET85">
        <v>7</v>
      </c>
      <c r="EU85">
        <v>7</v>
      </c>
      <c r="EV85">
        <v>8</v>
      </c>
      <c r="EW85">
        <v>13</v>
      </c>
      <c r="EX85">
        <v>5</v>
      </c>
      <c r="EY85">
        <v>9</v>
      </c>
      <c r="EZ85">
        <v>4</v>
      </c>
      <c r="FA85">
        <v>9</v>
      </c>
      <c r="FB85">
        <v>1</v>
      </c>
      <c r="FC85">
        <v>2</v>
      </c>
      <c r="FD85">
        <v>5</v>
      </c>
      <c r="FE85">
        <v>4</v>
      </c>
      <c r="FF85">
        <v>5</v>
      </c>
      <c r="FG85">
        <v>6</v>
      </c>
      <c r="FH85">
        <v>4</v>
      </c>
      <c r="FI85">
        <v>5</v>
      </c>
      <c r="FJ85">
        <v>2</v>
      </c>
      <c r="FK85">
        <v>3</v>
      </c>
      <c r="FL85">
        <v>6</v>
      </c>
      <c r="FM85">
        <v>3</v>
      </c>
      <c r="FN85">
        <v>1</v>
      </c>
      <c r="FO85">
        <v>3</v>
      </c>
      <c r="FP85">
        <v>0</v>
      </c>
      <c r="FQ85">
        <v>6</v>
      </c>
      <c r="FR85">
        <v>0</v>
      </c>
      <c r="FS85">
        <v>2</v>
      </c>
      <c r="FT85">
        <v>3</v>
      </c>
      <c r="FU85">
        <v>0</v>
      </c>
      <c r="FV85">
        <v>1</v>
      </c>
      <c r="FW85">
        <v>1</v>
      </c>
      <c r="FX85">
        <v>0</v>
      </c>
      <c r="FY85">
        <v>0</v>
      </c>
      <c r="FZ85">
        <v>0</v>
      </c>
      <c r="GA85">
        <v>0</v>
      </c>
      <c r="GB85">
        <v>0</v>
      </c>
      <c r="GC85">
        <v>0</v>
      </c>
      <c r="GD85">
        <v>2</v>
      </c>
      <c r="GE85">
        <v>0</v>
      </c>
      <c r="GF85">
        <v>1</v>
      </c>
      <c r="GG85">
        <v>1</v>
      </c>
      <c r="GH85">
        <v>0</v>
      </c>
      <c r="GI85">
        <v>0</v>
      </c>
      <c r="GJ85">
        <v>0</v>
      </c>
      <c r="GK85">
        <v>1</v>
      </c>
      <c r="GL85">
        <v>0</v>
      </c>
      <c r="GM85">
        <v>1</v>
      </c>
      <c r="GN85">
        <v>0</v>
      </c>
      <c r="GO85">
        <v>0</v>
      </c>
      <c r="GP85">
        <v>0</v>
      </c>
      <c r="GQ85">
        <v>1</v>
      </c>
      <c r="GR85">
        <v>0</v>
      </c>
      <c r="GS85">
        <v>0</v>
      </c>
      <c r="GT85">
        <v>0</v>
      </c>
      <c r="GU85">
        <v>0</v>
      </c>
      <c r="GV85">
        <v>0</v>
      </c>
      <c r="GW85">
        <v>0</v>
      </c>
      <c r="GY85">
        <f t="shared" si="1"/>
        <v>603</v>
      </c>
      <c r="HA85">
        <v>0</v>
      </c>
      <c r="HB85">
        <v>0</v>
      </c>
      <c r="HC85">
        <v>0</v>
      </c>
      <c r="HD85">
        <v>0</v>
      </c>
      <c r="HE85">
        <v>0</v>
      </c>
      <c r="HF85">
        <v>0</v>
      </c>
      <c r="HG85">
        <v>2</v>
      </c>
      <c r="HH85">
        <v>0</v>
      </c>
      <c r="HI85">
        <v>2</v>
      </c>
      <c r="HJ85">
        <v>0</v>
      </c>
      <c r="HK85">
        <v>0</v>
      </c>
      <c r="HL85">
        <v>0</v>
      </c>
      <c r="HM85">
        <v>2053</v>
      </c>
      <c r="HN85">
        <v>1983</v>
      </c>
      <c r="HO85">
        <v>4036</v>
      </c>
    </row>
    <row r="86" spans="1:223">
      <c r="A86" t="s">
        <v>1520</v>
      </c>
      <c r="B86">
        <v>16</v>
      </c>
      <c r="C86">
        <v>15</v>
      </c>
      <c r="D86">
        <v>19</v>
      </c>
      <c r="E86">
        <v>21</v>
      </c>
      <c r="F86">
        <v>22</v>
      </c>
      <c r="G86">
        <v>23</v>
      </c>
      <c r="H86">
        <v>19</v>
      </c>
      <c r="I86">
        <v>29</v>
      </c>
      <c r="J86">
        <v>25</v>
      </c>
      <c r="K86">
        <v>20</v>
      </c>
      <c r="L86">
        <v>29</v>
      </c>
      <c r="M86">
        <v>21</v>
      </c>
      <c r="N86">
        <v>22</v>
      </c>
      <c r="O86">
        <v>20</v>
      </c>
      <c r="P86">
        <v>20</v>
      </c>
      <c r="Q86">
        <v>18</v>
      </c>
      <c r="R86">
        <v>27</v>
      </c>
      <c r="S86">
        <v>27</v>
      </c>
      <c r="T86">
        <v>28</v>
      </c>
      <c r="U86">
        <v>29</v>
      </c>
      <c r="V86">
        <v>31</v>
      </c>
      <c r="W86">
        <v>16</v>
      </c>
      <c r="X86">
        <v>27</v>
      </c>
      <c r="Y86">
        <v>34</v>
      </c>
      <c r="Z86">
        <v>26</v>
      </c>
      <c r="AA86">
        <v>30</v>
      </c>
      <c r="AB86">
        <v>27</v>
      </c>
      <c r="AC86">
        <v>31</v>
      </c>
      <c r="AD86">
        <v>35</v>
      </c>
      <c r="AE86">
        <v>31</v>
      </c>
      <c r="AF86">
        <v>25</v>
      </c>
      <c r="AG86">
        <v>33</v>
      </c>
      <c r="AH86">
        <v>33</v>
      </c>
      <c r="AI86">
        <v>27</v>
      </c>
      <c r="AJ86">
        <v>28</v>
      </c>
      <c r="AK86">
        <v>29</v>
      </c>
      <c r="AL86">
        <v>25</v>
      </c>
      <c r="AM86">
        <v>26</v>
      </c>
      <c r="AN86">
        <v>38</v>
      </c>
      <c r="AO86">
        <v>26</v>
      </c>
      <c r="AP86">
        <v>30</v>
      </c>
      <c r="AQ86">
        <v>25</v>
      </c>
      <c r="AR86">
        <v>28</v>
      </c>
      <c r="AS86">
        <v>29</v>
      </c>
      <c r="AT86">
        <v>24</v>
      </c>
      <c r="AU86">
        <v>35</v>
      </c>
      <c r="AV86">
        <v>32</v>
      </c>
      <c r="AW86">
        <v>44</v>
      </c>
      <c r="AX86">
        <v>33</v>
      </c>
      <c r="AY86">
        <v>44</v>
      </c>
      <c r="AZ86">
        <v>40</v>
      </c>
      <c r="BA86">
        <v>42</v>
      </c>
      <c r="BB86">
        <v>43</v>
      </c>
      <c r="BC86">
        <v>34</v>
      </c>
      <c r="BD86">
        <v>41</v>
      </c>
      <c r="BE86">
        <v>35</v>
      </c>
      <c r="BF86">
        <v>31</v>
      </c>
      <c r="BG86">
        <v>33</v>
      </c>
      <c r="BH86">
        <v>30</v>
      </c>
      <c r="BI86">
        <v>26</v>
      </c>
      <c r="BJ86">
        <v>24</v>
      </c>
      <c r="BK86">
        <v>32</v>
      </c>
      <c r="BL86">
        <v>40</v>
      </c>
      <c r="BM86">
        <v>25</v>
      </c>
      <c r="BN86">
        <v>26</v>
      </c>
      <c r="BO86">
        <v>46</v>
      </c>
      <c r="BP86">
        <v>29</v>
      </c>
      <c r="BQ86">
        <v>31</v>
      </c>
      <c r="BR86">
        <v>38</v>
      </c>
      <c r="BS86">
        <v>31</v>
      </c>
      <c r="BT86">
        <v>21</v>
      </c>
      <c r="BU86">
        <v>24</v>
      </c>
      <c r="BV86">
        <v>37</v>
      </c>
      <c r="BW86">
        <v>29</v>
      </c>
      <c r="BX86">
        <v>36</v>
      </c>
      <c r="BY86">
        <v>24</v>
      </c>
      <c r="BZ86">
        <v>30</v>
      </c>
      <c r="CA86">
        <v>30</v>
      </c>
      <c r="CB86">
        <v>41</v>
      </c>
      <c r="CC86">
        <v>31</v>
      </c>
      <c r="CD86">
        <v>43</v>
      </c>
      <c r="CE86">
        <v>31</v>
      </c>
      <c r="CF86">
        <v>37</v>
      </c>
      <c r="CG86">
        <v>38</v>
      </c>
      <c r="CH86">
        <v>43</v>
      </c>
      <c r="CI86">
        <v>43</v>
      </c>
      <c r="CJ86">
        <v>51</v>
      </c>
      <c r="CK86">
        <v>43</v>
      </c>
      <c r="CL86">
        <v>45</v>
      </c>
      <c r="CM86">
        <v>46</v>
      </c>
      <c r="CN86">
        <v>39</v>
      </c>
      <c r="CO86">
        <v>47</v>
      </c>
      <c r="CP86">
        <v>46</v>
      </c>
      <c r="CQ86">
        <v>30</v>
      </c>
      <c r="CR86">
        <v>36</v>
      </c>
      <c r="CS86">
        <v>37</v>
      </c>
      <c r="CT86">
        <v>40</v>
      </c>
      <c r="CU86">
        <v>36</v>
      </c>
      <c r="CV86">
        <v>49</v>
      </c>
      <c r="CW86">
        <v>42</v>
      </c>
      <c r="CX86">
        <v>30</v>
      </c>
      <c r="CY86">
        <v>35</v>
      </c>
      <c r="CZ86">
        <v>39</v>
      </c>
      <c r="DA86">
        <v>50</v>
      </c>
      <c r="DB86">
        <v>36</v>
      </c>
      <c r="DC86">
        <v>40</v>
      </c>
      <c r="DD86">
        <v>31</v>
      </c>
      <c r="DE86">
        <v>44</v>
      </c>
      <c r="DF86">
        <v>30</v>
      </c>
      <c r="DG86">
        <v>42</v>
      </c>
      <c r="DH86">
        <v>33</v>
      </c>
      <c r="DI86">
        <v>30</v>
      </c>
      <c r="DJ86">
        <v>35</v>
      </c>
      <c r="DK86">
        <v>37</v>
      </c>
      <c r="DL86">
        <v>39</v>
      </c>
      <c r="DM86">
        <v>26</v>
      </c>
      <c r="DN86">
        <v>21</v>
      </c>
      <c r="DO86">
        <v>29</v>
      </c>
      <c r="DP86">
        <v>27</v>
      </c>
      <c r="DQ86">
        <v>32</v>
      </c>
      <c r="DR86">
        <v>27</v>
      </c>
      <c r="DS86">
        <v>25</v>
      </c>
      <c r="DT86">
        <v>26</v>
      </c>
      <c r="DU86">
        <v>24</v>
      </c>
      <c r="DV86">
        <v>22</v>
      </c>
      <c r="DW86">
        <v>26</v>
      </c>
      <c r="DX86">
        <v>29</v>
      </c>
      <c r="DY86">
        <v>29</v>
      </c>
      <c r="DZ86">
        <v>24</v>
      </c>
      <c r="EA86">
        <v>16</v>
      </c>
      <c r="EB86">
        <v>8</v>
      </c>
      <c r="EC86">
        <v>15</v>
      </c>
      <c r="ED86">
        <v>20</v>
      </c>
      <c r="EE86">
        <v>23</v>
      </c>
      <c r="EF86">
        <v>17</v>
      </c>
      <c r="EG86">
        <v>25</v>
      </c>
      <c r="EH86">
        <v>19</v>
      </c>
      <c r="EI86">
        <v>16</v>
      </c>
      <c r="EJ86">
        <v>10</v>
      </c>
      <c r="EK86">
        <v>14</v>
      </c>
      <c r="EL86">
        <v>15</v>
      </c>
      <c r="EM86">
        <v>15</v>
      </c>
      <c r="EN86">
        <v>15</v>
      </c>
      <c r="EO86">
        <v>11</v>
      </c>
      <c r="EP86">
        <v>6</v>
      </c>
      <c r="EQ86">
        <v>10</v>
      </c>
      <c r="ER86">
        <v>13</v>
      </c>
      <c r="ES86">
        <v>11</v>
      </c>
      <c r="ET86">
        <v>5</v>
      </c>
      <c r="EU86">
        <v>7</v>
      </c>
      <c r="EV86">
        <v>8</v>
      </c>
      <c r="EW86">
        <v>7</v>
      </c>
      <c r="EX86">
        <v>7</v>
      </c>
      <c r="EY86">
        <v>11</v>
      </c>
      <c r="EZ86">
        <v>3</v>
      </c>
      <c r="FA86">
        <v>10</v>
      </c>
      <c r="FB86">
        <v>1</v>
      </c>
      <c r="FC86">
        <v>10</v>
      </c>
      <c r="FD86">
        <v>7</v>
      </c>
      <c r="FE86">
        <v>8</v>
      </c>
      <c r="FF86">
        <v>6</v>
      </c>
      <c r="FG86">
        <v>8</v>
      </c>
      <c r="FH86">
        <v>5</v>
      </c>
      <c r="FI86">
        <v>9</v>
      </c>
      <c r="FJ86">
        <v>4</v>
      </c>
      <c r="FK86">
        <v>7</v>
      </c>
      <c r="FL86">
        <v>2</v>
      </c>
      <c r="FM86">
        <v>1</v>
      </c>
      <c r="FN86">
        <v>1</v>
      </c>
      <c r="FO86">
        <v>5</v>
      </c>
      <c r="FP86">
        <v>2</v>
      </c>
      <c r="FQ86">
        <v>1</v>
      </c>
      <c r="FR86">
        <v>1</v>
      </c>
      <c r="FS86">
        <v>3</v>
      </c>
      <c r="FT86">
        <v>1</v>
      </c>
      <c r="FU86">
        <v>3</v>
      </c>
      <c r="FV86">
        <v>0</v>
      </c>
      <c r="FW86">
        <v>4</v>
      </c>
      <c r="FX86">
        <v>0</v>
      </c>
      <c r="FY86">
        <v>1</v>
      </c>
      <c r="FZ86">
        <v>1</v>
      </c>
      <c r="GA86">
        <v>2</v>
      </c>
      <c r="GB86">
        <v>0</v>
      </c>
      <c r="GC86">
        <v>1</v>
      </c>
      <c r="GD86">
        <v>2</v>
      </c>
      <c r="GE86">
        <v>1</v>
      </c>
      <c r="GF86">
        <v>1</v>
      </c>
      <c r="GG86">
        <v>0</v>
      </c>
      <c r="GH86">
        <v>0</v>
      </c>
      <c r="GI86">
        <v>0</v>
      </c>
      <c r="GJ86">
        <v>0</v>
      </c>
      <c r="GK86">
        <v>0</v>
      </c>
      <c r="GL86">
        <v>0</v>
      </c>
      <c r="GM86">
        <v>0</v>
      </c>
      <c r="GN86">
        <v>0</v>
      </c>
      <c r="GO86">
        <v>0</v>
      </c>
      <c r="GP86">
        <v>0</v>
      </c>
      <c r="GQ86">
        <v>0</v>
      </c>
      <c r="GR86">
        <v>0</v>
      </c>
      <c r="GS86">
        <v>0</v>
      </c>
      <c r="GT86">
        <v>0</v>
      </c>
      <c r="GU86">
        <v>0</v>
      </c>
      <c r="GV86">
        <v>0</v>
      </c>
      <c r="GW86">
        <v>0</v>
      </c>
      <c r="GY86">
        <f t="shared" si="1"/>
        <v>667</v>
      </c>
      <c r="HA86">
        <v>0</v>
      </c>
      <c r="HB86">
        <v>0</v>
      </c>
      <c r="HC86">
        <v>0</v>
      </c>
      <c r="HD86">
        <v>0</v>
      </c>
      <c r="HE86">
        <v>0</v>
      </c>
      <c r="HF86">
        <v>0</v>
      </c>
      <c r="HG86">
        <v>1</v>
      </c>
      <c r="HH86">
        <v>2</v>
      </c>
      <c r="HI86">
        <v>3</v>
      </c>
      <c r="HJ86">
        <v>0</v>
      </c>
      <c r="HK86">
        <v>0</v>
      </c>
      <c r="HL86">
        <v>0</v>
      </c>
      <c r="HM86">
        <v>2235</v>
      </c>
      <c r="HN86">
        <v>2275</v>
      </c>
      <c r="HO86">
        <v>4510</v>
      </c>
    </row>
    <row r="87" spans="1:223" s="13" customFormat="1">
      <c r="A87" s="13" t="s">
        <v>131</v>
      </c>
      <c r="B87" s="13">
        <v>333</v>
      </c>
      <c r="C87" s="13">
        <v>326</v>
      </c>
      <c r="D87" s="13">
        <v>389</v>
      </c>
      <c r="E87" s="13">
        <v>338</v>
      </c>
      <c r="F87" s="13">
        <v>389</v>
      </c>
      <c r="G87" s="13">
        <v>368</v>
      </c>
      <c r="H87" s="13">
        <v>421</v>
      </c>
      <c r="I87" s="13">
        <v>388</v>
      </c>
      <c r="J87" s="13">
        <v>350</v>
      </c>
      <c r="K87" s="13">
        <v>415</v>
      </c>
      <c r="L87" s="13">
        <v>402</v>
      </c>
      <c r="M87" s="13">
        <v>391</v>
      </c>
      <c r="N87" s="13">
        <v>423</v>
      </c>
      <c r="O87" s="13">
        <v>421</v>
      </c>
      <c r="P87" s="13">
        <v>469</v>
      </c>
      <c r="Q87" s="13">
        <v>421</v>
      </c>
      <c r="R87" s="13">
        <v>477</v>
      </c>
      <c r="S87" s="13">
        <v>437</v>
      </c>
      <c r="T87" s="13">
        <v>456</v>
      </c>
      <c r="U87" s="13">
        <v>411</v>
      </c>
      <c r="V87" s="13">
        <v>438</v>
      </c>
      <c r="W87" s="13">
        <v>424</v>
      </c>
      <c r="X87" s="13">
        <v>456</v>
      </c>
      <c r="Y87" s="13">
        <v>406</v>
      </c>
      <c r="Z87" s="13">
        <v>455</v>
      </c>
      <c r="AA87" s="13">
        <v>447</v>
      </c>
      <c r="AB87" s="13">
        <v>492</v>
      </c>
      <c r="AC87" s="13">
        <v>437</v>
      </c>
      <c r="AD87" s="13">
        <v>480</v>
      </c>
      <c r="AE87" s="13">
        <v>439</v>
      </c>
      <c r="AF87" s="13">
        <v>491</v>
      </c>
      <c r="AG87" s="13">
        <v>499</v>
      </c>
      <c r="AH87" s="13">
        <v>468</v>
      </c>
      <c r="AI87" s="13">
        <v>495</v>
      </c>
      <c r="AJ87" s="13">
        <v>515</v>
      </c>
      <c r="AK87" s="13">
        <v>467</v>
      </c>
      <c r="AL87" s="13">
        <v>563</v>
      </c>
      <c r="AM87" s="13">
        <v>465</v>
      </c>
      <c r="AN87" s="13">
        <v>514</v>
      </c>
      <c r="AO87" s="13">
        <v>466</v>
      </c>
      <c r="AP87" s="13">
        <v>537</v>
      </c>
      <c r="AQ87" s="13">
        <v>520</v>
      </c>
      <c r="AR87" s="13">
        <v>529</v>
      </c>
      <c r="AS87" s="13">
        <v>507</v>
      </c>
      <c r="AT87" s="13">
        <v>534</v>
      </c>
      <c r="AU87" s="13">
        <v>637</v>
      </c>
      <c r="AV87" s="13">
        <v>613</v>
      </c>
      <c r="AW87" s="13">
        <v>602</v>
      </c>
      <c r="AX87" s="13">
        <v>625</v>
      </c>
      <c r="AY87" s="13">
        <v>602</v>
      </c>
      <c r="AZ87" s="13">
        <v>634</v>
      </c>
      <c r="BA87" s="13">
        <v>682</v>
      </c>
      <c r="BB87" s="13">
        <v>613</v>
      </c>
      <c r="BC87" s="13">
        <v>602</v>
      </c>
      <c r="BD87" s="13">
        <v>622</v>
      </c>
      <c r="BE87" s="13">
        <v>611</v>
      </c>
      <c r="BF87" s="13">
        <v>628</v>
      </c>
      <c r="BG87" s="13">
        <v>596</v>
      </c>
      <c r="BH87" s="13">
        <v>606</v>
      </c>
      <c r="BI87" s="13">
        <v>655</v>
      </c>
      <c r="BJ87" s="13">
        <v>630</v>
      </c>
      <c r="BK87" s="13">
        <v>581</v>
      </c>
      <c r="BL87" s="13">
        <v>516</v>
      </c>
      <c r="BM87" s="13">
        <v>534</v>
      </c>
      <c r="BN87" s="13">
        <v>511</v>
      </c>
      <c r="BO87" s="13">
        <v>475</v>
      </c>
      <c r="BP87" s="13">
        <v>551</v>
      </c>
      <c r="BQ87" s="13">
        <v>509</v>
      </c>
      <c r="BR87" s="13">
        <v>511</v>
      </c>
      <c r="BS87" s="13">
        <v>497</v>
      </c>
      <c r="BT87" s="13">
        <v>539</v>
      </c>
      <c r="BU87" s="13">
        <v>466</v>
      </c>
      <c r="BV87" s="13">
        <v>594</v>
      </c>
      <c r="BW87" s="13">
        <v>587</v>
      </c>
      <c r="BX87" s="13">
        <v>522</v>
      </c>
      <c r="BY87" s="13">
        <v>526</v>
      </c>
      <c r="BZ87" s="13">
        <v>592</v>
      </c>
      <c r="CA87" s="13">
        <v>580</v>
      </c>
      <c r="CB87" s="13">
        <v>592</v>
      </c>
      <c r="CC87" s="13">
        <v>623</v>
      </c>
      <c r="CD87" s="13">
        <v>633</v>
      </c>
      <c r="CE87" s="13">
        <v>582</v>
      </c>
      <c r="CF87" s="13">
        <v>631</v>
      </c>
      <c r="CG87" s="13">
        <v>600</v>
      </c>
      <c r="CH87" s="13">
        <v>634</v>
      </c>
      <c r="CI87" s="13">
        <v>649</v>
      </c>
      <c r="CJ87" s="13">
        <v>708</v>
      </c>
      <c r="CK87" s="13">
        <v>704</v>
      </c>
      <c r="CL87" s="13">
        <v>696</v>
      </c>
      <c r="CM87" s="13">
        <v>689</v>
      </c>
      <c r="CN87" s="13">
        <v>707</v>
      </c>
      <c r="CO87" s="13">
        <v>721</v>
      </c>
      <c r="CP87" s="13">
        <v>785</v>
      </c>
      <c r="CQ87" s="13">
        <v>737</v>
      </c>
      <c r="CR87" s="13">
        <v>768</v>
      </c>
      <c r="CS87" s="13">
        <v>797</v>
      </c>
      <c r="CT87" s="13">
        <v>767</v>
      </c>
      <c r="CU87" s="13">
        <v>763</v>
      </c>
      <c r="CV87" s="13">
        <v>726</v>
      </c>
      <c r="CW87" s="13">
        <v>775</v>
      </c>
      <c r="CX87" s="13">
        <v>723</v>
      </c>
      <c r="CY87" s="13">
        <v>743</v>
      </c>
      <c r="CZ87" s="13">
        <v>747</v>
      </c>
      <c r="DA87" s="13">
        <v>727</v>
      </c>
      <c r="DB87" s="13">
        <v>669</v>
      </c>
      <c r="DC87" s="13">
        <v>698</v>
      </c>
      <c r="DD87" s="13">
        <v>689</v>
      </c>
      <c r="DE87" s="13">
        <v>710</v>
      </c>
      <c r="DF87" s="13">
        <v>588</v>
      </c>
      <c r="DG87" s="13">
        <v>571</v>
      </c>
      <c r="DH87" s="13">
        <v>618</v>
      </c>
      <c r="DI87" s="13">
        <v>591</v>
      </c>
      <c r="DJ87" s="13">
        <v>571</v>
      </c>
      <c r="DK87" s="13">
        <v>553</v>
      </c>
      <c r="DL87" s="13">
        <v>493</v>
      </c>
      <c r="DM87" s="13">
        <v>498</v>
      </c>
      <c r="DN87" s="13">
        <v>492</v>
      </c>
      <c r="DO87" s="13">
        <v>558</v>
      </c>
      <c r="DP87" s="13">
        <v>431</v>
      </c>
      <c r="DQ87" s="13">
        <v>447</v>
      </c>
      <c r="DR87" s="13">
        <v>448</v>
      </c>
      <c r="DS87" s="13">
        <v>479</v>
      </c>
      <c r="DT87" s="13">
        <v>484</v>
      </c>
      <c r="DU87" s="13">
        <v>525</v>
      </c>
      <c r="DV87" s="13">
        <v>373</v>
      </c>
      <c r="DW87" s="13">
        <v>389</v>
      </c>
      <c r="DX87" s="13">
        <v>434</v>
      </c>
      <c r="DY87" s="13">
        <v>492</v>
      </c>
      <c r="DZ87" s="13">
        <v>361</v>
      </c>
      <c r="EA87" s="13">
        <v>407</v>
      </c>
      <c r="EB87" s="13">
        <v>365</v>
      </c>
      <c r="EC87" s="13">
        <v>420</v>
      </c>
      <c r="ED87" s="13">
        <v>314</v>
      </c>
      <c r="EE87" s="13">
        <v>321</v>
      </c>
      <c r="EF87" s="13">
        <v>340</v>
      </c>
      <c r="EG87" s="13">
        <v>356</v>
      </c>
      <c r="EH87" s="13">
        <v>334</v>
      </c>
      <c r="EI87" s="13">
        <v>350</v>
      </c>
      <c r="EJ87" s="13">
        <v>275</v>
      </c>
      <c r="EK87" s="13">
        <v>315</v>
      </c>
      <c r="EL87" s="13">
        <v>264</v>
      </c>
      <c r="EM87" s="13">
        <v>325</v>
      </c>
      <c r="EN87" s="13">
        <v>249</v>
      </c>
      <c r="EO87" s="13">
        <v>305</v>
      </c>
      <c r="EP87" s="13">
        <v>206</v>
      </c>
      <c r="EQ87" s="13">
        <v>258</v>
      </c>
      <c r="ER87" s="13">
        <v>204</v>
      </c>
      <c r="ES87" s="13">
        <v>279</v>
      </c>
      <c r="ET87" s="13">
        <v>191</v>
      </c>
      <c r="EU87" s="13">
        <v>243</v>
      </c>
      <c r="EV87" s="13">
        <v>167</v>
      </c>
      <c r="EW87" s="13">
        <v>209</v>
      </c>
      <c r="EX87" s="13">
        <v>164</v>
      </c>
      <c r="EY87" s="13">
        <v>190</v>
      </c>
      <c r="EZ87" s="13">
        <v>118</v>
      </c>
      <c r="FA87" s="13">
        <v>146</v>
      </c>
      <c r="FB87" s="13">
        <v>113</v>
      </c>
      <c r="FC87" s="13">
        <v>156</v>
      </c>
      <c r="FD87" s="13">
        <v>87</v>
      </c>
      <c r="FE87" s="13">
        <v>128</v>
      </c>
      <c r="FF87" s="13">
        <v>78</v>
      </c>
      <c r="FG87" s="13">
        <v>114</v>
      </c>
      <c r="FH87" s="13">
        <v>76</v>
      </c>
      <c r="FI87" s="13">
        <v>100</v>
      </c>
      <c r="FJ87" s="13">
        <v>70</v>
      </c>
      <c r="FK87" s="13">
        <v>91</v>
      </c>
      <c r="FL87" s="13">
        <v>62</v>
      </c>
      <c r="FM87" s="13">
        <v>87</v>
      </c>
      <c r="FN87" s="13">
        <v>31</v>
      </c>
      <c r="FO87" s="13">
        <v>58</v>
      </c>
      <c r="FP87" s="13">
        <v>41</v>
      </c>
      <c r="FQ87" s="13">
        <v>56</v>
      </c>
      <c r="FR87" s="13">
        <v>36</v>
      </c>
      <c r="FS87" s="13">
        <v>49</v>
      </c>
      <c r="FT87" s="13">
        <v>31</v>
      </c>
      <c r="FU87" s="13">
        <v>46</v>
      </c>
      <c r="FV87" s="13">
        <v>18</v>
      </c>
      <c r="FW87" s="13">
        <v>33</v>
      </c>
      <c r="FX87" s="13">
        <v>16</v>
      </c>
      <c r="FY87" s="13">
        <v>29</v>
      </c>
      <c r="FZ87" s="13">
        <v>7</v>
      </c>
      <c r="GA87" s="13">
        <v>20</v>
      </c>
      <c r="GB87" s="13">
        <v>9</v>
      </c>
      <c r="GC87" s="13">
        <v>18</v>
      </c>
      <c r="GD87" s="13">
        <v>6</v>
      </c>
      <c r="GE87" s="13">
        <v>11</v>
      </c>
      <c r="GF87" s="13">
        <v>6</v>
      </c>
      <c r="GG87" s="13">
        <v>8</v>
      </c>
      <c r="GH87" s="13">
        <v>1</v>
      </c>
      <c r="GI87" s="13">
        <v>4</v>
      </c>
      <c r="GJ87" s="13">
        <v>3</v>
      </c>
      <c r="GK87" s="13">
        <v>5</v>
      </c>
      <c r="GL87" s="13">
        <v>3</v>
      </c>
      <c r="GM87" s="13">
        <v>1</v>
      </c>
      <c r="GN87" s="13">
        <v>0</v>
      </c>
      <c r="GO87" s="13">
        <v>3</v>
      </c>
      <c r="GP87" s="13">
        <v>0</v>
      </c>
      <c r="GQ87" s="13">
        <v>0</v>
      </c>
      <c r="GR87" s="13">
        <v>3</v>
      </c>
      <c r="GS87" s="13">
        <v>1</v>
      </c>
      <c r="GT87" s="13">
        <v>0</v>
      </c>
      <c r="GU87" s="13">
        <v>0</v>
      </c>
      <c r="GV87" s="13">
        <v>0</v>
      </c>
      <c r="GW87" s="13">
        <v>0</v>
      </c>
      <c r="GY87">
        <f t="shared" si="1"/>
        <v>13015</v>
      </c>
      <c r="HA87" s="13">
        <v>0</v>
      </c>
      <c r="HB87" s="13">
        <v>0</v>
      </c>
      <c r="HC87" s="13">
        <v>0</v>
      </c>
      <c r="HD87" s="13">
        <v>22</v>
      </c>
      <c r="HE87" s="13">
        <v>6</v>
      </c>
      <c r="HF87" s="13">
        <v>28</v>
      </c>
      <c r="HG87" s="13">
        <v>11</v>
      </c>
      <c r="HH87" s="13">
        <v>10</v>
      </c>
      <c r="HI87" s="13">
        <v>21</v>
      </c>
      <c r="HJ87" s="13">
        <v>6</v>
      </c>
      <c r="HK87" s="13">
        <v>0</v>
      </c>
      <c r="HL87" s="13">
        <v>6</v>
      </c>
      <c r="HM87" s="13">
        <v>39583</v>
      </c>
      <c r="HN87" s="13">
        <v>40009</v>
      </c>
      <c r="HO87" s="13">
        <v>79592</v>
      </c>
    </row>
    <row r="88" spans="1:223">
      <c r="A88" t="s">
        <v>1521</v>
      </c>
      <c r="B88">
        <v>18</v>
      </c>
      <c r="C88">
        <v>25</v>
      </c>
      <c r="D88">
        <v>27</v>
      </c>
      <c r="E88">
        <v>30</v>
      </c>
      <c r="F88">
        <v>24</v>
      </c>
      <c r="G88">
        <v>18</v>
      </c>
      <c r="H88">
        <v>28</v>
      </c>
      <c r="I88">
        <v>40</v>
      </c>
      <c r="J88">
        <v>32</v>
      </c>
      <c r="K88">
        <v>25</v>
      </c>
      <c r="L88">
        <v>19</v>
      </c>
      <c r="M88">
        <v>28</v>
      </c>
      <c r="N88">
        <v>20</v>
      </c>
      <c r="O88">
        <v>25</v>
      </c>
      <c r="P88">
        <v>26</v>
      </c>
      <c r="Q88">
        <v>25</v>
      </c>
      <c r="R88">
        <v>29</v>
      </c>
      <c r="S88">
        <v>27</v>
      </c>
      <c r="T88">
        <v>33</v>
      </c>
      <c r="U88">
        <v>25</v>
      </c>
      <c r="V88">
        <v>17</v>
      </c>
      <c r="W88">
        <v>23</v>
      </c>
      <c r="X88">
        <v>25</v>
      </c>
      <c r="Y88">
        <v>23</v>
      </c>
      <c r="Z88">
        <v>28</v>
      </c>
      <c r="AA88">
        <v>31</v>
      </c>
      <c r="AB88">
        <v>26</v>
      </c>
      <c r="AC88">
        <v>25</v>
      </c>
      <c r="AD88">
        <v>29</v>
      </c>
      <c r="AE88">
        <v>30</v>
      </c>
      <c r="AF88">
        <v>27</v>
      </c>
      <c r="AG88">
        <v>44</v>
      </c>
      <c r="AH88">
        <v>33</v>
      </c>
      <c r="AI88">
        <v>30</v>
      </c>
      <c r="AJ88">
        <v>25</v>
      </c>
      <c r="AK88">
        <v>23</v>
      </c>
      <c r="AL88">
        <v>33</v>
      </c>
      <c r="AM88">
        <v>25</v>
      </c>
      <c r="AN88">
        <v>43</v>
      </c>
      <c r="AO88">
        <v>27</v>
      </c>
      <c r="AP88">
        <v>41</v>
      </c>
      <c r="AQ88">
        <v>26</v>
      </c>
      <c r="AR88">
        <v>38</v>
      </c>
      <c r="AS88">
        <v>28</v>
      </c>
      <c r="AT88">
        <v>32</v>
      </c>
      <c r="AU88">
        <v>39</v>
      </c>
      <c r="AV88">
        <v>45</v>
      </c>
      <c r="AW88">
        <v>34</v>
      </c>
      <c r="AX88">
        <v>37</v>
      </c>
      <c r="AY88">
        <v>40</v>
      </c>
      <c r="AZ88">
        <v>34</v>
      </c>
      <c r="BA88">
        <v>51</v>
      </c>
      <c r="BB88">
        <v>37</v>
      </c>
      <c r="BC88">
        <v>38</v>
      </c>
      <c r="BD88">
        <v>41</v>
      </c>
      <c r="BE88">
        <v>42</v>
      </c>
      <c r="BF88">
        <v>34</v>
      </c>
      <c r="BG88">
        <v>31</v>
      </c>
      <c r="BH88">
        <v>38</v>
      </c>
      <c r="BI88">
        <v>39</v>
      </c>
      <c r="BJ88">
        <v>33</v>
      </c>
      <c r="BK88">
        <v>33</v>
      </c>
      <c r="BL88">
        <v>35</v>
      </c>
      <c r="BM88">
        <v>33</v>
      </c>
      <c r="BN88">
        <v>35</v>
      </c>
      <c r="BO88">
        <v>29</v>
      </c>
      <c r="BP88">
        <v>26</v>
      </c>
      <c r="BQ88">
        <v>33</v>
      </c>
      <c r="BR88">
        <v>25</v>
      </c>
      <c r="BS88">
        <v>31</v>
      </c>
      <c r="BT88">
        <v>21</v>
      </c>
      <c r="BU88">
        <v>35</v>
      </c>
      <c r="BV88">
        <v>30</v>
      </c>
      <c r="BW88">
        <v>31</v>
      </c>
      <c r="BX88">
        <v>32</v>
      </c>
      <c r="BY88">
        <v>27</v>
      </c>
      <c r="BZ88">
        <v>38</v>
      </c>
      <c r="CA88">
        <v>29</v>
      </c>
      <c r="CB88">
        <v>41</v>
      </c>
      <c r="CC88">
        <v>35</v>
      </c>
      <c r="CD88">
        <v>46</v>
      </c>
      <c r="CE88">
        <v>35</v>
      </c>
      <c r="CF88">
        <v>41</v>
      </c>
      <c r="CG88">
        <v>32</v>
      </c>
      <c r="CH88">
        <v>44</v>
      </c>
      <c r="CI88">
        <v>32</v>
      </c>
      <c r="CJ88">
        <v>39</v>
      </c>
      <c r="CK88">
        <v>40</v>
      </c>
      <c r="CL88">
        <v>38</v>
      </c>
      <c r="CM88">
        <v>38</v>
      </c>
      <c r="CN88">
        <v>44</v>
      </c>
      <c r="CO88">
        <v>51</v>
      </c>
      <c r="CP88">
        <v>51</v>
      </c>
      <c r="CQ88">
        <v>43</v>
      </c>
      <c r="CR88">
        <v>47</v>
      </c>
      <c r="CS88">
        <v>48</v>
      </c>
      <c r="CT88">
        <v>59</v>
      </c>
      <c r="CU88">
        <v>40</v>
      </c>
      <c r="CV88">
        <v>50</v>
      </c>
      <c r="CW88">
        <v>39</v>
      </c>
      <c r="CX88">
        <v>35</v>
      </c>
      <c r="CY88">
        <v>34</v>
      </c>
      <c r="CZ88">
        <v>42</v>
      </c>
      <c r="DA88">
        <v>39</v>
      </c>
      <c r="DB88">
        <v>36</v>
      </c>
      <c r="DC88">
        <v>42</v>
      </c>
      <c r="DD88">
        <v>46</v>
      </c>
      <c r="DE88">
        <v>34</v>
      </c>
      <c r="DF88">
        <v>25</v>
      </c>
      <c r="DG88">
        <v>26</v>
      </c>
      <c r="DH88">
        <v>35</v>
      </c>
      <c r="DI88">
        <v>36</v>
      </c>
      <c r="DJ88">
        <v>16</v>
      </c>
      <c r="DK88">
        <v>26</v>
      </c>
      <c r="DL88">
        <v>40</v>
      </c>
      <c r="DM88">
        <v>22</v>
      </c>
      <c r="DN88">
        <v>28</v>
      </c>
      <c r="DO88">
        <v>33</v>
      </c>
      <c r="DP88">
        <v>27</v>
      </c>
      <c r="DQ88">
        <v>24</v>
      </c>
      <c r="DR88">
        <v>27</v>
      </c>
      <c r="DS88">
        <v>36</v>
      </c>
      <c r="DT88">
        <v>25</v>
      </c>
      <c r="DU88">
        <v>30</v>
      </c>
      <c r="DV88">
        <v>24</v>
      </c>
      <c r="DW88">
        <v>25</v>
      </c>
      <c r="DX88">
        <v>31</v>
      </c>
      <c r="DY88">
        <v>23</v>
      </c>
      <c r="DZ88">
        <v>9</v>
      </c>
      <c r="EA88">
        <v>29</v>
      </c>
      <c r="EB88">
        <v>18</v>
      </c>
      <c r="EC88">
        <v>20</v>
      </c>
      <c r="ED88">
        <v>22</v>
      </c>
      <c r="EE88">
        <v>16</v>
      </c>
      <c r="EF88">
        <v>15</v>
      </c>
      <c r="EG88">
        <v>20</v>
      </c>
      <c r="EH88">
        <v>18</v>
      </c>
      <c r="EI88">
        <v>17</v>
      </c>
      <c r="EJ88">
        <v>18</v>
      </c>
      <c r="EK88">
        <v>17</v>
      </c>
      <c r="EL88">
        <v>12</v>
      </c>
      <c r="EM88">
        <v>23</v>
      </c>
      <c r="EN88">
        <v>13</v>
      </c>
      <c r="EO88">
        <v>16</v>
      </c>
      <c r="EP88">
        <v>12</v>
      </c>
      <c r="EQ88">
        <v>20</v>
      </c>
      <c r="ER88">
        <v>9</v>
      </c>
      <c r="ES88">
        <v>15</v>
      </c>
      <c r="ET88">
        <v>10</v>
      </c>
      <c r="EU88">
        <v>8</v>
      </c>
      <c r="EV88">
        <v>5</v>
      </c>
      <c r="EW88">
        <v>7</v>
      </c>
      <c r="EX88">
        <v>7</v>
      </c>
      <c r="EY88">
        <v>5</v>
      </c>
      <c r="EZ88">
        <v>2</v>
      </c>
      <c r="FA88">
        <v>6</v>
      </c>
      <c r="FB88">
        <v>6</v>
      </c>
      <c r="FC88">
        <v>8</v>
      </c>
      <c r="FD88">
        <v>5</v>
      </c>
      <c r="FE88">
        <v>3</v>
      </c>
      <c r="FF88">
        <v>5</v>
      </c>
      <c r="FG88">
        <v>3</v>
      </c>
      <c r="FH88">
        <v>5</v>
      </c>
      <c r="FI88">
        <v>2</v>
      </c>
      <c r="FJ88">
        <v>2</v>
      </c>
      <c r="FK88">
        <v>6</v>
      </c>
      <c r="FL88">
        <v>2</v>
      </c>
      <c r="FM88">
        <v>5</v>
      </c>
      <c r="FN88">
        <v>0</v>
      </c>
      <c r="FO88">
        <v>1</v>
      </c>
      <c r="FP88">
        <v>0</v>
      </c>
      <c r="FQ88">
        <v>4</v>
      </c>
      <c r="FR88">
        <v>0</v>
      </c>
      <c r="FS88">
        <v>1</v>
      </c>
      <c r="FT88">
        <v>1</v>
      </c>
      <c r="FU88">
        <v>1</v>
      </c>
      <c r="FV88">
        <v>2</v>
      </c>
      <c r="FW88">
        <v>1</v>
      </c>
      <c r="FX88">
        <v>1</v>
      </c>
      <c r="FY88">
        <v>0</v>
      </c>
      <c r="FZ88">
        <v>0</v>
      </c>
      <c r="GA88">
        <v>0</v>
      </c>
      <c r="GB88">
        <v>0</v>
      </c>
      <c r="GC88">
        <v>0</v>
      </c>
      <c r="GD88">
        <v>0</v>
      </c>
      <c r="GE88">
        <v>0</v>
      </c>
      <c r="GF88">
        <v>0</v>
      </c>
      <c r="GG88">
        <v>0</v>
      </c>
      <c r="GH88">
        <v>0</v>
      </c>
      <c r="GI88">
        <v>0</v>
      </c>
      <c r="GJ88">
        <v>0</v>
      </c>
      <c r="GK88">
        <v>0</v>
      </c>
      <c r="GL88">
        <v>0</v>
      </c>
      <c r="GM88">
        <v>0</v>
      </c>
      <c r="GN88">
        <v>0</v>
      </c>
      <c r="GO88">
        <v>1</v>
      </c>
      <c r="GP88">
        <v>0</v>
      </c>
      <c r="GQ88">
        <v>0</v>
      </c>
      <c r="GR88">
        <v>0</v>
      </c>
      <c r="GS88">
        <v>0</v>
      </c>
      <c r="GT88">
        <v>0</v>
      </c>
      <c r="GU88">
        <v>0</v>
      </c>
      <c r="GV88">
        <v>0</v>
      </c>
      <c r="GW88">
        <v>0</v>
      </c>
      <c r="GY88">
        <f t="shared" si="1"/>
        <v>675</v>
      </c>
      <c r="HA88">
        <v>0</v>
      </c>
      <c r="HB88">
        <v>0</v>
      </c>
      <c r="HC88">
        <v>0</v>
      </c>
      <c r="HD88">
        <v>22</v>
      </c>
      <c r="HE88">
        <v>6</v>
      </c>
      <c r="HF88">
        <v>28</v>
      </c>
      <c r="HG88">
        <v>0</v>
      </c>
      <c r="HH88">
        <v>0</v>
      </c>
      <c r="HI88">
        <v>0</v>
      </c>
      <c r="HJ88">
        <v>1</v>
      </c>
      <c r="HK88">
        <v>0</v>
      </c>
      <c r="HL88">
        <v>1</v>
      </c>
      <c r="HM88">
        <v>2353</v>
      </c>
      <c r="HN88">
        <v>2322</v>
      </c>
      <c r="HO88">
        <v>4675</v>
      </c>
    </row>
    <row r="89" spans="1:223">
      <c r="A89" t="s">
        <v>1522</v>
      </c>
      <c r="B89">
        <v>27</v>
      </c>
      <c r="C89">
        <v>25</v>
      </c>
      <c r="D89">
        <v>42</v>
      </c>
      <c r="E89">
        <v>24</v>
      </c>
      <c r="F89">
        <v>43</v>
      </c>
      <c r="G89">
        <v>35</v>
      </c>
      <c r="H89">
        <v>27</v>
      </c>
      <c r="I89">
        <v>40</v>
      </c>
      <c r="J89">
        <v>30</v>
      </c>
      <c r="K89">
        <v>41</v>
      </c>
      <c r="L89">
        <v>32</v>
      </c>
      <c r="M89">
        <v>42</v>
      </c>
      <c r="N89">
        <v>35</v>
      </c>
      <c r="O89">
        <v>47</v>
      </c>
      <c r="P89">
        <v>45</v>
      </c>
      <c r="Q89">
        <v>29</v>
      </c>
      <c r="R89">
        <v>43</v>
      </c>
      <c r="S89">
        <v>42</v>
      </c>
      <c r="T89">
        <v>50</v>
      </c>
      <c r="U89">
        <v>41</v>
      </c>
      <c r="V89">
        <v>28</v>
      </c>
      <c r="W89">
        <v>46</v>
      </c>
      <c r="X89">
        <v>37</v>
      </c>
      <c r="Y89">
        <v>32</v>
      </c>
      <c r="Z89">
        <v>39</v>
      </c>
      <c r="AA89">
        <v>41</v>
      </c>
      <c r="AB89">
        <v>45</v>
      </c>
      <c r="AC89">
        <v>31</v>
      </c>
      <c r="AD89">
        <v>41</v>
      </c>
      <c r="AE89">
        <v>31</v>
      </c>
      <c r="AF89">
        <v>32</v>
      </c>
      <c r="AG89">
        <v>39</v>
      </c>
      <c r="AH89">
        <v>39</v>
      </c>
      <c r="AI89">
        <v>37</v>
      </c>
      <c r="AJ89">
        <v>41</v>
      </c>
      <c r="AK89">
        <v>38</v>
      </c>
      <c r="AL89">
        <v>61</v>
      </c>
      <c r="AM89">
        <v>37</v>
      </c>
      <c r="AN89">
        <v>32</v>
      </c>
      <c r="AO89">
        <v>46</v>
      </c>
      <c r="AP89">
        <v>45</v>
      </c>
      <c r="AQ89">
        <v>30</v>
      </c>
      <c r="AR89">
        <v>40</v>
      </c>
      <c r="AS89">
        <v>45</v>
      </c>
      <c r="AT89">
        <v>45</v>
      </c>
      <c r="AU89">
        <v>79</v>
      </c>
      <c r="AV89">
        <v>48</v>
      </c>
      <c r="AW89">
        <v>51</v>
      </c>
      <c r="AX89">
        <v>63</v>
      </c>
      <c r="AY89">
        <v>51</v>
      </c>
      <c r="AZ89">
        <v>53</v>
      </c>
      <c r="BA89">
        <v>68</v>
      </c>
      <c r="BB89">
        <v>44</v>
      </c>
      <c r="BC89">
        <v>58</v>
      </c>
      <c r="BD89">
        <v>51</v>
      </c>
      <c r="BE89">
        <v>66</v>
      </c>
      <c r="BF89">
        <v>49</v>
      </c>
      <c r="BG89">
        <v>55</v>
      </c>
      <c r="BH89">
        <v>62</v>
      </c>
      <c r="BI89">
        <v>63</v>
      </c>
      <c r="BJ89">
        <v>59</v>
      </c>
      <c r="BK89">
        <v>55</v>
      </c>
      <c r="BL89">
        <v>54</v>
      </c>
      <c r="BM89">
        <v>45</v>
      </c>
      <c r="BN89">
        <v>39</v>
      </c>
      <c r="BO89">
        <v>37</v>
      </c>
      <c r="BP89">
        <v>45</v>
      </c>
      <c r="BQ89">
        <v>52</v>
      </c>
      <c r="BR89">
        <v>39</v>
      </c>
      <c r="BS89">
        <v>46</v>
      </c>
      <c r="BT89">
        <v>56</v>
      </c>
      <c r="BU89">
        <v>52</v>
      </c>
      <c r="BV89">
        <v>42</v>
      </c>
      <c r="BW89">
        <v>43</v>
      </c>
      <c r="BX89">
        <v>58</v>
      </c>
      <c r="BY89">
        <v>41</v>
      </c>
      <c r="BZ89">
        <v>65</v>
      </c>
      <c r="CA89">
        <v>55</v>
      </c>
      <c r="CB89">
        <v>50</v>
      </c>
      <c r="CC89">
        <v>46</v>
      </c>
      <c r="CD89">
        <v>51</v>
      </c>
      <c r="CE89">
        <v>47</v>
      </c>
      <c r="CF89">
        <v>49</v>
      </c>
      <c r="CG89">
        <v>48</v>
      </c>
      <c r="CH89">
        <v>42</v>
      </c>
      <c r="CI89">
        <v>46</v>
      </c>
      <c r="CJ89">
        <v>61</v>
      </c>
      <c r="CK89">
        <v>63</v>
      </c>
      <c r="CL89">
        <v>47</v>
      </c>
      <c r="CM89">
        <v>44</v>
      </c>
      <c r="CN89">
        <v>47</v>
      </c>
      <c r="CO89">
        <v>58</v>
      </c>
      <c r="CP89">
        <v>68</v>
      </c>
      <c r="CQ89">
        <v>66</v>
      </c>
      <c r="CR89">
        <v>58</v>
      </c>
      <c r="CS89">
        <v>69</v>
      </c>
      <c r="CT89">
        <v>58</v>
      </c>
      <c r="CU89">
        <v>62</v>
      </c>
      <c r="CV89">
        <v>65</v>
      </c>
      <c r="CW89">
        <v>66</v>
      </c>
      <c r="CX89">
        <v>68</v>
      </c>
      <c r="CY89">
        <v>54</v>
      </c>
      <c r="CZ89">
        <v>74</v>
      </c>
      <c r="DA89">
        <v>54</v>
      </c>
      <c r="DB89">
        <v>49</v>
      </c>
      <c r="DC89">
        <v>70</v>
      </c>
      <c r="DD89">
        <v>60</v>
      </c>
      <c r="DE89">
        <v>52</v>
      </c>
      <c r="DF89">
        <v>52</v>
      </c>
      <c r="DG89">
        <v>58</v>
      </c>
      <c r="DH89">
        <v>61</v>
      </c>
      <c r="DI89">
        <v>57</v>
      </c>
      <c r="DJ89">
        <v>62</v>
      </c>
      <c r="DK89">
        <v>52</v>
      </c>
      <c r="DL89">
        <v>44</v>
      </c>
      <c r="DM89">
        <v>48</v>
      </c>
      <c r="DN89">
        <v>47</v>
      </c>
      <c r="DO89">
        <v>42</v>
      </c>
      <c r="DP89">
        <v>36</v>
      </c>
      <c r="DQ89">
        <v>39</v>
      </c>
      <c r="DR89">
        <v>43</v>
      </c>
      <c r="DS89">
        <v>37</v>
      </c>
      <c r="DT89">
        <v>33</v>
      </c>
      <c r="DU89">
        <v>46</v>
      </c>
      <c r="DV89">
        <v>34</v>
      </c>
      <c r="DW89">
        <v>32</v>
      </c>
      <c r="DX89">
        <v>47</v>
      </c>
      <c r="DY89">
        <v>39</v>
      </c>
      <c r="DZ89">
        <v>33</v>
      </c>
      <c r="EA89">
        <v>44</v>
      </c>
      <c r="EB89">
        <v>35</v>
      </c>
      <c r="EC89">
        <v>43</v>
      </c>
      <c r="ED89">
        <v>29</v>
      </c>
      <c r="EE89">
        <v>22</v>
      </c>
      <c r="EF89">
        <v>22</v>
      </c>
      <c r="EG89">
        <v>32</v>
      </c>
      <c r="EH89">
        <v>32</v>
      </c>
      <c r="EI89">
        <v>29</v>
      </c>
      <c r="EJ89">
        <v>23</v>
      </c>
      <c r="EK89">
        <v>26</v>
      </c>
      <c r="EL89">
        <v>21</v>
      </c>
      <c r="EM89">
        <v>36</v>
      </c>
      <c r="EN89">
        <v>28</v>
      </c>
      <c r="EO89">
        <v>30</v>
      </c>
      <c r="EP89">
        <v>18</v>
      </c>
      <c r="EQ89">
        <v>17</v>
      </c>
      <c r="ER89">
        <v>11</v>
      </c>
      <c r="ES89">
        <v>27</v>
      </c>
      <c r="ET89">
        <v>22</v>
      </c>
      <c r="EU89">
        <v>23</v>
      </c>
      <c r="EV89">
        <v>20</v>
      </c>
      <c r="EW89">
        <v>22</v>
      </c>
      <c r="EX89">
        <v>16</v>
      </c>
      <c r="EY89">
        <v>17</v>
      </c>
      <c r="EZ89">
        <v>15</v>
      </c>
      <c r="FA89">
        <v>7</v>
      </c>
      <c r="FB89">
        <v>7</v>
      </c>
      <c r="FC89">
        <v>15</v>
      </c>
      <c r="FD89">
        <v>10</v>
      </c>
      <c r="FE89">
        <v>15</v>
      </c>
      <c r="FF89">
        <v>6</v>
      </c>
      <c r="FG89">
        <v>9</v>
      </c>
      <c r="FH89">
        <v>11</v>
      </c>
      <c r="FI89">
        <v>11</v>
      </c>
      <c r="FJ89">
        <v>7</v>
      </c>
      <c r="FK89">
        <v>11</v>
      </c>
      <c r="FL89">
        <v>6</v>
      </c>
      <c r="FM89">
        <v>9</v>
      </c>
      <c r="FN89">
        <v>4</v>
      </c>
      <c r="FO89">
        <v>8</v>
      </c>
      <c r="FP89">
        <v>3</v>
      </c>
      <c r="FQ89">
        <v>8</v>
      </c>
      <c r="FR89">
        <v>4</v>
      </c>
      <c r="FS89">
        <v>6</v>
      </c>
      <c r="FT89">
        <v>2</v>
      </c>
      <c r="FU89">
        <v>6</v>
      </c>
      <c r="FV89">
        <v>4</v>
      </c>
      <c r="FW89">
        <v>4</v>
      </c>
      <c r="FX89">
        <v>1</v>
      </c>
      <c r="FY89">
        <v>3</v>
      </c>
      <c r="FZ89">
        <v>0</v>
      </c>
      <c r="GA89">
        <v>1</v>
      </c>
      <c r="GB89">
        <v>2</v>
      </c>
      <c r="GC89">
        <v>0</v>
      </c>
      <c r="GD89">
        <v>1</v>
      </c>
      <c r="GE89">
        <v>2</v>
      </c>
      <c r="GF89">
        <v>0</v>
      </c>
      <c r="GG89">
        <v>1</v>
      </c>
      <c r="GH89">
        <v>0</v>
      </c>
      <c r="GI89">
        <v>1</v>
      </c>
      <c r="GJ89">
        <v>0</v>
      </c>
      <c r="GK89">
        <v>0</v>
      </c>
      <c r="GL89">
        <v>1</v>
      </c>
      <c r="GM89">
        <v>0</v>
      </c>
      <c r="GN89">
        <v>0</v>
      </c>
      <c r="GO89">
        <v>0</v>
      </c>
      <c r="GP89">
        <v>0</v>
      </c>
      <c r="GQ89">
        <v>0</v>
      </c>
      <c r="GR89">
        <v>0</v>
      </c>
      <c r="GS89">
        <v>1</v>
      </c>
      <c r="GT89">
        <v>0</v>
      </c>
      <c r="GU89">
        <v>0</v>
      </c>
      <c r="GV89">
        <v>0</v>
      </c>
      <c r="GW89">
        <v>0</v>
      </c>
      <c r="GY89">
        <f t="shared" si="1"/>
        <v>1191</v>
      </c>
      <c r="HA89">
        <v>0</v>
      </c>
      <c r="HB89">
        <v>0</v>
      </c>
      <c r="HC89">
        <v>0</v>
      </c>
      <c r="HD89">
        <v>0</v>
      </c>
      <c r="HE89">
        <v>0</v>
      </c>
      <c r="HF89">
        <v>0</v>
      </c>
      <c r="HG89">
        <v>1</v>
      </c>
      <c r="HH89">
        <v>2</v>
      </c>
      <c r="HI89">
        <v>3</v>
      </c>
      <c r="HJ89">
        <v>0</v>
      </c>
      <c r="HK89">
        <v>0</v>
      </c>
      <c r="HL89">
        <v>0</v>
      </c>
      <c r="HM89">
        <v>3427</v>
      </c>
      <c r="HN89">
        <v>3519</v>
      </c>
      <c r="HO89">
        <v>6946</v>
      </c>
    </row>
    <row r="90" spans="1:223">
      <c r="A90" t="s">
        <v>1523</v>
      </c>
      <c r="B90">
        <v>32</v>
      </c>
      <c r="C90">
        <v>24</v>
      </c>
      <c r="D90">
        <v>28</v>
      </c>
      <c r="E90">
        <v>24</v>
      </c>
      <c r="F90">
        <v>27</v>
      </c>
      <c r="G90">
        <v>31</v>
      </c>
      <c r="H90">
        <v>37</v>
      </c>
      <c r="I90">
        <v>31</v>
      </c>
      <c r="J90">
        <v>26</v>
      </c>
      <c r="K90">
        <v>37</v>
      </c>
      <c r="L90">
        <v>27</v>
      </c>
      <c r="M90">
        <v>38</v>
      </c>
      <c r="N90">
        <v>37</v>
      </c>
      <c r="O90">
        <v>35</v>
      </c>
      <c r="P90">
        <v>36</v>
      </c>
      <c r="Q90">
        <v>28</v>
      </c>
      <c r="R90">
        <v>46</v>
      </c>
      <c r="S90">
        <v>35</v>
      </c>
      <c r="T90">
        <v>32</v>
      </c>
      <c r="U90">
        <v>29</v>
      </c>
      <c r="V90">
        <v>43</v>
      </c>
      <c r="W90">
        <v>33</v>
      </c>
      <c r="X90">
        <v>39</v>
      </c>
      <c r="Y90">
        <v>35</v>
      </c>
      <c r="Z90">
        <v>27</v>
      </c>
      <c r="AA90">
        <v>29</v>
      </c>
      <c r="AB90">
        <v>28</v>
      </c>
      <c r="AC90">
        <v>34</v>
      </c>
      <c r="AD90">
        <v>35</v>
      </c>
      <c r="AE90">
        <v>33</v>
      </c>
      <c r="AF90">
        <v>43</v>
      </c>
      <c r="AG90">
        <v>39</v>
      </c>
      <c r="AH90">
        <v>38</v>
      </c>
      <c r="AI90">
        <v>41</v>
      </c>
      <c r="AJ90">
        <v>28</v>
      </c>
      <c r="AK90">
        <v>34</v>
      </c>
      <c r="AL90">
        <v>41</v>
      </c>
      <c r="AM90">
        <v>39</v>
      </c>
      <c r="AN90">
        <v>32</v>
      </c>
      <c r="AO90">
        <v>35</v>
      </c>
      <c r="AP90">
        <v>41</v>
      </c>
      <c r="AQ90">
        <v>34</v>
      </c>
      <c r="AR90">
        <v>48</v>
      </c>
      <c r="AS90">
        <v>50</v>
      </c>
      <c r="AT90">
        <v>54</v>
      </c>
      <c r="AU90">
        <v>53</v>
      </c>
      <c r="AV90">
        <v>55</v>
      </c>
      <c r="AW90">
        <v>60</v>
      </c>
      <c r="AX90">
        <v>41</v>
      </c>
      <c r="AY90">
        <v>39</v>
      </c>
      <c r="AZ90">
        <v>56</v>
      </c>
      <c r="BA90">
        <v>39</v>
      </c>
      <c r="BB90">
        <v>53</v>
      </c>
      <c r="BC90">
        <v>37</v>
      </c>
      <c r="BD90">
        <v>52</v>
      </c>
      <c r="BE90">
        <v>42</v>
      </c>
      <c r="BF90">
        <v>55</v>
      </c>
      <c r="BG90">
        <v>54</v>
      </c>
      <c r="BH90">
        <v>59</v>
      </c>
      <c r="BI90">
        <v>46</v>
      </c>
      <c r="BJ90">
        <v>46</v>
      </c>
      <c r="BK90">
        <v>51</v>
      </c>
      <c r="BL90">
        <v>31</v>
      </c>
      <c r="BM90">
        <v>35</v>
      </c>
      <c r="BN90">
        <v>33</v>
      </c>
      <c r="BO90">
        <v>47</v>
      </c>
      <c r="BP90">
        <v>47</v>
      </c>
      <c r="BQ90">
        <v>35</v>
      </c>
      <c r="BR90">
        <v>31</v>
      </c>
      <c r="BS90">
        <v>46</v>
      </c>
      <c r="BT90">
        <v>40</v>
      </c>
      <c r="BU90">
        <v>29</v>
      </c>
      <c r="BV90">
        <v>48</v>
      </c>
      <c r="BW90">
        <v>31</v>
      </c>
      <c r="BX90">
        <v>43</v>
      </c>
      <c r="BY90">
        <v>38</v>
      </c>
      <c r="BZ90">
        <v>47</v>
      </c>
      <c r="CA90">
        <v>44</v>
      </c>
      <c r="CB90">
        <v>56</v>
      </c>
      <c r="CC90">
        <v>43</v>
      </c>
      <c r="CD90">
        <v>34</v>
      </c>
      <c r="CE90">
        <v>47</v>
      </c>
      <c r="CF90">
        <v>54</v>
      </c>
      <c r="CG90">
        <v>54</v>
      </c>
      <c r="CH90">
        <v>50</v>
      </c>
      <c r="CI90">
        <v>44</v>
      </c>
      <c r="CJ90">
        <v>50</v>
      </c>
      <c r="CK90">
        <v>62</v>
      </c>
      <c r="CL90">
        <v>58</v>
      </c>
      <c r="CM90">
        <v>56</v>
      </c>
      <c r="CN90">
        <v>52</v>
      </c>
      <c r="CO90">
        <v>60</v>
      </c>
      <c r="CP90">
        <v>45</v>
      </c>
      <c r="CQ90">
        <v>65</v>
      </c>
      <c r="CR90">
        <v>56</v>
      </c>
      <c r="CS90">
        <v>65</v>
      </c>
      <c r="CT90">
        <v>53</v>
      </c>
      <c r="CU90">
        <v>62</v>
      </c>
      <c r="CV90">
        <v>54</v>
      </c>
      <c r="CW90">
        <v>60</v>
      </c>
      <c r="CX90">
        <v>49</v>
      </c>
      <c r="CY90">
        <v>47</v>
      </c>
      <c r="CZ90">
        <v>54</v>
      </c>
      <c r="DA90">
        <v>59</v>
      </c>
      <c r="DB90">
        <v>62</v>
      </c>
      <c r="DC90">
        <v>58</v>
      </c>
      <c r="DD90">
        <v>52</v>
      </c>
      <c r="DE90">
        <v>53</v>
      </c>
      <c r="DF90">
        <v>42</v>
      </c>
      <c r="DG90">
        <v>38</v>
      </c>
      <c r="DH90">
        <v>38</v>
      </c>
      <c r="DI90">
        <v>41</v>
      </c>
      <c r="DJ90">
        <v>39</v>
      </c>
      <c r="DK90">
        <v>41</v>
      </c>
      <c r="DL90">
        <v>33</v>
      </c>
      <c r="DM90">
        <v>27</v>
      </c>
      <c r="DN90">
        <v>38</v>
      </c>
      <c r="DO90">
        <v>32</v>
      </c>
      <c r="DP90">
        <v>26</v>
      </c>
      <c r="DQ90">
        <v>32</v>
      </c>
      <c r="DR90">
        <v>31</v>
      </c>
      <c r="DS90">
        <v>34</v>
      </c>
      <c r="DT90">
        <v>40</v>
      </c>
      <c r="DU90">
        <v>44</v>
      </c>
      <c r="DV90">
        <v>25</v>
      </c>
      <c r="DW90">
        <v>27</v>
      </c>
      <c r="DX90">
        <v>36</v>
      </c>
      <c r="DY90">
        <v>33</v>
      </c>
      <c r="DZ90">
        <v>24</v>
      </c>
      <c r="EA90">
        <v>31</v>
      </c>
      <c r="EB90">
        <v>22</v>
      </c>
      <c r="EC90">
        <v>29</v>
      </c>
      <c r="ED90">
        <v>28</v>
      </c>
      <c r="EE90">
        <v>21</v>
      </c>
      <c r="EF90">
        <v>24</v>
      </c>
      <c r="EG90">
        <v>18</v>
      </c>
      <c r="EH90">
        <v>32</v>
      </c>
      <c r="EI90">
        <v>23</v>
      </c>
      <c r="EJ90">
        <v>22</v>
      </c>
      <c r="EK90">
        <v>23</v>
      </c>
      <c r="EL90">
        <v>19</v>
      </c>
      <c r="EM90">
        <v>13</v>
      </c>
      <c r="EN90">
        <v>19</v>
      </c>
      <c r="EO90">
        <v>22</v>
      </c>
      <c r="EP90">
        <v>16</v>
      </c>
      <c r="EQ90">
        <v>14</v>
      </c>
      <c r="ER90">
        <v>16</v>
      </c>
      <c r="ES90">
        <v>17</v>
      </c>
      <c r="ET90">
        <v>14</v>
      </c>
      <c r="EU90">
        <v>24</v>
      </c>
      <c r="EV90">
        <v>12</v>
      </c>
      <c r="EW90">
        <v>11</v>
      </c>
      <c r="EX90">
        <v>12</v>
      </c>
      <c r="EY90">
        <v>19</v>
      </c>
      <c r="EZ90">
        <v>11</v>
      </c>
      <c r="FA90">
        <v>11</v>
      </c>
      <c r="FB90">
        <v>11</v>
      </c>
      <c r="FC90">
        <v>14</v>
      </c>
      <c r="FD90">
        <v>9</v>
      </c>
      <c r="FE90">
        <v>14</v>
      </c>
      <c r="FF90">
        <v>5</v>
      </c>
      <c r="FG90">
        <v>10</v>
      </c>
      <c r="FH90">
        <v>5</v>
      </c>
      <c r="FI90">
        <v>6</v>
      </c>
      <c r="FJ90">
        <v>6</v>
      </c>
      <c r="FK90">
        <v>1</v>
      </c>
      <c r="FL90">
        <v>4</v>
      </c>
      <c r="FM90">
        <v>6</v>
      </c>
      <c r="FN90">
        <v>3</v>
      </c>
      <c r="FO90">
        <v>4</v>
      </c>
      <c r="FP90">
        <v>3</v>
      </c>
      <c r="FQ90">
        <v>5</v>
      </c>
      <c r="FR90">
        <v>6</v>
      </c>
      <c r="FS90">
        <v>5</v>
      </c>
      <c r="FT90">
        <v>1</v>
      </c>
      <c r="FU90">
        <v>1</v>
      </c>
      <c r="FV90">
        <v>0</v>
      </c>
      <c r="FW90">
        <v>4</v>
      </c>
      <c r="FX90">
        <v>3</v>
      </c>
      <c r="FY90">
        <v>4</v>
      </c>
      <c r="FZ90">
        <v>0</v>
      </c>
      <c r="GA90">
        <v>0</v>
      </c>
      <c r="GB90">
        <v>0</v>
      </c>
      <c r="GC90">
        <v>2</v>
      </c>
      <c r="GD90">
        <v>1</v>
      </c>
      <c r="GE90">
        <v>0</v>
      </c>
      <c r="GF90">
        <v>1</v>
      </c>
      <c r="GG90">
        <v>1</v>
      </c>
      <c r="GH90">
        <v>0</v>
      </c>
      <c r="GI90">
        <v>0</v>
      </c>
      <c r="GJ90">
        <v>1</v>
      </c>
      <c r="GK90">
        <v>0</v>
      </c>
      <c r="GL90">
        <v>1</v>
      </c>
      <c r="GM90">
        <v>1</v>
      </c>
      <c r="GN90">
        <v>0</v>
      </c>
      <c r="GO90">
        <v>0</v>
      </c>
      <c r="GP90">
        <v>0</v>
      </c>
      <c r="GQ90">
        <v>0</v>
      </c>
      <c r="GR90">
        <v>0</v>
      </c>
      <c r="GS90">
        <v>0</v>
      </c>
      <c r="GT90">
        <v>0</v>
      </c>
      <c r="GU90">
        <v>0</v>
      </c>
      <c r="GV90">
        <v>0</v>
      </c>
      <c r="GW90">
        <v>0</v>
      </c>
      <c r="GY90">
        <f t="shared" si="1"/>
        <v>955</v>
      </c>
      <c r="HA90">
        <v>0</v>
      </c>
      <c r="HB90">
        <v>0</v>
      </c>
      <c r="HC90">
        <v>0</v>
      </c>
      <c r="HD90">
        <v>0</v>
      </c>
      <c r="HE90">
        <v>0</v>
      </c>
      <c r="HF90">
        <v>0</v>
      </c>
      <c r="HG90">
        <v>1</v>
      </c>
      <c r="HH90">
        <v>1</v>
      </c>
      <c r="HI90">
        <v>2</v>
      </c>
      <c r="HJ90">
        <v>3</v>
      </c>
      <c r="HK90">
        <v>0</v>
      </c>
      <c r="HL90">
        <v>3</v>
      </c>
      <c r="HM90">
        <v>3024</v>
      </c>
      <c r="HN90">
        <v>3013</v>
      </c>
      <c r="HO90">
        <v>6037</v>
      </c>
    </row>
    <row r="91" spans="1:223">
      <c r="A91" t="s">
        <v>1524</v>
      </c>
      <c r="B91">
        <v>45</v>
      </c>
      <c r="C91">
        <v>47</v>
      </c>
      <c r="D91">
        <v>55</v>
      </c>
      <c r="E91">
        <v>40</v>
      </c>
      <c r="F91">
        <v>43</v>
      </c>
      <c r="G91">
        <v>42</v>
      </c>
      <c r="H91">
        <v>52</v>
      </c>
      <c r="I91">
        <v>37</v>
      </c>
      <c r="J91">
        <v>41</v>
      </c>
      <c r="K91">
        <v>69</v>
      </c>
      <c r="L91">
        <v>53</v>
      </c>
      <c r="M91">
        <v>35</v>
      </c>
      <c r="N91">
        <v>45</v>
      </c>
      <c r="O91">
        <v>61</v>
      </c>
      <c r="P91">
        <v>52</v>
      </c>
      <c r="Q91">
        <v>51</v>
      </c>
      <c r="R91">
        <v>62</v>
      </c>
      <c r="S91">
        <v>55</v>
      </c>
      <c r="T91">
        <v>49</v>
      </c>
      <c r="U91">
        <v>53</v>
      </c>
      <c r="V91">
        <v>68</v>
      </c>
      <c r="W91">
        <v>45</v>
      </c>
      <c r="X91">
        <v>54</v>
      </c>
      <c r="Y91">
        <v>57</v>
      </c>
      <c r="Z91">
        <v>56</v>
      </c>
      <c r="AA91">
        <v>48</v>
      </c>
      <c r="AB91">
        <v>54</v>
      </c>
      <c r="AC91">
        <v>50</v>
      </c>
      <c r="AD91">
        <v>81</v>
      </c>
      <c r="AE91">
        <v>49</v>
      </c>
      <c r="AF91">
        <v>62</v>
      </c>
      <c r="AG91">
        <v>66</v>
      </c>
      <c r="AH91">
        <v>59</v>
      </c>
      <c r="AI91">
        <v>49</v>
      </c>
      <c r="AJ91">
        <v>72</v>
      </c>
      <c r="AK91">
        <v>70</v>
      </c>
      <c r="AL91">
        <v>68</v>
      </c>
      <c r="AM91">
        <v>55</v>
      </c>
      <c r="AN91">
        <v>66</v>
      </c>
      <c r="AO91">
        <v>65</v>
      </c>
      <c r="AP91">
        <v>87</v>
      </c>
      <c r="AQ91">
        <v>58</v>
      </c>
      <c r="AR91">
        <v>71</v>
      </c>
      <c r="AS91">
        <v>73</v>
      </c>
      <c r="AT91">
        <v>68</v>
      </c>
      <c r="AU91">
        <v>60</v>
      </c>
      <c r="AV91">
        <v>65</v>
      </c>
      <c r="AW91">
        <v>73</v>
      </c>
      <c r="AX91">
        <v>75</v>
      </c>
      <c r="AY91">
        <v>84</v>
      </c>
      <c r="AZ91">
        <v>78</v>
      </c>
      <c r="BA91">
        <v>102</v>
      </c>
      <c r="BB91">
        <v>75</v>
      </c>
      <c r="BC91">
        <v>60</v>
      </c>
      <c r="BD91">
        <v>78</v>
      </c>
      <c r="BE91">
        <v>77</v>
      </c>
      <c r="BF91">
        <v>78</v>
      </c>
      <c r="BG91">
        <v>92</v>
      </c>
      <c r="BH91">
        <v>84</v>
      </c>
      <c r="BI91">
        <v>88</v>
      </c>
      <c r="BJ91">
        <v>90</v>
      </c>
      <c r="BK91">
        <v>70</v>
      </c>
      <c r="BL91">
        <v>69</v>
      </c>
      <c r="BM91">
        <v>59</v>
      </c>
      <c r="BN91">
        <v>70</v>
      </c>
      <c r="BO91">
        <v>67</v>
      </c>
      <c r="BP91">
        <v>86</v>
      </c>
      <c r="BQ91">
        <v>67</v>
      </c>
      <c r="BR91">
        <v>70</v>
      </c>
      <c r="BS91">
        <v>55</v>
      </c>
      <c r="BT91">
        <v>75</v>
      </c>
      <c r="BU91">
        <v>57</v>
      </c>
      <c r="BV91">
        <v>74</v>
      </c>
      <c r="BW91">
        <v>77</v>
      </c>
      <c r="BX91">
        <v>62</v>
      </c>
      <c r="BY91">
        <v>58</v>
      </c>
      <c r="BZ91">
        <v>65</v>
      </c>
      <c r="CA91">
        <v>81</v>
      </c>
      <c r="CB91">
        <v>68</v>
      </c>
      <c r="CC91">
        <v>75</v>
      </c>
      <c r="CD91">
        <v>70</v>
      </c>
      <c r="CE91">
        <v>71</v>
      </c>
      <c r="CF91">
        <v>83</v>
      </c>
      <c r="CG91">
        <v>79</v>
      </c>
      <c r="CH91">
        <v>55</v>
      </c>
      <c r="CI91">
        <v>86</v>
      </c>
      <c r="CJ91">
        <v>109</v>
      </c>
      <c r="CK91">
        <v>103</v>
      </c>
      <c r="CL91">
        <v>86</v>
      </c>
      <c r="CM91">
        <v>81</v>
      </c>
      <c r="CN91">
        <v>101</v>
      </c>
      <c r="CO91">
        <v>89</v>
      </c>
      <c r="CP91">
        <v>76</v>
      </c>
      <c r="CQ91">
        <v>94</v>
      </c>
      <c r="CR91">
        <v>92</v>
      </c>
      <c r="CS91">
        <v>100</v>
      </c>
      <c r="CT91">
        <v>93</v>
      </c>
      <c r="CU91">
        <v>111</v>
      </c>
      <c r="CV91">
        <v>95</v>
      </c>
      <c r="CW91">
        <v>86</v>
      </c>
      <c r="CX91">
        <v>89</v>
      </c>
      <c r="CY91">
        <v>89</v>
      </c>
      <c r="CZ91">
        <v>85</v>
      </c>
      <c r="DA91">
        <v>93</v>
      </c>
      <c r="DB91">
        <v>86</v>
      </c>
      <c r="DC91">
        <v>69</v>
      </c>
      <c r="DD91">
        <v>101</v>
      </c>
      <c r="DE91">
        <v>90</v>
      </c>
      <c r="DF91">
        <v>78</v>
      </c>
      <c r="DG91">
        <v>68</v>
      </c>
      <c r="DH91">
        <v>81</v>
      </c>
      <c r="DI91">
        <v>70</v>
      </c>
      <c r="DJ91">
        <v>76</v>
      </c>
      <c r="DK91">
        <v>80</v>
      </c>
      <c r="DL91">
        <v>52</v>
      </c>
      <c r="DM91">
        <v>74</v>
      </c>
      <c r="DN91">
        <v>64</v>
      </c>
      <c r="DO91">
        <v>84</v>
      </c>
      <c r="DP91">
        <v>48</v>
      </c>
      <c r="DQ91">
        <v>56</v>
      </c>
      <c r="DR91">
        <v>57</v>
      </c>
      <c r="DS91">
        <v>49</v>
      </c>
      <c r="DT91">
        <v>59</v>
      </c>
      <c r="DU91">
        <v>65</v>
      </c>
      <c r="DV91">
        <v>38</v>
      </c>
      <c r="DW91">
        <v>40</v>
      </c>
      <c r="DX91">
        <v>44</v>
      </c>
      <c r="DY91">
        <v>59</v>
      </c>
      <c r="DZ91">
        <v>41</v>
      </c>
      <c r="EA91">
        <v>43</v>
      </c>
      <c r="EB91">
        <v>44</v>
      </c>
      <c r="EC91">
        <v>44</v>
      </c>
      <c r="ED91">
        <v>40</v>
      </c>
      <c r="EE91">
        <v>44</v>
      </c>
      <c r="EF91">
        <v>37</v>
      </c>
      <c r="EG91">
        <v>42</v>
      </c>
      <c r="EH91">
        <v>31</v>
      </c>
      <c r="EI91">
        <v>36</v>
      </c>
      <c r="EJ91">
        <v>30</v>
      </c>
      <c r="EK91">
        <v>40</v>
      </c>
      <c r="EL91">
        <v>32</v>
      </c>
      <c r="EM91">
        <v>42</v>
      </c>
      <c r="EN91">
        <v>22</v>
      </c>
      <c r="EO91">
        <v>47</v>
      </c>
      <c r="EP91">
        <v>13</v>
      </c>
      <c r="EQ91">
        <v>14</v>
      </c>
      <c r="ER91">
        <v>24</v>
      </c>
      <c r="ES91">
        <v>24</v>
      </c>
      <c r="ET91">
        <v>19</v>
      </c>
      <c r="EU91">
        <v>20</v>
      </c>
      <c r="EV91">
        <v>16</v>
      </c>
      <c r="EW91">
        <v>20</v>
      </c>
      <c r="EX91">
        <v>16</v>
      </c>
      <c r="EY91">
        <v>22</v>
      </c>
      <c r="EZ91">
        <v>8</v>
      </c>
      <c r="FA91">
        <v>15</v>
      </c>
      <c r="FB91">
        <v>11</v>
      </c>
      <c r="FC91">
        <v>21</v>
      </c>
      <c r="FD91">
        <v>7</v>
      </c>
      <c r="FE91">
        <v>10</v>
      </c>
      <c r="FF91">
        <v>2</v>
      </c>
      <c r="FG91">
        <v>13</v>
      </c>
      <c r="FH91">
        <v>4</v>
      </c>
      <c r="FI91">
        <v>9</v>
      </c>
      <c r="FJ91">
        <v>2</v>
      </c>
      <c r="FK91">
        <v>4</v>
      </c>
      <c r="FL91">
        <v>6</v>
      </c>
      <c r="FM91">
        <v>3</v>
      </c>
      <c r="FN91">
        <v>3</v>
      </c>
      <c r="FO91">
        <v>8</v>
      </c>
      <c r="FP91">
        <v>5</v>
      </c>
      <c r="FQ91">
        <v>7</v>
      </c>
      <c r="FR91">
        <v>2</v>
      </c>
      <c r="FS91">
        <v>3</v>
      </c>
      <c r="FT91">
        <v>6</v>
      </c>
      <c r="FU91">
        <v>4</v>
      </c>
      <c r="FV91">
        <v>2</v>
      </c>
      <c r="FW91">
        <v>3</v>
      </c>
      <c r="FX91">
        <v>0</v>
      </c>
      <c r="FY91">
        <v>1</v>
      </c>
      <c r="FZ91">
        <v>1</v>
      </c>
      <c r="GA91">
        <v>1</v>
      </c>
      <c r="GB91">
        <v>1</v>
      </c>
      <c r="GC91">
        <v>0</v>
      </c>
      <c r="GD91">
        <v>1</v>
      </c>
      <c r="GE91">
        <v>0</v>
      </c>
      <c r="GF91">
        <v>1</v>
      </c>
      <c r="GG91">
        <v>1</v>
      </c>
      <c r="GH91">
        <v>0</v>
      </c>
      <c r="GI91">
        <v>1</v>
      </c>
      <c r="GJ91">
        <v>1</v>
      </c>
      <c r="GK91">
        <v>0</v>
      </c>
      <c r="GL91">
        <v>0</v>
      </c>
      <c r="GM91">
        <v>0</v>
      </c>
      <c r="GN91">
        <v>0</v>
      </c>
      <c r="GO91">
        <v>0</v>
      </c>
      <c r="GP91">
        <v>0</v>
      </c>
      <c r="GQ91">
        <v>0</v>
      </c>
      <c r="GR91">
        <v>0</v>
      </c>
      <c r="GS91">
        <v>0</v>
      </c>
      <c r="GT91">
        <v>0</v>
      </c>
      <c r="GU91">
        <v>0</v>
      </c>
      <c r="GV91">
        <v>0</v>
      </c>
      <c r="GW91">
        <v>0</v>
      </c>
      <c r="GY91">
        <f t="shared" si="1"/>
        <v>1381</v>
      </c>
      <c r="HA91">
        <v>0</v>
      </c>
      <c r="HB91">
        <v>0</v>
      </c>
      <c r="HC91">
        <v>0</v>
      </c>
      <c r="HD91">
        <v>0</v>
      </c>
      <c r="HE91">
        <v>0</v>
      </c>
      <c r="HF91">
        <v>0</v>
      </c>
      <c r="HG91">
        <v>0</v>
      </c>
      <c r="HH91">
        <v>2</v>
      </c>
      <c r="HI91">
        <v>2</v>
      </c>
      <c r="HJ91">
        <v>2</v>
      </c>
      <c r="HK91">
        <v>0</v>
      </c>
      <c r="HL91">
        <v>2</v>
      </c>
      <c r="HM91">
        <v>4873</v>
      </c>
      <c r="HN91">
        <v>4907</v>
      </c>
      <c r="HO91">
        <v>9780</v>
      </c>
    </row>
    <row r="92" spans="1:223">
      <c r="A92" t="s">
        <v>1525</v>
      </c>
      <c r="B92">
        <v>22</v>
      </c>
      <c r="C92">
        <v>27</v>
      </c>
      <c r="D92">
        <v>26</v>
      </c>
      <c r="E92">
        <v>28</v>
      </c>
      <c r="F92">
        <v>26</v>
      </c>
      <c r="G92">
        <v>24</v>
      </c>
      <c r="H92">
        <v>35</v>
      </c>
      <c r="I92">
        <v>26</v>
      </c>
      <c r="J92">
        <v>23</v>
      </c>
      <c r="K92">
        <v>23</v>
      </c>
      <c r="L92">
        <v>28</v>
      </c>
      <c r="M92">
        <v>32</v>
      </c>
      <c r="N92">
        <v>32</v>
      </c>
      <c r="O92">
        <v>33</v>
      </c>
      <c r="P92">
        <v>35</v>
      </c>
      <c r="Q92">
        <v>28</v>
      </c>
      <c r="R92">
        <v>25</v>
      </c>
      <c r="S92">
        <v>33</v>
      </c>
      <c r="T92">
        <v>30</v>
      </c>
      <c r="U92">
        <v>34</v>
      </c>
      <c r="V92">
        <v>36</v>
      </c>
      <c r="W92">
        <v>33</v>
      </c>
      <c r="X92">
        <v>35</v>
      </c>
      <c r="Y92">
        <v>27</v>
      </c>
      <c r="Z92">
        <v>31</v>
      </c>
      <c r="AA92">
        <v>48</v>
      </c>
      <c r="AB92">
        <v>38</v>
      </c>
      <c r="AC92">
        <v>32</v>
      </c>
      <c r="AD92">
        <v>35</v>
      </c>
      <c r="AE92">
        <v>40</v>
      </c>
      <c r="AF92">
        <v>36</v>
      </c>
      <c r="AG92">
        <v>45</v>
      </c>
      <c r="AH92">
        <v>34</v>
      </c>
      <c r="AI92">
        <v>46</v>
      </c>
      <c r="AJ92">
        <v>41</v>
      </c>
      <c r="AK92">
        <v>34</v>
      </c>
      <c r="AL92">
        <v>39</v>
      </c>
      <c r="AM92">
        <v>35</v>
      </c>
      <c r="AN92">
        <v>40</v>
      </c>
      <c r="AO92">
        <v>28</v>
      </c>
      <c r="AP92">
        <v>46</v>
      </c>
      <c r="AQ92">
        <v>48</v>
      </c>
      <c r="AR92">
        <v>39</v>
      </c>
      <c r="AS92">
        <v>34</v>
      </c>
      <c r="AT92">
        <v>38</v>
      </c>
      <c r="AU92">
        <v>39</v>
      </c>
      <c r="AV92">
        <v>56</v>
      </c>
      <c r="AW92">
        <v>40</v>
      </c>
      <c r="AX92">
        <v>49</v>
      </c>
      <c r="AY92">
        <v>50</v>
      </c>
      <c r="AZ92">
        <v>44</v>
      </c>
      <c r="BA92">
        <v>48</v>
      </c>
      <c r="BB92">
        <v>49</v>
      </c>
      <c r="BC92">
        <v>38</v>
      </c>
      <c r="BD92">
        <v>36</v>
      </c>
      <c r="BE92">
        <v>46</v>
      </c>
      <c r="BF92">
        <v>49</v>
      </c>
      <c r="BG92">
        <v>41</v>
      </c>
      <c r="BH92">
        <v>36</v>
      </c>
      <c r="BI92">
        <v>56</v>
      </c>
      <c r="BJ92">
        <v>41</v>
      </c>
      <c r="BK92">
        <v>39</v>
      </c>
      <c r="BL92">
        <v>39</v>
      </c>
      <c r="BM92">
        <v>38</v>
      </c>
      <c r="BN92">
        <v>36</v>
      </c>
      <c r="BO92">
        <v>35</v>
      </c>
      <c r="BP92">
        <v>35</v>
      </c>
      <c r="BQ92">
        <v>40</v>
      </c>
      <c r="BR92">
        <v>36</v>
      </c>
      <c r="BS92">
        <v>32</v>
      </c>
      <c r="BT92">
        <v>39</v>
      </c>
      <c r="BU92">
        <v>30</v>
      </c>
      <c r="BV92">
        <v>41</v>
      </c>
      <c r="BW92">
        <v>42</v>
      </c>
      <c r="BX92">
        <v>34</v>
      </c>
      <c r="BY92">
        <v>48</v>
      </c>
      <c r="BZ92">
        <v>44</v>
      </c>
      <c r="CA92">
        <v>33</v>
      </c>
      <c r="CB92">
        <v>54</v>
      </c>
      <c r="CC92">
        <v>51</v>
      </c>
      <c r="CD92">
        <v>39</v>
      </c>
      <c r="CE92">
        <v>39</v>
      </c>
      <c r="CF92">
        <v>61</v>
      </c>
      <c r="CG92">
        <v>46</v>
      </c>
      <c r="CH92">
        <v>49</v>
      </c>
      <c r="CI92">
        <v>45</v>
      </c>
      <c r="CJ92">
        <v>63</v>
      </c>
      <c r="CK92">
        <v>56</v>
      </c>
      <c r="CL92">
        <v>52</v>
      </c>
      <c r="CM92">
        <v>58</v>
      </c>
      <c r="CN92">
        <v>52</v>
      </c>
      <c r="CO92">
        <v>43</v>
      </c>
      <c r="CP92">
        <v>76</v>
      </c>
      <c r="CQ92">
        <v>62</v>
      </c>
      <c r="CR92">
        <v>55</v>
      </c>
      <c r="CS92">
        <v>56</v>
      </c>
      <c r="CT92">
        <v>44</v>
      </c>
      <c r="CU92">
        <v>43</v>
      </c>
      <c r="CV92">
        <v>45</v>
      </c>
      <c r="CW92">
        <v>58</v>
      </c>
      <c r="CX92">
        <v>57</v>
      </c>
      <c r="CY92">
        <v>58</v>
      </c>
      <c r="CZ92">
        <v>47</v>
      </c>
      <c r="DA92">
        <v>57</v>
      </c>
      <c r="DB92">
        <v>47</v>
      </c>
      <c r="DC92">
        <v>44</v>
      </c>
      <c r="DD92">
        <v>48</v>
      </c>
      <c r="DE92">
        <v>62</v>
      </c>
      <c r="DF92">
        <v>53</v>
      </c>
      <c r="DG92">
        <v>49</v>
      </c>
      <c r="DH92">
        <v>42</v>
      </c>
      <c r="DI92">
        <v>42</v>
      </c>
      <c r="DJ92">
        <v>49</v>
      </c>
      <c r="DK92">
        <v>36</v>
      </c>
      <c r="DL92">
        <v>23</v>
      </c>
      <c r="DM92">
        <v>28</v>
      </c>
      <c r="DN92">
        <v>32</v>
      </c>
      <c r="DO92">
        <v>37</v>
      </c>
      <c r="DP92">
        <v>31</v>
      </c>
      <c r="DQ92">
        <v>34</v>
      </c>
      <c r="DR92">
        <v>27</v>
      </c>
      <c r="DS92">
        <v>36</v>
      </c>
      <c r="DT92">
        <v>44</v>
      </c>
      <c r="DU92">
        <v>41</v>
      </c>
      <c r="DV92">
        <v>38</v>
      </c>
      <c r="DW92">
        <v>37</v>
      </c>
      <c r="DX92">
        <v>46</v>
      </c>
      <c r="DY92">
        <v>33</v>
      </c>
      <c r="DZ92">
        <v>28</v>
      </c>
      <c r="EA92">
        <v>32</v>
      </c>
      <c r="EB92">
        <v>35</v>
      </c>
      <c r="EC92">
        <v>32</v>
      </c>
      <c r="ED92">
        <v>14</v>
      </c>
      <c r="EE92">
        <v>24</v>
      </c>
      <c r="EF92">
        <v>29</v>
      </c>
      <c r="EG92">
        <v>21</v>
      </c>
      <c r="EH92">
        <v>22</v>
      </c>
      <c r="EI92">
        <v>32</v>
      </c>
      <c r="EJ92">
        <v>24</v>
      </c>
      <c r="EK92">
        <v>20</v>
      </c>
      <c r="EL92">
        <v>21</v>
      </c>
      <c r="EM92">
        <v>31</v>
      </c>
      <c r="EN92">
        <v>18</v>
      </c>
      <c r="EO92">
        <v>15</v>
      </c>
      <c r="EP92">
        <v>10</v>
      </c>
      <c r="EQ92">
        <v>26</v>
      </c>
      <c r="ER92">
        <v>14</v>
      </c>
      <c r="ES92">
        <v>21</v>
      </c>
      <c r="ET92">
        <v>9</v>
      </c>
      <c r="EU92">
        <v>18</v>
      </c>
      <c r="EV92">
        <v>11</v>
      </c>
      <c r="EW92">
        <v>12</v>
      </c>
      <c r="EX92">
        <v>13</v>
      </c>
      <c r="EY92">
        <v>15</v>
      </c>
      <c r="EZ92">
        <v>12</v>
      </c>
      <c r="FA92">
        <v>10</v>
      </c>
      <c r="FB92">
        <v>6</v>
      </c>
      <c r="FC92">
        <v>10</v>
      </c>
      <c r="FD92">
        <v>7</v>
      </c>
      <c r="FE92">
        <v>9</v>
      </c>
      <c r="FF92">
        <v>9</v>
      </c>
      <c r="FG92">
        <v>11</v>
      </c>
      <c r="FH92">
        <v>3</v>
      </c>
      <c r="FI92">
        <v>10</v>
      </c>
      <c r="FJ92">
        <v>10</v>
      </c>
      <c r="FK92">
        <v>3</v>
      </c>
      <c r="FL92">
        <v>3</v>
      </c>
      <c r="FM92">
        <v>4</v>
      </c>
      <c r="FN92">
        <v>1</v>
      </c>
      <c r="FO92">
        <v>4</v>
      </c>
      <c r="FP92">
        <v>3</v>
      </c>
      <c r="FQ92">
        <v>4</v>
      </c>
      <c r="FR92">
        <v>5</v>
      </c>
      <c r="FS92">
        <v>5</v>
      </c>
      <c r="FT92">
        <v>0</v>
      </c>
      <c r="FU92">
        <v>3</v>
      </c>
      <c r="FV92">
        <v>2</v>
      </c>
      <c r="FW92">
        <v>3</v>
      </c>
      <c r="FX92">
        <v>1</v>
      </c>
      <c r="FY92">
        <v>1</v>
      </c>
      <c r="FZ92">
        <v>1</v>
      </c>
      <c r="GA92">
        <v>2</v>
      </c>
      <c r="GB92">
        <v>2</v>
      </c>
      <c r="GC92">
        <v>1</v>
      </c>
      <c r="GD92">
        <v>0</v>
      </c>
      <c r="GE92">
        <v>3</v>
      </c>
      <c r="GF92">
        <v>1</v>
      </c>
      <c r="GG92">
        <v>0</v>
      </c>
      <c r="GH92">
        <v>0</v>
      </c>
      <c r="GI92">
        <v>1</v>
      </c>
      <c r="GJ92">
        <v>0</v>
      </c>
      <c r="GK92">
        <v>1</v>
      </c>
      <c r="GL92">
        <v>1</v>
      </c>
      <c r="GM92">
        <v>0</v>
      </c>
      <c r="GN92">
        <v>0</v>
      </c>
      <c r="GO92">
        <v>1</v>
      </c>
      <c r="GP92">
        <v>0</v>
      </c>
      <c r="GQ92">
        <v>0</v>
      </c>
      <c r="GR92">
        <v>0</v>
      </c>
      <c r="GS92">
        <v>0</v>
      </c>
      <c r="GT92">
        <v>0</v>
      </c>
      <c r="GU92">
        <v>0</v>
      </c>
      <c r="GV92">
        <v>0</v>
      </c>
      <c r="GW92">
        <v>0</v>
      </c>
      <c r="GY92">
        <f t="shared" si="1"/>
        <v>1002</v>
      </c>
      <c r="HA92">
        <v>0</v>
      </c>
      <c r="HB92">
        <v>0</v>
      </c>
      <c r="HC92">
        <v>0</v>
      </c>
      <c r="HD92">
        <v>0</v>
      </c>
      <c r="HE92">
        <v>0</v>
      </c>
      <c r="HF92">
        <v>0</v>
      </c>
      <c r="HG92">
        <v>0</v>
      </c>
      <c r="HH92">
        <v>0</v>
      </c>
      <c r="HI92">
        <v>0</v>
      </c>
      <c r="HJ92">
        <v>0</v>
      </c>
      <c r="HK92">
        <v>0</v>
      </c>
      <c r="HL92">
        <v>0</v>
      </c>
      <c r="HM92">
        <v>2923</v>
      </c>
      <c r="HN92">
        <v>2969</v>
      </c>
      <c r="HO92">
        <v>5892</v>
      </c>
    </row>
    <row r="93" spans="1:223">
      <c r="A93" t="s">
        <v>1526</v>
      </c>
      <c r="B93">
        <v>13</v>
      </c>
      <c r="C93">
        <v>24</v>
      </c>
      <c r="D93">
        <v>29</v>
      </c>
      <c r="E93">
        <v>25</v>
      </c>
      <c r="F93">
        <v>22</v>
      </c>
      <c r="G93">
        <v>16</v>
      </c>
      <c r="H93">
        <v>33</v>
      </c>
      <c r="I93">
        <v>26</v>
      </c>
      <c r="J93">
        <v>25</v>
      </c>
      <c r="K93">
        <v>20</v>
      </c>
      <c r="L93">
        <v>27</v>
      </c>
      <c r="M93">
        <v>31</v>
      </c>
      <c r="N93">
        <v>20</v>
      </c>
      <c r="O93">
        <v>27</v>
      </c>
      <c r="P93">
        <v>34</v>
      </c>
      <c r="Q93">
        <v>32</v>
      </c>
      <c r="R93">
        <v>29</v>
      </c>
      <c r="S93">
        <v>26</v>
      </c>
      <c r="T93">
        <v>28</v>
      </c>
      <c r="U93">
        <v>25</v>
      </c>
      <c r="V93">
        <v>28</v>
      </c>
      <c r="W93">
        <v>24</v>
      </c>
      <c r="X93">
        <v>27</v>
      </c>
      <c r="Y93">
        <v>29</v>
      </c>
      <c r="Z93">
        <v>25</v>
      </c>
      <c r="AA93">
        <v>32</v>
      </c>
      <c r="AB93">
        <v>28</v>
      </c>
      <c r="AC93">
        <v>25</v>
      </c>
      <c r="AD93">
        <v>27</v>
      </c>
      <c r="AE93">
        <v>33</v>
      </c>
      <c r="AF93">
        <v>33</v>
      </c>
      <c r="AG93">
        <v>18</v>
      </c>
      <c r="AH93">
        <v>19</v>
      </c>
      <c r="AI93">
        <v>22</v>
      </c>
      <c r="AJ93">
        <v>31</v>
      </c>
      <c r="AK93">
        <v>26</v>
      </c>
      <c r="AL93">
        <v>31</v>
      </c>
      <c r="AM93">
        <v>28</v>
      </c>
      <c r="AN93">
        <v>45</v>
      </c>
      <c r="AO93">
        <v>26</v>
      </c>
      <c r="AP93">
        <v>23</v>
      </c>
      <c r="AQ93">
        <v>29</v>
      </c>
      <c r="AR93">
        <v>21</v>
      </c>
      <c r="AS93">
        <v>22</v>
      </c>
      <c r="AT93">
        <v>25</v>
      </c>
      <c r="AU93">
        <v>43</v>
      </c>
      <c r="AV93">
        <v>37</v>
      </c>
      <c r="AW93">
        <v>32</v>
      </c>
      <c r="AX93">
        <v>42</v>
      </c>
      <c r="AY93">
        <v>27</v>
      </c>
      <c r="AZ93">
        <v>52</v>
      </c>
      <c r="BA93">
        <v>44</v>
      </c>
      <c r="BB93">
        <v>42</v>
      </c>
      <c r="BC93">
        <v>36</v>
      </c>
      <c r="BD93">
        <v>38</v>
      </c>
      <c r="BE93">
        <v>38</v>
      </c>
      <c r="BF93">
        <v>42</v>
      </c>
      <c r="BG93">
        <v>31</v>
      </c>
      <c r="BH93">
        <v>45</v>
      </c>
      <c r="BI93">
        <v>34</v>
      </c>
      <c r="BJ93">
        <v>36</v>
      </c>
      <c r="BK93">
        <v>37</v>
      </c>
      <c r="BL93">
        <v>29</v>
      </c>
      <c r="BM93">
        <v>40</v>
      </c>
      <c r="BN93">
        <v>30</v>
      </c>
      <c r="BO93">
        <v>26</v>
      </c>
      <c r="BP93">
        <v>41</v>
      </c>
      <c r="BQ93">
        <v>33</v>
      </c>
      <c r="BR93">
        <v>34</v>
      </c>
      <c r="BS93">
        <v>34</v>
      </c>
      <c r="BT93">
        <v>34</v>
      </c>
      <c r="BU93">
        <v>25</v>
      </c>
      <c r="BV93">
        <v>28</v>
      </c>
      <c r="BW93">
        <v>31</v>
      </c>
      <c r="BX93">
        <v>33</v>
      </c>
      <c r="BY93">
        <v>36</v>
      </c>
      <c r="BZ93">
        <v>39</v>
      </c>
      <c r="CA93">
        <v>44</v>
      </c>
      <c r="CB93">
        <v>39</v>
      </c>
      <c r="CC93">
        <v>34</v>
      </c>
      <c r="CD93">
        <v>35</v>
      </c>
      <c r="CE93">
        <v>37</v>
      </c>
      <c r="CF93">
        <v>33</v>
      </c>
      <c r="CG93">
        <v>33</v>
      </c>
      <c r="CH93">
        <v>42</v>
      </c>
      <c r="CI93">
        <v>40</v>
      </c>
      <c r="CJ93">
        <v>49</v>
      </c>
      <c r="CK93">
        <v>35</v>
      </c>
      <c r="CL93">
        <v>48</v>
      </c>
      <c r="CM93">
        <v>49</v>
      </c>
      <c r="CN93">
        <v>38</v>
      </c>
      <c r="CO93">
        <v>45</v>
      </c>
      <c r="CP93">
        <v>48</v>
      </c>
      <c r="CQ93">
        <v>48</v>
      </c>
      <c r="CR93">
        <v>67</v>
      </c>
      <c r="CS93">
        <v>53</v>
      </c>
      <c r="CT93">
        <v>52</v>
      </c>
      <c r="CU93">
        <v>46</v>
      </c>
      <c r="CV93">
        <v>44</v>
      </c>
      <c r="CW93">
        <v>47</v>
      </c>
      <c r="CX93">
        <v>45</v>
      </c>
      <c r="CY93">
        <v>49</v>
      </c>
      <c r="CZ93">
        <v>42</v>
      </c>
      <c r="DA93">
        <v>48</v>
      </c>
      <c r="DB93">
        <v>44</v>
      </c>
      <c r="DC93">
        <v>56</v>
      </c>
      <c r="DD93">
        <v>47</v>
      </c>
      <c r="DE93">
        <v>40</v>
      </c>
      <c r="DF93">
        <v>28</v>
      </c>
      <c r="DG93">
        <v>40</v>
      </c>
      <c r="DH93">
        <v>39</v>
      </c>
      <c r="DI93">
        <v>36</v>
      </c>
      <c r="DJ93">
        <v>37</v>
      </c>
      <c r="DK93">
        <v>31</v>
      </c>
      <c r="DL93">
        <v>30</v>
      </c>
      <c r="DM93">
        <v>39</v>
      </c>
      <c r="DN93">
        <v>34</v>
      </c>
      <c r="DO93">
        <v>33</v>
      </c>
      <c r="DP93">
        <v>29</v>
      </c>
      <c r="DQ93">
        <v>29</v>
      </c>
      <c r="DR93">
        <v>36</v>
      </c>
      <c r="DS93">
        <v>39</v>
      </c>
      <c r="DT93">
        <v>25</v>
      </c>
      <c r="DU93">
        <v>37</v>
      </c>
      <c r="DV93">
        <v>25</v>
      </c>
      <c r="DW93">
        <v>22</v>
      </c>
      <c r="DX93">
        <v>19</v>
      </c>
      <c r="DY93">
        <v>36</v>
      </c>
      <c r="DZ93">
        <v>32</v>
      </c>
      <c r="EA93">
        <v>26</v>
      </c>
      <c r="EB93">
        <v>21</v>
      </c>
      <c r="EC93">
        <v>35</v>
      </c>
      <c r="ED93">
        <v>22</v>
      </c>
      <c r="EE93">
        <v>19</v>
      </c>
      <c r="EF93">
        <v>20</v>
      </c>
      <c r="EG93">
        <v>20</v>
      </c>
      <c r="EH93">
        <v>18</v>
      </c>
      <c r="EI93">
        <v>20</v>
      </c>
      <c r="EJ93">
        <v>22</v>
      </c>
      <c r="EK93">
        <v>19</v>
      </c>
      <c r="EL93">
        <v>18</v>
      </c>
      <c r="EM93">
        <v>13</v>
      </c>
      <c r="EN93">
        <v>18</v>
      </c>
      <c r="EO93">
        <v>15</v>
      </c>
      <c r="EP93">
        <v>13</v>
      </c>
      <c r="EQ93">
        <v>16</v>
      </c>
      <c r="ER93">
        <v>17</v>
      </c>
      <c r="ES93">
        <v>23</v>
      </c>
      <c r="ET93">
        <v>11</v>
      </c>
      <c r="EU93">
        <v>10</v>
      </c>
      <c r="EV93">
        <v>9</v>
      </c>
      <c r="EW93">
        <v>9</v>
      </c>
      <c r="EX93">
        <v>12</v>
      </c>
      <c r="EY93">
        <v>13</v>
      </c>
      <c r="EZ93">
        <v>7</v>
      </c>
      <c r="FA93">
        <v>17</v>
      </c>
      <c r="FB93">
        <v>8</v>
      </c>
      <c r="FC93">
        <v>11</v>
      </c>
      <c r="FD93">
        <v>7</v>
      </c>
      <c r="FE93">
        <v>9</v>
      </c>
      <c r="FF93">
        <v>5</v>
      </c>
      <c r="FG93">
        <v>9</v>
      </c>
      <c r="FH93">
        <v>5</v>
      </c>
      <c r="FI93">
        <v>7</v>
      </c>
      <c r="FJ93">
        <v>5</v>
      </c>
      <c r="FK93">
        <v>11</v>
      </c>
      <c r="FL93">
        <v>7</v>
      </c>
      <c r="FM93">
        <v>7</v>
      </c>
      <c r="FN93">
        <v>1</v>
      </c>
      <c r="FO93">
        <v>2</v>
      </c>
      <c r="FP93">
        <v>2</v>
      </c>
      <c r="FQ93">
        <v>0</v>
      </c>
      <c r="FR93">
        <v>5</v>
      </c>
      <c r="FS93">
        <v>1</v>
      </c>
      <c r="FT93">
        <v>0</v>
      </c>
      <c r="FU93">
        <v>2</v>
      </c>
      <c r="FV93">
        <v>1</v>
      </c>
      <c r="FW93">
        <v>2</v>
      </c>
      <c r="FX93">
        <v>1</v>
      </c>
      <c r="FY93">
        <v>0</v>
      </c>
      <c r="FZ93">
        <v>1</v>
      </c>
      <c r="GA93">
        <v>1</v>
      </c>
      <c r="GB93">
        <v>0</v>
      </c>
      <c r="GC93">
        <v>1</v>
      </c>
      <c r="GD93">
        <v>0</v>
      </c>
      <c r="GE93">
        <v>0</v>
      </c>
      <c r="GF93">
        <v>1</v>
      </c>
      <c r="GG93">
        <v>0</v>
      </c>
      <c r="GH93">
        <v>0</v>
      </c>
      <c r="GI93">
        <v>0</v>
      </c>
      <c r="GJ93">
        <v>0</v>
      </c>
      <c r="GK93">
        <v>0</v>
      </c>
      <c r="GL93">
        <v>0</v>
      </c>
      <c r="GM93">
        <v>0</v>
      </c>
      <c r="GN93">
        <v>0</v>
      </c>
      <c r="GO93">
        <v>0</v>
      </c>
      <c r="GP93">
        <v>0</v>
      </c>
      <c r="GQ93">
        <v>0</v>
      </c>
      <c r="GR93">
        <v>0</v>
      </c>
      <c r="GS93">
        <v>0</v>
      </c>
      <c r="GT93">
        <v>0</v>
      </c>
      <c r="GU93">
        <v>0</v>
      </c>
      <c r="GV93">
        <v>0</v>
      </c>
      <c r="GW93">
        <v>0</v>
      </c>
      <c r="GY93">
        <f t="shared" si="1"/>
        <v>846</v>
      </c>
      <c r="HA93">
        <v>0</v>
      </c>
      <c r="HB93">
        <v>0</v>
      </c>
      <c r="HC93">
        <v>0</v>
      </c>
      <c r="HD93">
        <v>0</v>
      </c>
      <c r="HE93">
        <v>0</v>
      </c>
      <c r="HF93">
        <v>0</v>
      </c>
      <c r="HG93">
        <v>0</v>
      </c>
      <c r="HH93">
        <v>0</v>
      </c>
      <c r="HI93">
        <v>0</v>
      </c>
      <c r="HJ93">
        <v>0</v>
      </c>
      <c r="HK93">
        <v>0</v>
      </c>
      <c r="HL93">
        <v>0</v>
      </c>
      <c r="HM93">
        <v>2489</v>
      </c>
      <c r="HN93">
        <v>2477</v>
      </c>
      <c r="HO93">
        <v>4966</v>
      </c>
    </row>
    <row r="94" spans="1:223">
      <c r="A94" t="s">
        <v>1527</v>
      </c>
      <c r="B94">
        <v>37</v>
      </c>
      <c r="C94">
        <v>15</v>
      </c>
      <c r="D94">
        <v>24</v>
      </c>
      <c r="E94">
        <v>19</v>
      </c>
      <c r="F94">
        <v>27</v>
      </c>
      <c r="G94">
        <v>22</v>
      </c>
      <c r="H94">
        <v>39</v>
      </c>
      <c r="I94">
        <v>30</v>
      </c>
      <c r="J94">
        <v>26</v>
      </c>
      <c r="K94">
        <v>32</v>
      </c>
      <c r="L94">
        <v>25</v>
      </c>
      <c r="M94">
        <v>19</v>
      </c>
      <c r="N94">
        <v>41</v>
      </c>
      <c r="O94">
        <v>26</v>
      </c>
      <c r="P94">
        <v>43</v>
      </c>
      <c r="Q94">
        <v>33</v>
      </c>
      <c r="R94">
        <v>35</v>
      </c>
      <c r="S94">
        <v>35</v>
      </c>
      <c r="T94">
        <v>32</v>
      </c>
      <c r="U94">
        <v>36</v>
      </c>
      <c r="V94">
        <v>31</v>
      </c>
      <c r="W94">
        <v>26</v>
      </c>
      <c r="X94">
        <v>34</v>
      </c>
      <c r="Y94">
        <v>35</v>
      </c>
      <c r="Z94">
        <v>37</v>
      </c>
      <c r="AA94">
        <v>36</v>
      </c>
      <c r="AB94">
        <v>49</v>
      </c>
      <c r="AC94">
        <v>34</v>
      </c>
      <c r="AD94">
        <v>33</v>
      </c>
      <c r="AE94">
        <v>34</v>
      </c>
      <c r="AF94">
        <v>44</v>
      </c>
      <c r="AG94">
        <v>39</v>
      </c>
      <c r="AH94">
        <v>37</v>
      </c>
      <c r="AI94">
        <v>43</v>
      </c>
      <c r="AJ94">
        <v>49</v>
      </c>
      <c r="AK94">
        <v>46</v>
      </c>
      <c r="AL94">
        <v>40</v>
      </c>
      <c r="AM94">
        <v>35</v>
      </c>
      <c r="AN94">
        <v>37</v>
      </c>
      <c r="AO94">
        <v>30</v>
      </c>
      <c r="AP94">
        <v>49</v>
      </c>
      <c r="AQ94">
        <v>49</v>
      </c>
      <c r="AR94">
        <v>40</v>
      </c>
      <c r="AS94">
        <v>34</v>
      </c>
      <c r="AT94">
        <v>39</v>
      </c>
      <c r="AU94">
        <v>52</v>
      </c>
      <c r="AV94">
        <v>45</v>
      </c>
      <c r="AW94">
        <v>38</v>
      </c>
      <c r="AX94">
        <v>45</v>
      </c>
      <c r="AY94">
        <v>53</v>
      </c>
      <c r="AZ94">
        <v>49</v>
      </c>
      <c r="BA94">
        <v>50</v>
      </c>
      <c r="BB94">
        <v>46</v>
      </c>
      <c r="BC94">
        <v>40</v>
      </c>
      <c r="BD94">
        <v>56</v>
      </c>
      <c r="BE94">
        <v>48</v>
      </c>
      <c r="BF94">
        <v>46</v>
      </c>
      <c r="BG94">
        <v>44</v>
      </c>
      <c r="BH94">
        <v>41</v>
      </c>
      <c r="BI94">
        <v>54</v>
      </c>
      <c r="BJ94">
        <v>41</v>
      </c>
      <c r="BK94">
        <v>39</v>
      </c>
      <c r="BL94">
        <v>45</v>
      </c>
      <c r="BM94">
        <v>39</v>
      </c>
      <c r="BN94">
        <v>35</v>
      </c>
      <c r="BO94">
        <v>37</v>
      </c>
      <c r="BP94">
        <v>37</v>
      </c>
      <c r="BQ94">
        <v>38</v>
      </c>
      <c r="BR94">
        <v>54</v>
      </c>
      <c r="BS94">
        <v>42</v>
      </c>
      <c r="BT94">
        <v>45</v>
      </c>
      <c r="BU94">
        <v>39</v>
      </c>
      <c r="BV94">
        <v>53</v>
      </c>
      <c r="BW94">
        <v>52</v>
      </c>
      <c r="BX94">
        <v>43</v>
      </c>
      <c r="BY94">
        <v>41</v>
      </c>
      <c r="BZ94">
        <v>43</v>
      </c>
      <c r="CA94">
        <v>35</v>
      </c>
      <c r="CB94">
        <v>50</v>
      </c>
      <c r="CC94">
        <v>54</v>
      </c>
      <c r="CD94">
        <v>58</v>
      </c>
      <c r="CE94">
        <v>50</v>
      </c>
      <c r="CF94">
        <v>45</v>
      </c>
      <c r="CG94">
        <v>56</v>
      </c>
      <c r="CH94">
        <v>51</v>
      </c>
      <c r="CI94">
        <v>63</v>
      </c>
      <c r="CJ94">
        <v>52</v>
      </c>
      <c r="CK94">
        <v>37</v>
      </c>
      <c r="CL94">
        <v>56</v>
      </c>
      <c r="CM94">
        <v>54</v>
      </c>
      <c r="CN94">
        <v>61</v>
      </c>
      <c r="CO94">
        <v>48</v>
      </c>
      <c r="CP94">
        <v>70</v>
      </c>
      <c r="CQ94">
        <v>53</v>
      </c>
      <c r="CR94">
        <v>61</v>
      </c>
      <c r="CS94">
        <v>57</v>
      </c>
      <c r="CT94">
        <v>61</v>
      </c>
      <c r="CU94">
        <v>59</v>
      </c>
      <c r="CV94">
        <v>55</v>
      </c>
      <c r="CW94">
        <v>53</v>
      </c>
      <c r="CX94">
        <v>45</v>
      </c>
      <c r="CY94">
        <v>64</v>
      </c>
      <c r="CZ94">
        <v>47</v>
      </c>
      <c r="DA94">
        <v>48</v>
      </c>
      <c r="DB94">
        <v>47</v>
      </c>
      <c r="DC94">
        <v>45</v>
      </c>
      <c r="DD94">
        <v>51</v>
      </c>
      <c r="DE94">
        <v>54</v>
      </c>
      <c r="DF94">
        <v>40</v>
      </c>
      <c r="DG94">
        <v>46</v>
      </c>
      <c r="DH94">
        <v>46</v>
      </c>
      <c r="DI94">
        <v>46</v>
      </c>
      <c r="DJ94">
        <v>44</v>
      </c>
      <c r="DK94">
        <v>38</v>
      </c>
      <c r="DL94">
        <v>46</v>
      </c>
      <c r="DM94">
        <v>46</v>
      </c>
      <c r="DN94">
        <v>25</v>
      </c>
      <c r="DO94">
        <v>27</v>
      </c>
      <c r="DP94">
        <v>39</v>
      </c>
      <c r="DQ94">
        <v>39</v>
      </c>
      <c r="DR94">
        <v>23</v>
      </c>
      <c r="DS94">
        <v>34</v>
      </c>
      <c r="DT94">
        <v>46</v>
      </c>
      <c r="DU94">
        <v>51</v>
      </c>
      <c r="DV94">
        <v>30</v>
      </c>
      <c r="DW94">
        <v>32</v>
      </c>
      <c r="DX94">
        <v>39</v>
      </c>
      <c r="DY94">
        <v>43</v>
      </c>
      <c r="DZ94">
        <v>28</v>
      </c>
      <c r="EA94">
        <v>37</v>
      </c>
      <c r="EB94">
        <v>35</v>
      </c>
      <c r="EC94">
        <v>34</v>
      </c>
      <c r="ED94">
        <v>18</v>
      </c>
      <c r="EE94">
        <v>25</v>
      </c>
      <c r="EF94">
        <v>25</v>
      </c>
      <c r="EG94">
        <v>30</v>
      </c>
      <c r="EH94">
        <v>23</v>
      </c>
      <c r="EI94">
        <v>26</v>
      </c>
      <c r="EJ94">
        <v>16</v>
      </c>
      <c r="EK94">
        <v>24</v>
      </c>
      <c r="EL94">
        <v>20</v>
      </c>
      <c r="EM94">
        <v>17</v>
      </c>
      <c r="EN94">
        <v>17</v>
      </c>
      <c r="EO94">
        <v>24</v>
      </c>
      <c r="EP94">
        <v>26</v>
      </c>
      <c r="EQ94">
        <v>21</v>
      </c>
      <c r="ER94">
        <v>9</v>
      </c>
      <c r="ES94">
        <v>27</v>
      </c>
      <c r="ET94">
        <v>14</v>
      </c>
      <c r="EU94">
        <v>19</v>
      </c>
      <c r="EV94">
        <v>15</v>
      </c>
      <c r="EW94">
        <v>17</v>
      </c>
      <c r="EX94">
        <v>14</v>
      </c>
      <c r="EY94">
        <v>11</v>
      </c>
      <c r="EZ94">
        <v>6</v>
      </c>
      <c r="FA94">
        <v>10</v>
      </c>
      <c r="FB94">
        <v>13</v>
      </c>
      <c r="FC94">
        <v>12</v>
      </c>
      <c r="FD94">
        <v>4</v>
      </c>
      <c r="FE94">
        <v>7</v>
      </c>
      <c r="FF94">
        <v>8</v>
      </c>
      <c r="FG94">
        <v>3</v>
      </c>
      <c r="FH94">
        <v>4</v>
      </c>
      <c r="FI94">
        <v>8</v>
      </c>
      <c r="FJ94">
        <v>9</v>
      </c>
      <c r="FK94">
        <v>6</v>
      </c>
      <c r="FL94">
        <v>5</v>
      </c>
      <c r="FM94">
        <v>7</v>
      </c>
      <c r="FN94">
        <v>1</v>
      </c>
      <c r="FO94">
        <v>6</v>
      </c>
      <c r="FP94">
        <v>4</v>
      </c>
      <c r="FQ94">
        <v>4</v>
      </c>
      <c r="FR94">
        <v>1</v>
      </c>
      <c r="FS94">
        <v>5</v>
      </c>
      <c r="FT94">
        <v>5</v>
      </c>
      <c r="FU94">
        <v>4</v>
      </c>
      <c r="FV94">
        <v>1</v>
      </c>
      <c r="FW94">
        <v>3</v>
      </c>
      <c r="FX94">
        <v>0</v>
      </c>
      <c r="FY94">
        <v>4</v>
      </c>
      <c r="FZ94">
        <v>2</v>
      </c>
      <c r="GA94">
        <v>2</v>
      </c>
      <c r="GB94">
        <v>2</v>
      </c>
      <c r="GC94">
        <v>4</v>
      </c>
      <c r="GD94">
        <v>0</v>
      </c>
      <c r="GE94">
        <v>1</v>
      </c>
      <c r="GF94">
        <v>1</v>
      </c>
      <c r="GG94">
        <v>0</v>
      </c>
      <c r="GH94">
        <v>1</v>
      </c>
      <c r="GI94">
        <v>0</v>
      </c>
      <c r="GJ94">
        <v>0</v>
      </c>
      <c r="GK94">
        <v>1</v>
      </c>
      <c r="GL94">
        <v>0</v>
      </c>
      <c r="GM94">
        <v>0</v>
      </c>
      <c r="GN94">
        <v>0</v>
      </c>
      <c r="GO94">
        <v>0</v>
      </c>
      <c r="GP94">
        <v>0</v>
      </c>
      <c r="GQ94">
        <v>0</v>
      </c>
      <c r="GR94">
        <v>1</v>
      </c>
      <c r="GS94">
        <v>0</v>
      </c>
      <c r="GT94">
        <v>0</v>
      </c>
      <c r="GU94">
        <v>0</v>
      </c>
      <c r="GV94">
        <v>0</v>
      </c>
      <c r="GW94">
        <v>0</v>
      </c>
      <c r="GY94">
        <f t="shared" si="1"/>
        <v>1025</v>
      </c>
      <c r="HA94">
        <v>0</v>
      </c>
      <c r="HB94">
        <v>0</v>
      </c>
      <c r="HC94">
        <v>0</v>
      </c>
      <c r="HD94">
        <v>0</v>
      </c>
      <c r="HE94">
        <v>0</v>
      </c>
      <c r="HF94">
        <v>0</v>
      </c>
      <c r="HG94">
        <v>1</v>
      </c>
      <c r="HH94">
        <v>1</v>
      </c>
      <c r="HI94">
        <v>2</v>
      </c>
      <c r="HJ94">
        <v>0</v>
      </c>
      <c r="HK94">
        <v>0</v>
      </c>
      <c r="HL94">
        <v>0</v>
      </c>
      <c r="HM94">
        <v>3089</v>
      </c>
      <c r="HN94">
        <v>3046</v>
      </c>
      <c r="HO94">
        <v>6135</v>
      </c>
    </row>
    <row r="95" spans="1:223">
      <c r="A95" t="s">
        <v>1528</v>
      </c>
      <c r="B95">
        <v>30</v>
      </c>
      <c r="C95">
        <v>27</v>
      </c>
      <c r="D95">
        <v>35</v>
      </c>
      <c r="E95">
        <v>31</v>
      </c>
      <c r="F95">
        <v>47</v>
      </c>
      <c r="G95">
        <v>43</v>
      </c>
      <c r="H95">
        <v>40</v>
      </c>
      <c r="I95">
        <v>28</v>
      </c>
      <c r="J95">
        <v>44</v>
      </c>
      <c r="K95">
        <v>33</v>
      </c>
      <c r="L95">
        <v>46</v>
      </c>
      <c r="M95">
        <v>40</v>
      </c>
      <c r="N95">
        <v>38</v>
      </c>
      <c r="O95">
        <v>43</v>
      </c>
      <c r="P95">
        <v>60</v>
      </c>
      <c r="Q95">
        <v>53</v>
      </c>
      <c r="R95">
        <v>40</v>
      </c>
      <c r="S95">
        <v>37</v>
      </c>
      <c r="T95">
        <v>56</v>
      </c>
      <c r="U95">
        <v>37</v>
      </c>
      <c r="V95">
        <v>41</v>
      </c>
      <c r="W95">
        <v>25</v>
      </c>
      <c r="X95">
        <v>45</v>
      </c>
      <c r="Y95">
        <v>40</v>
      </c>
      <c r="Z95">
        <v>38</v>
      </c>
      <c r="AA95">
        <v>35</v>
      </c>
      <c r="AB95">
        <v>44</v>
      </c>
      <c r="AC95">
        <v>45</v>
      </c>
      <c r="AD95">
        <v>45</v>
      </c>
      <c r="AE95">
        <v>48</v>
      </c>
      <c r="AF95">
        <v>51</v>
      </c>
      <c r="AG95">
        <v>48</v>
      </c>
      <c r="AH95">
        <v>47</v>
      </c>
      <c r="AI95">
        <v>50</v>
      </c>
      <c r="AJ95">
        <v>55</v>
      </c>
      <c r="AK95">
        <v>50</v>
      </c>
      <c r="AL95">
        <v>54</v>
      </c>
      <c r="AM95">
        <v>51</v>
      </c>
      <c r="AN95">
        <v>39</v>
      </c>
      <c r="AO95">
        <v>49</v>
      </c>
      <c r="AP95">
        <v>45</v>
      </c>
      <c r="AQ95">
        <v>59</v>
      </c>
      <c r="AR95">
        <v>40</v>
      </c>
      <c r="AS95">
        <v>40</v>
      </c>
      <c r="AT95">
        <v>62</v>
      </c>
      <c r="AU95">
        <v>53</v>
      </c>
      <c r="AV95">
        <v>61</v>
      </c>
      <c r="AW95">
        <v>63</v>
      </c>
      <c r="AX95">
        <v>66</v>
      </c>
      <c r="AY95">
        <v>48</v>
      </c>
      <c r="AZ95">
        <v>71</v>
      </c>
      <c r="BA95">
        <v>63</v>
      </c>
      <c r="BB95">
        <v>79</v>
      </c>
      <c r="BC95">
        <v>73</v>
      </c>
      <c r="BD95">
        <v>59</v>
      </c>
      <c r="BE95">
        <v>54</v>
      </c>
      <c r="BF95">
        <v>53</v>
      </c>
      <c r="BG95">
        <v>50</v>
      </c>
      <c r="BH95">
        <v>58</v>
      </c>
      <c r="BI95">
        <v>68</v>
      </c>
      <c r="BJ95">
        <v>53</v>
      </c>
      <c r="BK95">
        <v>54</v>
      </c>
      <c r="BL95">
        <v>44</v>
      </c>
      <c r="BM95">
        <v>54</v>
      </c>
      <c r="BN95">
        <v>53</v>
      </c>
      <c r="BO95">
        <v>49</v>
      </c>
      <c r="BP95">
        <v>57</v>
      </c>
      <c r="BQ95">
        <v>42</v>
      </c>
      <c r="BR95">
        <v>51</v>
      </c>
      <c r="BS95">
        <v>55</v>
      </c>
      <c r="BT95">
        <v>43</v>
      </c>
      <c r="BU95">
        <v>47</v>
      </c>
      <c r="BV95">
        <v>63</v>
      </c>
      <c r="BW95">
        <v>72</v>
      </c>
      <c r="BX95">
        <v>54</v>
      </c>
      <c r="BY95">
        <v>65</v>
      </c>
      <c r="BZ95">
        <v>59</v>
      </c>
      <c r="CA95">
        <v>57</v>
      </c>
      <c r="CB95">
        <v>67</v>
      </c>
      <c r="CC95">
        <v>72</v>
      </c>
      <c r="CD95">
        <v>79</v>
      </c>
      <c r="CE95">
        <v>61</v>
      </c>
      <c r="CF95">
        <v>55</v>
      </c>
      <c r="CG95">
        <v>52</v>
      </c>
      <c r="CH95">
        <v>61</v>
      </c>
      <c r="CI95">
        <v>66</v>
      </c>
      <c r="CJ95">
        <v>56</v>
      </c>
      <c r="CK95">
        <v>65</v>
      </c>
      <c r="CL95">
        <v>71</v>
      </c>
      <c r="CM95">
        <v>71</v>
      </c>
      <c r="CN95">
        <v>55</v>
      </c>
      <c r="CO95">
        <v>67</v>
      </c>
      <c r="CP95">
        <v>73</v>
      </c>
      <c r="CQ95">
        <v>76</v>
      </c>
      <c r="CR95">
        <v>83</v>
      </c>
      <c r="CS95">
        <v>81</v>
      </c>
      <c r="CT95">
        <v>78</v>
      </c>
      <c r="CU95">
        <v>78</v>
      </c>
      <c r="CV95">
        <v>89</v>
      </c>
      <c r="CW95">
        <v>93</v>
      </c>
      <c r="CX95">
        <v>73</v>
      </c>
      <c r="CY95">
        <v>83</v>
      </c>
      <c r="CZ95">
        <v>88</v>
      </c>
      <c r="DA95">
        <v>83</v>
      </c>
      <c r="DB95">
        <v>77</v>
      </c>
      <c r="DC95">
        <v>55</v>
      </c>
      <c r="DD95">
        <v>70</v>
      </c>
      <c r="DE95">
        <v>79</v>
      </c>
      <c r="DF95">
        <v>66</v>
      </c>
      <c r="DG95">
        <v>60</v>
      </c>
      <c r="DH95">
        <v>66</v>
      </c>
      <c r="DI95">
        <v>58</v>
      </c>
      <c r="DJ95">
        <v>57</v>
      </c>
      <c r="DK95">
        <v>57</v>
      </c>
      <c r="DL95">
        <v>47</v>
      </c>
      <c r="DM95">
        <v>43</v>
      </c>
      <c r="DN95">
        <v>51</v>
      </c>
      <c r="DO95">
        <v>68</v>
      </c>
      <c r="DP95">
        <v>48</v>
      </c>
      <c r="DQ95">
        <v>45</v>
      </c>
      <c r="DR95">
        <v>43</v>
      </c>
      <c r="DS95">
        <v>46</v>
      </c>
      <c r="DT95">
        <v>49</v>
      </c>
      <c r="DU95">
        <v>57</v>
      </c>
      <c r="DV95">
        <v>38</v>
      </c>
      <c r="DW95">
        <v>37</v>
      </c>
      <c r="DX95">
        <v>38</v>
      </c>
      <c r="DY95">
        <v>54</v>
      </c>
      <c r="DZ95">
        <v>28</v>
      </c>
      <c r="EA95">
        <v>32</v>
      </c>
      <c r="EB95">
        <v>43</v>
      </c>
      <c r="EC95">
        <v>41</v>
      </c>
      <c r="ED95">
        <v>39</v>
      </c>
      <c r="EE95">
        <v>29</v>
      </c>
      <c r="EF95">
        <v>42</v>
      </c>
      <c r="EG95">
        <v>42</v>
      </c>
      <c r="EH95">
        <v>34</v>
      </c>
      <c r="EI95">
        <v>34</v>
      </c>
      <c r="EJ95">
        <v>29</v>
      </c>
      <c r="EK95">
        <v>32</v>
      </c>
      <c r="EL95">
        <v>21</v>
      </c>
      <c r="EM95">
        <v>25</v>
      </c>
      <c r="EN95">
        <v>25</v>
      </c>
      <c r="EO95">
        <v>36</v>
      </c>
      <c r="EP95">
        <v>21</v>
      </c>
      <c r="EQ95">
        <v>32</v>
      </c>
      <c r="ER95">
        <v>19</v>
      </c>
      <c r="ES95">
        <v>23</v>
      </c>
      <c r="ET95">
        <v>21</v>
      </c>
      <c r="EU95">
        <v>33</v>
      </c>
      <c r="EV95">
        <v>19</v>
      </c>
      <c r="EW95">
        <v>26</v>
      </c>
      <c r="EX95">
        <v>14</v>
      </c>
      <c r="EY95">
        <v>20</v>
      </c>
      <c r="EZ95">
        <v>16</v>
      </c>
      <c r="FA95">
        <v>21</v>
      </c>
      <c r="FB95">
        <v>17</v>
      </c>
      <c r="FC95">
        <v>12</v>
      </c>
      <c r="FD95">
        <v>10</v>
      </c>
      <c r="FE95">
        <v>15</v>
      </c>
      <c r="FF95">
        <v>12</v>
      </c>
      <c r="FG95">
        <v>12</v>
      </c>
      <c r="FH95">
        <v>7</v>
      </c>
      <c r="FI95">
        <v>12</v>
      </c>
      <c r="FJ95">
        <v>4</v>
      </c>
      <c r="FK95">
        <v>12</v>
      </c>
      <c r="FL95">
        <v>5</v>
      </c>
      <c r="FM95">
        <v>16</v>
      </c>
      <c r="FN95">
        <v>5</v>
      </c>
      <c r="FO95">
        <v>5</v>
      </c>
      <c r="FP95">
        <v>5</v>
      </c>
      <c r="FQ95">
        <v>6</v>
      </c>
      <c r="FR95">
        <v>3</v>
      </c>
      <c r="FS95">
        <v>7</v>
      </c>
      <c r="FT95">
        <v>6</v>
      </c>
      <c r="FU95">
        <v>5</v>
      </c>
      <c r="FV95">
        <v>4</v>
      </c>
      <c r="FW95">
        <v>3</v>
      </c>
      <c r="FX95">
        <v>0</v>
      </c>
      <c r="FY95">
        <v>3</v>
      </c>
      <c r="FZ95">
        <v>1</v>
      </c>
      <c r="GA95">
        <v>0</v>
      </c>
      <c r="GB95">
        <v>0</v>
      </c>
      <c r="GC95">
        <v>2</v>
      </c>
      <c r="GD95">
        <v>1</v>
      </c>
      <c r="GE95">
        <v>0</v>
      </c>
      <c r="GF95">
        <v>0</v>
      </c>
      <c r="GG95">
        <v>1</v>
      </c>
      <c r="GH95">
        <v>0</v>
      </c>
      <c r="GI95">
        <v>0</v>
      </c>
      <c r="GJ95">
        <v>0</v>
      </c>
      <c r="GK95">
        <v>1</v>
      </c>
      <c r="GL95">
        <v>0</v>
      </c>
      <c r="GM95">
        <v>0</v>
      </c>
      <c r="GN95">
        <v>0</v>
      </c>
      <c r="GO95">
        <v>0</v>
      </c>
      <c r="GP95">
        <v>0</v>
      </c>
      <c r="GQ95">
        <v>0</v>
      </c>
      <c r="GR95">
        <v>0</v>
      </c>
      <c r="GS95">
        <v>0</v>
      </c>
      <c r="GT95">
        <v>0</v>
      </c>
      <c r="GU95">
        <v>0</v>
      </c>
      <c r="GV95">
        <v>0</v>
      </c>
      <c r="GW95">
        <v>0</v>
      </c>
      <c r="GY95">
        <f t="shared" si="1"/>
        <v>1351</v>
      </c>
      <c r="HA95">
        <v>0</v>
      </c>
      <c r="HB95">
        <v>0</v>
      </c>
      <c r="HC95">
        <v>0</v>
      </c>
      <c r="HD95">
        <v>0</v>
      </c>
      <c r="HE95">
        <v>0</v>
      </c>
      <c r="HF95">
        <v>0</v>
      </c>
      <c r="HG95">
        <v>1</v>
      </c>
      <c r="HH95">
        <v>0</v>
      </c>
      <c r="HI95">
        <v>1</v>
      </c>
      <c r="HJ95">
        <v>0</v>
      </c>
      <c r="HK95">
        <v>0</v>
      </c>
      <c r="HL95">
        <v>0</v>
      </c>
      <c r="HM95">
        <v>3996</v>
      </c>
      <c r="HN95">
        <v>4024</v>
      </c>
      <c r="HO95">
        <v>8020</v>
      </c>
    </row>
    <row r="96" spans="1:223">
      <c r="A96" t="s">
        <v>1529</v>
      </c>
      <c r="B96">
        <v>23</v>
      </c>
      <c r="C96">
        <v>23</v>
      </c>
      <c r="D96">
        <v>17</v>
      </c>
      <c r="E96">
        <v>25</v>
      </c>
      <c r="F96">
        <v>24</v>
      </c>
      <c r="G96">
        <v>29</v>
      </c>
      <c r="H96">
        <v>27</v>
      </c>
      <c r="I96">
        <v>22</v>
      </c>
      <c r="J96">
        <v>20</v>
      </c>
      <c r="K96">
        <v>27</v>
      </c>
      <c r="L96">
        <v>24</v>
      </c>
      <c r="M96">
        <v>28</v>
      </c>
      <c r="N96">
        <v>28</v>
      </c>
      <c r="O96">
        <v>25</v>
      </c>
      <c r="P96">
        <v>23</v>
      </c>
      <c r="Q96">
        <v>28</v>
      </c>
      <c r="R96">
        <v>36</v>
      </c>
      <c r="S96">
        <v>31</v>
      </c>
      <c r="T96">
        <v>37</v>
      </c>
      <c r="U96">
        <v>28</v>
      </c>
      <c r="V96">
        <v>24</v>
      </c>
      <c r="W96">
        <v>36</v>
      </c>
      <c r="X96">
        <v>42</v>
      </c>
      <c r="Y96">
        <v>22</v>
      </c>
      <c r="Z96">
        <v>25</v>
      </c>
      <c r="AA96">
        <v>31</v>
      </c>
      <c r="AB96">
        <v>34</v>
      </c>
      <c r="AC96">
        <v>28</v>
      </c>
      <c r="AD96">
        <v>36</v>
      </c>
      <c r="AE96">
        <v>40</v>
      </c>
      <c r="AF96">
        <v>32</v>
      </c>
      <c r="AG96">
        <v>35</v>
      </c>
      <c r="AH96">
        <v>24</v>
      </c>
      <c r="AI96">
        <v>46</v>
      </c>
      <c r="AJ96">
        <v>40</v>
      </c>
      <c r="AK96">
        <v>27</v>
      </c>
      <c r="AL96">
        <v>43</v>
      </c>
      <c r="AM96">
        <v>41</v>
      </c>
      <c r="AN96">
        <v>34</v>
      </c>
      <c r="AO96">
        <v>27</v>
      </c>
      <c r="AP96">
        <v>30</v>
      </c>
      <c r="AQ96">
        <v>29</v>
      </c>
      <c r="AR96">
        <v>43</v>
      </c>
      <c r="AS96">
        <v>41</v>
      </c>
      <c r="AT96">
        <v>39</v>
      </c>
      <c r="AU96">
        <v>45</v>
      </c>
      <c r="AV96">
        <v>35</v>
      </c>
      <c r="AW96">
        <v>41</v>
      </c>
      <c r="AX96">
        <v>44</v>
      </c>
      <c r="AY96">
        <v>40</v>
      </c>
      <c r="AZ96">
        <v>37</v>
      </c>
      <c r="BA96">
        <v>49</v>
      </c>
      <c r="BB96">
        <v>37</v>
      </c>
      <c r="BC96">
        <v>40</v>
      </c>
      <c r="BD96">
        <v>29</v>
      </c>
      <c r="BE96">
        <v>42</v>
      </c>
      <c r="BF96">
        <v>46</v>
      </c>
      <c r="BG96">
        <v>34</v>
      </c>
      <c r="BH96">
        <v>37</v>
      </c>
      <c r="BI96">
        <v>40</v>
      </c>
      <c r="BJ96">
        <v>49</v>
      </c>
      <c r="BK96">
        <v>48</v>
      </c>
      <c r="BL96">
        <v>32</v>
      </c>
      <c r="BM96">
        <v>34</v>
      </c>
      <c r="BN96">
        <v>39</v>
      </c>
      <c r="BO96">
        <v>35</v>
      </c>
      <c r="BP96">
        <v>47</v>
      </c>
      <c r="BQ96">
        <v>39</v>
      </c>
      <c r="BR96">
        <v>43</v>
      </c>
      <c r="BS96">
        <v>32</v>
      </c>
      <c r="BT96">
        <v>36</v>
      </c>
      <c r="BU96">
        <v>45</v>
      </c>
      <c r="BV96">
        <v>44</v>
      </c>
      <c r="BW96">
        <v>46</v>
      </c>
      <c r="BX96">
        <v>37</v>
      </c>
      <c r="BY96">
        <v>33</v>
      </c>
      <c r="BZ96">
        <v>25</v>
      </c>
      <c r="CA96">
        <v>37</v>
      </c>
      <c r="CB96">
        <v>36</v>
      </c>
      <c r="CC96">
        <v>46</v>
      </c>
      <c r="CD96">
        <v>40</v>
      </c>
      <c r="CE96">
        <v>28</v>
      </c>
      <c r="CF96">
        <v>39</v>
      </c>
      <c r="CG96">
        <v>34</v>
      </c>
      <c r="CH96">
        <v>51</v>
      </c>
      <c r="CI96">
        <v>36</v>
      </c>
      <c r="CJ96">
        <v>50</v>
      </c>
      <c r="CK96">
        <v>54</v>
      </c>
      <c r="CL96">
        <v>49</v>
      </c>
      <c r="CM96">
        <v>59</v>
      </c>
      <c r="CN96">
        <v>41</v>
      </c>
      <c r="CO96">
        <v>65</v>
      </c>
      <c r="CP96">
        <v>55</v>
      </c>
      <c r="CQ96">
        <v>34</v>
      </c>
      <c r="CR96">
        <v>50</v>
      </c>
      <c r="CS96">
        <v>38</v>
      </c>
      <c r="CT96">
        <v>68</v>
      </c>
      <c r="CU96">
        <v>56</v>
      </c>
      <c r="CV96">
        <v>50</v>
      </c>
      <c r="CW96">
        <v>60</v>
      </c>
      <c r="CX96">
        <v>46</v>
      </c>
      <c r="CY96">
        <v>49</v>
      </c>
      <c r="CZ96">
        <v>41</v>
      </c>
      <c r="DA96">
        <v>51</v>
      </c>
      <c r="DB96">
        <v>46</v>
      </c>
      <c r="DC96">
        <v>69</v>
      </c>
      <c r="DD96">
        <v>40</v>
      </c>
      <c r="DE96">
        <v>41</v>
      </c>
      <c r="DF96">
        <v>41</v>
      </c>
      <c r="DG96">
        <v>39</v>
      </c>
      <c r="DH96">
        <v>48</v>
      </c>
      <c r="DI96">
        <v>46</v>
      </c>
      <c r="DJ96">
        <v>39</v>
      </c>
      <c r="DK96">
        <v>31</v>
      </c>
      <c r="DL96">
        <v>25</v>
      </c>
      <c r="DM96">
        <v>32</v>
      </c>
      <c r="DN96">
        <v>39</v>
      </c>
      <c r="DO96">
        <v>49</v>
      </c>
      <c r="DP96">
        <v>28</v>
      </c>
      <c r="DQ96">
        <v>26</v>
      </c>
      <c r="DR96">
        <v>36</v>
      </c>
      <c r="DS96">
        <v>30</v>
      </c>
      <c r="DT96">
        <v>28</v>
      </c>
      <c r="DU96">
        <v>26</v>
      </c>
      <c r="DV96">
        <v>29</v>
      </c>
      <c r="DW96">
        <v>20</v>
      </c>
      <c r="DX96">
        <v>30</v>
      </c>
      <c r="DY96">
        <v>39</v>
      </c>
      <c r="DZ96">
        <v>24</v>
      </c>
      <c r="EA96">
        <v>25</v>
      </c>
      <c r="EB96">
        <v>24</v>
      </c>
      <c r="EC96">
        <v>32</v>
      </c>
      <c r="ED96">
        <v>17</v>
      </c>
      <c r="EE96">
        <v>17</v>
      </c>
      <c r="EF96">
        <v>26</v>
      </c>
      <c r="EG96">
        <v>28</v>
      </c>
      <c r="EH96">
        <v>19</v>
      </c>
      <c r="EI96">
        <v>22</v>
      </c>
      <c r="EJ96">
        <v>14</v>
      </c>
      <c r="EK96">
        <v>23</v>
      </c>
      <c r="EL96">
        <v>14</v>
      </c>
      <c r="EM96">
        <v>34</v>
      </c>
      <c r="EN96">
        <v>23</v>
      </c>
      <c r="EO96">
        <v>13</v>
      </c>
      <c r="EP96">
        <v>7</v>
      </c>
      <c r="EQ96">
        <v>16</v>
      </c>
      <c r="ER96">
        <v>19</v>
      </c>
      <c r="ES96">
        <v>16</v>
      </c>
      <c r="ET96">
        <v>16</v>
      </c>
      <c r="EU96">
        <v>23</v>
      </c>
      <c r="EV96">
        <v>10</v>
      </c>
      <c r="EW96">
        <v>20</v>
      </c>
      <c r="EX96">
        <v>13</v>
      </c>
      <c r="EY96">
        <v>15</v>
      </c>
      <c r="EZ96">
        <v>10</v>
      </c>
      <c r="FA96">
        <v>10</v>
      </c>
      <c r="FB96">
        <v>2</v>
      </c>
      <c r="FC96">
        <v>13</v>
      </c>
      <c r="FD96">
        <v>6</v>
      </c>
      <c r="FE96">
        <v>7</v>
      </c>
      <c r="FF96">
        <v>5</v>
      </c>
      <c r="FG96">
        <v>7</v>
      </c>
      <c r="FH96">
        <v>4</v>
      </c>
      <c r="FI96">
        <v>5</v>
      </c>
      <c r="FJ96">
        <v>5</v>
      </c>
      <c r="FK96">
        <v>6</v>
      </c>
      <c r="FL96">
        <v>6</v>
      </c>
      <c r="FM96">
        <v>6</v>
      </c>
      <c r="FN96">
        <v>1</v>
      </c>
      <c r="FO96">
        <v>3</v>
      </c>
      <c r="FP96">
        <v>5</v>
      </c>
      <c r="FQ96">
        <v>2</v>
      </c>
      <c r="FR96">
        <v>1</v>
      </c>
      <c r="FS96">
        <v>3</v>
      </c>
      <c r="FT96">
        <v>1</v>
      </c>
      <c r="FU96">
        <v>2</v>
      </c>
      <c r="FV96">
        <v>0</v>
      </c>
      <c r="FW96">
        <v>0</v>
      </c>
      <c r="FX96">
        <v>2</v>
      </c>
      <c r="FY96">
        <v>0</v>
      </c>
      <c r="FZ96">
        <v>0</v>
      </c>
      <c r="GA96">
        <v>2</v>
      </c>
      <c r="GB96">
        <v>0</v>
      </c>
      <c r="GC96">
        <v>0</v>
      </c>
      <c r="GD96">
        <v>2</v>
      </c>
      <c r="GE96">
        <v>0</v>
      </c>
      <c r="GF96">
        <v>0</v>
      </c>
      <c r="GG96">
        <v>0</v>
      </c>
      <c r="GH96">
        <v>0</v>
      </c>
      <c r="GI96">
        <v>0</v>
      </c>
      <c r="GJ96">
        <v>0</v>
      </c>
      <c r="GK96">
        <v>0</v>
      </c>
      <c r="GL96">
        <v>0</v>
      </c>
      <c r="GM96">
        <v>0</v>
      </c>
      <c r="GN96">
        <v>0</v>
      </c>
      <c r="GO96">
        <v>0</v>
      </c>
      <c r="GP96">
        <v>0</v>
      </c>
      <c r="GQ96">
        <v>0</v>
      </c>
      <c r="GR96">
        <v>0</v>
      </c>
      <c r="GS96">
        <v>0</v>
      </c>
      <c r="GT96">
        <v>0</v>
      </c>
      <c r="GU96">
        <v>0</v>
      </c>
      <c r="GV96">
        <v>0</v>
      </c>
      <c r="GW96">
        <v>0</v>
      </c>
      <c r="GY96">
        <f t="shared" si="1"/>
        <v>864</v>
      </c>
      <c r="HA96">
        <v>0</v>
      </c>
      <c r="HB96">
        <v>0</v>
      </c>
      <c r="HC96">
        <v>0</v>
      </c>
      <c r="HD96">
        <v>0</v>
      </c>
      <c r="HE96">
        <v>0</v>
      </c>
      <c r="HF96">
        <v>0</v>
      </c>
      <c r="HG96">
        <v>1</v>
      </c>
      <c r="HH96">
        <v>1</v>
      </c>
      <c r="HI96">
        <v>2</v>
      </c>
      <c r="HJ96">
        <v>0</v>
      </c>
      <c r="HK96">
        <v>0</v>
      </c>
      <c r="HL96">
        <v>0</v>
      </c>
      <c r="HM96">
        <v>2644</v>
      </c>
      <c r="HN96">
        <v>2758</v>
      </c>
      <c r="HO96">
        <v>5402</v>
      </c>
    </row>
    <row r="97" spans="1:223">
      <c r="A97" t="s">
        <v>1530</v>
      </c>
      <c r="B97">
        <v>10</v>
      </c>
      <c r="C97">
        <v>12</v>
      </c>
      <c r="D97">
        <v>18</v>
      </c>
      <c r="E97">
        <v>21</v>
      </c>
      <c r="F97">
        <v>13</v>
      </c>
      <c r="G97">
        <v>20</v>
      </c>
      <c r="H97">
        <v>14</v>
      </c>
      <c r="I97">
        <v>14</v>
      </c>
      <c r="J97">
        <v>14</v>
      </c>
      <c r="K97">
        <v>12</v>
      </c>
      <c r="L97">
        <v>21</v>
      </c>
      <c r="M97">
        <v>15</v>
      </c>
      <c r="N97">
        <v>22</v>
      </c>
      <c r="O97">
        <v>11</v>
      </c>
      <c r="P97">
        <v>24</v>
      </c>
      <c r="Q97">
        <v>23</v>
      </c>
      <c r="R97">
        <v>30</v>
      </c>
      <c r="S97">
        <v>18</v>
      </c>
      <c r="T97">
        <v>14</v>
      </c>
      <c r="U97">
        <v>21</v>
      </c>
      <c r="V97">
        <v>26</v>
      </c>
      <c r="W97">
        <v>20</v>
      </c>
      <c r="X97">
        <v>25</v>
      </c>
      <c r="Y97">
        <v>22</v>
      </c>
      <c r="Z97">
        <v>23</v>
      </c>
      <c r="AA97">
        <v>21</v>
      </c>
      <c r="AB97">
        <v>25</v>
      </c>
      <c r="AC97">
        <v>22</v>
      </c>
      <c r="AD97">
        <v>19</v>
      </c>
      <c r="AE97">
        <v>19</v>
      </c>
      <c r="AF97">
        <v>26</v>
      </c>
      <c r="AG97">
        <v>29</v>
      </c>
      <c r="AH97">
        <v>22</v>
      </c>
      <c r="AI97">
        <v>24</v>
      </c>
      <c r="AJ97">
        <v>30</v>
      </c>
      <c r="AK97">
        <v>24</v>
      </c>
      <c r="AL97">
        <v>25</v>
      </c>
      <c r="AM97">
        <v>17</v>
      </c>
      <c r="AN97">
        <v>17</v>
      </c>
      <c r="AO97">
        <v>20</v>
      </c>
      <c r="AP97">
        <v>17</v>
      </c>
      <c r="AQ97">
        <v>24</v>
      </c>
      <c r="AR97">
        <v>25</v>
      </c>
      <c r="AS97">
        <v>28</v>
      </c>
      <c r="AT97">
        <v>27</v>
      </c>
      <c r="AU97">
        <v>37</v>
      </c>
      <c r="AV97">
        <v>36</v>
      </c>
      <c r="AW97">
        <v>32</v>
      </c>
      <c r="AX97">
        <v>28</v>
      </c>
      <c r="AY97">
        <v>27</v>
      </c>
      <c r="AZ97">
        <v>25</v>
      </c>
      <c r="BA97">
        <v>40</v>
      </c>
      <c r="BB97">
        <v>20</v>
      </c>
      <c r="BC97">
        <v>38</v>
      </c>
      <c r="BD97">
        <v>25</v>
      </c>
      <c r="BE97">
        <v>29</v>
      </c>
      <c r="BF97">
        <v>31</v>
      </c>
      <c r="BG97">
        <v>28</v>
      </c>
      <c r="BH97">
        <v>18</v>
      </c>
      <c r="BI97">
        <v>24</v>
      </c>
      <c r="BJ97">
        <v>29</v>
      </c>
      <c r="BK97">
        <v>33</v>
      </c>
      <c r="BL97">
        <v>18</v>
      </c>
      <c r="BM97">
        <v>29</v>
      </c>
      <c r="BN97">
        <v>31</v>
      </c>
      <c r="BO97">
        <v>21</v>
      </c>
      <c r="BP97">
        <v>24</v>
      </c>
      <c r="BQ97">
        <v>22</v>
      </c>
      <c r="BR97">
        <v>22</v>
      </c>
      <c r="BS97">
        <v>18</v>
      </c>
      <c r="BT97">
        <v>30</v>
      </c>
      <c r="BU97">
        <v>22</v>
      </c>
      <c r="BV97">
        <v>33</v>
      </c>
      <c r="BW97">
        <v>28</v>
      </c>
      <c r="BX97">
        <v>21</v>
      </c>
      <c r="BY97">
        <v>29</v>
      </c>
      <c r="BZ97">
        <v>20</v>
      </c>
      <c r="CA97">
        <v>33</v>
      </c>
      <c r="CB97">
        <v>32</v>
      </c>
      <c r="CC97">
        <v>26</v>
      </c>
      <c r="CD97">
        <v>35</v>
      </c>
      <c r="CE97">
        <v>23</v>
      </c>
      <c r="CF97">
        <v>31</v>
      </c>
      <c r="CG97">
        <v>32</v>
      </c>
      <c r="CH97">
        <v>33</v>
      </c>
      <c r="CI97">
        <v>43</v>
      </c>
      <c r="CJ97">
        <v>28</v>
      </c>
      <c r="CK97">
        <v>37</v>
      </c>
      <c r="CL97">
        <v>33</v>
      </c>
      <c r="CM97">
        <v>31</v>
      </c>
      <c r="CN97">
        <v>46</v>
      </c>
      <c r="CO97">
        <v>28</v>
      </c>
      <c r="CP97">
        <v>41</v>
      </c>
      <c r="CQ97">
        <v>36</v>
      </c>
      <c r="CR97">
        <v>36</v>
      </c>
      <c r="CS97">
        <v>48</v>
      </c>
      <c r="CT97">
        <v>41</v>
      </c>
      <c r="CU97">
        <v>28</v>
      </c>
      <c r="CV97">
        <v>36</v>
      </c>
      <c r="CW97">
        <v>41</v>
      </c>
      <c r="CX97">
        <v>34</v>
      </c>
      <c r="CY97">
        <v>40</v>
      </c>
      <c r="CZ97">
        <v>41</v>
      </c>
      <c r="DA97">
        <v>31</v>
      </c>
      <c r="DB97">
        <v>25</v>
      </c>
      <c r="DC97">
        <v>38</v>
      </c>
      <c r="DD97">
        <v>34</v>
      </c>
      <c r="DE97">
        <v>36</v>
      </c>
      <c r="DF97">
        <v>34</v>
      </c>
      <c r="DG97">
        <v>27</v>
      </c>
      <c r="DH97">
        <v>32</v>
      </c>
      <c r="DI97">
        <v>28</v>
      </c>
      <c r="DJ97">
        <v>30</v>
      </c>
      <c r="DK97">
        <v>21</v>
      </c>
      <c r="DL97">
        <v>30</v>
      </c>
      <c r="DM97">
        <v>25</v>
      </c>
      <c r="DN97">
        <v>21</v>
      </c>
      <c r="DO97">
        <v>29</v>
      </c>
      <c r="DP97">
        <v>15</v>
      </c>
      <c r="DQ97">
        <v>20</v>
      </c>
      <c r="DR97">
        <v>24</v>
      </c>
      <c r="DS97">
        <v>24</v>
      </c>
      <c r="DT97">
        <v>26</v>
      </c>
      <c r="DU97">
        <v>25</v>
      </c>
      <c r="DV97">
        <v>17</v>
      </c>
      <c r="DW97">
        <v>19</v>
      </c>
      <c r="DX97">
        <v>15</v>
      </c>
      <c r="DY97">
        <v>24</v>
      </c>
      <c r="DZ97">
        <v>19</v>
      </c>
      <c r="EA97">
        <v>22</v>
      </c>
      <c r="EB97">
        <v>15</v>
      </c>
      <c r="EC97">
        <v>22</v>
      </c>
      <c r="ED97">
        <v>18</v>
      </c>
      <c r="EE97">
        <v>18</v>
      </c>
      <c r="EF97">
        <v>13</v>
      </c>
      <c r="EG97">
        <v>20</v>
      </c>
      <c r="EH97">
        <v>17</v>
      </c>
      <c r="EI97">
        <v>23</v>
      </c>
      <c r="EJ97">
        <v>15</v>
      </c>
      <c r="EK97">
        <v>12</v>
      </c>
      <c r="EL97">
        <v>24</v>
      </c>
      <c r="EM97">
        <v>18</v>
      </c>
      <c r="EN97">
        <v>18</v>
      </c>
      <c r="EO97">
        <v>17</v>
      </c>
      <c r="EP97">
        <v>14</v>
      </c>
      <c r="EQ97">
        <v>19</v>
      </c>
      <c r="ER97">
        <v>11</v>
      </c>
      <c r="ES97">
        <v>14</v>
      </c>
      <c r="ET97">
        <v>7</v>
      </c>
      <c r="EU97">
        <v>16</v>
      </c>
      <c r="EV97">
        <v>10</v>
      </c>
      <c r="EW97">
        <v>11</v>
      </c>
      <c r="EX97">
        <v>13</v>
      </c>
      <c r="EY97">
        <v>7</v>
      </c>
      <c r="EZ97">
        <v>3</v>
      </c>
      <c r="FA97">
        <v>7</v>
      </c>
      <c r="FB97">
        <v>6</v>
      </c>
      <c r="FC97">
        <v>11</v>
      </c>
      <c r="FD97">
        <v>3</v>
      </c>
      <c r="FE97">
        <v>7</v>
      </c>
      <c r="FF97">
        <v>7</v>
      </c>
      <c r="FG97">
        <v>7</v>
      </c>
      <c r="FH97">
        <v>4</v>
      </c>
      <c r="FI97">
        <v>7</v>
      </c>
      <c r="FJ97">
        <v>6</v>
      </c>
      <c r="FK97">
        <v>4</v>
      </c>
      <c r="FL97">
        <v>5</v>
      </c>
      <c r="FM97">
        <v>3</v>
      </c>
      <c r="FN97">
        <v>4</v>
      </c>
      <c r="FO97">
        <v>2</v>
      </c>
      <c r="FP97">
        <v>3</v>
      </c>
      <c r="FQ97">
        <v>4</v>
      </c>
      <c r="FR97">
        <v>2</v>
      </c>
      <c r="FS97">
        <v>7</v>
      </c>
      <c r="FT97">
        <v>1</v>
      </c>
      <c r="FU97">
        <v>1</v>
      </c>
      <c r="FV97">
        <v>1</v>
      </c>
      <c r="FW97">
        <v>3</v>
      </c>
      <c r="FX97">
        <v>3</v>
      </c>
      <c r="FY97">
        <v>2</v>
      </c>
      <c r="FZ97">
        <v>1</v>
      </c>
      <c r="GA97">
        <v>1</v>
      </c>
      <c r="GB97">
        <v>0</v>
      </c>
      <c r="GC97">
        <v>2</v>
      </c>
      <c r="GD97">
        <v>0</v>
      </c>
      <c r="GE97">
        <v>0</v>
      </c>
      <c r="GF97">
        <v>0</v>
      </c>
      <c r="GG97">
        <v>1</v>
      </c>
      <c r="GH97">
        <v>0</v>
      </c>
      <c r="GI97">
        <v>0</v>
      </c>
      <c r="GJ97">
        <v>0</v>
      </c>
      <c r="GK97">
        <v>0</v>
      </c>
      <c r="GL97">
        <v>0</v>
      </c>
      <c r="GM97">
        <v>0</v>
      </c>
      <c r="GN97">
        <v>0</v>
      </c>
      <c r="GO97">
        <v>1</v>
      </c>
      <c r="GP97">
        <v>0</v>
      </c>
      <c r="GQ97">
        <v>0</v>
      </c>
      <c r="GR97">
        <v>1</v>
      </c>
      <c r="GS97">
        <v>0</v>
      </c>
      <c r="GT97">
        <v>0</v>
      </c>
      <c r="GU97">
        <v>0</v>
      </c>
      <c r="GV97">
        <v>0</v>
      </c>
      <c r="GW97">
        <v>0</v>
      </c>
      <c r="GY97">
        <f t="shared" si="1"/>
        <v>707</v>
      </c>
      <c r="HA97">
        <v>0</v>
      </c>
      <c r="HB97">
        <v>0</v>
      </c>
      <c r="HC97">
        <v>0</v>
      </c>
      <c r="HD97">
        <v>0</v>
      </c>
      <c r="HE97">
        <v>0</v>
      </c>
      <c r="HF97">
        <v>0</v>
      </c>
      <c r="HG97">
        <v>1</v>
      </c>
      <c r="HH97">
        <v>2</v>
      </c>
      <c r="HI97">
        <v>3</v>
      </c>
      <c r="HJ97">
        <v>0</v>
      </c>
      <c r="HK97">
        <v>0</v>
      </c>
      <c r="HL97">
        <v>0</v>
      </c>
      <c r="HM97">
        <v>1913</v>
      </c>
      <c r="HN97">
        <v>1978</v>
      </c>
      <c r="HO97">
        <v>3891</v>
      </c>
    </row>
    <row r="98" spans="1:223">
      <c r="A98" t="s">
        <v>1472</v>
      </c>
      <c r="B98">
        <v>23</v>
      </c>
      <c r="C98">
        <v>32</v>
      </c>
      <c r="D98">
        <v>32</v>
      </c>
      <c r="E98">
        <v>21</v>
      </c>
      <c r="F98">
        <v>32</v>
      </c>
      <c r="G98">
        <v>26</v>
      </c>
      <c r="H98">
        <v>22</v>
      </c>
      <c r="I98">
        <v>29</v>
      </c>
      <c r="J98">
        <v>25</v>
      </c>
      <c r="K98">
        <v>37</v>
      </c>
      <c r="L98">
        <v>33</v>
      </c>
      <c r="M98">
        <v>24</v>
      </c>
      <c r="N98">
        <v>31</v>
      </c>
      <c r="O98">
        <v>30</v>
      </c>
      <c r="P98">
        <v>25</v>
      </c>
      <c r="Q98">
        <v>20</v>
      </c>
      <c r="R98">
        <v>33</v>
      </c>
      <c r="S98">
        <v>34</v>
      </c>
      <c r="T98">
        <v>18</v>
      </c>
      <c r="U98">
        <v>28</v>
      </c>
      <c r="V98">
        <v>31</v>
      </c>
      <c r="W98">
        <v>37</v>
      </c>
      <c r="X98">
        <v>22</v>
      </c>
      <c r="Y98">
        <v>25</v>
      </c>
      <c r="Z98">
        <v>38</v>
      </c>
      <c r="AA98">
        <v>34</v>
      </c>
      <c r="AB98">
        <v>39</v>
      </c>
      <c r="AC98">
        <v>41</v>
      </c>
      <c r="AD98">
        <v>36</v>
      </c>
      <c r="AE98">
        <v>30</v>
      </c>
      <c r="AF98">
        <v>37</v>
      </c>
      <c r="AG98">
        <v>27</v>
      </c>
      <c r="AH98">
        <v>43</v>
      </c>
      <c r="AI98">
        <v>28</v>
      </c>
      <c r="AJ98">
        <v>36</v>
      </c>
      <c r="AK98">
        <v>32</v>
      </c>
      <c r="AL98">
        <v>41</v>
      </c>
      <c r="AM98">
        <v>33</v>
      </c>
      <c r="AN98">
        <v>42</v>
      </c>
      <c r="AO98">
        <v>38</v>
      </c>
      <c r="AP98">
        <v>39</v>
      </c>
      <c r="AQ98">
        <v>41</v>
      </c>
      <c r="AR98">
        <v>43</v>
      </c>
      <c r="AS98">
        <v>33</v>
      </c>
      <c r="AT98">
        <v>35</v>
      </c>
      <c r="AU98">
        <v>29</v>
      </c>
      <c r="AV98">
        <v>39</v>
      </c>
      <c r="AW98">
        <v>40</v>
      </c>
      <c r="AX98">
        <v>47</v>
      </c>
      <c r="AY98">
        <v>49</v>
      </c>
      <c r="AZ98">
        <v>48</v>
      </c>
      <c r="BA98">
        <v>41</v>
      </c>
      <c r="BB98">
        <v>36</v>
      </c>
      <c r="BC98">
        <v>56</v>
      </c>
      <c r="BD98">
        <v>52</v>
      </c>
      <c r="BE98">
        <v>33</v>
      </c>
      <c r="BF98">
        <v>40</v>
      </c>
      <c r="BG98">
        <v>43</v>
      </c>
      <c r="BH98">
        <v>40</v>
      </c>
      <c r="BI98">
        <v>40</v>
      </c>
      <c r="BJ98">
        <v>38</v>
      </c>
      <c r="BK98">
        <v>42</v>
      </c>
      <c r="BL98">
        <v>32</v>
      </c>
      <c r="BM98">
        <v>41</v>
      </c>
      <c r="BN98">
        <v>40</v>
      </c>
      <c r="BO98">
        <v>35</v>
      </c>
      <c r="BP98">
        <v>29</v>
      </c>
      <c r="BQ98">
        <v>37</v>
      </c>
      <c r="BR98">
        <v>34</v>
      </c>
      <c r="BS98">
        <v>40</v>
      </c>
      <c r="BT98">
        <v>47</v>
      </c>
      <c r="BU98">
        <v>25</v>
      </c>
      <c r="BV98">
        <v>40</v>
      </c>
      <c r="BW98">
        <v>46</v>
      </c>
      <c r="BX98">
        <v>38</v>
      </c>
      <c r="BY98">
        <v>42</v>
      </c>
      <c r="BZ98">
        <v>49</v>
      </c>
      <c r="CA98">
        <v>49</v>
      </c>
      <c r="CB98">
        <v>29</v>
      </c>
      <c r="CC98">
        <v>35</v>
      </c>
      <c r="CD98">
        <v>49</v>
      </c>
      <c r="CE98">
        <v>41</v>
      </c>
      <c r="CF98">
        <v>41</v>
      </c>
      <c r="CG98">
        <v>32</v>
      </c>
      <c r="CH98">
        <v>48</v>
      </c>
      <c r="CI98">
        <v>41</v>
      </c>
      <c r="CJ98">
        <v>42</v>
      </c>
      <c r="CK98">
        <v>40</v>
      </c>
      <c r="CL98">
        <v>51</v>
      </c>
      <c r="CM98">
        <v>47</v>
      </c>
      <c r="CN98">
        <v>51</v>
      </c>
      <c r="CO98">
        <v>60</v>
      </c>
      <c r="CP98">
        <v>71</v>
      </c>
      <c r="CQ98">
        <v>43</v>
      </c>
      <c r="CR98">
        <v>46</v>
      </c>
      <c r="CS98">
        <v>48</v>
      </c>
      <c r="CT98">
        <v>53</v>
      </c>
      <c r="CU98">
        <v>52</v>
      </c>
      <c r="CV98">
        <v>42</v>
      </c>
      <c r="CW98">
        <v>56</v>
      </c>
      <c r="CX98">
        <v>62</v>
      </c>
      <c r="CY98">
        <v>55</v>
      </c>
      <c r="CZ98">
        <v>63</v>
      </c>
      <c r="DA98">
        <v>49</v>
      </c>
      <c r="DB98">
        <v>46</v>
      </c>
      <c r="DC98">
        <v>39</v>
      </c>
      <c r="DD98">
        <v>60</v>
      </c>
      <c r="DE98">
        <v>48</v>
      </c>
      <c r="DF98">
        <v>43</v>
      </c>
      <c r="DG98">
        <v>38</v>
      </c>
      <c r="DH98">
        <v>44</v>
      </c>
      <c r="DI98">
        <v>40</v>
      </c>
      <c r="DJ98">
        <v>36</v>
      </c>
      <c r="DK98">
        <v>62</v>
      </c>
      <c r="DL98">
        <v>46</v>
      </c>
      <c r="DM98">
        <v>41</v>
      </c>
      <c r="DN98">
        <v>39</v>
      </c>
      <c r="DO98">
        <v>46</v>
      </c>
      <c r="DP98">
        <v>34</v>
      </c>
      <c r="DQ98">
        <v>33</v>
      </c>
      <c r="DR98">
        <v>38</v>
      </c>
      <c r="DS98">
        <v>29</v>
      </c>
      <c r="DT98">
        <v>31</v>
      </c>
      <c r="DU98">
        <v>31</v>
      </c>
      <c r="DV98">
        <v>19</v>
      </c>
      <c r="DW98">
        <v>17</v>
      </c>
      <c r="DX98">
        <v>35</v>
      </c>
      <c r="DY98">
        <v>37</v>
      </c>
      <c r="DZ98">
        <v>35</v>
      </c>
      <c r="EA98">
        <v>22</v>
      </c>
      <c r="EB98">
        <v>23</v>
      </c>
      <c r="EC98">
        <v>36</v>
      </c>
      <c r="ED98">
        <v>23</v>
      </c>
      <c r="EE98">
        <v>31</v>
      </c>
      <c r="EF98">
        <v>27</v>
      </c>
      <c r="EG98">
        <v>27</v>
      </c>
      <c r="EH98">
        <v>26</v>
      </c>
      <c r="EI98">
        <v>26</v>
      </c>
      <c r="EJ98">
        <v>17</v>
      </c>
      <c r="EK98">
        <v>30</v>
      </c>
      <c r="EL98">
        <v>16</v>
      </c>
      <c r="EM98">
        <v>19</v>
      </c>
      <c r="EN98">
        <v>15</v>
      </c>
      <c r="EO98">
        <v>22</v>
      </c>
      <c r="EP98">
        <v>14</v>
      </c>
      <c r="EQ98">
        <v>16</v>
      </c>
      <c r="ER98">
        <v>9</v>
      </c>
      <c r="ES98">
        <v>18</v>
      </c>
      <c r="ET98">
        <v>11</v>
      </c>
      <c r="EU98">
        <v>9</v>
      </c>
      <c r="EV98">
        <v>8</v>
      </c>
      <c r="EW98">
        <v>15</v>
      </c>
      <c r="EX98">
        <v>14</v>
      </c>
      <c r="EY98">
        <v>12</v>
      </c>
      <c r="EZ98">
        <v>13</v>
      </c>
      <c r="FA98">
        <v>10</v>
      </c>
      <c r="FB98">
        <v>9</v>
      </c>
      <c r="FC98">
        <v>5</v>
      </c>
      <c r="FD98">
        <v>7</v>
      </c>
      <c r="FE98">
        <v>6</v>
      </c>
      <c r="FF98">
        <v>4</v>
      </c>
      <c r="FG98">
        <v>5</v>
      </c>
      <c r="FH98">
        <v>7</v>
      </c>
      <c r="FI98">
        <v>3</v>
      </c>
      <c r="FJ98">
        <v>4</v>
      </c>
      <c r="FK98">
        <v>9</v>
      </c>
      <c r="FL98">
        <v>3</v>
      </c>
      <c r="FM98">
        <v>7</v>
      </c>
      <c r="FN98">
        <v>0</v>
      </c>
      <c r="FO98">
        <v>7</v>
      </c>
      <c r="FP98">
        <v>5</v>
      </c>
      <c r="FQ98">
        <v>2</v>
      </c>
      <c r="FR98">
        <v>3</v>
      </c>
      <c r="FS98">
        <v>0</v>
      </c>
      <c r="FT98">
        <v>4</v>
      </c>
      <c r="FU98">
        <v>10</v>
      </c>
      <c r="FV98">
        <v>0</v>
      </c>
      <c r="FW98">
        <v>1</v>
      </c>
      <c r="FX98">
        <v>2</v>
      </c>
      <c r="FY98">
        <v>2</v>
      </c>
      <c r="FZ98">
        <v>0</v>
      </c>
      <c r="GA98">
        <v>2</v>
      </c>
      <c r="GB98">
        <v>1</v>
      </c>
      <c r="GC98">
        <v>3</v>
      </c>
      <c r="GD98">
        <v>0</v>
      </c>
      <c r="GE98">
        <v>2</v>
      </c>
      <c r="GF98">
        <v>0</v>
      </c>
      <c r="GG98">
        <v>0</v>
      </c>
      <c r="GH98">
        <v>0</v>
      </c>
      <c r="GI98">
        <v>0</v>
      </c>
      <c r="GJ98">
        <v>0</v>
      </c>
      <c r="GK98">
        <v>0</v>
      </c>
      <c r="GL98">
        <v>0</v>
      </c>
      <c r="GM98">
        <v>0</v>
      </c>
      <c r="GN98">
        <v>0</v>
      </c>
      <c r="GO98">
        <v>0</v>
      </c>
      <c r="GP98">
        <v>0</v>
      </c>
      <c r="GQ98">
        <v>0</v>
      </c>
      <c r="GR98">
        <v>1</v>
      </c>
      <c r="GS98">
        <v>0</v>
      </c>
      <c r="GT98">
        <v>0</v>
      </c>
      <c r="GU98">
        <v>0</v>
      </c>
      <c r="GV98">
        <v>0</v>
      </c>
      <c r="GW98">
        <v>0</v>
      </c>
      <c r="GY98">
        <f t="shared" si="1"/>
        <v>895</v>
      </c>
      <c r="HA98">
        <v>0</v>
      </c>
      <c r="HB98">
        <v>0</v>
      </c>
      <c r="HC98">
        <v>0</v>
      </c>
      <c r="HD98">
        <v>0</v>
      </c>
      <c r="HE98">
        <v>0</v>
      </c>
      <c r="HF98">
        <v>0</v>
      </c>
      <c r="HG98">
        <v>1</v>
      </c>
      <c r="HH98">
        <v>1</v>
      </c>
      <c r="HI98">
        <v>2</v>
      </c>
      <c r="HJ98">
        <v>0</v>
      </c>
      <c r="HK98">
        <v>0</v>
      </c>
      <c r="HL98">
        <v>0</v>
      </c>
      <c r="HM98">
        <v>2826</v>
      </c>
      <c r="HN98">
        <v>2786</v>
      </c>
      <c r="HO98">
        <v>5612</v>
      </c>
    </row>
    <row r="99" spans="1:223">
      <c r="A99" t="s">
        <v>1531</v>
      </c>
      <c r="B99">
        <v>14</v>
      </c>
      <c r="C99">
        <v>21</v>
      </c>
      <c r="D99">
        <v>14</v>
      </c>
      <c r="E99">
        <v>13</v>
      </c>
      <c r="F99">
        <v>18</v>
      </c>
      <c r="G99">
        <v>20</v>
      </c>
      <c r="H99">
        <v>23</v>
      </c>
      <c r="I99">
        <v>18</v>
      </c>
      <c r="J99">
        <v>10</v>
      </c>
      <c r="K99">
        <v>12</v>
      </c>
      <c r="L99">
        <v>12</v>
      </c>
      <c r="M99">
        <v>17</v>
      </c>
      <c r="N99">
        <v>24</v>
      </c>
      <c r="O99">
        <v>16</v>
      </c>
      <c r="P99">
        <v>19</v>
      </c>
      <c r="Q99">
        <v>14</v>
      </c>
      <c r="R99">
        <v>31</v>
      </c>
      <c r="S99">
        <v>23</v>
      </c>
      <c r="T99">
        <v>29</v>
      </c>
      <c r="U99">
        <v>14</v>
      </c>
      <c r="V99">
        <v>23</v>
      </c>
      <c r="W99">
        <v>21</v>
      </c>
      <c r="X99">
        <v>25</v>
      </c>
      <c r="Y99">
        <v>21</v>
      </c>
      <c r="Z99">
        <v>22</v>
      </c>
      <c r="AA99">
        <v>15</v>
      </c>
      <c r="AB99">
        <v>28</v>
      </c>
      <c r="AC99">
        <v>17</v>
      </c>
      <c r="AD99">
        <v>9</v>
      </c>
      <c r="AE99">
        <v>13</v>
      </c>
      <c r="AF99">
        <v>23</v>
      </c>
      <c r="AG99">
        <v>17</v>
      </c>
      <c r="AH99">
        <v>21</v>
      </c>
      <c r="AI99">
        <v>24</v>
      </c>
      <c r="AJ99">
        <v>21</v>
      </c>
      <c r="AK99">
        <v>16</v>
      </c>
      <c r="AL99">
        <v>30</v>
      </c>
      <c r="AM99">
        <v>11</v>
      </c>
      <c r="AN99">
        <v>28</v>
      </c>
      <c r="AO99">
        <v>27</v>
      </c>
      <c r="AP99">
        <v>22</v>
      </c>
      <c r="AQ99">
        <v>24</v>
      </c>
      <c r="AR99">
        <v>26</v>
      </c>
      <c r="AS99">
        <v>24</v>
      </c>
      <c r="AT99">
        <v>26</v>
      </c>
      <c r="AU99">
        <v>26</v>
      </c>
      <c r="AV99">
        <v>28</v>
      </c>
      <c r="AW99">
        <v>24</v>
      </c>
      <c r="AX99">
        <v>24</v>
      </c>
      <c r="AY99">
        <v>28</v>
      </c>
      <c r="AZ99">
        <v>28</v>
      </c>
      <c r="BA99">
        <v>24</v>
      </c>
      <c r="BB99">
        <v>21</v>
      </c>
      <c r="BC99">
        <v>22</v>
      </c>
      <c r="BD99">
        <v>28</v>
      </c>
      <c r="BE99">
        <v>26</v>
      </c>
      <c r="BF99">
        <v>33</v>
      </c>
      <c r="BG99">
        <v>25</v>
      </c>
      <c r="BH99">
        <v>23</v>
      </c>
      <c r="BI99">
        <v>29</v>
      </c>
      <c r="BJ99">
        <v>27</v>
      </c>
      <c r="BK99">
        <v>27</v>
      </c>
      <c r="BL99">
        <v>29</v>
      </c>
      <c r="BM99">
        <v>26</v>
      </c>
      <c r="BN99">
        <v>18</v>
      </c>
      <c r="BO99">
        <v>10</v>
      </c>
      <c r="BP99">
        <v>24</v>
      </c>
      <c r="BQ99">
        <v>17</v>
      </c>
      <c r="BR99">
        <v>25</v>
      </c>
      <c r="BS99">
        <v>24</v>
      </c>
      <c r="BT99">
        <v>23</v>
      </c>
      <c r="BU99">
        <v>17</v>
      </c>
      <c r="BV99">
        <v>33</v>
      </c>
      <c r="BW99">
        <v>32</v>
      </c>
      <c r="BX99">
        <v>16</v>
      </c>
      <c r="BY99">
        <v>21</v>
      </c>
      <c r="BZ99">
        <v>21</v>
      </c>
      <c r="CA99">
        <v>31</v>
      </c>
      <c r="CB99">
        <v>16</v>
      </c>
      <c r="CC99">
        <v>34</v>
      </c>
      <c r="CD99">
        <v>22</v>
      </c>
      <c r="CE99">
        <v>36</v>
      </c>
      <c r="CF99">
        <v>31</v>
      </c>
      <c r="CG99">
        <v>26</v>
      </c>
      <c r="CH99">
        <v>39</v>
      </c>
      <c r="CI99">
        <v>37</v>
      </c>
      <c r="CJ99">
        <v>34</v>
      </c>
      <c r="CK99">
        <v>27</v>
      </c>
      <c r="CL99">
        <v>32</v>
      </c>
      <c r="CM99">
        <v>26</v>
      </c>
      <c r="CN99">
        <v>31</v>
      </c>
      <c r="CO99">
        <v>38</v>
      </c>
      <c r="CP99">
        <v>27</v>
      </c>
      <c r="CQ99">
        <v>32</v>
      </c>
      <c r="CR99">
        <v>39</v>
      </c>
      <c r="CS99">
        <v>50</v>
      </c>
      <c r="CT99">
        <v>38</v>
      </c>
      <c r="CU99">
        <v>43</v>
      </c>
      <c r="CV99">
        <v>30</v>
      </c>
      <c r="CW99">
        <v>42</v>
      </c>
      <c r="CX99">
        <v>49</v>
      </c>
      <c r="CY99">
        <v>35</v>
      </c>
      <c r="CZ99">
        <v>45</v>
      </c>
      <c r="DA99">
        <v>33</v>
      </c>
      <c r="DB99">
        <v>39</v>
      </c>
      <c r="DC99">
        <v>38</v>
      </c>
      <c r="DD99">
        <v>25</v>
      </c>
      <c r="DE99">
        <v>44</v>
      </c>
      <c r="DF99">
        <v>16</v>
      </c>
      <c r="DG99">
        <v>22</v>
      </c>
      <c r="DH99">
        <v>24</v>
      </c>
      <c r="DI99">
        <v>19</v>
      </c>
      <c r="DJ99">
        <v>26</v>
      </c>
      <c r="DK99">
        <v>25</v>
      </c>
      <c r="DL99">
        <v>25</v>
      </c>
      <c r="DM99">
        <v>22</v>
      </c>
      <c r="DN99">
        <v>10</v>
      </c>
      <c r="DO99">
        <v>27</v>
      </c>
      <c r="DP99">
        <v>24</v>
      </c>
      <c r="DQ99">
        <v>20</v>
      </c>
      <c r="DR99">
        <v>25</v>
      </c>
      <c r="DS99">
        <v>24</v>
      </c>
      <c r="DT99">
        <v>20</v>
      </c>
      <c r="DU99">
        <v>21</v>
      </c>
      <c r="DV99">
        <v>19</v>
      </c>
      <c r="DW99">
        <v>21</v>
      </c>
      <c r="DX99">
        <v>13</v>
      </c>
      <c r="DY99">
        <v>21</v>
      </c>
      <c r="DZ99">
        <v>24</v>
      </c>
      <c r="EA99">
        <v>27</v>
      </c>
      <c r="EB99">
        <v>20</v>
      </c>
      <c r="EC99">
        <v>14</v>
      </c>
      <c r="ED99">
        <v>12</v>
      </c>
      <c r="EE99">
        <v>17</v>
      </c>
      <c r="EF99">
        <v>13</v>
      </c>
      <c r="EG99">
        <v>21</v>
      </c>
      <c r="EH99">
        <v>13</v>
      </c>
      <c r="EI99">
        <v>23</v>
      </c>
      <c r="EJ99">
        <v>11</v>
      </c>
      <c r="EK99">
        <v>18</v>
      </c>
      <c r="EL99">
        <v>11</v>
      </c>
      <c r="EM99">
        <v>23</v>
      </c>
      <c r="EN99">
        <v>13</v>
      </c>
      <c r="EO99">
        <v>13</v>
      </c>
      <c r="EP99">
        <v>14</v>
      </c>
      <c r="EQ99">
        <v>15</v>
      </c>
      <c r="ER99">
        <v>21</v>
      </c>
      <c r="ES99">
        <v>16</v>
      </c>
      <c r="ET99">
        <v>11</v>
      </c>
      <c r="EU99">
        <v>9</v>
      </c>
      <c r="EV99">
        <v>13</v>
      </c>
      <c r="EW99">
        <v>8</v>
      </c>
      <c r="EX99">
        <v>5</v>
      </c>
      <c r="EY99">
        <v>11</v>
      </c>
      <c r="EZ99">
        <v>4</v>
      </c>
      <c r="FA99">
        <v>11</v>
      </c>
      <c r="FB99">
        <v>10</v>
      </c>
      <c r="FC99">
        <v>10</v>
      </c>
      <c r="FD99">
        <v>4</v>
      </c>
      <c r="FE99">
        <v>6</v>
      </c>
      <c r="FF99">
        <v>4</v>
      </c>
      <c r="FG99">
        <v>7</v>
      </c>
      <c r="FH99">
        <v>7</v>
      </c>
      <c r="FI99">
        <v>4</v>
      </c>
      <c r="FJ99">
        <v>3</v>
      </c>
      <c r="FK99">
        <v>7</v>
      </c>
      <c r="FL99">
        <v>2</v>
      </c>
      <c r="FM99">
        <v>3</v>
      </c>
      <c r="FN99">
        <v>2</v>
      </c>
      <c r="FO99">
        <v>5</v>
      </c>
      <c r="FP99">
        <v>0</v>
      </c>
      <c r="FQ99">
        <v>2</v>
      </c>
      <c r="FR99">
        <v>1</v>
      </c>
      <c r="FS99">
        <v>3</v>
      </c>
      <c r="FT99">
        <v>2</v>
      </c>
      <c r="FU99">
        <v>4</v>
      </c>
      <c r="FV99">
        <v>0</v>
      </c>
      <c r="FW99">
        <v>2</v>
      </c>
      <c r="FX99">
        <v>0</v>
      </c>
      <c r="FY99">
        <v>2</v>
      </c>
      <c r="FZ99">
        <v>0</v>
      </c>
      <c r="GA99">
        <v>2</v>
      </c>
      <c r="GB99">
        <v>1</v>
      </c>
      <c r="GC99">
        <v>0</v>
      </c>
      <c r="GD99">
        <v>0</v>
      </c>
      <c r="GE99">
        <v>1</v>
      </c>
      <c r="GF99">
        <v>0</v>
      </c>
      <c r="GG99">
        <v>1</v>
      </c>
      <c r="GH99">
        <v>0</v>
      </c>
      <c r="GI99">
        <v>0</v>
      </c>
      <c r="GJ99">
        <v>1</v>
      </c>
      <c r="GK99">
        <v>0</v>
      </c>
      <c r="GL99">
        <v>0</v>
      </c>
      <c r="GM99">
        <v>0</v>
      </c>
      <c r="GN99">
        <v>0</v>
      </c>
      <c r="GO99">
        <v>0</v>
      </c>
      <c r="GP99">
        <v>0</v>
      </c>
      <c r="GQ99">
        <v>0</v>
      </c>
      <c r="GR99">
        <v>0</v>
      </c>
      <c r="GS99">
        <v>0</v>
      </c>
      <c r="GT99">
        <v>0</v>
      </c>
      <c r="GU99">
        <v>0</v>
      </c>
      <c r="GV99">
        <v>0</v>
      </c>
      <c r="GW99">
        <v>0</v>
      </c>
      <c r="GY99">
        <f t="shared" si="1"/>
        <v>671</v>
      </c>
      <c r="HA99">
        <v>0</v>
      </c>
      <c r="HB99">
        <v>0</v>
      </c>
      <c r="HC99">
        <v>0</v>
      </c>
      <c r="HD99">
        <v>0</v>
      </c>
      <c r="HE99">
        <v>0</v>
      </c>
      <c r="HF99">
        <v>0</v>
      </c>
      <c r="HG99">
        <v>3</v>
      </c>
      <c r="HH99">
        <v>0</v>
      </c>
      <c r="HI99">
        <v>3</v>
      </c>
      <c r="HJ99">
        <v>0</v>
      </c>
      <c r="HK99">
        <v>0</v>
      </c>
      <c r="HL99">
        <v>0</v>
      </c>
      <c r="HM99">
        <v>1823</v>
      </c>
      <c r="HN99">
        <v>1855</v>
      </c>
      <c r="HO99">
        <v>3678</v>
      </c>
    </row>
    <row r="100" spans="1:223">
      <c r="A100" t="s">
        <v>1532</v>
      </c>
      <c r="B100">
        <v>21</v>
      </c>
      <c r="C100">
        <v>12</v>
      </c>
      <c r="D100">
        <v>21</v>
      </c>
      <c r="E100">
        <v>25</v>
      </c>
      <c r="F100">
        <v>23</v>
      </c>
      <c r="G100">
        <v>20</v>
      </c>
      <c r="H100">
        <v>24</v>
      </c>
      <c r="I100">
        <v>26</v>
      </c>
      <c r="J100">
        <v>19</v>
      </c>
      <c r="K100">
        <v>28</v>
      </c>
      <c r="L100">
        <v>32</v>
      </c>
      <c r="M100">
        <v>29</v>
      </c>
      <c r="N100">
        <v>27</v>
      </c>
      <c r="O100">
        <v>24</v>
      </c>
      <c r="P100">
        <v>21</v>
      </c>
      <c r="Q100">
        <v>29</v>
      </c>
      <c r="R100">
        <v>16</v>
      </c>
      <c r="S100">
        <v>19</v>
      </c>
      <c r="T100">
        <v>21</v>
      </c>
      <c r="U100">
        <v>20</v>
      </c>
      <c r="V100">
        <v>23</v>
      </c>
      <c r="W100">
        <v>34</v>
      </c>
      <c r="X100">
        <v>23</v>
      </c>
      <c r="Y100">
        <v>21</v>
      </c>
      <c r="Z100">
        <v>33</v>
      </c>
      <c r="AA100">
        <v>26</v>
      </c>
      <c r="AB100">
        <v>32</v>
      </c>
      <c r="AC100">
        <v>28</v>
      </c>
      <c r="AD100">
        <v>29</v>
      </c>
      <c r="AE100">
        <v>22</v>
      </c>
      <c r="AF100">
        <v>31</v>
      </c>
      <c r="AG100">
        <v>32</v>
      </c>
      <c r="AH100">
        <v>25</v>
      </c>
      <c r="AI100">
        <v>24</v>
      </c>
      <c r="AJ100">
        <v>21</v>
      </c>
      <c r="AK100">
        <v>21</v>
      </c>
      <c r="AL100">
        <v>31</v>
      </c>
      <c r="AM100">
        <v>37</v>
      </c>
      <c r="AN100">
        <v>31</v>
      </c>
      <c r="AO100">
        <v>21</v>
      </c>
      <c r="AP100">
        <v>25</v>
      </c>
      <c r="AQ100">
        <v>29</v>
      </c>
      <c r="AR100">
        <v>25</v>
      </c>
      <c r="AS100">
        <v>29</v>
      </c>
      <c r="AT100">
        <v>21</v>
      </c>
      <c r="AU100">
        <v>38</v>
      </c>
      <c r="AV100">
        <v>27</v>
      </c>
      <c r="AW100">
        <v>37</v>
      </c>
      <c r="AX100">
        <v>29</v>
      </c>
      <c r="AY100">
        <v>29</v>
      </c>
      <c r="AZ100">
        <v>35</v>
      </c>
      <c r="BA100">
        <v>31</v>
      </c>
      <c r="BB100">
        <v>37</v>
      </c>
      <c r="BC100">
        <v>35</v>
      </c>
      <c r="BD100">
        <v>31</v>
      </c>
      <c r="BE100">
        <v>39</v>
      </c>
      <c r="BF100">
        <v>36</v>
      </c>
      <c r="BG100">
        <v>38</v>
      </c>
      <c r="BH100">
        <v>40</v>
      </c>
      <c r="BI100">
        <v>42</v>
      </c>
      <c r="BJ100">
        <v>43</v>
      </c>
      <c r="BK100">
        <v>23</v>
      </c>
      <c r="BL100">
        <v>36</v>
      </c>
      <c r="BM100">
        <v>36</v>
      </c>
      <c r="BN100">
        <v>25</v>
      </c>
      <c r="BO100">
        <v>20</v>
      </c>
      <c r="BP100">
        <v>29</v>
      </c>
      <c r="BQ100">
        <v>31</v>
      </c>
      <c r="BR100">
        <v>27</v>
      </c>
      <c r="BS100">
        <v>26</v>
      </c>
      <c r="BT100">
        <v>28</v>
      </c>
      <c r="BU100">
        <v>20</v>
      </c>
      <c r="BV100">
        <v>40</v>
      </c>
      <c r="BW100">
        <v>26</v>
      </c>
      <c r="BX100">
        <v>23</v>
      </c>
      <c r="BY100">
        <v>26</v>
      </c>
      <c r="BZ100">
        <v>43</v>
      </c>
      <c r="CA100">
        <v>29</v>
      </c>
      <c r="CB100">
        <v>31</v>
      </c>
      <c r="CC100">
        <v>32</v>
      </c>
      <c r="CD100">
        <v>41</v>
      </c>
      <c r="CE100">
        <v>36</v>
      </c>
      <c r="CF100">
        <v>39</v>
      </c>
      <c r="CG100">
        <v>40</v>
      </c>
      <c r="CH100">
        <v>30</v>
      </c>
      <c r="CI100">
        <v>45</v>
      </c>
      <c r="CJ100">
        <v>45</v>
      </c>
      <c r="CK100">
        <v>44</v>
      </c>
      <c r="CL100">
        <v>40</v>
      </c>
      <c r="CM100">
        <v>35</v>
      </c>
      <c r="CN100">
        <v>43</v>
      </c>
      <c r="CO100">
        <v>35</v>
      </c>
      <c r="CP100">
        <v>34</v>
      </c>
      <c r="CQ100">
        <v>45</v>
      </c>
      <c r="CR100">
        <v>41</v>
      </c>
      <c r="CS100">
        <v>52</v>
      </c>
      <c r="CT100">
        <v>36</v>
      </c>
      <c r="CU100">
        <v>37</v>
      </c>
      <c r="CV100">
        <v>44</v>
      </c>
      <c r="CW100">
        <v>41</v>
      </c>
      <c r="CX100">
        <v>31</v>
      </c>
      <c r="CY100">
        <v>38</v>
      </c>
      <c r="CZ100">
        <v>36</v>
      </c>
      <c r="DA100">
        <v>44</v>
      </c>
      <c r="DB100">
        <v>34</v>
      </c>
      <c r="DC100">
        <v>33</v>
      </c>
      <c r="DD100">
        <v>22</v>
      </c>
      <c r="DE100">
        <v>42</v>
      </c>
      <c r="DF100">
        <v>39</v>
      </c>
      <c r="DG100">
        <v>24</v>
      </c>
      <c r="DH100">
        <v>31</v>
      </c>
      <c r="DI100">
        <v>43</v>
      </c>
      <c r="DJ100">
        <v>29</v>
      </c>
      <c r="DK100">
        <v>28</v>
      </c>
      <c r="DL100">
        <v>25</v>
      </c>
      <c r="DM100">
        <v>30</v>
      </c>
      <c r="DN100">
        <v>37</v>
      </c>
      <c r="DO100">
        <v>28</v>
      </c>
      <c r="DP100">
        <v>19</v>
      </c>
      <c r="DQ100">
        <v>26</v>
      </c>
      <c r="DR100">
        <v>19</v>
      </c>
      <c r="DS100">
        <v>32</v>
      </c>
      <c r="DT100">
        <v>25</v>
      </c>
      <c r="DU100">
        <v>27</v>
      </c>
      <c r="DV100">
        <v>14</v>
      </c>
      <c r="DW100">
        <v>30</v>
      </c>
      <c r="DX100">
        <v>23</v>
      </c>
      <c r="DY100">
        <v>26</v>
      </c>
      <c r="DZ100">
        <v>14</v>
      </c>
      <c r="EA100">
        <v>14</v>
      </c>
      <c r="EB100">
        <v>13</v>
      </c>
      <c r="EC100">
        <v>20</v>
      </c>
      <c r="ED100">
        <v>16</v>
      </c>
      <c r="EE100">
        <v>22</v>
      </c>
      <c r="EF100">
        <v>26</v>
      </c>
      <c r="EG100">
        <v>16</v>
      </c>
      <c r="EH100">
        <v>24</v>
      </c>
      <c r="EI100">
        <v>20</v>
      </c>
      <c r="EJ100">
        <v>19</v>
      </c>
      <c r="EK100">
        <v>14</v>
      </c>
      <c r="EL100">
        <v>12</v>
      </c>
      <c r="EM100">
        <v>13</v>
      </c>
      <c r="EN100">
        <v>12</v>
      </c>
      <c r="EO100">
        <v>14</v>
      </c>
      <c r="EP100">
        <v>11</v>
      </c>
      <c r="EQ100">
        <v>13</v>
      </c>
      <c r="ER100">
        <v>10</v>
      </c>
      <c r="ES100">
        <v>19</v>
      </c>
      <c r="ET100">
        <v>13</v>
      </c>
      <c r="EU100">
        <v>11</v>
      </c>
      <c r="EV100">
        <v>9</v>
      </c>
      <c r="EW100">
        <v>21</v>
      </c>
      <c r="EX100">
        <v>6</v>
      </c>
      <c r="EY100">
        <v>11</v>
      </c>
      <c r="EZ100">
        <v>6</v>
      </c>
      <c r="FA100">
        <v>2</v>
      </c>
      <c r="FB100">
        <v>2</v>
      </c>
      <c r="FC100">
        <v>6</v>
      </c>
      <c r="FD100">
        <v>2</v>
      </c>
      <c r="FE100">
        <v>8</v>
      </c>
      <c r="FF100">
        <v>4</v>
      </c>
      <c r="FG100">
        <v>11</v>
      </c>
      <c r="FH100">
        <v>3</v>
      </c>
      <c r="FI100">
        <v>7</v>
      </c>
      <c r="FJ100">
        <v>3</v>
      </c>
      <c r="FK100">
        <v>7</v>
      </c>
      <c r="FL100">
        <v>8</v>
      </c>
      <c r="FM100">
        <v>4</v>
      </c>
      <c r="FN100">
        <v>3</v>
      </c>
      <c r="FO100">
        <v>1</v>
      </c>
      <c r="FP100">
        <v>3</v>
      </c>
      <c r="FQ100">
        <v>3</v>
      </c>
      <c r="FR100">
        <v>1</v>
      </c>
      <c r="FS100">
        <v>1</v>
      </c>
      <c r="FT100">
        <v>0</v>
      </c>
      <c r="FU100">
        <v>1</v>
      </c>
      <c r="FV100">
        <v>0</v>
      </c>
      <c r="FW100">
        <v>1</v>
      </c>
      <c r="FX100">
        <v>2</v>
      </c>
      <c r="FY100">
        <v>1</v>
      </c>
      <c r="FZ100">
        <v>0</v>
      </c>
      <c r="GA100">
        <v>1</v>
      </c>
      <c r="GB100">
        <v>0</v>
      </c>
      <c r="GC100">
        <v>3</v>
      </c>
      <c r="GD100">
        <v>0</v>
      </c>
      <c r="GE100">
        <v>2</v>
      </c>
      <c r="GF100">
        <v>0</v>
      </c>
      <c r="GG100">
        <v>1</v>
      </c>
      <c r="GH100">
        <v>0</v>
      </c>
      <c r="GI100">
        <v>0</v>
      </c>
      <c r="GJ100">
        <v>0</v>
      </c>
      <c r="GK100">
        <v>0</v>
      </c>
      <c r="GL100">
        <v>0</v>
      </c>
      <c r="GM100">
        <v>0</v>
      </c>
      <c r="GN100">
        <v>0</v>
      </c>
      <c r="GO100">
        <v>0</v>
      </c>
      <c r="GP100">
        <v>0</v>
      </c>
      <c r="GQ100">
        <v>0</v>
      </c>
      <c r="GR100">
        <v>0</v>
      </c>
      <c r="GS100">
        <v>0</v>
      </c>
      <c r="GT100">
        <v>0</v>
      </c>
      <c r="GU100">
        <v>0</v>
      </c>
      <c r="GV100">
        <v>0</v>
      </c>
      <c r="GW100">
        <v>0</v>
      </c>
      <c r="GY100">
        <f t="shared" si="1"/>
        <v>686</v>
      </c>
      <c r="HA100">
        <v>0</v>
      </c>
      <c r="HB100">
        <v>0</v>
      </c>
      <c r="HC100">
        <v>0</v>
      </c>
      <c r="HD100">
        <v>0</v>
      </c>
      <c r="HE100">
        <v>0</v>
      </c>
      <c r="HF100">
        <v>0</v>
      </c>
      <c r="HG100">
        <v>1</v>
      </c>
      <c r="HH100">
        <v>0</v>
      </c>
      <c r="HI100">
        <v>1</v>
      </c>
      <c r="HJ100">
        <v>0</v>
      </c>
      <c r="HK100">
        <v>0</v>
      </c>
      <c r="HL100">
        <v>0</v>
      </c>
      <c r="HM100">
        <v>2135</v>
      </c>
      <c r="HN100">
        <v>2243</v>
      </c>
      <c r="HO100">
        <v>4378</v>
      </c>
    </row>
    <row r="101" spans="1:223">
      <c r="A101" t="s">
        <v>1533</v>
      </c>
      <c r="B101">
        <v>18</v>
      </c>
      <c r="C101">
        <v>12</v>
      </c>
      <c r="D101">
        <v>21</v>
      </c>
      <c r="E101">
        <v>12</v>
      </c>
      <c r="F101">
        <v>20</v>
      </c>
      <c r="G101">
        <v>22</v>
      </c>
      <c r="H101">
        <v>20</v>
      </c>
      <c r="I101">
        <v>21</v>
      </c>
      <c r="J101">
        <v>15</v>
      </c>
      <c r="K101">
        <v>19</v>
      </c>
      <c r="L101">
        <v>23</v>
      </c>
      <c r="M101">
        <v>13</v>
      </c>
      <c r="N101">
        <v>23</v>
      </c>
      <c r="O101">
        <v>18</v>
      </c>
      <c r="P101">
        <v>26</v>
      </c>
      <c r="Q101">
        <v>28</v>
      </c>
      <c r="R101">
        <v>22</v>
      </c>
      <c r="S101">
        <v>22</v>
      </c>
      <c r="T101">
        <v>27</v>
      </c>
      <c r="U101">
        <v>20</v>
      </c>
      <c r="V101">
        <v>19</v>
      </c>
      <c r="W101">
        <v>21</v>
      </c>
      <c r="X101">
        <v>23</v>
      </c>
      <c r="Y101">
        <v>17</v>
      </c>
      <c r="Z101">
        <v>33</v>
      </c>
      <c r="AA101">
        <v>20</v>
      </c>
      <c r="AB101">
        <v>22</v>
      </c>
      <c r="AC101">
        <v>25</v>
      </c>
      <c r="AD101">
        <v>25</v>
      </c>
      <c r="AE101">
        <v>17</v>
      </c>
      <c r="AF101">
        <v>14</v>
      </c>
      <c r="AG101">
        <v>21</v>
      </c>
      <c r="AH101">
        <v>27</v>
      </c>
      <c r="AI101">
        <v>31</v>
      </c>
      <c r="AJ101">
        <v>25</v>
      </c>
      <c r="AK101">
        <v>26</v>
      </c>
      <c r="AL101">
        <v>26</v>
      </c>
      <c r="AM101">
        <v>21</v>
      </c>
      <c r="AN101">
        <v>28</v>
      </c>
      <c r="AO101">
        <v>27</v>
      </c>
      <c r="AP101">
        <v>27</v>
      </c>
      <c r="AQ101">
        <v>40</v>
      </c>
      <c r="AR101">
        <v>30</v>
      </c>
      <c r="AS101">
        <v>26</v>
      </c>
      <c r="AT101">
        <v>23</v>
      </c>
      <c r="AU101">
        <v>44</v>
      </c>
      <c r="AV101">
        <v>36</v>
      </c>
      <c r="AW101">
        <v>37</v>
      </c>
      <c r="AX101">
        <v>35</v>
      </c>
      <c r="AY101">
        <v>37</v>
      </c>
      <c r="AZ101">
        <v>24</v>
      </c>
      <c r="BA101">
        <v>32</v>
      </c>
      <c r="BB101">
        <v>37</v>
      </c>
      <c r="BC101">
        <v>31</v>
      </c>
      <c r="BD101">
        <v>46</v>
      </c>
      <c r="BE101">
        <v>29</v>
      </c>
      <c r="BF101">
        <v>36</v>
      </c>
      <c r="BG101">
        <v>30</v>
      </c>
      <c r="BH101">
        <v>25</v>
      </c>
      <c r="BI101">
        <v>32</v>
      </c>
      <c r="BJ101">
        <v>45</v>
      </c>
      <c r="BK101">
        <v>30</v>
      </c>
      <c r="BL101">
        <v>23</v>
      </c>
      <c r="BM101">
        <v>25</v>
      </c>
      <c r="BN101">
        <v>27</v>
      </c>
      <c r="BO101">
        <v>27</v>
      </c>
      <c r="BP101">
        <v>24</v>
      </c>
      <c r="BQ101">
        <v>23</v>
      </c>
      <c r="BR101">
        <v>20</v>
      </c>
      <c r="BS101">
        <v>16</v>
      </c>
      <c r="BT101">
        <v>22</v>
      </c>
      <c r="BU101">
        <v>23</v>
      </c>
      <c r="BV101">
        <v>25</v>
      </c>
      <c r="BW101">
        <v>30</v>
      </c>
      <c r="BX101">
        <v>28</v>
      </c>
      <c r="BY101">
        <v>21</v>
      </c>
      <c r="BZ101">
        <v>34</v>
      </c>
      <c r="CA101">
        <v>23</v>
      </c>
      <c r="CB101">
        <v>23</v>
      </c>
      <c r="CC101">
        <v>40</v>
      </c>
      <c r="CD101">
        <v>34</v>
      </c>
      <c r="CE101">
        <v>31</v>
      </c>
      <c r="CF101">
        <v>29</v>
      </c>
      <c r="CG101">
        <v>36</v>
      </c>
      <c r="CH101">
        <v>39</v>
      </c>
      <c r="CI101">
        <v>25</v>
      </c>
      <c r="CJ101">
        <v>30</v>
      </c>
      <c r="CK101">
        <v>41</v>
      </c>
      <c r="CL101">
        <v>35</v>
      </c>
      <c r="CM101">
        <v>40</v>
      </c>
      <c r="CN101">
        <v>45</v>
      </c>
      <c r="CO101">
        <v>34</v>
      </c>
      <c r="CP101">
        <v>50</v>
      </c>
      <c r="CQ101">
        <v>40</v>
      </c>
      <c r="CR101">
        <v>37</v>
      </c>
      <c r="CS101">
        <v>32</v>
      </c>
      <c r="CT101">
        <v>33</v>
      </c>
      <c r="CU101">
        <v>46</v>
      </c>
      <c r="CV101">
        <v>27</v>
      </c>
      <c r="CW101">
        <v>33</v>
      </c>
      <c r="CX101">
        <v>40</v>
      </c>
      <c r="CY101">
        <v>48</v>
      </c>
      <c r="CZ101">
        <v>42</v>
      </c>
      <c r="DA101">
        <v>38</v>
      </c>
      <c r="DB101">
        <v>31</v>
      </c>
      <c r="DC101">
        <v>42</v>
      </c>
      <c r="DD101">
        <v>33</v>
      </c>
      <c r="DE101">
        <v>35</v>
      </c>
      <c r="DF101">
        <v>31</v>
      </c>
      <c r="DG101">
        <v>36</v>
      </c>
      <c r="DH101">
        <v>31</v>
      </c>
      <c r="DI101">
        <v>29</v>
      </c>
      <c r="DJ101">
        <v>31</v>
      </c>
      <c r="DK101">
        <v>25</v>
      </c>
      <c r="DL101">
        <v>27</v>
      </c>
      <c r="DM101">
        <v>21</v>
      </c>
      <c r="DN101">
        <v>27</v>
      </c>
      <c r="DO101">
        <v>23</v>
      </c>
      <c r="DP101">
        <v>27</v>
      </c>
      <c r="DQ101">
        <v>24</v>
      </c>
      <c r="DR101">
        <v>19</v>
      </c>
      <c r="DS101">
        <v>29</v>
      </c>
      <c r="DT101">
        <v>33</v>
      </c>
      <c r="DU101">
        <v>24</v>
      </c>
      <c r="DV101">
        <v>23</v>
      </c>
      <c r="DW101">
        <v>30</v>
      </c>
      <c r="DX101">
        <v>18</v>
      </c>
      <c r="DY101">
        <v>25</v>
      </c>
      <c r="DZ101">
        <v>22</v>
      </c>
      <c r="EA101">
        <v>23</v>
      </c>
      <c r="EB101">
        <v>17</v>
      </c>
      <c r="EC101">
        <v>18</v>
      </c>
      <c r="ED101">
        <v>16</v>
      </c>
      <c r="EE101">
        <v>16</v>
      </c>
      <c r="EF101">
        <v>21</v>
      </c>
      <c r="EG101">
        <v>19</v>
      </c>
      <c r="EH101">
        <v>25</v>
      </c>
      <c r="EI101">
        <v>19</v>
      </c>
      <c r="EJ101">
        <v>15</v>
      </c>
      <c r="EK101">
        <v>17</v>
      </c>
      <c r="EL101">
        <v>23</v>
      </c>
      <c r="EM101">
        <v>18</v>
      </c>
      <c r="EN101">
        <v>8</v>
      </c>
      <c r="EO101">
        <v>21</v>
      </c>
      <c r="EP101">
        <v>17</v>
      </c>
      <c r="EQ101">
        <v>19</v>
      </c>
      <c r="ER101">
        <v>15</v>
      </c>
      <c r="ES101">
        <v>19</v>
      </c>
      <c r="ET101">
        <v>13</v>
      </c>
      <c r="EU101">
        <v>20</v>
      </c>
      <c r="EV101">
        <v>10</v>
      </c>
      <c r="EW101">
        <v>10</v>
      </c>
      <c r="EX101">
        <v>9</v>
      </c>
      <c r="EY101">
        <v>12</v>
      </c>
      <c r="EZ101">
        <v>5</v>
      </c>
      <c r="FA101">
        <v>9</v>
      </c>
      <c r="FB101">
        <v>5</v>
      </c>
      <c r="FC101">
        <v>8</v>
      </c>
      <c r="FD101">
        <v>6</v>
      </c>
      <c r="FE101">
        <v>12</v>
      </c>
      <c r="FF101">
        <v>2</v>
      </c>
      <c r="FG101">
        <v>7</v>
      </c>
      <c r="FH101">
        <v>7</v>
      </c>
      <c r="FI101">
        <v>9</v>
      </c>
      <c r="FJ101">
        <v>4</v>
      </c>
      <c r="FK101">
        <v>4</v>
      </c>
      <c r="FL101">
        <v>0</v>
      </c>
      <c r="FM101">
        <v>7</v>
      </c>
      <c r="FN101">
        <v>3</v>
      </c>
      <c r="FO101">
        <v>2</v>
      </c>
      <c r="FP101">
        <v>0</v>
      </c>
      <c r="FQ101">
        <v>5</v>
      </c>
      <c r="FR101">
        <v>2</v>
      </c>
      <c r="FS101">
        <v>2</v>
      </c>
      <c r="FT101">
        <v>2</v>
      </c>
      <c r="FU101">
        <v>2</v>
      </c>
      <c r="FV101">
        <v>1</v>
      </c>
      <c r="FW101">
        <v>3</v>
      </c>
      <c r="FX101">
        <v>0</v>
      </c>
      <c r="FY101">
        <v>6</v>
      </c>
      <c r="FZ101">
        <v>0</v>
      </c>
      <c r="GA101">
        <v>5</v>
      </c>
      <c r="GB101">
        <v>0</v>
      </c>
      <c r="GC101">
        <v>0</v>
      </c>
      <c r="GD101">
        <v>0</v>
      </c>
      <c r="GE101">
        <v>0</v>
      </c>
      <c r="GF101">
        <v>1</v>
      </c>
      <c r="GG101">
        <v>1</v>
      </c>
      <c r="GH101">
        <v>0</v>
      </c>
      <c r="GI101">
        <v>1</v>
      </c>
      <c r="GJ101">
        <v>0</v>
      </c>
      <c r="GK101">
        <v>2</v>
      </c>
      <c r="GL101">
        <v>0</v>
      </c>
      <c r="GM101">
        <v>0</v>
      </c>
      <c r="GN101">
        <v>0</v>
      </c>
      <c r="GO101">
        <v>0</v>
      </c>
      <c r="GP101">
        <v>0</v>
      </c>
      <c r="GQ101">
        <v>0</v>
      </c>
      <c r="GR101">
        <v>0</v>
      </c>
      <c r="GS101">
        <v>0</v>
      </c>
      <c r="GT101">
        <v>0</v>
      </c>
      <c r="GU101">
        <v>0</v>
      </c>
      <c r="GV101">
        <v>0</v>
      </c>
      <c r="GW101">
        <v>0</v>
      </c>
      <c r="GY101">
        <f t="shared" si="1"/>
        <v>766</v>
      </c>
      <c r="HA101">
        <v>0</v>
      </c>
      <c r="HB101">
        <v>0</v>
      </c>
      <c r="HC101">
        <v>0</v>
      </c>
      <c r="HD101">
        <v>0</v>
      </c>
      <c r="HE101">
        <v>0</v>
      </c>
      <c r="HF101">
        <v>0</v>
      </c>
      <c r="HG101">
        <v>0</v>
      </c>
      <c r="HH101">
        <v>0</v>
      </c>
      <c r="HI101">
        <v>0</v>
      </c>
      <c r="HJ101">
        <v>0</v>
      </c>
      <c r="HK101">
        <v>0</v>
      </c>
      <c r="HL101">
        <v>0</v>
      </c>
      <c r="HM101">
        <v>2068</v>
      </c>
      <c r="HN101">
        <v>2112</v>
      </c>
      <c r="HO101">
        <v>4180</v>
      </c>
    </row>
    <row r="102" spans="1:223" s="13" customFormat="1">
      <c r="A102" s="13" t="s">
        <v>133</v>
      </c>
      <c r="B102" s="13">
        <v>402</v>
      </c>
      <c r="C102" s="13">
        <v>391</v>
      </c>
      <c r="D102" s="13">
        <v>466</v>
      </c>
      <c r="E102" s="13">
        <v>409</v>
      </c>
      <c r="F102" s="13">
        <v>452</v>
      </c>
      <c r="G102" s="13">
        <v>420</v>
      </c>
      <c r="H102" s="13">
        <v>514</v>
      </c>
      <c r="I102" s="13">
        <v>429</v>
      </c>
      <c r="J102" s="13">
        <v>518</v>
      </c>
      <c r="K102" s="13">
        <v>448</v>
      </c>
      <c r="L102" s="13">
        <v>487</v>
      </c>
      <c r="M102" s="13">
        <v>443</v>
      </c>
      <c r="N102" s="13">
        <v>533</v>
      </c>
      <c r="O102" s="13">
        <v>503</v>
      </c>
      <c r="P102" s="13">
        <v>545</v>
      </c>
      <c r="Q102" s="13">
        <v>510</v>
      </c>
      <c r="R102" s="13">
        <v>598</v>
      </c>
      <c r="S102" s="13">
        <v>565</v>
      </c>
      <c r="T102" s="13">
        <v>589</v>
      </c>
      <c r="U102" s="13">
        <v>543</v>
      </c>
      <c r="V102" s="13">
        <v>566</v>
      </c>
      <c r="W102" s="13">
        <v>545</v>
      </c>
      <c r="X102" s="13">
        <v>574</v>
      </c>
      <c r="Y102" s="13">
        <v>574</v>
      </c>
      <c r="Z102" s="13">
        <v>616</v>
      </c>
      <c r="AA102" s="13">
        <v>542</v>
      </c>
      <c r="AB102" s="13">
        <v>583</v>
      </c>
      <c r="AC102" s="13">
        <v>548</v>
      </c>
      <c r="AD102" s="13">
        <v>605</v>
      </c>
      <c r="AE102" s="13">
        <v>539</v>
      </c>
      <c r="AF102" s="13">
        <v>600</v>
      </c>
      <c r="AG102" s="13">
        <v>592</v>
      </c>
      <c r="AH102" s="13">
        <v>634</v>
      </c>
      <c r="AI102" s="13">
        <v>628</v>
      </c>
      <c r="AJ102" s="13">
        <v>649</v>
      </c>
      <c r="AK102" s="13">
        <v>569</v>
      </c>
      <c r="AL102" s="13">
        <v>650</v>
      </c>
      <c r="AM102" s="13">
        <v>593</v>
      </c>
      <c r="AN102" s="13">
        <v>678</v>
      </c>
      <c r="AO102" s="13">
        <v>582</v>
      </c>
      <c r="AP102" s="13">
        <v>684</v>
      </c>
      <c r="AQ102" s="13">
        <v>545</v>
      </c>
      <c r="AR102" s="13">
        <v>577</v>
      </c>
      <c r="AS102" s="13">
        <v>589</v>
      </c>
      <c r="AT102" s="13">
        <v>663</v>
      </c>
      <c r="AU102" s="13">
        <v>647</v>
      </c>
      <c r="AV102" s="13">
        <v>787</v>
      </c>
      <c r="AW102" s="13">
        <v>742</v>
      </c>
      <c r="AX102" s="13">
        <v>740</v>
      </c>
      <c r="AY102" s="13">
        <v>789</v>
      </c>
      <c r="AZ102" s="13">
        <v>802</v>
      </c>
      <c r="BA102" s="13">
        <v>809</v>
      </c>
      <c r="BB102" s="13">
        <v>757</v>
      </c>
      <c r="BC102" s="13">
        <v>733</v>
      </c>
      <c r="BD102" s="13">
        <v>846</v>
      </c>
      <c r="BE102" s="13">
        <v>752</v>
      </c>
      <c r="BF102" s="13">
        <v>831</v>
      </c>
      <c r="BG102" s="13">
        <v>829</v>
      </c>
      <c r="BH102" s="13">
        <v>842</v>
      </c>
      <c r="BI102" s="13">
        <v>775</v>
      </c>
      <c r="BJ102" s="13">
        <v>752</v>
      </c>
      <c r="BK102" s="13">
        <v>736</v>
      </c>
      <c r="BL102" s="13">
        <v>664</v>
      </c>
      <c r="BM102" s="13">
        <v>640</v>
      </c>
      <c r="BN102" s="13">
        <v>717</v>
      </c>
      <c r="BO102" s="13">
        <v>640</v>
      </c>
      <c r="BP102" s="13">
        <v>703</v>
      </c>
      <c r="BQ102" s="13">
        <v>671</v>
      </c>
      <c r="BR102" s="13">
        <v>703</v>
      </c>
      <c r="BS102" s="13">
        <v>655</v>
      </c>
      <c r="BT102" s="13">
        <v>689</v>
      </c>
      <c r="BU102" s="13">
        <v>669</v>
      </c>
      <c r="BV102" s="13">
        <v>711</v>
      </c>
      <c r="BW102" s="13">
        <v>643</v>
      </c>
      <c r="BX102" s="13">
        <v>773</v>
      </c>
      <c r="BY102" s="13">
        <v>664</v>
      </c>
      <c r="BZ102" s="13">
        <v>791</v>
      </c>
      <c r="CA102" s="13">
        <v>727</v>
      </c>
      <c r="CB102" s="13">
        <v>823</v>
      </c>
      <c r="CC102" s="13">
        <v>812</v>
      </c>
      <c r="CD102" s="13">
        <v>913</v>
      </c>
      <c r="CE102" s="13">
        <v>817</v>
      </c>
      <c r="CF102" s="13">
        <v>887</v>
      </c>
      <c r="CG102" s="13">
        <v>861</v>
      </c>
      <c r="CH102" s="13">
        <v>904</v>
      </c>
      <c r="CI102" s="13">
        <v>938</v>
      </c>
      <c r="CJ102" s="13">
        <v>981</v>
      </c>
      <c r="CK102" s="13">
        <v>956</v>
      </c>
      <c r="CL102" s="13">
        <v>965</v>
      </c>
      <c r="CM102" s="13">
        <v>981</v>
      </c>
      <c r="CN102" s="13">
        <v>965</v>
      </c>
      <c r="CO102" s="13">
        <v>975</v>
      </c>
      <c r="CP102" s="13">
        <v>1016</v>
      </c>
      <c r="CQ102" s="13">
        <v>1002</v>
      </c>
      <c r="CR102" s="13">
        <v>1006</v>
      </c>
      <c r="CS102" s="13">
        <v>987</v>
      </c>
      <c r="CT102" s="13">
        <v>976</v>
      </c>
      <c r="CU102" s="13">
        <v>994</v>
      </c>
      <c r="CV102" s="13">
        <v>972</v>
      </c>
      <c r="CW102" s="13">
        <v>1043</v>
      </c>
      <c r="CX102" s="13">
        <v>1010</v>
      </c>
      <c r="CY102" s="13">
        <v>1014</v>
      </c>
      <c r="CZ102" s="13">
        <v>922</v>
      </c>
      <c r="DA102" s="13">
        <v>946</v>
      </c>
      <c r="DB102" s="13">
        <v>959</v>
      </c>
      <c r="DC102" s="13">
        <v>1052</v>
      </c>
      <c r="DD102" s="13">
        <v>887</v>
      </c>
      <c r="DE102" s="13">
        <v>937</v>
      </c>
      <c r="DF102" s="13">
        <v>802</v>
      </c>
      <c r="DG102" s="13">
        <v>876</v>
      </c>
      <c r="DH102" s="13">
        <v>839</v>
      </c>
      <c r="DI102" s="13">
        <v>776</v>
      </c>
      <c r="DJ102" s="13">
        <v>766</v>
      </c>
      <c r="DK102" s="13">
        <v>824</v>
      </c>
      <c r="DL102" s="13">
        <v>729</v>
      </c>
      <c r="DM102" s="13">
        <v>719</v>
      </c>
      <c r="DN102" s="13">
        <v>655</v>
      </c>
      <c r="DO102" s="13">
        <v>749</v>
      </c>
      <c r="DP102" s="13">
        <v>616</v>
      </c>
      <c r="DQ102" s="13">
        <v>694</v>
      </c>
      <c r="DR102" s="13">
        <v>654</v>
      </c>
      <c r="DS102" s="13">
        <v>702</v>
      </c>
      <c r="DT102" s="13">
        <v>648</v>
      </c>
      <c r="DU102" s="13">
        <v>658</v>
      </c>
      <c r="DV102" s="13">
        <v>535</v>
      </c>
      <c r="DW102" s="13">
        <v>611</v>
      </c>
      <c r="DX102" s="13">
        <v>613</v>
      </c>
      <c r="DY102" s="13">
        <v>663</v>
      </c>
      <c r="DZ102" s="13">
        <v>494</v>
      </c>
      <c r="EA102" s="13">
        <v>572</v>
      </c>
      <c r="EB102" s="13">
        <v>497</v>
      </c>
      <c r="EC102" s="13">
        <v>499</v>
      </c>
      <c r="ED102" s="13">
        <v>483</v>
      </c>
      <c r="EE102" s="13">
        <v>580</v>
      </c>
      <c r="EF102" s="13">
        <v>488</v>
      </c>
      <c r="EG102" s="13">
        <v>527</v>
      </c>
      <c r="EH102" s="13">
        <v>472</v>
      </c>
      <c r="EI102" s="13">
        <v>569</v>
      </c>
      <c r="EJ102" s="13">
        <v>478</v>
      </c>
      <c r="EK102" s="13">
        <v>530</v>
      </c>
      <c r="EL102" s="13">
        <v>445</v>
      </c>
      <c r="EM102" s="13">
        <v>515</v>
      </c>
      <c r="EN102" s="13">
        <v>467</v>
      </c>
      <c r="EO102" s="13">
        <v>531</v>
      </c>
      <c r="EP102" s="13">
        <v>375</v>
      </c>
      <c r="EQ102" s="13">
        <v>462</v>
      </c>
      <c r="ER102" s="13">
        <v>365</v>
      </c>
      <c r="ES102" s="13">
        <v>431</v>
      </c>
      <c r="ET102" s="13">
        <v>342</v>
      </c>
      <c r="EU102" s="13">
        <v>408</v>
      </c>
      <c r="EV102" s="13">
        <v>277</v>
      </c>
      <c r="EW102" s="13">
        <v>394</v>
      </c>
      <c r="EX102" s="13">
        <v>262</v>
      </c>
      <c r="EY102" s="13">
        <v>372</v>
      </c>
      <c r="EZ102" s="13">
        <v>193</v>
      </c>
      <c r="FA102" s="13">
        <v>314</v>
      </c>
      <c r="FB102" s="13">
        <v>224</v>
      </c>
      <c r="FC102" s="13">
        <v>269</v>
      </c>
      <c r="FD102" s="13">
        <v>192</v>
      </c>
      <c r="FE102" s="13">
        <v>240</v>
      </c>
      <c r="FF102" s="13">
        <v>189</v>
      </c>
      <c r="FG102" s="13">
        <v>261</v>
      </c>
      <c r="FH102" s="13">
        <v>127</v>
      </c>
      <c r="FI102" s="13">
        <v>192</v>
      </c>
      <c r="FJ102" s="13">
        <v>145</v>
      </c>
      <c r="FK102" s="13">
        <v>199</v>
      </c>
      <c r="FL102" s="13">
        <v>90</v>
      </c>
      <c r="FM102" s="13">
        <v>154</v>
      </c>
      <c r="FN102" s="13">
        <v>96</v>
      </c>
      <c r="FO102" s="13">
        <v>143</v>
      </c>
      <c r="FP102" s="13">
        <v>81</v>
      </c>
      <c r="FQ102" s="13">
        <v>120</v>
      </c>
      <c r="FR102" s="13">
        <v>62</v>
      </c>
      <c r="FS102" s="13">
        <v>121</v>
      </c>
      <c r="FT102" s="13">
        <v>45</v>
      </c>
      <c r="FU102" s="13">
        <v>93</v>
      </c>
      <c r="FV102" s="13">
        <v>38</v>
      </c>
      <c r="FW102" s="13">
        <v>74</v>
      </c>
      <c r="FX102" s="13">
        <v>27</v>
      </c>
      <c r="FY102" s="13">
        <v>55</v>
      </c>
      <c r="FZ102" s="13">
        <v>27</v>
      </c>
      <c r="GA102" s="13">
        <v>34</v>
      </c>
      <c r="GB102" s="13">
        <v>14</v>
      </c>
      <c r="GC102" s="13">
        <v>37</v>
      </c>
      <c r="GD102" s="13">
        <v>17</v>
      </c>
      <c r="GE102" s="13">
        <v>26</v>
      </c>
      <c r="GF102" s="13">
        <v>9</v>
      </c>
      <c r="GG102" s="13">
        <v>30</v>
      </c>
      <c r="GH102" s="13">
        <v>10</v>
      </c>
      <c r="GI102" s="13">
        <v>19</v>
      </c>
      <c r="GJ102" s="13">
        <v>7</v>
      </c>
      <c r="GK102" s="13">
        <v>15</v>
      </c>
      <c r="GL102" s="13">
        <v>3</v>
      </c>
      <c r="GM102" s="13">
        <v>8</v>
      </c>
      <c r="GN102" s="13">
        <v>1</v>
      </c>
      <c r="GO102" s="13">
        <v>5</v>
      </c>
      <c r="GP102" s="13">
        <v>2</v>
      </c>
      <c r="GQ102" s="13">
        <v>1</v>
      </c>
      <c r="GR102" s="13">
        <v>3</v>
      </c>
      <c r="GS102" s="13">
        <v>3</v>
      </c>
      <c r="GT102" s="13">
        <v>1</v>
      </c>
      <c r="GU102" s="13">
        <v>1</v>
      </c>
      <c r="GV102" s="13">
        <v>2</v>
      </c>
      <c r="GW102" s="13">
        <v>8</v>
      </c>
      <c r="GY102">
        <f t="shared" si="1"/>
        <v>20946</v>
      </c>
      <c r="HA102" s="13">
        <v>0</v>
      </c>
      <c r="HB102" s="13">
        <v>0</v>
      </c>
      <c r="HC102" s="13">
        <v>0</v>
      </c>
      <c r="HD102" s="13">
        <v>22</v>
      </c>
      <c r="HE102" s="13">
        <v>12</v>
      </c>
      <c r="HF102" s="13">
        <v>34</v>
      </c>
      <c r="HG102" s="13">
        <v>33</v>
      </c>
      <c r="HH102" s="13">
        <v>19</v>
      </c>
      <c r="HI102" s="13">
        <v>52</v>
      </c>
      <c r="HJ102" s="13">
        <v>5</v>
      </c>
      <c r="HK102" s="13">
        <v>4</v>
      </c>
      <c r="HL102" s="13">
        <v>9</v>
      </c>
      <c r="HM102" s="13">
        <v>53444</v>
      </c>
      <c r="HN102" s="13">
        <v>54062</v>
      </c>
      <c r="HO102" s="13">
        <v>107506</v>
      </c>
    </row>
    <row r="103" spans="1:223">
      <c r="A103" t="s">
        <v>1534</v>
      </c>
      <c r="B103">
        <v>64</v>
      </c>
      <c r="C103">
        <v>63</v>
      </c>
      <c r="D103">
        <v>83</v>
      </c>
      <c r="E103">
        <v>59</v>
      </c>
      <c r="F103">
        <v>62</v>
      </c>
      <c r="G103">
        <v>55</v>
      </c>
      <c r="H103">
        <v>78</v>
      </c>
      <c r="I103">
        <v>72</v>
      </c>
      <c r="J103">
        <v>81</v>
      </c>
      <c r="K103">
        <v>64</v>
      </c>
      <c r="L103">
        <v>60</v>
      </c>
      <c r="M103">
        <v>71</v>
      </c>
      <c r="N103">
        <v>75</v>
      </c>
      <c r="O103">
        <v>85</v>
      </c>
      <c r="P103">
        <v>77</v>
      </c>
      <c r="Q103">
        <v>83</v>
      </c>
      <c r="R103">
        <v>90</v>
      </c>
      <c r="S103">
        <v>88</v>
      </c>
      <c r="T103">
        <v>84</v>
      </c>
      <c r="U103">
        <v>87</v>
      </c>
      <c r="V103">
        <v>91</v>
      </c>
      <c r="W103">
        <v>86</v>
      </c>
      <c r="X103">
        <v>91</v>
      </c>
      <c r="Y103">
        <v>88</v>
      </c>
      <c r="Z103">
        <v>93</v>
      </c>
      <c r="AA103">
        <v>78</v>
      </c>
      <c r="AB103">
        <v>96</v>
      </c>
      <c r="AC103">
        <v>90</v>
      </c>
      <c r="AD103">
        <v>99</v>
      </c>
      <c r="AE103">
        <v>85</v>
      </c>
      <c r="AF103">
        <v>89</v>
      </c>
      <c r="AG103">
        <v>88</v>
      </c>
      <c r="AH103">
        <v>103</v>
      </c>
      <c r="AI103">
        <v>82</v>
      </c>
      <c r="AJ103">
        <v>103</v>
      </c>
      <c r="AK103">
        <v>80</v>
      </c>
      <c r="AL103">
        <v>80</v>
      </c>
      <c r="AM103">
        <v>95</v>
      </c>
      <c r="AN103">
        <v>106</v>
      </c>
      <c r="AO103">
        <v>92</v>
      </c>
      <c r="AP103">
        <v>88</v>
      </c>
      <c r="AQ103">
        <v>93</v>
      </c>
      <c r="AR103">
        <v>79</v>
      </c>
      <c r="AS103">
        <v>88</v>
      </c>
      <c r="AT103">
        <v>86</v>
      </c>
      <c r="AU103">
        <v>86</v>
      </c>
      <c r="AV103">
        <v>99</v>
      </c>
      <c r="AW103">
        <v>108</v>
      </c>
      <c r="AX103">
        <v>109</v>
      </c>
      <c r="AY103">
        <v>89</v>
      </c>
      <c r="AZ103">
        <v>108</v>
      </c>
      <c r="BA103">
        <v>112</v>
      </c>
      <c r="BB103">
        <v>98</v>
      </c>
      <c r="BC103">
        <v>111</v>
      </c>
      <c r="BD103">
        <v>110</v>
      </c>
      <c r="BE103">
        <v>107</v>
      </c>
      <c r="BF103">
        <v>100</v>
      </c>
      <c r="BG103">
        <v>105</v>
      </c>
      <c r="BH103">
        <v>112</v>
      </c>
      <c r="BI103">
        <v>112</v>
      </c>
      <c r="BJ103">
        <v>101</v>
      </c>
      <c r="BK103">
        <v>112</v>
      </c>
      <c r="BL103">
        <v>81</v>
      </c>
      <c r="BM103">
        <v>91</v>
      </c>
      <c r="BN103">
        <v>90</v>
      </c>
      <c r="BO103">
        <v>98</v>
      </c>
      <c r="BP103">
        <v>101</v>
      </c>
      <c r="BQ103">
        <v>107</v>
      </c>
      <c r="BR103">
        <v>103</v>
      </c>
      <c r="BS103">
        <v>104</v>
      </c>
      <c r="BT103">
        <v>101</v>
      </c>
      <c r="BU103">
        <v>94</v>
      </c>
      <c r="BV103">
        <v>103</v>
      </c>
      <c r="BW103">
        <v>82</v>
      </c>
      <c r="BX103">
        <v>93</v>
      </c>
      <c r="BY103">
        <v>93</v>
      </c>
      <c r="BZ103">
        <v>83</v>
      </c>
      <c r="CA103">
        <v>112</v>
      </c>
      <c r="CB103">
        <v>117</v>
      </c>
      <c r="CC103">
        <v>109</v>
      </c>
      <c r="CD103">
        <v>107</v>
      </c>
      <c r="CE103">
        <v>118</v>
      </c>
      <c r="CF103">
        <v>121</v>
      </c>
      <c r="CG103">
        <v>113</v>
      </c>
      <c r="CH103">
        <v>125</v>
      </c>
      <c r="CI103">
        <v>140</v>
      </c>
      <c r="CJ103">
        <v>134</v>
      </c>
      <c r="CK103">
        <v>125</v>
      </c>
      <c r="CL103">
        <v>127</v>
      </c>
      <c r="CM103">
        <v>116</v>
      </c>
      <c r="CN103">
        <v>136</v>
      </c>
      <c r="CO103">
        <v>123</v>
      </c>
      <c r="CP103">
        <v>134</v>
      </c>
      <c r="CQ103">
        <v>133</v>
      </c>
      <c r="CR103">
        <v>122</v>
      </c>
      <c r="CS103">
        <v>136</v>
      </c>
      <c r="CT103">
        <v>145</v>
      </c>
      <c r="CU103">
        <v>147</v>
      </c>
      <c r="CV103">
        <v>125</v>
      </c>
      <c r="CW103">
        <v>139</v>
      </c>
      <c r="CX103">
        <v>143</v>
      </c>
      <c r="CY103">
        <v>123</v>
      </c>
      <c r="CZ103">
        <v>112</v>
      </c>
      <c r="DA103">
        <v>134</v>
      </c>
      <c r="DB103">
        <v>125</v>
      </c>
      <c r="DC103">
        <v>112</v>
      </c>
      <c r="DD103">
        <v>104</v>
      </c>
      <c r="DE103">
        <v>135</v>
      </c>
      <c r="DF103">
        <v>104</v>
      </c>
      <c r="DG103">
        <v>111</v>
      </c>
      <c r="DH103">
        <v>109</v>
      </c>
      <c r="DI103">
        <v>125</v>
      </c>
      <c r="DJ103">
        <v>106</v>
      </c>
      <c r="DK103">
        <v>112</v>
      </c>
      <c r="DL103">
        <v>94</v>
      </c>
      <c r="DM103">
        <v>75</v>
      </c>
      <c r="DN103">
        <v>87</v>
      </c>
      <c r="DO103">
        <v>100</v>
      </c>
      <c r="DP103">
        <v>74</v>
      </c>
      <c r="DQ103">
        <v>79</v>
      </c>
      <c r="DR103">
        <v>94</v>
      </c>
      <c r="DS103">
        <v>79</v>
      </c>
      <c r="DT103">
        <v>87</v>
      </c>
      <c r="DU103">
        <v>93</v>
      </c>
      <c r="DV103">
        <v>79</v>
      </c>
      <c r="DW103">
        <v>80</v>
      </c>
      <c r="DX103">
        <v>79</v>
      </c>
      <c r="DY103">
        <v>76</v>
      </c>
      <c r="DZ103">
        <v>64</v>
      </c>
      <c r="EA103">
        <v>80</v>
      </c>
      <c r="EB103">
        <v>59</v>
      </c>
      <c r="EC103">
        <v>58</v>
      </c>
      <c r="ED103">
        <v>58</v>
      </c>
      <c r="EE103">
        <v>71</v>
      </c>
      <c r="EF103">
        <v>56</v>
      </c>
      <c r="EG103">
        <v>55</v>
      </c>
      <c r="EH103">
        <v>60</v>
      </c>
      <c r="EI103">
        <v>59</v>
      </c>
      <c r="EJ103">
        <v>51</v>
      </c>
      <c r="EK103">
        <v>47</v>
      </c>
      <c r="EL103">
        <v>40</v>
      </c>
      <c r="EM103">
        <v>53</v>
      </c>
      <c r="EN103">
        <v>66</v>
      </c>
      <c r="EO103">
        <v>71</v>
      </c>
      <c r="EP103">
        <v>36</v>
      </c>
      <c r="EQ103">
        <v>66</v>
      </c>
      <c r="ER103">
        <v>48</v>
      </c>
      <c r="ES103">
        <v>47</v>
      </c>
      <c r="ET103">
        <v>38</v>
      </c>
      <c r="EU103">
        <v>47</v>
      </c>
      <c r="EV103">
        <v>31</v>
      </c>
      <c r="EW103">
        <v>49</v>
      </c>
      <c r="EX103">
        <v>22</v>
      </c>
      <c r="EY103">
        <v>44</v>
      </c>
      <c r="EZ103">
        <v>15</v>
      </c>
      <c r="FA103">
        <v>34</v>
      </c>
      <c r="FB103">
        <v>25</v>
      </c>
      <c r="FC103">
        <v>26</v>
      </c>
      <c r="FD103">
        <v>35</v>
      </c>
      <c r="FE103">
        <v>25</v>
      </c>
      <c r="FF103">
        <v>18</v>
      </c>
      <c r="FG103">
        <v>33</v>
      </c>
      <c r="FH103">
        <v>15</v>
      </c>
      <c r="FI103">
        <v>14</v>
      </c>
      <c r="FJ103">
        <v>13</v>
      </c>
      <c r="FK103">
        <v>21</v>
      </c>
      <c r="FL103">
        <v>5</v>
      </c>
      <c r="FM103">
        <v>16</v>
      </c>
      <c r="FN103">
        <v>7</v>
      </c>
      <c r="FO103">
        <v>19</v>
      </c>
      <c r="FP103">
        <v>5</v>
      </c>
      <c r="FQ103">
        <v>15</v>
      </c>
      <c r="FR103">
        <v>11</v>
      </c>
      <c r="FS103">
        <v>19</v>
      </c>
      <c r="FT103">
        <v>4</v>
      </c>
      <c r="FU103">
        <v>11</v>
      </c>
      <c r="FV103">
        <v>1</v>
      </c>
      <c r="FW103">
        <v>11</v>
      </c>
      <c r="FX103">
        <v>5</v>
      </c>
      <c r="FY103">
        <v>9</v>
      </c>
      <c r="FZ103">
        <v>2</v>
      </c>
      <c r="GA103">
        <v>1</v>
      </c>
      <c r="GB103">
        <v>1</v>
      </c>
      <c r="GC103">
        <v>3</v>
      </c>
      <c r="GD103">
        <v>0</v>
      </c>
      <c r="GE103">
        <v>2</v>
      </c>
      <c r="GF103">
        <v>0</v>
      </c>
      <c r="GG103">
        <v>3</v>
      </c>
      <c r="GH103">
        <v>0</v>
      </c>
      <c r="GI103">
        <v>2</v>
      </c>
      <c r="GJ103">
        <v>0</v>
      </c>
      <c r="GK103">
        <v>0</v>
      </c>
      <c r="GL103">
        <v>2</v>
      </c>
      <c r="GM103">
        <v>1</v>
      </c>
      <c r="GN103">
        <v>1</v>
      </c>
      <c r="GO103">
        <v>0</v>
      </c>
      <c r="GP103">
        <v>0</v>
      </c>
      <c r="GQ103">
        <v>1</v>
      </c>
      <c r="GR103">
        <v>0</v>
      </c>
      <c r="GS103">
        <v>1</v>
      </c>
      <c r="GT103">
        <v>0</v>
      </c>
      <c r="GU103">
        <v>0</v>
      </c>
      <c r="GV103">
        <v>0</v>
      </c>
      <c r="GW103">
        <v>2</v>
      </c>
      <c r="GY103">
        <f t="shared" si="1"/>
        <v>2477</v>
      </c>
      <c r="HA103">
        <v>0</v>
      </c>
      <c r="HB103">
        <v>0</v>
      </c>
      <c r="HC103">
        <v>0</v>
      </c>
      <c r="HD103">
        <v>22</v>
      </c>
      <c r="HE103">
        <v>12</v>
      </c>
      <c r="HF103">
        <v>34</v>
      </c>
      <c r="HG103">
        <v>1</v>
      </c>
      <c r="HH103">
        <v>3</v>
      </c>
      <c r="HI103">
        <v>4</v>
      </c>
      <c r="HJ103">
        <v>1</v>
      </c>
      <c r="HK103">
        <v>2</v>
      </c>
      <c r="HL103">
        <v>3</v>
      </c>
      <c r="HM103">
        <v>7158</v>
      </c>
      <c r="HN103">
        <v>7361</v>
      </c>
      <c r="HO103">
        <v>14519</v>
      </c>
    </row>
    <row r="104" spans="1:223">
      <c r="A104" t="s">
        <v>1535</v>
      </c>
      <c r="B104">
        <v>18</v>
      </c>
      <c r="C104">
        <v>18</v>
      </c>
      <c r="D104">
        <v>27</v>
      </c>
      <c r="E104">
        <v>17</v>
      </c>
      <c r="F104">
        <v>43</v>
      </c>
      <c r="G104">
        <v>17</v>
      </c>
      <c r="H104">
        <v>28</v>
      </c>
      <c r="I104">
        <v>16</v>
      </c>
      <c r="J104">
        <v>27</v>
      </c>
      <c r="K104">
        <v>23</v>
      </c>
      <c r="L104">
        <v>29</v>
      </c>
      <c r="M104">
        <v>19</v>
      </c>
      <c r="N104">
        <v>40</v>
      </c>
      <c r="O104">
        <v>17</v>
      </c>
      <c r="P104">
        <v>36</v>
      </c>
      <c r="Q104">
        <v>27</v>
      </c>
      <c r="R104">
        <v>27</v>
      </c>
      <c r="S104">
        <v>35</v>
      </c>
      <c r="T104">
        <v>29</v>
      </c>
      <c r="U104">
        <v>32</v>
      </c>
      <c r="V104">
        <v>31</v>
      </c>
      <c r="W104">
        <v>30</v>
      </c>
      <c r="X104">
        <v>30</v>
      </c>
      <c r="Y104">
        <v>25</v>
      </c>
      <c r="Z104">
        <v>30</v>
      </c>
      <c r="AA104">
        <v>25</v>
      </c>
      <c r="AB104">
        <v>39</v>
      </c>
      <c r="AC104">
        <v>39</v>
      </c>
      <c r="AD104">
        <v>30</v>
      </c>
      <c r="AE104">
        <v>26</v>
      </c>
      <c r="AF104">
        <v>41</v>
      </c>
      <c r="AG104">
        <v>30</v>
      </c>
      <c r="AH104">
        <v>32</v>
      </c>
      <c r="AI104">
        <v>35</v>
      </c>
      <c r="AJ104">
        <v>32</v>
      </c>
      <c r="AK104">
        <v>31</v>
      </c>
      <c r="AL104">
        <v>34</v>
      </c>
      <c r="AM104">
        <v>31</v>
      </c>
      <c r="AN104">
        <v>51</v>
      </c>
      <c r="AO104">
        <v>32</v>
      </c>
      <c r="AP104">
        <v>55</v>
      </c>
      <c r="AQ104">
        <v>34</v>
      </c>
      <c r="AR104">
        <v>35</v>
      </c>
      <c r="AS104">
        <v>30</v>
      </c>
      <c r="AT104">
        <v>37</v>
      </c>
      <c r="AU104">
        <v>43</v>
      </c>
      <c r="AV104">
        <v>41</v>
      </c>
      <c r="AW104">
        <v>35</v>
      </c>
      <c r="AX104">
        <v>47</v>
      </c>
      <c r="AY104">
        <v>49</v>
      </c>
      <c r="AZ104">
        <v>42</v>
      </c>
      <c r="BA104">
        <v>43</v>
      </c>
      <c r="BB104">
        <v>43</v>
      </c>
      <c r="BC104">
        <v>40</v>
      </c>
      <c r="BD104">
        <v>54</v>
      </c>
      <c r="BE104">
        <v>46</v>
      </c>
      <c r="BF104">
        <v>52</v>
      </c>
      <c r="BG104">
        <v>48</v>
      </c>
      <c r="BH104">
        <v>49</v>
      </c>
      <c r="BI104">
        <v>49</v>
      </c>
      <c r="BJ104">
        <v>38</v>
      </c>
      <c r="BK104">
        <v>42</v>
      </c>
      <c r="BL104">
        <v>31</v>
      </c>
      <c r="BM104">
        <v>35</v>
      </c>
      <c r="BN104">
        <v>38</v>
      </c>
      <c r="BO104">
        <v>32</v>
      </c>
      <c r="BP104">
        <v>42</v>
      </c>
      <c r="BQ104">
        <v>45</v>
      </c>
      <c r="BR104">
        <v>43</v>
      </c>
      <c r="BS104">
        <v>33</v>
      </c>
      <c r="BT104">
        <v>36</v>
      </c>
      <c r="BU104">
        <v>39</v>
      </c>
      <c r="BV104">
        <v>37</v>
      </c>
      <c r="BW104">
        <v>42</v>
      </c>
      <c r="BX104">
        <v>37</v>
      </c>
      <c r="BY104">
        <v>50</v>
      </c>
      <c r="BZ104">
        <v>55</v>
      </c>
      <c r="CA104">
        <v>53</v>
      </c>
      <c r="CB104">
        <v>57</v>
      </c>
      <c r="CC104">
        <v>52</v>
      </c>
      <c r="CD104">
        <v>68</v>
      </c>
      <c r="CE104">
        <v>53</v>
      </c>
      <c r="CF104">
        <v>54</v>
      </c>
      <c r="CG104">
        <v>53</v>
      </c>
      <c r="CH104">
        <v>58</v>
      </c>
      <c r="CI104">
        <v>58</v>
      </c>
      <c r="CJ104">
        <v>65</v>
      </c>
      <c r="CK104">
        <v>51</v>
      </c>
      <c r="CL104">
        <v>56</v>
      </c>
      <c r="CM104">
        <v>73</v>
      </c>
      <c r="CN104">
        <v>63</v>
      </c>
      <c r="CO104">
        <v>51</v>
      </c>
      <c r="CP104">
        <v>55</v>
      </c>
      <c r="CQ104">
        <v>55</v>
      </c>
      <c r="CR104">
        <v>65</v>
      </c>
      <c r="CS104">
        <v>63</v>
      </c>
      <c r="CT104">
        <v>58</v>
      </c>
      <c r="CU104">
        <v>48</v>
      </c>
      <c r="CV104">
        <v>62</v>
      </c>
      <c r="CW104">
        <v>53</v>
      </c>
      <c r="CX104">
        <v>56</v>
      </c>
      <c r="CY104">
        <v>70</v>
      </c>
      <c r="CZ104">
        <v>63</v>
      </c>
      <c r="DA104">
        <v>67</v>
      </c>
      <c r="DB104">
        <v>66</v>
      </c>
      <c r="DC104">
        <v>69</v>
      </c>
      <c r="DD104">
        <v>62</v>
      </c>
      <c r="DE104">
        <v>70</v>
      </c>
      <c r="DF104">
        <v>53</v>
      </c>
      <c r="DG104">
        <v>60</v>
      </c>
      <c r="DH104">
        <v>49</v>
      </c>
      <c r="DI104">
        <v>58</v>
      </c>
      <c r="DJ104">
        <v>36</v>
      </c>
      <c r="DK104">
        <v>39</v>
      </c>
      <c r="DL104">
        <v>43</v>
      </c>
      <c r="DM104">
        <v>46</v>
      </c>
      <c r="DN104">
        <v>34</v>
      </c>
      <c r="DO104">
        <v>47</v>
      </c>
      <c r="DP104">
        <v>38</v>
      </c>
      <c r="DQ104">
        <v>40</v>
      </c>
      <c r="DR104">
        <v>37</v>
      </c>
      <c r="DS104">
        <v>39</v>
      </c>
      <c r="DT104">
        <v>39</v>
      </c>
      <c r="DU104">
        <v>44</v>
      </c>
      <c r="DV104">
        <v>32</v>
      </c>
      <c r="DW104">
        <v>32</v>
      </c>
      <c r="DX104">
        <v>34</v>
      </c>
      <c r="DY104">
        <v>38</v>
      </c>
      <c r="DZ104">
        <v>33</v>
      </c>
      <c r="EA104">
        <v>32</v>
      </c>
      <c r="EB104">
        <v>34</v>
      </c>
      <c r="EC104">
        <v>25</v>
      </c>
      <c r="ED104">
        <v>33</v>
      </c>
      <c r="EE104">
        <v>38</v>
      </c>
      <c r="EF104">
        <v>40</v>
      </c>
      <c r="EG104">
        <v>34</v>
      </c>
      <c r="EH104">
        <v>28</v>
      </c>
      <c r="EI104">
        <v>40</v>
      </c>
      <c r="EJ104">
        <v>34</v>
      </c>
      <c r="EK104">
        <v>35</v>
      </c>
      <c r="EL104">
        <v>20</v>
      </c>
      <c r="EM104">
        <v>47</v>
      </c>
      <c r="EN104">
        <v>35</v>
      </c>
      <c r="EO104">
        <v>39</v>
      </c>
      <c r="EP104">
        <v>33</v>
      </c>
      <c r="EQ104">
        <v>32</v>
      </c>
      <c r="ER104">
        <v>25</v>
      </c>
      <c r="ES104">
        <v>34</v>
      </c>
      <c r="ET104">
        <v>17</v>
      </c>
      <c r="EU104">
        <v>29</v>
      </c>
      <c r="EV104">
        <v>16</v>
      </c>
      <c r="EW104">
        <v>24</v>
      </c>
      <c r="EX104">
        <v>13</v>
      </c>
      <c r="EY104">
        <v>22</v>
      </c>
      <c r="EZ104">
        <v>14</v>
      </c>
      <c r="FA104">
        <v>14</v>
      </c>
      <c r="FB104">
        <v>16</v>
      </c>
      <c r="FC104">
        <v>18</v>
      </c>
      <c r="FD104">
        <v>7</v>
      </c>
      <c r="FE104">
        <v>19</v>
      </c>
      <c r="FF104">
        <v>17</v>
      </c>
      <c r="FG104">
        <v>11</v>
      </c>
      <c r="FH104">
        <v>6</v>
      </c>
      <c r="FI104">
        <v>16</v>
      </c>
      <c r="FJ104">
        <v>14</v>
      </c>
      <c r="FK104">
        <v>10</v>
      </c>
      <c r="FL104">
        <v>5</v>
      </c>
      <c r="FM104">
        <v>8</v>
      </c>
      <c r="FN104">
        <v>2</v>
      </c>
      <c r="FO104">
        <v>4</v>
      </c>
      <c r="FP104">
        <v>7</v>
      </c>
      <c r="FQ104">
        <v>8</v>
      </c>
      <c r="FR104">
        <v>2</v>
      </c>
      <c r="FS104">
        <v>10</v>
      </c>
      <c r="FT104">
        <v>2</v>
      </c>
      <c r="FU104">
        <v>2</v>
      </c>
      <c r="FV104">
        <v>3</v>
      </c>
      <c r="FW104">
        <v>4</v>
      </c>
      <c r="FX104">
        <v>1</v>
      </c>
      <c r="FY104">
        <v>3</v>
      </c>
      <c r="FZ104">
        <v>2</v>
      </c>
      <c r="GA104">
        <v>2</v>
      </c>
      <c r="GB104">
        <v>1</v>
      </c>
      <c r="GC104">
        <v>5</v>
      </c>
      <c r="GD104">
        <v>1</v>
      </c>
      <c r="GE104">
        <v>2</v>
      </c>
      <c r="GF104">
        <v>0</v>
      </c>
      <c r="GG104">
        <v>2</v>
      </c>
      <c r="GH104">
        <v>1</v>
      </c>
      <c r="GI104">
        <v>3</v>
      </c>
      <c r="GJ104">
        <v>0</v>
      </c>
      <c r="GK104">
        <v>1</v>
      </c>
      <c r="GL104">
        <v>0</v>
      </c>
      <c r="GM104">
        <v>0</v>
      </c>
      <c r="GN104">
        <v>0</v>
      </c>
      <c r="GO104">
        <v>0</v>
      </c>
      <c r="GP104">
        <v>0</v>
      </c>
      <c r="GQ104">
        <v>0</v>
      </c>
      <c r="GR104">
        <v>0</v>
      </c>
      <c r="GS104">
        <v>0</v>
      </c>
      <c r="GT104">
        <v>0</v>
      </c>
      <c r="GU104">
        <v>0</v>
      </c>
      <c r="GV104">
        <v>1</v>
      </c>
      <c r="GW104">
        <v>1</v>
      </c>
      <c r="GY104">
        <f t="shared" si="1"/>
        <v>1332</v>
      </c>
      <c r="HA104">
        <v>0</v>
      </c>
      <c r="HB104">
        <v>0</v>
      </c>
      <c r="HC104">
        <v>0</v>
      </c>
      <c r="HD104">
        <v>0</v>
      </c>
      <c r="HE104">
        <v>0</v>
      </c>
      <c r="HF104">
        <v>0</v>
      </c>
      <c r="HG104">
        <v>5</v>
      </c>
      <c r="HH104">
        <v>0</v>
      </c>
      <c r="HI104">
        <v>5</v>
      </c>
      <c r="HJ104">
        <v>0</v>
      </c>
      <c r="HK104">
        <v>0</v>
      </c>
      <c r="HL104">
        <v>0</v>
      </c>
      <c r="HM104">
        <v>3237</v>
      </c>
      <c r="HN104">
        <v>3216</v>
      </c>
      <c r="HO104">
        <v>6453</v>
      </c>
    </row>
    <row r="105" spans="1:223">
      <c r="A105" t="s">
        <v>1536</v>
      </c>
      <c r="B105">
        <v>26</v>
      </c>
      <c r="C105">
        <v>36</v>
      </c>
      <c r="D105">
        <v>41</v>
      </c>
      <c r="E105">
        <v>35</v>
      </c>
      <c r="F105">
        <v>48</v>
      </c>
      <c r="G105">
        <v>42</v>
      </c>
      <c r="H105">
        <v>48</v>
      </c>
      <c r="I105">
        <v>35</v>
      </c>
      <c r="J105">
        <v>45</v>
      </c>
      <c r="K105">
        <v>48</v>
      </c>
      <c r="L105">
        <v>45</v>
      </c>
      <c r="M105">
        <v>44</v>
      </c>
      <c r="N105">
        <v>58</v>
      </c>
      <c r="O105">
        <v>55</v>
      </c>
      <c r="P105">
        <v>57</v>
      </c>
      <c r="Q105">
        <v>44</v>
      </c>
      <c r="R105">
        <v>62</v>
      </c>
      <c r="S105">
        <v>49</v>
      </c>
      <c r="T105">
        <v>68</v>
      </c>
      <c r="U105">
        <v>53</v>
      </c>
      <c r="V105">
        <v>58</v>
      </c>
      <c r="W105">
        <v>50</v>
      </c>
      <c r="X105">
        <v>62</v>
      </c>
      <c r="Y105">
        <v>56</v>
      </c>
      <c r="Z105">
        <v>43</v>
      </c>
      <c r="AA105">
        <v>62</v>
      </c>
      <c r="AB105">
        <v>60</v>
      </c>
      <c r="AC105">
        <v>55</v>
      </c>
      <c r="AD105">
        <v>62</v>
      </c>
      <c r="AE105">
        <v>58</v>
      </c>
      <c r="AF105">
        <v>56</v>
      </c>
      <c r="AG105">
        <v>63</v>
      </c>
      <c r="AH105">
        <v>66</v>
      </c>
      <c r="AI105">
        <v>60</v>
      </c>
      <c r="AJ105">
        <v>44</v>
      </c>
      <c r="AK105">
        <v>64</v>
      </c>
      <c r="AL105">
        <v>66</v>
      </c>
      <c r="AM105">
        <v>56</v>
      </c>
      <c r="AN105">
        <v>52</v>
      </c>
      <c r="AO105">
        <v>54</v>
      </c>
      <c r="AP105">
        <v>60</v>
      </c>
      <c r="AQ105">
        <v>47</v>
      </c>
      <c r="AR105">
        <v>63</v>
      </c>
      <c r="AS105">
        <v>56</v>
      </c>
      <c r="AT105">
        <v>61</v>
      </c>
      <c r="AU105">
        <v>52</v>
      </c>
      <c r="AV105">
        <v>84</v>
      </c>
      <c r="AW105">
        <v>65</v>
      </c>
      <c r="AX105">
        <v>74</v>
      </c>
      <c r="AY105">
        <v>67</v>
      </c>
      <c r="AZ105">
        <v>82</v>
      </c>
      <c r="BA105">
        <v>76</v>
      </c>
      <c r="BB105">
        <v>68</v>
      </c>
      <c r="BC105">
        <v>65</v>
      </c>
      <c r="BD105">
        <v>75</v>
      </c>
      <c r="BE105">
        <v>61</v>
      </c>
      <c r="BF105">
        <v>91</v>
      </c>
      <c r="BG105">
        <v>73</v>
      </c>
      <c r="BH105">
        <v>87</v>
      </c>
      <c r="BI105">
        <v>70</v>
      </c>
      <c r="BJ105">
        <v>61</v>
      </c>
      <c r="BK105">
        <v>66</v>
      </c>
      <c r="BL105">
        <v>64</v>
      </c>
      <c r="BM105">
        <v>49</v>
      </c>
      <c r="BN105">
        <v>66</v>
      </c>
      <c r="BO105">
        <v>71</v>
      </c>
      <c r="BP105">
        <v>68</v>
      </c>
      <c r="BQ105">
        <v>63</v>
      </c>
      <c r="BR105">
        <v>65</v>
      </c>
      <c r="BS105">
        <v>64</v>
      </c>
      <c r="BT105">
        <v>75</v>
      </c>
      <c r="BU105">
        <v>71</v>
      </c>
      <c r="BV105">
        <v>82</v>
      </c>
      <c r="BW105">
        <v>62</v>
      </c>
      <c r="BX105">
        <v>94</v>
      </c>
      <c r="BY105">
        <v>69</v>
      </c>
      <c r="BZ105">
        <v>91</v>
      </c>
      <c r="CA105">
        <v>84</v>
      </c>
      <c r="CB105">
        <v>76</v>
      </c>
      <c r="CC105">
        <v>66</v>
      </c>
      <c r="CD105">
        <v>82</v>
      </c>
      <c r="CE105">
        <v>80</v>
      </c>
      <c r="CF105">
        <v>85</v>
      </c>
      <c r="CG105">
        <v>73</v>
      </c>
      <c r="CH105">
        <v>84</v>
      </c>
      <c r="CI105">
        <v>85</v>
      </c>
      <c r="CJ105">
        <v>91</v>
      </c>
      <c r="CK105">
        <v>78</v>
      </c>
      <c r="CL105">
        <v>91</v>
      </c>
      <c r="CM105">
        <v>85</v>
      </c>
      <c r="CN105">
        <v>90</v>
      </c>
      <c r="CO105">
        <v>82</v>
      </c>
      <c r="CP105">
        <v>94</v>
      </c>
      <c r="CQ105">
        <v>98</v>
      </c>
      <c r="CR105">
        <v>82</v>
      </c>
      <c r="CS105">
        <v>83</v>
      </c>
      <c r="CT105">
        <v>101</v>
      </c>
      <c r="CU105">
        <v>112</v>
      </c>
      <c r="CV105">
        <v>98</v>
      </c>
      <c r="CW105">
        <v>113</v>
      </c>
      <c r="CX105">
        <v>84</v>
      </c>
      <c r="CY105">
        <v>94</v>
      </c>
      <c r="CZ105">
        <v>86</v>
      </c>
      <c r="DA105">
        <v>97</v>
      </c>
      <c r="DB105">
        <v>86</v>
      </c>
      <c r="DC105">
        <v>91</v>
      </c>
      <c r="DD105">
        <v>87</v>
      </c>
      <c r="DE105">
        <v>91</v>
      </c>
      <c r="DF105">
        <v>83</v>
      </c>
      <c r="DG105">
        <v>84</v>
      </c>
      <c r="DH105">
        <v>85</v>
      </c>
      <c r="DI105">
        <v>70</v>
      </c>
      <c r="DJ105">
        <v>66</v>
      </c>
      <c r="DK105">
        <v>75</v>
      </c>
      <c r="DL105">
        <v>74</v>
      </c>
      <c r="DM105">
        <v>70</v>
      </c>
      <c r="DN105">
        <v>62</v>
      </c>
      <c r="DO105">
        <v>64</v>
      </c>
      <c r="DP105">
        <v>65</v>
      </c>
      <c r="DQ105">
        <v>82</v>
      </c>
      <c r="DR105">
        <v>56</v>
      </c>
      <c r="DS105">
        <v>65</v>
      </c>
      <c r="DT105">
        <v>57</v>
      </c>
      <c r="DU105">
        <v>74</v>
      </c>
      <c r="DV105">
        <v>41</v>
      </c>
      <c r="DW105">
        <v>61</v>
      </c>
      <c r="DX105">
        <v>66</v>
      </c>
      <c r="DY105">
        <v>70</v>
      </c>
      <c r="DZ105">
        <v>50</v>
      </c>
      <c r="EA105">
        <v>50</v>
      </c>
      <c r="EB105">
        <v>47</v>
      </c>
      <c r="EC105">
        <v>47</v>
      </c>
      <c r="ED105">
        <v>48</v>
      </c>
      <c r="EE105">
        <v>42</v>
      </c>
      <c r="EF105">
        <v>54</v>
      </c>
      <c r="EG105">
        <v>48</v>
      </c>
      <c r="EH105">
        <v>41</v>
      </c>
      <c r="EI105">
        <v>59</v>
      </c>
      <c r="EJ105">
        <v>45</v>
      </c>
      <c r="EK105">
        <v>58</v>
      </c>
      <c r="EL105">
        <v>58</v>
      </c>
      <c r="EM105">
        <v>45</v>
      </c>
      <c r="EN105">
        <v>41</v>
      </c>
      <c r="EO105">
        <v>40</v>
      </c>
      <c r="EP105">
        <v>40</v>
      </c>
      <c r="EQ105">
        <v>41</v>
      </c>
      <c r="ER105">
        <v>26</v>
      </c>
      <c r="ES105">
        <v>27</v>
      </c>
      <c r="ET105">
        <v>31</v>
      </c>
      <c r="EU105">
        <v>44</v>
      </c>
      <c r="EV105">
        <v>25</v>
      </c>
      <c r="EW105">
        <v>39</v>
      </c>
      <c r="EX105">
        <v>31</v>
      </c>
      <c r="EY105">
        <v>36</v>
      </c>
      <c r="EZ105">
        <v>14</v>
      </c>
      <c r="FA105">
        <v>36</v>
      </c>
      <c r="FB105">
        <v>18</v>
      </c>
      <c r="FC105">
        <v>25</v>
      </c>
      <c r="FD105">
        <v>18</v>
      </c>
      <c r="FE105">
        <v>18</v>
      </c>
      <c r="FF105">
        <v>12</v>
      </c>
      <c r="FG105">
        <v>25</v>
      </c>
      <c r="FH105">
        <v>13</v>
      </c>
      <c r="FI105">
        <v>18</v>
      </c>
      <c r="FJ105">
        <v>9</v>
      </c>
      <c r="FK105">
        <v>17</v>
      </c>
      <c r="FL105">
        <v>12</v>
      </c>
      <c r="FM105">
        <v>17</v>
      </c>
      <c r="FN105">
        <v>9</v>
      </c>
      <c r="FO105">
        <v>10</v>
      </c>
      <c r="FP105">
        <v>5</v>
      </c>
      <c r="FQ105">
        <v>11</v>
      </c>
      <c r="FR105">
        <v>5</v>
      </c>
      <c r="FS105">
        <v>15</v>
      </c>
      <c r="FT105">
        <v>4</v>
      </c>
      <c r="FU105">
        <v>3</v>
      </c>
      <c r="FV105">
        <v>2</v>
      </c>
      <c r="FW105">
        <v>11</v>
      </c>
      <c r="FX105">
        <v>4</v>
      </c>
      <c r="FY105">
        <v>6</v>
      </c>
      <c r="FZ105">
        <v>4</v>
      </c>
      <c r="GA105">
        <v>3</v>
      </c>
      <c r="GB105">
        <v>0</v>
      </c>
      <c r="GC105">
        <v>3</v>
      </c>
      <c r="GD105">
        <v>1</v>
      </c>
      <c r="GE105">
        <v>4</v>
      </c>
      <c r="GF105">
        <v>2</v>
      </c>
      <c r="GG105">
        <v>4</v>
      </c>
      <c r="GH105">
        <v>1</v>
      </c>
      <c r="GI105">
        <v>1</v>
      </c>
      <c r="GJ105">
        <v>1</v>
      </c>
      <c r="GK105">
        <v>3</v>
      </c>
      <c r="GL105">
        <v>0</v>
      </c>
      <c r="GM105">
        <v>2</v>
      </c>
      <c r="GN105">
        <v>0</v>
      </c>
      <c r="GO105">
        <v>0</v>
      </c>
      <c r="GP105">
        <v>1</v>
      </c>
      <c r="GQ105">
        <v>0</v>
      </c>
      <c r="GR105">
        <v>0</v>
      </c>
      <c r="GS105">
        <v>0</v>
      </c>
      <c r="GT105">
        <v>0</v>
      </c>
      <c r="GU105">
        <v>0</v>
      </c>
      <c r="GV105">
        <v>0</v>
      </c>
      <c r="GW105">
        <v>2</v>
      </c>
      <c r="GY105">
        <f t="shared" si="1"/>
        <v>1972</v>
      </c>
      <c r="HA105">
        <v>0</v>
      </c>
      <c r="HB105">
        <v>0</v>
      </c>
      <c r="HC105">
        <v>0</v>
      </c>
      <c r="HD105">
        <v>0</v>
      </c>
      <c r="HE105">
        <v>0</v>
      </c>
      <c r="HF105">
        <v>0</v>
      </c>
      <c r="HG105">
        <v>3</v>
      </c>
      <c r="HH105">
        <v>3</v>
      </c>
      <c r="HI105">
        <v>6</v>
      </c>
      <c r="HJ105">
        <v>0</v>
      </c>
      <c r="HK105">
        <v>0</v>
      </c>
      <c r="HL105">
        <v>0</v>
      </c>
      <c r="HM105">
        <v>5125</v>
      </c>
      <c r="HN105">
        <v>5106</v>
      </c>
      <c r="HO105">
        <v>10231</v>
      </c>
    </row>
    <row r="106" spans="1:223">
      <c r="A106" t="s">
        <v>1537</v>
      </c>
      <c r="B106">
        <v>17</v>
      </c>
      <c r="C106">
        <v>18</v>
      </c>
      <c r="D106">
        <v>9</v>
      </c>
      <c r="E106">
        <v>21</v>
      </c>
      <c r="F106">
        <v>17</v>
      </c>
      <c r="G106">
        <v>17</v>
      </c>
      <c r="H106">
        <v>16</v>
      </c>
      <c r="I106">
        <v>23</v>
      </c>
      <c r="J106">
        <v>18</v>
      </c>
      <c r="K106">
        <v>25</v>
      </c>
      <c r="L106">
        <v>25</v>
      </c>
      <c r="M106">
        <v>23</v>
      </c>
      <c r="N106">
        <v>16</v>
      </c>
      <c r="O106">
        <v>16</v>
      </c>
      <c r="P106">
        <v>26</v>
      </c>
      <c r="Q106">
        <v>23</v>
      </c>
      <c r="R106">
        <v>25</v>
      </c>
      <c r="S106">
        <v>26</v>
      </c>
      <c r="T106">
        <v>28</v>
      </c>
      <c r="U106">
        <v>15</v>
      </c>
      <c r="V106">
        <v>26</v>
      </c>
      <c r="W106">
        <v>24</v>
      </c>
      <c r="X106">
        <v>27</v>
      </c>
      <c r="Y106">
        <v>27</v>
      </c>
      <c r="Z106">
        <v>22</v>
      </c>
      <c r="AA106">
        <v>21</v>
      </c>
      <c r="AB106">
        <v>35</v>
      </c>
      <c r="AC106">
        <v>34</v>
      </c>
      <c r="AD106">
        <v>16</v>
      </c>
      <c r="AE106">
        <v>38</v>
      </c>
      <c r="AF106">
        <v>30</v>
      </c>
      <c r="AG106">
        <v>26</v>
      </c>
      <c r="AH106">
        <v>33</v>
      </c>
      <c r="AI106">
        <v>33</v>
      </c>
      <c r="AJ106">
        <v>37</v>
      </c>
      <c r="AK106">
        <v>37</v>
      </c>
      <c r="AL106">
        <v>26</v>
      </c>
      <c r="AM106">
        <v>20</v>
      </c>
      <c r="AN106">
        <v>39</v>
      </c>
      <c r="AO106">
        <v>25</v>
      </c>
      <c r="AP106">
        <v>26</v>
      </c>
      <c r="AQ106">
        <v>24</v>
      </c>
      <c r="AR106">
        <v>23</v>
      </c>
      <c r="AS106">
        <v>17</v>
      </c>
      <c r="AT106">
        <v>32</v>
      </c>
      <c r="AU106">
        <v>23</v>
      </c>
      <c r="AV106">
        <v>30</v>
      </c>
      <c r="AW106">
        <v>32</v>
      </c>
      <c r="AX106">
        <v>38</v>
      </c>
      <c r="AY106">
        <v>36</v>
      </c>
      <c r="AZ106">
        <v>33</v>
      </c>
      <c r="BA106">
        <v>35</v>
      </c>
      <c r="BB106">
        <v>31</v>
      </c>
      <c r="BC106">
        <v>27</v>
      </c>
      <c r="BD106">
        <v>42</v>
      </c>
      <c r="BE106">
        <v>31</v>
      </c>
      <c r="BF106">
        <v>48</v>
      </c>
      <c r="BG106">
        <v>41</v>
      </c>
      <c r="BH106">
        <v>43</v>
      </c>
      <c r="BI106">
        <v>27</v>
      </c>
      <c r="BJ106">
        <v>28</v>
      </c>
      <c r="BK106">
        <v>34</v>
      </c>
      <c r="BL106">
        <v>29</v>
      </c>
      <c r="BM106">
        <v>30</v>
      </c>
      <c r="BN106">
        <v>29</v>
      </c>
      <c r="BO106">
        <v>33</v>
      </c>
      <c r="BP106">
        <v>27</v>
      </c>
      <c r="BQ106">
        <v>26</v>
      </c>
      <c r="BR106">
        <v>34</v>
      </c>
      <c r="BS106">
        <v>33</v>
      </c>
      <c r="BT106">
        <v>32</v>
      </c>
      <c r="BU106">
        <v>35</v>
      </c>
      <c r="BV106">
        <v>33</v>
      </c>
      <c r="BW106">
        <v>35</v>
      </c>
      <c r="BX106">
        <v>32</v>
      </c>
      <c r="BY106">
        <v>29</v>
      </c>
      <c r="BZ106">
        <v>42</v>
      </c>
      <c r="CA106">
        <v>41</v>
      </c>
      <c r="CB106">
        <v>38</v>
      </c>
      <c r="CC106">
        <v>35</v>
      </c>
      <c r="CD106">
        <v>52</v>
      </c>
      <c r="CE106">
        <v>31</v>
      </c>
      <c r="CF106">
        <v>44</v>
      </c>
      <c r="CG106">
        <v>39</v>
      </c>
      <c r="CH106">
        <v>42</v>
      </c>
      <c r="CI106">
        <v>45</v>
      </c>
      <c r="CJ106">
        <v>50</v>
      </c>
      <c r="CK106">
        <v>41</v>
      </c>
      <c r="CL106">
        <v>36</v>
      </c>
      <c r="CM106">
        <v>49</v>
      </c>
      <c r="CN106">
        <v>60</v>
      </c>
      <c r="CO106">
        <v>35</v>
      </c>
      <c r="CP106">
        <v>48</v>
      </c>
      <c r="CQ106">
        <v>49</v>
      </c>
      <c r="CR106">
        <v>51</v>
      </c>
      <c r="CS106">
        <v>47</v>
      </c>
      <c r="CT106">
        <v>40</v>
      </c>
      <c r="CU106">
        <v>36</v>
      </c>
      <c r="CV106">
        <v>46</v>
      </c>
      <c r="CW106">
        <v>46</v>
      </c>
      <c r="CX106">
        <v>39</v>
      </c>
      <c r="CY106">
        <v>40</v>
      </c>
      <c r="CZ106">
        <v>41</v>
      </c>
      <c r="DA106">
        <v>40</v>
      </c>
      <c r="DB106">
        <v>43</v>
      </c>
      <c r="DC106">
        <v>51</v>
      </c>
      <c r="DD106">
        <v>33</v>
      </c>
      <c r="DE106">
        <v>48</v>
      </c>
      <c r="DF106">
        <v>32</v>
      </c>
      <c r="DG106">
        <v>57</v>
      </c>
      <c r="DH106">
        <v>40</v>
      </c>
      <c r="DI106">
        <v>31</v>
      </c>
      <c r="DJ106">
        <v>35</v>
      </c>
      <c r="DK106">
        <v>38</v>
      </c>
      <c r="DL106">
        <v>38</v>
      </c>
      <c r="DM106">
        <v>33</v>
      </c>
      <c r="DN106">
        <v>42</v>
      </c>
      <c r="DO106">
        <v>34</v>
      </c>
      <c r="DP106">
        <v>30</v>
      </c>
      <c r="DQ106">
        <v>30</v>
      </c>
      <c r="DR106">
        <v>24</v>
      </c>
      <c r="DS106">
        <v>31</v>
      </c>
      <c r="DT106">
        <v>28</v>
      </c>
      <c r="DU106">
        <v>34</v>
      </c>
      <c r="DV106">
        <v>28</v>
      </c>
      <c r="DW106">
        <v>35</v>
      </c>
      <c r="DX106">
        <v>30</v>
      </c>
      <c r="DY106">
        <v>39</v>
      </c>
      <c r="DZ106">
        <v>21</v>
      </c>
      <c r="EA106">
        <v>32</v>
      </c>
      <c r="EB106">
        <v>20</v>
      </c>
      <c r="EC106">
        <v>35</v>
      </c>
      <c r="ED106">
        <v>30</v>
      </c>
      <c r="EE106">
        <v>30</v>
      </c>
      <c r="EF106">
        <v>29</v>
      </c>
      <c r="EG106">
        <v>20</v>
      </c>
      <c r="EH106">
        <v>24</v>
      </c>
      <c r="EI106">
        <v>34</v>
      </c>
      <c r="EJ106">
        <v>35</v>
      </c>
      <c r="EK106">
        <v>27</v>
      </c>
      <c r="EL106">
        <v>15</v>
      </c>
      <c r="EM106">
        <v>21</v>
      </c>
      <c r="EN106">
        <v>27</v>
      </c>
      <c r="EO106">
        <v>22</v>
      </c>
      <c r="EP106">
        <v>16</v>
      </c>
      <c r="EQ106">
        <v>25</v>
      </c>
      <c r="ER106">
        <v>27</v>
      </c>
      <c r="ES106">
        <v>28</v>
      </c>
      <c r="ET106">
        <v>13</v>
      </c>
      <c r="EU106">
        <v>18</v>
      </c>
      <c r="EV106">
        <v>14</v>
      </c>
      <c r="EW106">
        <v>23</v>
      </c>
      <c r="EX106">
        <v>19</v>
      </c>
      <c r="EY106">
        <v>24</v>
      </c>
      <c r="EZ106">
        <v>16</v>
      </c>
      <c r="FA106">
        <v>16</v>
      </c>
      <c r="FB106">
        <v>12</v>
      </c>
      <c r="FC106">
        <v>18</v>
      </c>
      <c r="FD106">
        <v>13</v>
      </c>
      <c r="FE106">
        <v>12</v>
      </c>
      <c r="FF106">
        <v>15</v>
      </c>
      <c r="FG106">
        <v>12</v>
      </c>
      <c r="FH106">
        <v>8</v>
      </c>
      <c r="FI106">
        <v>13</v>
      </c>
      <c r="FJ106">
        <v>9</v>
      </c>
      <c r="FK106">
        <v>11</v>
      </c>
      <c r="FL106">
        <v>5</v>
      </c>
      <c r="FM106">
        <v>11</v>
      </c>
      <c r="FN106">
        <v>5</v>
      </c>
      <c r="FO106">
        <v>11</v>
      </c>
      <c r="FP106">
        <v>2</v>
      </c>
      <c r="FQ106">
        <v>7</v>
      </c>
      <c r="FR106">
        <v>7</v>
      </c>
      <c r="FS106">
        <v>3</v>
      </c>
      <c r="FT106">
        <v>5</v>
      </c>
      <c r="FU106">
        <v>10</v>
      </c>
      <c r="FV106">
        <v>2</v>
      </c>
      <c r="FW106">
        <v>3</v>
      </c>
      <c r="FX106">
        <v>1</v>
      </c>
      <c r="FY106">
        <v>8</v>
      </c>
      <c r="FZ106">
        <v>2</v>
      </c>
      <c r="GA106">
        <v>2</v>
      </c>
      <c r="GB106">
        <v>2</v>
      </c>
      <c r="GC106">
        <v>2</v>
      </c>
      <c r="GD106">
        <v>0</v>
      </c>
      <c r="GE106">
        <v>1</v>
      </c>
      <c r="GF106">
        <v>0</v>
      </c>
      <c r="GG106">
        <v>3</v>
      </c>
      <c r="GH106">
        <v>0</v>
      </c>
      <c r="GI106">
        <v>0</v>
      </c>
      <c r="GJ106">
        <v>0</v>
      </c>
      <c r="GK106">
        <v>0</v>
      </c>
      <c r="GL106">
        <v>0</v>
      </c>
      <c r="GM106">
        <v>0</v>
      </c>
      <c r="GN106">
        <v>0</v>
      </c>
      <c r="GO106">
        <v>0</v>
      </c>
      <c r="GP106">
        <v>0</v>
      </c>
      <c r="GQ106">
        <v>0</v>
      </c>
      <c r="GR106">
        <v>0</v>
      </c>
      <c r="GS106">
        <v>1</v>
      </c>
      <c r="GT106">
        <v>0</v>
      </c>
      <c r="GU106">
        <v>0</v>
      </c>
      <c r="GV106">
        <v>0</v>
      </c>
      <c r="GW106">
        <v>0</v>
      </c>
      <c r="GY106">
        <f t="shared" si="1"/>
        <v>1126</v>
      </c>
      <c r="HA106">
        <v>0</v>
      </c>
      <c r="HB106">
        <v>0</v>
      </c>
      <c r="HC106">
        <v>0</v>
      </c>
      <c r="HD106">
        <v>0</v>
      </c>
      <c r="HE106">
        <v>0</v>
      </c>
      <c r="HF106">
        <v>0</v>
      </c>
      <c r="HG106">
        <v>3</v>
      </c>
      <c r="HH106">
        <v>3</v>
      </c>
      <c r="HI106">
        <v>6</v>
      </c>
      <c r="HJ106">
        <v>0</v>
      </c>
      <c r="HK106">
        <v>0</v>
      </c>
      <c r="HL106">
        <v>0</v>
      </c>
      <c r="HM106">
        <v>2507</v>
      </c>
      <c r="HN106">
        <v>2561</v>
      </c>
      <c r="HO106">
        <v>5068</v>
      </c>
    </row>
    <row r="107" spans="1:223">
      <c r="A107" t="s">
        <v>1538</v>
      </c>
      <c r="B107">
        <v>21</v>
      </c>
      <c r="C107">
        <v>22</v>
      </c>
      <c r="D107">
        <v>16</v>
      </c>
      <c r="E107">
        <v>20</v>
      </c>
      <c r="F107">
        <v>20</v>
      </c>
      <c r="G107">
        <v>29</v>
      </c>
      <c r="H107">
        <v>27</v>
      </c>
      <c r="I107">
        <v>25</v>
      </c>
      <c r="J107">
        <v>31</v>
      </c>
      <c r="K107">
        <v>18</v>
      </c>
      <c r="L107">
        <v>18</v>
      </c>
      <c r="M107">
        <v>24</v>
      </c>
      <c r="N107">
        <v>20</v>
      </c>
      <c r="O107">
        <v>17</v>
      </c>
      <c r="P107">
        <v>22</v>
      </c>
      <c r="Q107">
        <v>33</v>
      </c>
      <c r="R107">
        <v>26</v>
      </c>
      <c r="S107">
        <v>26</v>
      </c>
      <c r="T107">
        <v>25</v>
      </c>
      <c r="U107">
        <v>20</v>
      </c>
      <c r="V107">
        <v>21</v>
      </c>
      <c r="W107">
        <v>24</v>
      </c>
      <c r="X107">
        <v>24</v>
      </c>
      <c r="Y107">
        <v>22</v>
      </c>
      <c r="Z107">
        <v>27</v>
      </c>
      <c r="AA107">
        <v>23</v>
      </c>
      <c r="AB107">
        <v>28</v>
      </c>
      <c r="AC107">
        <v>22</v>
      </c>
      <c r="AD107">
        <v>31</v>
      </c>
      <c r="AE107">
        <v>25</v>
      </c>
      <c r="AF107">
        <v>20</v>
      </c>
      <c r="AG107">
        <v>22</v>
      </c>
      <c r="AH107">
        <v>24</v>
      </c>
      <c r="AI107">
        <v>34</v>
      </c>
      <c r="AJ107">
        <v>26</v>
      </c>
      <c r="AK107">
        <v>21</v>
      </c>
      <c r="AL107">
        <v>25</v>
      </c>
      <c r="AM107">
        <v>29</v>
      </c>
      <c r="AN107">
        <v>21</v>
      </c>
      <c r="AO107">
        <v>17</v>
      </c>
      <c r="AP107">
        <v>26</v>
      </c>
      <c r="AQ107">
        <v>27</v>
      </c>
      <c r="AR107">
        <v>27</v>
      </c>
      <c r="AS107">
        <v>36</v>
      </c>
      <c r="AT107">
        <v>33</v>
      </c>
      <c r="AU107">
        <v>42</v>
      </c>
      <c r="AV107">
        <v>32</v>
      </c>
      <c r="AW107">
        <v>34</v>
      </c>
      <c r="AX107">
        <v>20</v>
      </c>
      <c r="AY107">
        <v>37</v>
      </c>
      <c r="AZ107">
        <v>38</v>
      </c>
      <c r="BA107">
        <v>35</v>
      </c>
      <c r="BB107">
        <v>31</v>
      </c>
      <c r="BC107">
        <v>36</v>
      </c>
      <c r="BD107">
        <v>33</v>
      </c>
      <c r="BE107">
        <v>31</v>
      </c>
      <c r="BF107">
        <v>32</v>
      </c>
      <c r="BG107">
        <v>31</v>
      </c>
      <c r="BH107">
        <v>32</v>
      </c>
      <c r="BI107">
        <v>40</v>
      </c>
      <c r="BJ107">
        <v>45</v>
      </c>
      <c r="BK107">
        <v>34</v>
      </c>
      <c r="BL107">
        <v>34</v>
      </c>
      <c r="BM107">
        <v>33</v>
      </c>
      <c r="BN107">
        <v>33</v>
      </c>
      <c r="BO107">
        <v>35</v>
      </c>
      <c r="BP107">
        <v>30</v>
      </c>
      <c r="BQ107">
        <v>28</v>
      </c>
      <c r="BR107">
        <v>24</v>
      </c>
      <c r="BS107">
        <v>25</v>
      </c>
      <c r="BT107">
        <v>28</v>
      </c>
      <c r="BU107">
        <v>28</v>
      </c>
      <c r="BV107">
        <v>26</v>
      </c>
      <c r="BW107">
        <v>16</v>
      </c>
      <c r="BX107">
        <v>41</v>
      </c>
      <c r="BY107">
        <v>30</v>
      </c>
      <c r="BZ107">
        <v>26</v>
      </c>
      <c r="CA107">
        <v>31</v>
      </c>
      <c r="CB107">
        <v>26</v>
      </c>
      <c r="CC107">
        <v>46</v>
      </c>
      <c r="CD107">
        <v>34</v>
      </c>
      <c r="CE107">
        <v>27</v>
      </c>
      <c r="CF107">
        <v>41</v>
      </c>
      <c r="CG107">
        <v>37</v>
      </c>
      <c r="CH107">
        <v>33</v>
      </c>
      <c r="CI107">
        <v>41</v>
      </c>
      <c r="CJ107">
        <v>40</v>
      </c>
      <c r="CK107">
        <v>40</v>
      </c>
      <c r="CL107">
        <v>42</v>
      </c>
      <c r="CM107">
        <v>42</v>
      </c>
      <c r="CN107">
        <v>41</v>
      </c>
      <c r="CO107">
        <v>47</v>
      </c>
      <c r="CP107">
        <v>46</v>
      </c>
      <c r="CQ107">
        <v>41</v>
      </c>
      <c r="CR107">
        <v>45</v>
      </c>
      <c r="CS107">
        <v>41</v>
      </c>
      <c r="CT107">
        <v>36</v>
      </c>
      <c r="CU107">
        <v>33</v>
      </c>
      <c r="CV107">
        <v>47</v>
      </c>
      <c r="CW107">
        <v>47</v>
      </c>
      <c r="CX107">
        <v>52</v>
      </c>
      <c r="CY107">
        <v>45</v>
      </c>
      <c r="CZ107">
        <v>37</v>
      </c>
      <c r="DA107">
        <v>50</v>
      </c>
      <c r="DB107">
        <v>43</v>
      </c>
      <c r="DC107">
        <v>44</v>
      </c>
      <c r="DD107">
        <v>34</v>
      </c>
      <c r="DE107">
        <v>53</v>
      </c>
      <c r="DF107">
        <v>38</v>
      </c>
      <c r="DG107">
        <v>47</v>
      </c>
      <c r="DH107">
        <v>38</v>
      </c>
      <c r="DI107">
        <v>22</v>
      </c>
      <c r="DJ107">
        <v>42</v>
      </c>
      <c r="DK107">
        <v>31</v>
      </c>
      <c r="DL107">
        <v>25</v>
      </c>
      <c r="DM107">
        <v>30</v>
      </c>
      <c r="DN107">
        <v>28</v>
      </c>
      <c r="DO107">
        <v>34</v>
      </c>
      <c r="DP107">
        <v>27</v>
      </c>
      <c r="DQ107">
        <v>32</v>
      </c>
      <c r="DR107">
        <v>29</v>
      </c>
      <c r="DS107">
        <v>24</v>
      </c>
      <c r="DT107">
        <v>29</v>
      </c>
      <c r="DU107">
        <v>23</v>
      </c>
      <c r="DV107">
        <v>24</v>
      </c>
      <c r="DW107">
        <v>24</v>
      </c>
      <c r="DX107">
        <v>24</v>
      </c>
      <c r="DY107">
        <v>36</v>
      </c>
      <c r="DZ107">
        <v>27</v>
      </c>
      <c r="EA107">
        <v>18</v>
      </c>
      <c r="EB107">
        <v>17</v>
      </c>
      <c r="EC107">
        <v>12</v>
      </c>
      <c r="ED107">
        <v>16</v>
      </c>
      <c r="EE107">
        <v>25</v>
      </c>
      <c r="EF107">
        <v>25</v>
      </c>
      <c r="EG107">
        <v>17</v>
      </c>
      <c r="EH107">
        <v>13</v>
      </c>
      <c r="EI107">
        <v>24</v>
      </c>
      <c r="EJ107">
        <v>18</v>
      </c>
      <c r="EK107">
        <v>23</v>
      </c>
      <c r="EL107">
        <v>22</v>
      </c>
      <c r="EM107">
        <v>23</v>
      </c>
      <c r="EN107">
        <v>17</v>
      </c>
      <c r="EO107">
        <v>20</v>
      </c>
      <c r="EP107">
        <v>8</v>
      </c>
      <c r="EQ107">
        <v>8</v>
      </c>
      <c r="ER107">
        <v>12</v>
      </c>
      <c r="ES107">
        <v>9</v>
      </c>
      <c r="ET107">
        <v>10</v>
      </c>
      <c r="EU107">
        <v>21</v>
      </c>
      <c r="EV107">
        <v>9</v>
      </c>
      <c r="EW107">
        <v>18</v>
      </c>
      <c r="EX107">
        <v>7</v>
      </c>
      <c r="EY107">
        <v>17</v>
      </c>
      <c r="EZ107">
        <v>8</v>
      </c>
      <c r="FA107">
        <v>14</v>
      </c>
      <c r="FB107">
        <v>9</v>
      </c>
      <c r="FC107">
        <v>16</v>
      </c>
      <c r="FD107">
        <v>2</v>
      </c>
      <c r="FE107">
        <v>6</v>
      </c>
      <c r="FF107">
        <v>4</v>
      </c>
      <c r="FG107">
        <v>12</v>
      </c>
      <c r="FH107">
        <v>2</v>
      </c>
      <c r="FI107">
        <v>11</v>
      </c>
      <c r="FJ107">
        <v>5</v>
      </c>
      <c r="FK107">
        <v>8</v>
      </c>
      <c r="FL107">
        <v>3</v>
      </c>
      <c r="FM107">
        <v>1</v>
      </c>
      <c r="FN107">
        <v>5</v>
      </c>
      <c r="FO107">
        <v>6</v>
      </c>
      <c r="FP107">
        <v>4</v>
      </c>
      <c r="FQ107">
        <v>1</v>
      </c>
      <c r="FR107">
        <v>1</v>
      </c>
      <c r="FS107">
        <v>2</v>
      </c>
      <c r="FT107">
        <v>0</v>
      </c>
      <c r="FU107">
        <v>4</v>
      </c>
      <c r="FV107">
        <v>1</v>
      </c>
      <c r="FW107">
        <v>1</v>
      </c>
      <c r="FX107">
        <v>1</v>
      </c>
      <c r="FY107">
        <v>0</v>
      </c>
      <c r="FZ107">
        <v>1</v>
      </c>
      <c r="GA107">
        <v>1</v>
      </c>
      <c r="GB107">
        <v>0</v>
      </c>
      <c r="GC107">
        <v>0</v>
      </c>
      <c r="GD107">
        <v>0</v>
      </c>
      <c r="GE107">
        <v>1</v>
      </c>
      <c r="GF107">
        <v>1</v>
      </c>
      <c r="GG107">
        <v>0</v>
      </c>
      <c r="GH107">
        <v>0</v>
      </c>
      <c r="GI107">
        <v>2</v>
      </c>
      <c r="GJ107">
        <v>0</v>
      </c>
      <c r="GK107">
        <v>0</v>
      </c>
      <c r="GL107">
        <v>0</v>
      </c>
      <c r="GM107">
        <v>0</v>
      </c>
      <c r="GN107">
        <v>0</v>
      </c>
      <c r="GO107">
        <v>0</v>
      </c>
      <c r="GP107">
        <v>0</v>
      </c>
      <c r="GQ107">
        <v>0</v>
      </c>
      <c r="GR107">
        <v>0</v>
      </c>
      <c r="GS107">
        <v>0</v>
      </c>
      <c r="GT107">
        <v>0</v>
      </c>
      <c r="GU107">
        <v>0</v>
      </c>
      <c r="GV107">
        <v>0</v>
      </c>
      <c r="GW107">
        <v>0</v>
      </c>
      <c r="GY107">
        <f t="shared" si="1"/>
        <v>782</v>
      </c>
      <c r="HA107">
        <v>0</v>
      </c>
      <c r="HB107">
        <v>0</v>
      </c>
      <c r="HC107">
        <v>0</v>
      </c>
      <c r="HD107">
        <v>0</v>
      </c>
      <c r="HE107">
        <v>0</v>
      </c>
      <c r="HF107">
        <v>0</v>
      </c>
      <c r="HG107">
        <v>2</v>
      </c>
      <c r="HH107">
        <v>0</v>
      </c>
      <c r="HI107">
        <v>2</v>
      </c>
      <c r="HJ107">
        <v>2</v>
      </c>
      <c r="HK107">
        <v>0</v>
      </c>
      <c r="HL107">
        <v>2</v>
      </c>
      <c r="HM107">
        <v>2217</v>
      </c>
      <c r="HN107">
        <v>2340</v>
      </c>
      <c r="HO107">
        <v>4557</v>
      </c>
    </row>
    <row r="108" spans="1:223">
      <c r="A108" t="s">
        <v>1539</v>
      </c>
      <c r="B108">
        <v>47</v>
      </c>
      <c r="C108">
        <v>32</v>
      </c>
      <c r="D108">
        <v>62</v>
      </c>
      <c r="E108">
        <v>40</v>
      </c>
      <c r="F108">
        <v>38</v>
      </c>
      <c r="G108">
        <v>33</v>
      </c>
      <c r="H108">
        <v>48</v>
      </c>
      <c r="I108">
        <v>53</v>
      </c>
      <c r="J108">
        <v>52</v>
      </c>
      <c r="K108">
        <v>45</v>
      </c>
      <c r="L108">
        <v>48</v>
      </c>
      <c r="M108">
        <v>43</v>
      </c>
      <c r="N108">
        <v>49</v>
      </c>
      <c r="O108">
        <v>60</v>
      </c>
      <c r="P108">
        <v>53</v>
      </c>
      <c r="Q108">
        <v>45</v>
      </c>
      <c r="R108">
        <v>54</v>
      </c>
      <c r="S108">
        <v>57</v>
      </c>
      <c r="T108">
        <v>58</v>
      </c>
      <c r="U108">
        <v>50</v>
      </c>
      <c r="V108">
        <v>56</v>
      </c>
      <c r="W108">
        <v>46</v>
      </c>
      <c r="X108">
        <v>39</v>
      </c>
      <c r="Y108">
        <v>53</v>
      </c>
      <c r="Z108">
        <v>51</v>
      </c>
      <c r="AA108">
        <v>72</v>
      </c>
      <c r="AB108">
        <v>61</v>
      </c>
      <c r="AC108">
        <v>53</v>
      </c>
      <c r="AD108">
        <v>58</v>
      </c>
      <c r="AE108">
        <v>50</v>
      </c>
      <c r="AF108">
        <v>59</v>
      </c>
      <c r="AG108">
        <v>67</v>
      </c>
      <c r="AH108">
        <v>47</v>
      </c>
      <c r="AI108">
        <v>58</v>
      </c>
      <c r="AJ108">
        <v>62</v>
      </c>
      <c r="AK108">
        <v>57</v>
      </c>
      <c r="AL108">
        <v>63</v>
      </c>
      <c r="AM108">
        <v>64</v>
      </c>
      <c r="AN108">
        <v>73</v>
      </c>
      <c r="AO108">
        <v>53</v>
      </c>
      <c r="AP108">
        <v>66</v>
      </c>
      <c r="AQ108">
        <v>56</v>
      </c>
      <c r="AR108">
        <v>65</v>
      </c>
      <c r="AS108">
        <v>65</v>
      </c>
      <c r="AT108">
        <v>63</v>
      </c>
      <c r="AU108">
        <v>75</v>
      </c>
      <c r="AV108">
        <v>78</v>
      </c>
      <c r="AW108">
        <v>72</v>
      </c>
      <c r="AX108">
        <v>84</v>
      </c>
      <c r="AY108">
        <v>85</v>
      </c>
      <c r="AZ108">
        <v>87</v>
      </c>
      <c r="BA108">
        <v>91</v>
      </c>
      <c r="BB108">
        <v>78</v>
      </c>
      <c r="BC108">
        <v>68</v>
      </c>
      <c r="BD108">
        <v>93</v>
      </c>
      <c r="BE108">
        <v>76</v>
      </c>
      <c r="BF108">
        <v>74</v>
      </c>
      <c r="BG108">
        <v>91</v>
      </c>
      <c r="BH108">
        <v>81</v>
      </c>
      <c r="BI108">
        <v>74</v>
      </c>
      <c r="BJ108">
        <v>81</v>
      </c>
      <c r="BK108">
        <v>74</v>
      </c>
      <c r="BL108">
        <v>76</v>
      </c>
      <c r="BM108">
        <v>63</v>
      </c>
      <c r="BN108">
        <v>71</v>
      </c>
      <c r="BO108">
        <v>58</v>
      </c>
      <c r="BP108">
        <v>66</v>
      </c>
      <c r="BQ108">
        <v>60</v>
      </c>
      <c r="BR108">
        <v>54</v>
      </c>
      <c r="BS108">
        <v>58</v>
      </c>
      <c r="BT108">
        <v>53</v>
      </c>
      <c r="BU108">
        <v>46</v>
      </c>
      <c r="BV108">
        <v>61</v>
      </c>
      <c r="BW108">
        <v>53</v>
      </c>
      <c r="BX108">
        <v>87</v>
      </c>
      <c r="BY108">
        <v>63</v>
      </c>
      <c r="BZ108">
        <v>63</v>
      </c>
      <c r="CA108">
        <v>65</v>
      </c>
      <c r="CB108">
        <v>79</v>
      </c>
      <c r="CC108">
        <v>82</v>
      </c>
      <c r="CD108">
        <v>73</v>
      </c>
      <c r="CE108">
        <v>75</v>
      </c>
      <c r="CF108">
        <v>73</v>
      </c>
      <c r="CG108">
        <v>84</v>
      </c>
      <c r="CH108">
        <v>81</v>
      </c>
      <c r="CI108">
        <v>95</v>
      </c>
      <c r="CJ108">
        <v>90</v>
      </c>
      <c r="CK108">
        <v>91</v>
      </c>
      <c r="CL108">
        <v>102</v>
      </c>
      <c r="CM108">
        <v>89</v>
      </c>
      <c r="CN108">
        <v>84</v>
      </c>
      <c r="CO108">
        <v>115</v>
      </c>
      <c r="CP108">
        <v>117</v>
      </c>
      <c r="CQ108">
        <v>100</v>
      </c>
      <c r="CR108">
        <v>110</v>
      </c>
      <c r="CS108">
        <v>91</v>
      </c>
      <c r="CT108">
        <v>104</v>
      </c>
      <c r="CU108">
        <v>107</v>
      </c>
      <c r="CV108">
        <v>94</v>
      </c>
      <c r="CW108">
        <v>100</v>
      </c>
      <c r="CX108">
        <v>114</v>
      </c>
      <c r="CY108">
        <v>112</v>
      </c>
      <c r="CZ108">
        <v>91</v>
      </c>
      <c r="DA108">
        <v>74</v>
      </c>
      <c r="DB108">
        <v>88</v>
      </c>
      <c r="DC108">
        <v>93</v>
      </c>
      <c r="DD108">
        <v>94</v>
      </c>
      <c r="DE108">
        <v>92</v>
      </c>
      <c r="DF108">
        <v>78</v>
      </c>
      <c r="DG108">
        <v>75</v>
      </c>
      <c r="DH108">
        <v>77</v>
      </c>
      <c r="DI108">
        <v>64</v>
      </c>
      <c r="DJ108">
        <v>83</v>
      </c>
      <c r="DK108">
        <v>96</v>
      </c>
      <c r="DL108">
        <v>65</v>
      </c>
      <c r="DM108">
        <v>62</v>
      </c>
      <c r="DN108">
        <v>54</v>
      </c>
      <c r="DO108">
        <v>74</v>
      </c>
      <c r="DP108">
        <v>61</v>
      </c>
      <c r="DQ108">
        <v>58</v>
      </c>
      <c r="DR108">
        <v>54</v>
      </c>
      <c r="DS108">
        <v>75</v>
      </c>
      <c r="DT108">
        <v>66</v>
      </c>
      <c r="DU108">
        <v>65</v>
      </c>
      <c r="DV108">
        <v>47</v>
      </c>
      <c r="DW108">
        <v>54</v>
      </c>
      <c r="DX108">
        <v>63</v>
      </c>
      <c r="DY108">
        <v>64</v>
      </c>
      <c r="DZ108">
        <v>47</v>
      </c>
      <c r="EA108">
        <v>50</v>
      </c>
      <c r="EB108">
        <v>38</v>
      </c>
      <c r="EC108">
        <v>58</v>
      </c>
      <c r="ED108">
        <v>41</v>
      </c>
      <c r="EE108">
        <v>59</v>
      </c>
      <c r="EF108">
        <v>49</v>
      </c>
      <c r="EG108">
        <v>60</v>
      </c>
      <c r="EH108">
        <v>42</v>
      </c>
      <c r="EI108">
        <v>42</v>
      </c>
      <c r="EJ108">
        <v>42</v>
      </c>
      <c r="EK108">
        <v>62</v>
      </c>
      <c r="EL108">
        <v>51</v>
      </c>
      <c r="EM108">
        <v>47</v>
      </c>
      <c r="EN108">
        <v>39</v>
      </c>
      <c r="EO108">
        <v>60</v>
      </c>
      <c r="EP108">
        <v>34</v>
      </c>
      <c r="EQ108">
        <v>33</v>
      </c>
      <c r="ER108">
        <v>34</v>
      </c>
      <c r="ES108">
        <v>43</v>
      </c>
      <c r="ET108">
        <v>34</v>
      </c>
      <c r="EU108">
        <v>27</v>
      </c>
      <c r="EV108">
        <v>39</v>
      </c>
      <c r="EW108">
        <v>40</v>
      </c>
      <c r="EX108">
        <v>19</v>
      </c>
      <c r="EY108">
        <v>35</v>
      </c>
      <c r="EZ108">
        <v>19</v>
      </c>
      <c r="FA108">
        <v>45</v>
      </c>
      <c r="FB108">
        <v>29</v>
      </c>
      <c r="FC108">
        <v>35</v>
      </c>
      <c r="FD108">
        <v>13</v>
      </c>
      <c r="FE108">
        <v>28</v>
      </c>
      <c r="FF108">
        <v>13</v>
      </c>
      <c r="FG108">
        <v>20</v>
      </c>
      <c r="FH108">
        <v>13</v>
      </c>
      <c r="FI108">
        <v>16</v>
      </c>
      <c r="FJ108">
        <v>16</v>
      </c>
      <c r="FK108">
        <v>22</v>
      </c>
      <c r="FL108">
        <v>10</v>
      </c>
      <c r="FM108">
        <v>5</v>
      </c>
      <c r="FN108">
        <v>8</v>
      </c>
      <c r="FO108">
        <v>15</v>
      </c>
      <c r="FP108">
        <v>7</v>
      </c>
      <c r="FQ108">
        <v>15</v>
      </c>
      <c r="FR108">
        <v>4</v>
      </c>
      <c r="FS108">
        <v>8</v>
      </c>
      <c r="FT108">
        <v>5</v>
      </c>
      <c r="FU108">
        <v>7</v>
      </c>
      <c r="FV108">
        <v>1</v>
      </c>
      <c r="FW108">
        <v>5</v>
      </c>
      <c r="FX108">
        <v>4</v>
      </c>
      <c r="FY108">
        <v>4</v>
      </c>
      <c r="FZ108">
        <v>3</v>
      </c>
      <c r="GA108">
        <v>0</v>
      </c>
      <c r="GB108">
        <v>0</v>
      </c>
      <c r="GC108">
        <v>2</v>
      </c>
      <c r="GD108">
        <v>1</v>
      </c>
      <c r="GE108">
        <v>2</v>
      </c>
      <c r="GF108">
        <v>0</v>
      </c>
      <c r="GG108">
        <v>6</v>
      </c>
      <c r="GH108">
        <v>2</v>
      </c>
      <c r="GI108">
        <v>0</v>
      </c>
      <c r="GJ108">
        <v>0</v>
      </c>
      <c r="GK108">
        <v>1</v>
      </c>
      <c r="GL108">
        <v>0</v>
      </c>
      <c r="GM108">
        <v>1</v>
      </c>
      <c r="GN108">
        <v>0</v>
      </c>
      <c r="GO108">
        <v>0</v>
      </c>
      <c r="GP108">
        <v>0</v>
      </c>
      <c r="GQ108">
        <v>0</v>
      </c>
      <c r="GR108">
        <v>0</v>
      </c>
      <c r="GS108">
        <v>0</v>
      </c>
      <c r="GT108">
        <v>0</v>
      </c>
      <c r="GU108">
        <v>0</v>
      </c>
      <c r="GV108">
        <v>0</v>
      </c>
      <c r="GW108">
        <v>1</v>
      </c>
      <c r="GY108">
        <f t="shared" si="1"/>
        <v>1999</v>
      </c>
      <c r="HA108">
        <v>0</v>
      </c>
      <c r="HB108">
        <v>0</v>
      </c>
      <c r="HC108">
        <v>0</v>
      </c>
      <c r="HD108">
        <v>0</v>
      </c>
      <c r="HE108">
        <v>0</v>
      </c>
      <c r="HF108">
        <v>0</v>
      </c>
      <c r="HG108">
        <v>3</v>
      </c>
      <c r="HH108">
        <v>1</v>
      </c>
      <c r="HI108">
        <v>4</v>
      </c>
      <c r="HJ108">
        <v>0</v>
      </c>
      <c r="HK108">
        <v>0</v>
      </c>
      <c r="HL108">
        <v>0</v>
      </c>
      <c r="HM108">
        <v>5161</v>
      </c>
      <c r="HN108">
        <v>5266</v>
      </c>
      <c r="HO108">
        <v>10427</v>
      </c>
    </row>
    <row r="109" spans="1:223">
      <c r="A109" t="s">
        <v>1540</v>
      </c>
      <c r="B109">
        <v>36</v>
      </c>
      <c r="C109">
        <v>28</v>
      </c>
      <c r="D109">
        <v>16</v>
      </c>
      <c r="E109">
        <v>23</v>
      </c>
      <c r="F109">
        <v>18</v>
      </c>
      <c r="G109">
        <v>24</v>
      </c>
      <c r="H109">
        <v>32</v>
      </c>
      <c r="I109">
        <v>27</v>
      </c>
      <c r="J109">
        <v>31</v>
      </c>
      <c r="K109">
        <v>20</v>
      </c>
      <c r="L109">
        <v>31</v>
      </c>
      <c r="M109">
        <v>28</v>
      </c>
      <c r="N109">
        <v>36</v>
      </c>
      <c r="O109">
        <v>31</v>
      </c>
      <c r="P109">
        <v>38</v>
      </c>
      <c r="Q109">
        <v>27</v>
      </c>
      <c r="R109">
        <v>41</v>
      </c>
      <c r="S109">
        <v>29</v>
      </c>
      <c r="T109">
        <v>31</v>
      </c>
      <c r="U109">
        <v>30</v>
      </c>
      <c r="V109">
        <v>31</v>
      </c>
      <c r="W109">
        <v>37</v>
      </c>
      <c r="X109">
        <v>30</v>
      </c>
      <c r="Y109">
        <v>30</v>
      </c>
      <c r="Z109">
        <v>33</v>
      </c>
      <c r="AA109">
        <v>21</v>
      </c>
      <c r="AB109">
        <v>23</v>
      </c>
      <c r="AC109">
        <v>27</v>
      </c>
      <c r="AD109">
        <v>40</v>
      </c>
      <c r="AE109">
        <v>30</v>
      </c>
      <c r="AF109">
        <v>30</v>
      </c>
      <c r="AG109">
        <v>36</v>
      </c>
      <c r="AH109">
        <v>25</v>
      </c>
      <c r="AI109">
        <v>39</v>
      </c>
      <c r="AJ109">
        <v>36</v>
      </c>
      <c r="AK109">
        <v>31</v>
      </c>
      <c r="AL109">
        <v>33</v>
      </c>
      <c r="AM109">
        <v>31</v>
      </c>
      <c r="AN109">
        <v>48</v>
      </c>
      <c r="AO109">
        <v>28</v>
      </c>
      <c r="AP109">
        <v>37</v>
      </c>
      <c r="AQ109">
        <v>27</v>
      </c>
      <c r="AR109">
        <v>36</v>
      </c>
      <c r="AS109">
        <v>31</v>
      </c>
      <c r="AT109">
        <v>41</v>
      </c>
      <c r="AU109">
        <v>33</v>
      </c>
      <c r="AV109">
        <v>47</v>
      </c>
      <c r="AW109">
        <v>50</v>
      </c>
      <c r="AX109">
        <v>39</v>
      </c>
      <c r="AY109">
        <v>46</v>
      </c>
      <c r="AZ109">
        <v>55</v>
      </c>
      <c r="BA109">
        <v>42</v>
      </c>
      <c r="BB109">
        <v>60</v>
      </c>
      <c r="BC109">
        <v>46</v>
      </c>
      <c r="BD109">
        <v>60</v>
      </c>
      <c r="BE109">
        <v>31</v>
      </c>
      <c r="BF109">
        <v>59</v>
      </c>
      <c r="BG109">
        <v>55</v>
      </c>
      <c r="BH109">
        <v>63</v>
      </c>
      <c r="BI109">
        <v>47</v>
      </c>
      <c r="BJ109">
        <v>35</v>
      </c>
      <c r="BK109">
        <v>46</v>
      </c>
      <c r="BL109">
        <v>43</v>
      </c>
      <c r="BM109">
        <v>39</v>
      </c>
      <c r="BN109">
        <v>50</v>
      </c>
      <c r="BO109">
        <v>38</v>
      </c>
      <c r="BP109">
        <v>56</v>
      </c>
      <c r="BQ109">
        <v>40</v>
      </c>
      <c r="BR109">
        <v>50</v>
      </c>
      <c r="BS109">
        <v>48</v>
      </c>
      <c r="BT109">
        <v>40</v>
      </c>
      <c r="BU109">
        <v>52</v>
      </c>
      <c r="BV109">
        <v>45</v>
      </c>
      <c r="BW109">
        <v>39</v>
      </c>
      <c r="BX109">
        <v>42</v>
      </c>
      <c r="BY109">
        <v>43</v>
      </c>
      <c r="BZ109">
        <v>61</v>
      </c>
      <c r="CA109">
        <v>31</v>
      </c>
      <c r="CB109">
        <v>57</v>
      </c>
      <c r="CC109">
        <v>46</v>
      </c>
      <c r="CD109">
        <v>55</v>
      </c>
      <c r="CE109">
        <v>62</v>
      </c>
      <c r="CF109">
        <v>66</v>
      </c>
      <c r="CG109">
        <v>48</v>
      </c>
      <c r="CH109">
        <v>39</v>
      </c>
      <c r="CI109">
        <v>53</v>
      </c>
      <c r="CJ109">
        <v>54</v>
      </c>
      <c r="CK109">
        <v>60</v>
      </c>
      <c r="CL109">
        <v>54</v>
      </c>
      <c r="CM109">
        <v>47</v>
      </c>
      <c r="CN109">
        <v>56</v>
      </c>
      <c r="CO109">
        <v>48</v>
      </c>
      <c r="CP109">
        <v>50</v>
      </c>
      <c r="CQ109">
        <v>68</v>
      </c>
      <c r="CR109">
        <v>53</v>
      </c>
      <c r="CS109">
        <v>62</v>
      </c>
      <c r="CT109">
        <v>58</v>
      </c>
      <c r="CU109">
        <v>67</v>
      </c>
      <c r="CV109">
        <v>60</v>
      </c>
      <c r="CW109">
        <v>57</v>
      </c>
      <c r="CX109">
        <v>66</v>
      </c>
      <c r="CY109">
        <v>67</v>
      </c>
      <c r="CZ109">
        <v>54</v>
      </c>
      <c r="DA109">
        <v>65</v>
      </c>
      <c r="DB109">
        <v>59</v>
      </c>
      <c r="DC109">
        <v>72</v>
      </c>
      <c r="DD109">
        <v>54</v>
      </c>
      <c r="DE109">
        <v>54</v>
      </c>
      <c r="DF109">
        <v>37</v>
      </c>
      <c r="DG109">
        <v>63</v>
      </c>
      <c r="DH109">
        <v>48</v>
      </c>
      <c r="DI109">
        <v>54</v>
      </c>
      <c r="DJ109">
        <v>44</v>
      </c>
      <c r="DK109">
        <v>52</v>
      </c>
      <c r="DL109">
        <v>41</v>
      </c>
      <c r="DM109">
        <v>54</v>
      </c>
      <c r="DN109">
        <v>44</v>
      </c>
      <c r="DO109">
        <v>51</v>
      </c>
      <c r="DP109">
        <v>45</v>
      </c>
      <c r="DQ109">
        <v>41</v>
      </c>
      <c r="DR109">
        <v>60</v>
      </c>
      <c r="DS109">
        <v>50</v>
      </c>
      <c r="DT109">
        <v>38</v>
      </c>
      <c r="DU109">
        <v>40</v>
      </c>
      <c r="DV109">
        <v>39</v>
      </c>
      <c r="DW109">
        <v>46</v>
      </c>
      <c r="DX109">
        <v>54</v>
      </c>
      <c r="DY109">
        <v>38</v>
      </c>
      <c r="DZ109">
        <v>33</v>
      </c>
      <c r="EA109">
        <v>39</v>
      </c>
      <c r="EB109">
        <v>43</v>
      </c>
      <c r="EC109">
        <v>35</v>
      </c>
      <c r="ED109">
        <v>34</v>
      </c>
      <c r="EE109">
        <v>36</v>
      </c>
      <c r="EF109">
        <v>37</v>
      </c>
      <c r="EG109">
        <v>32</v>
      </c>
      <c r="EH109">
        <v>28</v>
      </c>
      <c r="EI109">
        <v>33</v>
      </c>
      <c r="EJ109">
        <v>30</v>
      </c>
      <c r="EK109">
        <v>37</v>
      </c>
      <c r="EL109">
        <v>29</v>
      </c>
      <c r="EM109">
        <v>27</v>
      </c>
      <c r="EN109">
        <v>25</v>
      </c>
      <c r="EO109">
        <v>38</v>
      </c>
      <c r="EP109">
        <v>18</v>
      </c>
      <c r="EQ109">
        <v>31</v>
      </c>
      <c r="ER109">
        <v>16</v>
      </c>
      <c r="ES109">
        <v>28</v>
      </c>
      <c r="ET109">
        <v>22</v>
      </c>
      <c r="EU109">
        <v>37</v>
      </c>
      <c r="EV109">
        <v>14</v>
      </c>
      <c r="EW109">
        <v>21</v>
      </c>
      <c r="EX109">
        <v>13</v>
      </c>
      <c r="EY109">
        <v>19</v>
      </c>
      <c r="EZ109">
        <v>14</v>
      </c>
      <c r="FA109">
        <v>19</v>
      </c>
      <c r="FB109">
        <v>16</v>
      </c>
      <c r="FC109">
        <v>15</v>
      </c>
      <c r="FD109">
        <v>15</v>
      </c>
      <c r="FE109">
        <v>17</v>
      </c>
      <c r="FF109">
        <v>13</v>
      </c>
      <c r="FG109">
        <v>16</v>
      </c>
      <c r="FH109">
        <v>11</v>
      </c>
      <c r="FI109">
        <v>12</v>
      </c>
      <c r="FJ109">
        <v>7</v>
      </c>
      <c r="FK109">
        <v>17</v>
      </c>
      <c r="FL109">
        <v>10</v>
      </c>
      <c r="FM109">
        <v>9</v>
      </c>
      <c r="FN109">
        <v>7</v>
      </c>
      <c r="FO109">
        <v>11</v>
      </c>
      <c r="FP109">
        <v>5</v>
      </c>
      <c r="FQ109">
        <v>4</v>
      </c>
      <c r="FR109">
        <v>3</v>
      </c>
      <c r="FS109">
        <v>7</v>
      </c>
      <c r="FT109">
        <v>1</v>
      </c>
      <c r="FU109">
        <v>4</v>
      </c>
      <c r="FV109">
        <v>1</v>
      </c>
      <c r="FW109">
        <v>4</v>
      </c>
      <c r="FX109">
        <v>0</v>
      </c>
      <c r="FY109">
        <v>2</v>
      </c>
      <c r="FZ109">
        <v>1</v>
      </c>
      <c r="GA109">
        <v>2</v>
      </c>
      <c r="GB109">
        <v>0</v>
      </c>
      <c r="GC109">
        <v>1</v>
      </c>
      <c r="GD109">
        <v>2</v>
      </c>
      <c r="GE109">
        <v>1</v>
      </c>
      <c r="GF109">
        <v>0</v>
      </c>
      <c r="GG109">
        <v>1</v>
      </c>
      <c r="GH109">
        <v>0</v>
      </c>
      <c r="GI109">
        <v>3</v>
      </c>
      <c r="GJ109">
        <v>2</v>
      </c>
      <c r="GK109">
        <v>0</v>
      </c>
      <c r="GL109">
        <v>0</v>
      </c>
      <c r="GM109">
        <v>1</v>
      </c>
      <c r="GN109">
        <v>0</v>
      </c>
      <c r="GO109">
        <v>0</v>
      </c>
      <c r="GP109">
        <v>0</v>
      </c>
      <c r="GQ109">
        <v>0</v>
      </c>
      <c r="GR109">
        <v>0</v>
      </c>
      <c r="GS109">
        <v>0</v>
      </c>
      <c r="GT109">
        <v>1</v>
      </c>
      <c r="GU109">
        <v>0</v>
      </c>
      <c r="GV109">
        <v>0</v>
      </c>
      <c r="GW109">
        <v>1</v>
      </c>
      <c r="GY109">
        <f t="shared" si="1"/>
        <v>1376</v>
      </c>
      <c r="HA109">
        <v>0</v>
      </c>
      <c r="HB109">
        <v>0</v>
      </c>
      <c r="HC109">
        <v>0</v>
      </c>
      <c r="HD109">
        <v>0</v>
      </c>
      <c r="HE109">
        <v>0</v>
      </c>
      <c r="HF109">
        <v>0</v>
      </c>
      <c r="HG109">
        <v>1</v>
      </c>
      <c r="HH109">
        <v>2</v>
      </c>
      <c r="HI109">
        <v>3</v>
      </c>
      <c r="HJ109">
        <v>0</v>
      </c>
      <c r="HK109">
        <v>1</v>
      </c>
      <c r="HL109">
        <v>1</v>
      </c>
      <c r="HM109">
        <v>3295</v>
      </c>
      <c r="HN109">
        <v>3289</v>
      </c>
      <c r="HO109">
        <v>6584</v>
      </c>
    </row>
    <row r="110" spans="1:223">
      <c r="A110" t="s">
        <v>1541</v>
      </c>
      <c r="B110">
        <v>34</v>
      </c>
      <c r="C110">
        <v>31</v>
      </c>
      <c r="D110">
        <v>42</v>
      </c>
      <c r="E110">
        <v>32</v>
      </c>
      <c r="F110">
        <v>38</v>
      </c>
      <c r="G110">
        <v>42</v>
      </c>
      <c r="H110">
        <v>44</v>
      </c>
      <c r="I110">
        <v>34</v>
      </c>
      <c r="J110">
        <v>43</v>
      </c>
      <c r="K110">
        <v>34</v>
      </c>
      <c r="L110">
        <v>36</v>
      </c>
      <c r="M110">
        <v>33</v>
      </c>
      <c r="N110">
        <v>44</v>
      </c>
      <c r="O110">
        <v>31</v>
      </c>
      <c r="P110">
        <v>60</v>
      </c>
      <c r="Q110">
        <v>45</v>
      </c>
      <c r="R110">
        <v>46</v>
      </c>
      <c r="S110">
        <v>46</v>
      </c>
      <c r="T110">
        <v>48</v>
      </c>
      <c r="U110">
        <v>54</v>
      </c>
      <c r="V110">
        <v>37</v>
      </c>
      <c r="W110">
        <v>49</v>
      </c>
      <c r="X110">
        <v>55</v>
      </c>
      <c r="Y110">
        <v>52</v>
      </c>
      <c r="Z110">
        <v>57</v>
      </c>
      <c r="AA110">
        <v>47</v>
      </c>
      <c r="AB110">
        <v>47</v>
      </c>
      <c r="AC110">
        <v>46</v>
      </c>
      <c r="AD110">
        <v>42</v>
      </c>
      <c r="AE110">
        <v>41</v>
      </c>
      <c r="AF110">
        <v>52</v>
      </c>
      <c r="AG110">
        <v>50</v>
      </c>
      <c r="AH110">
        <v>48</v>
      </c>
      <c r="AI110">
        <v>55</v>
      </c>
      <c r="AJ110">
        <v>51</v>
      </c>
      <c r="AK110">
        <v>49</v>
      </c>
      <c r="AL110">
        <v>57</v>
      </c>
      <c r="AM110">
        <v>61</v>
      </c>
      <c r="AN110">
        <v>46</v>
      </c>
      <c r="AO110">
        <v>58</v>
      </c>
      <c r="AP110">
        <v>62</v>
      </c>
      <c r="AQ110">
        <v>40</v>
      </c>
      <c r="AR110">
        <v>41</v>
      </c>
      <c r="AS110">
        <v>42</v>
      </c>
      <c r="AT110">
        <v>57</v>
      </c>
      <c r="AU110">
        <v>42</v>
      </c>
      <c r="AV110">
        <v>73</v>
      </c>
      <c r="AW110">
        <v>53</v>
      </c>
      <c r="AX110">
        <v>46</v>
      </c>
      <c r="AY110">
        <v>69</v>
      </c>
      <c r="AZ110">
        <v>69</v>
      </c>
      <c r="BA110">
        <v>59</v>
      </c>
      <c r="BB110">
        <v>55</v>
      </c>
      <c r="BC110">
        <v>48</v>
      </c>
      <c r="BD110">
        <v>54</v>
      </c>
      <c r="BE110">
        <v>56</v>
      </c>
      <c r="BF110">
        <v>63</v>
      </c>
      <c r="BG110">
        <v>63</v>
      </c>
      <c r="BH110">
        <v>56</v>
      </c>
      <c r="BI110">
        <v>54</v>
      </c>
      <c r="BJ110">
        <v>58</v>
      </c>
      <c r="BK110">
        <v>52</v>
      </c>
      <c r="BL110">
        <v>52</v>
      </c>
      <c r="BM110">
        <v>47</v>
      </c>
      <c r="BN110">
        <v>77</v>
      </c>
      <c r="BO110">
        <v>41</v>
      </c>
      <c r="BP110">
        <v>58</v>
      </c>
      <c r="BQ110">
        <v>55</v>
      </c>
      <c r="BR110">
        <v>52</v>
      </c>
      <c r="BS110">
        <v>51</v>
      </c>
      <c r="BT110">
        <v>65</v>
      </c>
      <c r="BU110">
        <v>59</v>
      </c>
      <c r="BV110">
        <v>58</v>
      </c>
      <c r="BW110">
        <v>67</v>
      </c>
      <c r="BX110">
        <v>80</v>
      </c>
      <c r="BY110">
        <v>44</v>
      </c>
      <c r="BZ110">
        <v>66</v>
      </c>
      <c r="CA110">
        <v>49</v>
      </c>
      <c r="CB110">
        <v>59</v>
      </c>
      <c r="CC110">
        <v>59</v>
      </c>
      <c r="CD110">
        <v>82</v>
      </c>
      <c r="CE110">
        <v>70</v>
      </c>
      <c r="CF110">
        <v>60</v>
      </c>
      <c r="CG110">
        <v>78</v>
      </c>
      <c r="CH110">
        <v>90</v>
      </c>
      <c r="CI110">
        <v>86</v>
      </c>
      <c r="CJ110">
        <v>115</v>
      </c>
      <c r="CK110">
        <v>81</v>
      </c>
      <c r="CL110">
        <v>74</v>
      </c>
      <c r="CM110">
        <v>69</v>
      </c>
      <c r="CN110">
        <v>79</v>
      </c>
      <c r="CO110">
        <v>76</v>
      </c>
      <c r="CP110">
        <v>82</v>
      </c>
      <c r="CQ110">
        <v>77</v>
      </c>
      <c r="CR110">
        <v>85</v>
      </c>
      <c r="CS110">
        <v>83</v>
      </c>
      <c r="CT110">
        <v>73</v>
      </c>
      <c r="CU110">
        <v>55</v>
      </c>
      <c r="CV110">
        <v>81</v>
      </c>
      <c r="CW110">
        <v>70</v>
      </c>
      <c r="CX110">
        <v>69</v>
      </c>
      <c r="CY110">
        <v>80</v>
      </c>
      <c r="CZ110">
        <v>83</v>
      </c>
      <c r="DA110">
        <v>58</v>
      </c>
      <c r="DB110">
        <v>63</v>
      </c>
      <c r="DC110">
        <v>90</v>
      </c>
      <c r="DD110">
        <v>66</v>
      </c>
      <c r="DE110">
        <v>61</v>
      </c>
      <c r="DF110">
        <v>63</v>
      </c>
      <c r="DG110">
        <v>55</v>
      </c>
      <c r="DH110">
        <v>55</v>
      </c>
      <c r="DI110">
        <v>55</v>
      </c>
      <c r="DJ110">
        <v>56</v>
      </c>
      <c r="DK110">
        <v>58</v>
      </c>
      <c r="DL110">
        <v>60</v>
      </c>
      <c r="DM110">
        <v>47</v>
      </c>
      <c r="DN110">
        <v>52</v>
      </c>
      <c r="DO110">
        <v>62</v>
      </c>
      <c r="DP110">
        <v>42</v>
      </c>
      <c r="DQ110">
        <v>50</v>
      </c>
      <c r="DR110">
        <v>31</v>
      </c>
      <c r="DS110">
        <v>49</v>
      </c>
      <c r="DT110">
        <v>52</v>
      </c>
      <c r="DU110">
        <v>54</v>
      </c>
      <c r="DV110">
        <v>36</v>
      </c>
      <c r="DW110">
        <v>34</v>
      </c>
      <c r="DX110">
        <v>52</v>
      </c>
      <c r="DY110">
        <v>64</v>
      </c>
      <c r="DZ110">
        <v>36</v>
      </c>
      <c r="EA110">
        <v>50</v>
      </c>
      <c r="EB110">
        <v>40</v>
      </c>
      <c r="EC110">
        <v>40</v>
      </c>
      <c r="ED110">
        <v>28</v>
      </c>
      <c r="EE110">
        <v>40</v>
      </c>
      <c r="EF110">
        <v>30</v>
      </c>
      <c r="EG110">
        <v>38</v>
      </c>
      <c r="EH110">
        <v>36</v>
      </c>
      <c r="EI110">
        <v>43</v>
      </c>
      <c r="EJ110">
        <v>30</v>
      </c>
      <c r="EK110">
        <v>39</v>
      </c>
      <c r="EL110">
        <v>32</v>
      </c>
      <c r="EM110">
        <v>46</v>
      </c>
      <c r="EN110">
        <v>35</v>
      </c>
      <c r="EO110">
        <v>37</v>
      </c>
      <c r="EP110">
        <v>29</v>
      </c>
      <c r="EQ110">
        <v>41</v>
      </c>
      <c r="ER110">
        <v>29</v>
      </c>
      <c r="ES110">
        <v>27</v>
      </c>
      <c r="ET110">
        <v>22</v>
      </c>
      <c r="EU110">
        <v>25</v>
      </c>
      <c r="EV110">
        <v>21</v>
      </c>
      <c r="EW110">
        <v>30</v>
      </c>
      <c r="EX110">
        <v>22</v>
      </c>
      <c r="EY110">
        <v>32</v>
      </c>
      <c r="EZ110">
        <v>13</v>
      </c>
      <c r="FA110">
        <v>23</v>
      </c>
      <c r="FB110">
        <v>17</v>
      </c>
      <c r="FC110">
        <v>19</v>
      </c>
      <c r="FD110">
        <v>13</v>
      </c>
      <c r="FE110">
        <v>19</v>
      </c>
      <c r="FF110">
        <v>23</v>
      </c>
      <c r="FG110">
        <v>30</v>
      </c>
      <c r="FH110">
        <v>6</v>
      </c>
      <c r="FI110">
        <v>18</v>
      </c>
      <c r="FJ110">
        <v>16</v>
      </c>
      <c r="FK110">
        <v>16</v>
      </c>
      <c r="FL110">
        <v>8</v>
      </c>
      <c r="FM110">
        <v>13</v>
      </c>
      <c r="FN110">
        <v>15</v>
      </c>
      <c r="FO110">
        <v>12</v>
      </c>
      <c r="FP110">
        <v>8</v>
      </c>
      <c r="FQ110">
        <v>11</v>
      </c>
      <c r="FR110">
        <v>3</v>
      </c>
      <c r="FS110">
        <v>7</v>
      </c>
      <c r="FT110">
        <v>3</v>
      </c>
      <c r="FU110">
        <v>11</v>
      </c>
      <c r="FV110">
        <v>1</v>
      </c>
      <c r="FW110">
        <v>5</v>
      </c>
      <c r="FX110">
        <v>1</v>
      </c>
      <c r="FY110">
        <v>2</v>
      </c>
      <c r="FZ110">
        <v>2</v>
      </c>
      <c r="GA110">
        <v>3</v>
      </c>
      <c r="GB110">
        <v>4</v>
      </c>
      <c r="GC110">
        <v>2</v>
      </c>
      <c r="GD110">
        <v>2</v>
      </c>
      <c r="GE110">
        <v>2</v>
      </c>
      <c r="GF110">
        <v>2</v>
      </c>
      <c r="GG110">
        <v>3</v>
      </c>
      <c r="GH110">
        <v>1</v>
      </c>
      <c r="GI110">
        <v>2</v>
      </c>
      <c r="GJ110">
        <v>1</v>
      </c>
      <c r="GK110">
        <v>2</v>
      </c>
      <c r="GL110">
        <v>0</v>
      </c>
      <c r="GM110">
        <v>1</v>
      </c>
      <c r="GN110">
        <v>0</v>
      </c>
      <c r="GO110">
        <v>3</v>
      </c>
      <c r="GP110">
        <v>0</v>
      </c>
      <c r="GQ110">
        <v>0</v>
      </c>
      <c r="GR110">
        <v>1</v>
      </c>
      <c r="GS110">
        <v>0</v>
      </c>
      <c r="GT110">
        <v>0</v>
      </c>
      <c r="GU110">
        <v>0</v>
      </c>
      <c r="GV110">
        <v>0</v>
      </c>
      <c r="GW110">
        <v>1</v>
      </c>
      <c r="GY110">
        <f t="shared" si="1"/>
        <v>1595</v>
      </c>
      <c r="HA110">
        <v>0</v>
      </c>
      <c r="HB110">
        <v>0</v>
      </c>
      <c r="HC110">
        <v>0</v>
      </c>
      <c r="HD110">
        <v>0</v>
      </c>
      <c r="HE110">
        <v>0</v>
      </c>
      <c r="HF110">
        <v>0</v>
      </c>
      <c r="HG110">
        <v>3</v>
      </c>
      <c r="HH110">
        <v>3</v>
      </c>
      <c r="HI110">
        <v>6</v>
      </c>
      <c r="HJ110">
        <v>0</v>
      </c>
      <c r="HK110">
        <v>0</v>
      </c>
      <c r="HL110">
        <v>0</v>
      </c>
      <c r="HM110">
        <v>4262</v>
      </c>
      <c r="HN110">
        <v>4198</v>
      </c>
      <c r="HO110">
        <v>8460</v>
      </c>
    </row>
    <row r="111" spans="1:223">
      <c r="A111" t="s">
        <v>1542</v>
      </c>
      <c r="B111">
        <v>29</v>
      </c>
      <c r="C111">
        <v>32</v>
      </c>
      <c r="D111">
        <v>40</v>
      </c>
      <c r="E111">
        <v>24</v>
      </c>
      <c r="F111">
        <v>23</v>
      </c>
      <c r="G111">
        <v>27</v>
      </c>
      <c r="H111">
        <v>35</v>
      </c>
      <c r="I111">
        <v>31</v>
      </c>
      <c r="J111">
        <v>49</v>
      </c>
      <c r="K111">
        <v>41</v>
      </c>
      <c r="L111">
        <v>46</v>
      </c>
      <c r="M111">
        <v>39</v>
      </c>
      <c r="N111">
        <v>34</v>
      </c>
      <c r="O111">
        <v>41</v>
      </c>
      <c r="P111">
        <v>41</v>
      </c>
      <c r="Q111">
        <v>41</v>
      </c>
      <c r="R111">
        <v>47</v>
      </c>
      <c r="S111">
        <v>44</v>
      </c>
      <c r="T111">
        <v>55</v>
      </c>
      <c r="U111">
        <v>47</v>
      </c>
      <c r="V111">
        <v>49</v>
      </c>
      <c r="W111">
        <v>45</v>
      </c>
      <c r="X111">
        <v>42</v>
      </c>
      <c r="Y111">
        <v>46</v>
      </c>
      <c r="Z111">
        <v>61</v>
      </c>
      <c r="AA111">
        <v>39</v>
      </c>
      <c r="AB111">
        <v>43</v>
      </c>
      <c r="AC111">
        <v>32</v>
      </c>
      <c r="AD111">
        <v>47</v>
      </c>
      <c r="AE111">
        <v>44</v>
      </c>
      <c r="AF111">
        <v>50</v>
      </c>
      <c r="AG111">
        <v>43</v>
      </c>
      <c r="AH111">
        <v>58</v>
      </c>
      <c r="AI111">
        <v>43</v>
      </c>
      <c r="AJ111">
        <v>65</v>
      </c>
      <c r="AK111">
        <v>35</v>
      </c>
      <c r="AL111">
        <v>40</v>
      </c>
      <c r="AM111">
        <v>43</v>
      </c>
      <c r="AN111">
        <v>56</v>
      </c>
      <c r="AO111">
        <v>35</v>
      </c>
      <c r="AP111">
        <v>53</v>
      </c>
      <c r="AQ111">
        <v>38</v>
      </c>
      <c r="AR111">
        <v>41</v>
      </c>
      <c r="AS111">
        <v>54</v>
      </c>
      <c r="AT111">
        <v>53</v>
      </c>
      <c r="AU111">
        <v>55</v>
      </c>
      <c r="AV111">
        <v>59</v>
      </c>
      <c r="AW111">
        <v>60</v>
      </c>
      <c r="AX111">
        <v>53</v>
      </c>
      <c r="AY111">
        <v>59</v>
      </c>
      <c r="AZ111">
        <v>58</v>
      </c>
      <c r="BA111">
        <v>66</v>
      </c>
      <c r="BB111">
        <v>75</v>
      </c>
      <c r="BC111">
        <v>66</v>
      </c>
      <c r="BD111">
        <v>74</v>
      </c>
      <c r="BE111">
        <v>64</v>
      </c>
      <c r="BF111">
        <v>76</v>
      </c>
      <c r="BG111">
        <v>52</v>
      </c>
      <c r="BH111">
        <v>57</v>
      </c>
      <c r="BI111">
        <v>55</v>
      </c>
      <c r="BJ111">
        <v>53</v>
      </c>
      <c r="BK111">
        <v>52</v>
      </c>
      <c r="BL111">
        <v>48</v>
      </c>
      <c r="BM111">
        <v>52</v>
      </c>
      <c r="BN111">
        <v>73</v>
      </c>
      <c r="BO111">
        <v>47</v>
      </c>
      <c r="BP111">
        <v>54</v>
      </c>
      <c r="BQ111">
        <v>48</v>
      </c>
      <c r="BR111">
        <v>70</v>
      </c>
      <c r="BS111">
        <v>48</v>
      </c>
      <c r="BT111">
        <v>48</v>
      </c>
      <c r="BU111">
        <v>57</v>
      </c>
      <c r="BV111">
        <v>65</v>
      </c>
      <c r="BW111">
        <v>46</v>
      </c>
      <c r="BX111">
        <v>62</v>
      </c>
      <c r="BY111">
        <v>50</v>
      </c>
      <c r="BZ111">
        <v>68</v>
      </c>
      <c r="CA111">
        <v>67</v>
      </c>
      <c r="CB111">
        <v>61</v>
      </c>
      <c r="CC111">
        <v>70</v>
      </c>
      <c r="CD111">
        <v>72</v>
      </c>
      <c r="CE111">
        <v>78</v>
      </c>
      <c r="CF111">
        <v>70</v>
      </c>
      <c r="CG111">
        <v>68</v>
      </c>
      <c r="CH111">
        <v>74</v>
      </c>
      <c r="CI111">
        <v>60</v>
      </c>
      <c r="CJ111">
        <v>81</v>
      </c>
      <c r="CK111">
        <v>73</v>
      </c>
      <c r="CL111">
        <v>96</v>
      </c>
      <c r="CM111">
        <v>91</v>
      </c>
      <c r="CN111">
        <v>65</v>
      </c>
      <c r="CO111">
        <v>94</v>
      </c>
      <c r="CP111">
        <v>77</v>
      </c>
      <c r="CQ111">
        <v>98</v>
      </c>
      <c r="CR111">
        <v>87</v>
      </c>
      <c r="CS111">
        <v>77</v>
      </c>
      <c r="CT111">
        <v>80</v>
      </c>
      <c r="CU111">
        <v>80</v>
      </c>
      <c r="CV111">
        <v>70</v>
      </c>
      <c r="CW111">
        <v>86</v>
      </c>
      <c r="CX111">
        <v>68</v>
      </c>
      <c r="CY111">
        <v>81</v>
      </c>
      <c r="CZ111">
        <v>52</v>
      </c>
      <c r="DA111">
        <v>60</v>
      </c>
      <c r="DB111">
        <v>79</v>
      </c>
      <c r="DC111">
        <v>93</v>
      </c>
      <c r="DD111">
        <v>66</v>
      </c>
      <c r="DE111">
        <v>71</v>
      </c>
      <c r="DF111">
        <v>70</v>
      </c>
      <c r="DG111">
        <v>84</v>
      </c>
      <c r="DH111">
        <v>74</v>
      </c>
      <c r="DI111">
        <v>52</v>
      </c>
      <c r="DJ111">
        <v>72</v>
      </c>
      <c r="DK111">
        <v>85</v>
      </c>
      <c r="DL111">
        <v>63</v>
      </c>
      <c r="DM111">
        <v>59</v>
      </c>
      <c r="DN111">
        <v>62</v>
      </c>
      <c r="DO111">
        <v>59</v>
      </c>
      <c r="DP111">
        <v>42</v>
      </c>
      <c r="DQ111">
        <v>75</v>
      </c>
      <c r="DR111">
        <v>51</v>
      </c>
      <c r="DS111">
        <v>75</v>
      </c>
      <c r="DT111">
        <v>48</v>
      </c>
      <c r="DU111">
        <v>52</v>
      </c>
      <c r="DV111">
        <v>54</v>
      </c>
      <c r="DW111">
        <v>53</v>
      </c>
      <c r="DX111">
        <v>43</v>
      </c>
      <c r="DY111">
        <v>55</v>
      </c>
      <c r="DZ111">
        <v>39</v>
      </c>
      <c r="EA111">
        <v>37</v>
      </c>
      <c r="EB111">
        <v>41</v>
      </c>
      <c r="EC111">
        <v>36</v>
      </c>
      <c r="ED111">
        <v>41</v>
      </c>
      <c r="EE111">
        <v>56</v>
      </c>
      <c r="EF111">
        <v>26</v>
      </c>
      <c r="EG111">
        <v>51</v>
      </c>
      <c r="EH111">
        <v>44</v>
      </c>
      <c r="EI111">
        <v>43</v>
      </c>
      <c r="EJ111">
        <v>44</v>
      </c>
      <c r="EK111">
        <v>40</v>
      </c>
      <c r="EL111">
        <v>43</v>
      </c>
      <c r="EM111">
        <v>53</v>
      </c>
      <c r="EN111">
        <v>41</v>
      </c>
      <c r="EO111">
        <v>52</v>
      </c>
      <c r="EP111">
        <v>41</v>
      </c>
      <c r="EQ111">
        <v>43</v>
      </c>
      <c r="ER111">
        <v>38</v>
      </c>
      <c r="ES111">
        <v>39</v>
      </c>
      <c r="ET111">
        <v>33</v>
      </c>
      <c r="EU111">
        <v>33</v>
      </c>
      <c r="EV111">
        <v>28</v>
      </c>
      <c r="EW111">
        <v>32</v>
      </c>
      <c r="EX111">
        <v>31</v>
      </c>
      <c r="EY111">
        <v>35</v>
      </c>
      <c r="EZ111">
        <v>22</v>
      </c>
      <c r="FA111">
        <v>19</v>
      </c>
      <c r="FB111">
        <v>13</v>
      </c>
      <c r="FC111">
        <v>18</v>
      </c>
      <c r="FD111">
        <v>15</v>
      </c>
      <c r="FE111">
        <v>23</v>
      </c>
      <c r="FF111">
        <v>17</v>
      </c>
      <c r="FG111">
        <v>20</v>
      </c>
      <c r="FH111">
        <v>8</v>
      </c>
      <c r="FI111">
        <v>16</v>
      </c>
      <c r="FJ111">
        <v>12</v>
      </c>
      <c r="FK111">
        <v>24</v>
      </c>
      <c r="FL111">
        <v>3</v>
      </c>
      <c r="FM111">
        <v>18</v>
      </c>
      <c r="FN111">
        <v>7</v>
      </c>
      <c r="FO111">
        <v>13</v>
      </c>
      <c r="FP111">
        <v>9</v>
      </c>
      <c r="FQ111">
        <v>8</v>
      </c>
      <c r="FR111">
        <v>5</v>
      </c>
      <c r="FS111">
        <v>9</v>
      </c>
      <c r="FT111">
        <v>4</v>
      </c>
      <c r="FU111">
        <v>13</v>
      </c>
      <c r="FV111">
        <v>5</v>
      </c>
      <c r="FW111">
        <v>4</v>
      </c>
      <c r="FX111">
        <v>2</v>
      </c>
      <c r="FY111">
        <v>5</v>
      </c>
      <c r="FZ111">
        <v>2</v>
      </c>
      <c r="GA111">
        <v>3</v>
      </c>
      <c r="GB111">
        <v>0</v>
      </c>
      <c r="GC111">
        <v>3</v>
      </c>
      <c r="GD111">
        <v>2</v>
      </c>
      <c r="GE111">
        <v>2</v>
      </c>
      <c r="GF111">
        <v>0</v>
      </c>
      <c r="GG111">
        <v>1</v>
      </c>
      <c r="GH111">
        <v>1</v>
      </c>
      <c r="GI111">
        <v>0</v>
      </c>
      <c r="GJ111">
        <v>0</v>
      </c>
      <c r="GK111">
        <v>2</v>
      </c>
      <c r="GL111">
        <v>1</v>
      </c>
      <c r="GM111">
        <v>1</v>
      </c>
      <c r="GN111">
        <v>0</v>
      </c>
      <c r="GO111">
        <v>1</v>
      </c>
      <c r="GP111">
        <v>0</v>
      </c>
      <c r="GQ111">
        <v>0</v>
      </c>
      <c r="GR111">
        <v>0</v>
      </c>
      <c r="GS111">
        <v>0</v>
      </c>
      <c r="GT111">
        <v>0</v>
      </c>
      <c r="GU111">
        <v>0</v>
      </c>
      <c r="GV111">
        <v>0</v>
      </c>
      <c r="GW111">
        <v>0</v>
      </c>
      <c r="GY111">
        <f t="shared" si="1"/>
        <v>1802</v>
      </c>
      <c r="HA111">
        <v>0</v>
      </c>
      <c r="HB111">
        <v>0</v>
      </c>
      <c r="HC111">
        <v>0</v>
      </c>
      <c r="HD111">
        <v>0</v>
      </c>
      <c r="HE111">
        <v>0</v>
      </c>
      <c r="HF111">
        <v>0</v>
      </c>
      <c r="HG111">
        <v>3</v>
      </c>
      <c r="HH111">
        <v>0</v>
      </c>
      <c r="HI111">
        <v>3</v>
      </c>
      <c r="HJ111">
        <v>1</v>
      </c>
      <c r="HK111">
        <v>0</v>
      </c>
      <c r="HL111">
        <v>1</v>
      </c>
      <c r="HM111">
        <v>4349</v>
      </c>
      <c r="HN111">
        <v>4390</v>
      </c>
      <c r="HO111">
        <v>8739</v>
      </c>
    </row>
    <row r="112" spans="1:223">
      <c r="A112" t="s">
        <v>1543</v>
      </c>
      <c r="B112">
        <v>25</v>
      </c>
      <c r="C112">
        <v>31</v>
      </c>
      <c r="D112">
        <v>31</v>
      </c>
      <c r="E112">
        <v>35</v>
      </c>
      <c r="F112">
        <v>28</v>
      </c>
      <c r="G112">
        <v>30</v>
      </c>
      <c r="H112">
        <v>30</v>
      </c>
      <c r="I112">
        <v>25</v>
      </c>
      <c r="J112">
        <v>27</v>
      </c>
      <c r="K112">
        <v>34</v>
      </c>
      <c r="L112">
        <v>41</v>
      </c>
      <c r="M112">
        <v>26</v>
      </c>
      <c r="N112">
        <v>47</v>
      </c>
      <c r="O112">
        <v>27</v>
      </c>
      <c r="P112">
        <v>33</v>
      </c>
      <c r="Q112">
        <v>33</v>
      </c>
      <c r="R112">
        <v>37</v>
      </c>
      <c r="S112">
        <v>38</v>
      </c>
      <c r="T112">
        <v>38</v>
      </c>
      <c r="U112">
        <v>33</v>
      </c>
      <c r="V112">
        <v>34</v>
      </c>
      <c r="W112">
        <v>43</v>
      </c>
      <c r="X112">
        <v>38</v>
      </c>
      <c r="Y112">
        <v>33</v>
      </c>
      <c r="Z112">
        <v>48</v>
      </c>
      <c r="AA112">
        <v>31</v>
      </c>
      <c r="AB112">
        <v>40</v>
      </c>
      <c r="AC112">
        <v>33</v>
      </c>
      <c r="AD112">
        <v>34</v>
      </c>
      <c r="AE112">
        <v>27</v>
      </c>
      <c r="AF112">
        <v>46</v>
      </c>
      <c r="AG112">
        <v>43</v>
      </c>
      <c r="AH112">
        <v>49</v>
      </c>
      <c r="AI112">
        <v>39</v>
      </c>
      <c r="AJ112">
        <v>39</v>
      </c>
      <c r="AK112">
        <v>38</v>
      </c>
      <c r="AL112">
        <v>59</v>
      </c>
      <c r="AM112">
        <v>47</v>
      </c>
      <c r="AN112">
        <v>42</v>
      </c>
      <c r="AO112">
        <v>56</v>
      </c>
      <c r="AP112">
        <v>53</v>
      </c>
      <c r="AQ112">
        <v>40</v>
      </c>
      <c r="AR112">
        <v>42</v>
      </c>
      <c r="AS112">
        <v>38</v>
      </c>
      <c r="AT112">
        <v>48</v>
      </c>
      <c r="AU112">
        <v>47</v>
      </c>
      <c r="AV112">
        <v>57</v>
      </c>
      <c r="AW112">
        <v>56</v>
      </c>
      <c r="AX112">
        <v>66</v>
      </c>
      <c r="AY112">
        <v>52</v>
      </c>
      <c r="AZ112">
        <v>58</v>
      </c>
      <c r="BA112">
        <v>54</v>
      </c>
      <c r="BB112">
        <v>56</v>
      </c>
      <c r="BC112">
        <v>48</v>
      </c>
      <c r="BD112">
        <v>55</v>
      </c>
      <c r="BE112">
        <v>54</v>
      </c>
      <c r="BF112">
        <v>51</v>
      </c>
      <c r="BG112">
        <v>40</v>
      </c>
      <c r="BH112">
        <v>53</v>
      </c>
      <c r="BI112">
        <v>59</v>
      </c>
      <c r="BJ112">
        <v>47</v>
      </c>
      <c r="BK112">
        <v>31</v>
      </c>
      <c r="BL112">
        <v>52</v>
      </c>
      <c r="BM112">
        <v>61</v>
      </c>
      <c r="BN112">
        <v>35</v>
      </c>
      <c r="BO112">
        <v>47</v>
      </c>
      <c r="BP112">
        <v>55</v>
      </c>
      <c r="BQ112">
        <v>41</v>
      </c>
      <c r="BR112">
        <v>51</v>
      </c>
      <c r="BS112">
        <v>50</v>
      </c>
      <c r="BT112">
        <v>52</v>
      </c>
      <c r="BU112">
        <v>39</v>
      </c>
      <c r="BV112">
        <v>51</v>
      </c>
      <c r="BW112">
        <v>35</v>
      </c>
      <c r="BX112">
        <v>49</v>
      </c>
      <c r="BY112">
        <v>46</v>
      </c>
      <c r="BZ112">
        <v>52</v>
      </c>
      <c r="CA112">
        <v>42</v>
      </c>
      <c r="CB112">
        <v>47</v>
      </c>
      <c r="CC112">
        <v>47</v>
      </c>
      <c r="CD112">
        <v>74</v>
      </c>
      <c r="CE112">
        <v>66</v>
      </c>
      <c r="CF112">
        <v>64</v>
      </c>
      <c r="CG112">
        <v>83</v>
      </c>
      <c r="CH112">
        <v>66</v>
      </c>
      <c r="CI112">
        <v>79</v>
      </c>
      <c r="CJ112">
        <v>56</v>
      </c>
      <c r="CK112">
        <v>76</v>
      </c>
      <c r="CL112">
        <v>76</v>
      </c>
      <c r="CM112">
        <v>68</v>
      </c>
      <c r="CN112">
        <v>87</v>
      </c>
      <c r="CO112">
        <v>64</v>
      </c>
      <c r="CP112">
        <v>82</v>
      </c>
      <c r="CQ112">
        <v>61</v>
      </c>
      <c r="CR112">
        <v>64</v>
      </c>
      <c r="CS112">
        <v>67</v>
      </c>
      <c r="CT112">
        <v>71</v>
      </c>
      <c r="CU112">
        <v>65</v>
      </c>
      <c r="CV112">
        <v>72</v>
      </c>
      <c r="CW112">
        <v>83</v>
      </c>
      <c r="CX112">
        <v>65</v>
      </c>
      <c r="CY112">
        <v>68</v>
      </c>
      <c r="CZ112">
        <v>59</v>
      </c>
      <c r="DA112">
        <v>51</v>
      </c>
      <c r="DB112">
        <v>77</v>
      </c>
      <c r="DC112">
        <v>71</v>
      </c>
      <c r="DD112">
        <v>60</v>
      </c>
      <c r="DE112">
        <v>43</v>
      </c>
      <c r="DF112">
        <v>55</v>
      </c>
      <c r="DG112">
        <v>52</v>
      </c>
      <c r="DH112">
        <v>55</v>
      </c>
      <c r="DI112">
        <v>57</v>
      </c>
      <c r="DJ112">
        <v>59</v>
      </c>
      <c r="DK112">
        <v>58</v>
      </c>
      <c r="DL112">
        <v>51</v>
      </c>
      <c r="DM112">
        <v>58</v>
      </c>
      <c r="DN112">
        <v>45</v>
      </c>
      <c r="DO112">
        <v>42</v>
      </c>
      <c r="DP112">
        <v>40</v>
      </c>
      <c r="DQ112">
        <v>49</v>
      </c>
      <c r="DR112">
        <v>65</v>
      </c>
      <c r="DS112">
        <v>48</v>
      </c>
      <c r="DT112">
        <v>51</v>
      </c>
      <c r="DU112">
        <v>38</v>
      </c>
      <c r="DV112">
        <v>34</v>
      </c>
      <c r="DW112">
        <v>39</v>
      </c>
      <c r="DX112">
        <v>32</v>
      </c>
      <c r="DY112">
        <v>35</v>
      </c>
      <c r="DZ112">
        <v>34</v>
      </c>
      <c r="EA112">
        <v>50</v>
      </c>
      <c r="EB112">
        <v>37</v>
      </c>
      <c r="EC112">
        <v>31</v>
      </c>
      <c r="ED112">
        <v>30</v>
      </c>
      <c r="EE112">
        <v>45</v>
      </c>
      <c r="EF112">
        <v>35</v>
      </c>
      <c r="EG112">
        <v>32</v>
      </c>
      <c r="EH112">
        <v>31</v>
      </c>
      <c r="EI112">
        <v>37</v>
      </c>
      <c r="EJ112">
        <v>31</v>
      </c>
      <c r="EK112">
        <v>36</v>
      </c>
      <c r="EL112">
        <v>29</v>
      </c>
      <c r="EM112">
        <v>35</v>
      </c>
      <c r="EN112">
        <v>33</v>
      </c>
      <c r="EO112">
        <v>34</v>
      </c>
      <c r="EP112">
        <v>18</v>
      </c>
      <c r="EQ112">
        <v>20</v>
      </c>
      <c r="ER112">
        <v>22</v>
      </c>
      <c r="ES112">
        <v>34</v>
      </c>
      <c r="ET112">
        <v>24</v>
      </c>
      <c r="EU112">
        <v>30</v>
      </c>
      <c r="EV112">
        <v>13</v>
      </c>
      <c r="EW112">
        <v>21</v>
      </c>
      <c r="EX112">
        <v>18</v>
      </c>
      <c r="EY112">
        <v>22</v>
      </c>
      <c r="EZ112">
        <v>16</v>
      </c>
      <c r="FA112">
        <v>18</v>
      </c>
      <c r="FB112">
        <v>14</v>
      </c>
      <c r="FC112">
        <v>20</v>
      </c>
      <c r="FD112">
        <v>14</v>
      </c>
      <c r="FE112">
        <v>14</v>
      </c>
      <c r="FF112">
        <v>19</v>
      </c>
      <c r="FG112">
        <v>20</v>
      </c>
      <c r="FH112">
        <v>10</v>
      </c>
      <c r="FI112">
        <v>13</v>
      </c>
      <c r="FJ112">
        <v>7</v>
      </c>
      <c r="FK112">
        <v>13</v>
      </c>
      <c r="FL112">
        <v>4</v>
      </c>
      <c r="FM112">
        <v>12</v>
      </c>
      <c r="FN112">
        <v>11</v>
      </c>
      <c r="FO112">
        <v>6</v>
      </c>
      <c r="FP112">
        <v>8</v>
      </c>
      <c r="FQ112">
        <v>10</v>
      </c>
      <c r="FR112">
        <v>4</v>
      </c>
      <c r="FS112">
        <v>8</v>
      </c>
      <c r="FT112">
        <v>6</v>
      </c>
      <c r="FU112">
        <v>9</v>
      </c>
      <c r="FV112">
        <v>2</v>
      </c>
      <c r="FW112">
        <v>4</v>
      </c>
      <c r="FX112">
        <v>1</v>
      </c>
      <c r="FY112">
        <v>3</v>
      </c>
      <c r="FZ112">
        <v>0</v>
      </c>
      <c r="GA112">
        <v>1</v>
      </c>
      <c r="GB112">
        <v>1</v>
      </c>
      <c r="GC112">
        <v>2</v>
      </c>
      <c r="GD112">
        <v>1</v>
      </c>
      <c r="GE112">
        <v>4</v>
      </c>
      <c r="GF112">
        <v>0</v>
      </c>
      <c r="GG112">
        <v>1</v>
      </c>
      <c r="GH112">
        <v>1</v>
      </c>
      <c r="GI112">
        <v>1</v>
      </c>
      <c r="GJ112">
        <v>0</v>
      </c>
      <c r="GK112">
        <v>3</v>
      </c>
      <c r="GL112">
        <v>0</v>
      </c>
      <c r="GM112">
        <v>0</v>
      </c>
      <c r="GN112">
        <v>0</v>
      </c>
      <c r="GO112">
        <v>0</v>
      </c>
      <c r="GP112">
        <v>0</v>
      </c>
      <c r="GQ112">
        <v>0</v>
      </c>
      <c r="GR112">
        <v>0</v>
      </c>
      <c r="GS112">
        <v>0</v>
      </c>
      <c r="GT112">
        <v>0</v>
      </c>
      <c r="GU112">
        <v>1</v>
      </c>
      <c r="GV112">
        <v>0</v>
      </c>
      <c r="GW112">
        <v>0</v>
      </c>
      <c r="GY112">
        <f t="shared" si="1"/>
        <v>1406</v>
      </c>
      <c r="HA112">
        <v>0</v>
      </c>
      <c r="HB112">
        <v>0</v>
      </c>
      <c r="HC112">
        <v>0</v>
      </c>
      <c r="HD112">
        <v>0</v>
      </c>
      <c r="HE112">
        <v>0</v>
      </c>
      <c r="HF112">
        <v>0</v>
      </c>
      <c r="HG112">
        <v>2</v>
      </c>
      <c r="HH112">
        <v>1</v>
      </c>
      <c r="HI112">
        <v>3</v>
      </c>
      <c r="HJ112">
        <v>0</v>
      </c>
      <c r="HK112">
        <v>0</v>
      </c>
      <c r="HL112">
        <v>0</v>
      </c>
      <c r="HM112">
        <v>3732</v>
      </c>
      <c r="HN112">
        <v>3641</v>
      </c>
      <c r="HO112">
        <v>7373</v>
      </c>
    </row>
    <row r="113" spans="1:223">
      <c r="A113" t="s">
        <v>1544</v>
      </c>
      <c r="B113">
        <v>23</v>
      </c>
      <c r="C113">
        <v>24</v>
      </c>
      <c r="D113">
        <v>28</v>
      </c>
      <c r="E113">
        <v>32</v>
      </c>
      <c r="F113">
        <v>39</v>
      </c>
      <c r="G113">
        <v>25</v>
      </c>
      <c r="H113">
        <v>49</v>
      </c>
      <c r="I113">
        <v>23</v>
      </c>
      <c r="J113">
        <v>32</v>
      </c>
      <c r="K113">
        <v>33</v>
      </c>
      <c r="L113">
        <v>39</v>
      </c>
      <c r="M113">
        <v>27</v>
      </c>
      <c r="N113">
        <v>44</v>
      </c>
      <c r="O113">
        <v>35</v>
      </c>
      <c r="P113">
        <v>43</v>
      </c>
      <c r="Q113">
        <v>39</v>
      </c>
      <c r="R113">
        <v>53</v>
      </c>
      <c r="S113">
        <v>44</v>
      </c>
      <c r="T113">
        <v>42</v>
      </c>
      <c r="U113">
        <v>42</v>
      </c>
      <c r="V113">
        <v>46</v>
      </c>
      <c r="W113">
        <v>44</v>
      </c>
      <c r="X113">
        <v>35</v>
      </c>
      <c r="Y113">
        <v>50</v>
      </c>
      <c r="Z113">
        <v>55</v>
      </c>
      <c r="AA113">
        <v>49</v>
      </c>
      <c r="AB113">
        <v>45</v>
      </c>
      <c r="AC113">
        <v>36</v>
      </c>
      <c r="AD113">
        <v>49</v>
      </c>
      <c r="AE113">
        <v>40</v>
      </c>
      <c r="AF113">
        <v>37</v>
      </c>
      <c r="AG113">
        <v>40</v>
      </c>
      <c r="AH113">
        <v>57</v>
      </c>
      <c r="AI113">
        <v>48</v>
      </c>
      <c r="AJ113">
        <v>36</v>
      </c>
      <c r="AK113">
        <v>36</v>
      </c>
      <c r="AL113">
        <v>35</v>
      </c>
      <c r="AM113">
        <v>30</v>
      </c>
      <c r="AN113">
        <v>45</v>
      </c>
      <c r="AO113">
        <v>36</v>
      </c>
      <c r="AP113">
        <v>52</v>
      </c>
      <c r="AQ113">
        <v>33</v>
      </c>
      <c r="AR113">
        <v>31</v>
      </c>
      <c r="AS113">
        <v>49</v>
      </c>
      <c r="AT113">
        <v>42</v>
      </c>
      <c r="AU113">
        <v>47</v>
      </c>
      <c r="AV113">
        <v>65</v>
      </c>
      <c r="AW113">
        <v>53</v>
      </c>
      <c r="AX113">
        <v>56</v>
      </c>
      <c r="AY113">
        <v>71</v>
      </c>
      <c r="AZ113">
        <v>49</v>
      </c>
      <c r="BA113">
        <v>67</v>
      </c>
      <c r="BB113">
        <v>48</v>
      </c>
      <c r="BC113">
        <v>58</v>
      </c>
      <c r="BD113">
        <v>59</v>
      </c>
      <c r="BE113">
        <v>61</v>
      </c>
      <c r="BF113">
        <v>52</v>
      </c>
      <c r="BG113">
        <v>74</v>
      </c>
      <c r="BH113">
        <v>57</v>
      </c>
      <c r="BI113">
        <v>53</v>
      </c>
      <c r="BJ113">
        <v>69</v>
      </c>
      <c r="BK113">
        <v>68</v>
      </c>
      <c r="BL113">
        <v>49</v>
      </c>
      <c r="BM113">
        <v>37</v>
      </c>
      <c r="BN113">
        <v>54</v>
      </c>
      <c r="BO113">
        <v>37</v>
      </c>
      <c r="BP113">
        <v>48</v>
      </c>
      <c r="BQ113">
        <v>56</v>
      </c>
      <c r="BR113">
        <v>35</v>
      </c>
      <c r="BS113">
        <v>44</v>
      </c>
      <c r="BT113">
        <v>40</v>
      </c>
      <c r="BU113">
        <v>44</v>
      </c>
      <c r="BV113">
        <v>44</v>
      </c>
      <c r="BW113">
        <v>63</v>
      </c>
      <c r="BX113">
        <v>36</v>
      </c>
      <c r="BY113">
        <v>40</v>
      </c>
      <c r="BZ113">
        <v>58</v>
      </c>
      <c r="CA113">
        <v>43</v>
      </c>
      <c r="CB113">
        <v>63</v>
      </c>
      <c r="CC113">
        <v>67</v>
      </c>
      <c r="CD113">
        <v>62</v>
      </c>
      <c r="CE113">
        <v>45</v>
      </c>
      <c r="CF113">
        <v>61</v>
      </c>
      <c r="CG113">
        <v>58</v>
      </c>
      <c r="CH113">
        <v>69</v>
      </c>
      <c r="CI113">
        <v>57</v>
      </c>
      <c r="CJ113">
        <v>51</v>
      </c>
      <c r="CK113">
        <v>61</v>
      </c>
      <c r="CL113">
        <v>52</v>
      </c>
      <c r="CM113">
        <v>58</v>
      </c>
      <c r="CN113">
        <v>67</v>
      </c>
      <c r="CO113">
        <v>71</v>
      </c>
      <c r="CP113">
        <v>62</v>
      </c>
      <c r="CQ113">
        <v>72</v>
      </c>
      <c r="CR113">
        <v>69</v>
      </c>
      <c r="CS113">
        <v>83</v>
      </c>
      <c r="CT113">
        <v>63</v>
      </c>
      <c r="CU113">
        <v>57</v>
      </c>
      <c r="CV113">
        <v>62</v>
      </c>
      <c r="CW113">
        <v>72</v>
      </c>
      <c r="CX113">
        <v>80</v>
      </c>
      <c r="CY113">
        <v>84</v>
      </c>
      <c r="CZ113">
        <v>76</v>
      </c>
      <c r="DA113">
        <v>90</v>
      </c>
      <c r="DB113">
        <v>64</v>
      </c>
      <c r="DC113">
        <v>100</v>
      </c>
      <c r="DD113">
        <v>82</v>
      </c>
      <c r="DE113">
        <v>76</v>
      </c>
      <c r="DF113">
        <v>64</v>
      </c>
      <c r="DG113">
        <v>58</v>
      </c>
      <c r="DH113">
        <v>62</v>
      </c>
      <c r="DI113">
        <v>63</v>
      </c>
      <c r="DJ113">
        <v>50</v>
      </c>
      <c r="DK113">
        <v>49</v>
      </c>
      <c r="DL113">
        <v>57</v>
      </c>
      <c r="DM113">
        <v>51</v>
      </c>
      <c r="DN113">
        <v>42</v>
      </c>
      <c r="DO113">
        <v>56</v>
      </c>
      <c r="DP113">
        <v>48</v>
      </c>
      <c r="DQ113">
        <v>45</v>
      </c>
      <c r="DR113">
        <v>51</v>
      </c>
      <c r="DS113">
        <v>60</v>
      </c>
      <c r="DT113">
        <v>57</v>
      </c>
      <c r="DU113">
        <v>50</v>
      </c>
      <c r="DV113">
        <v>43</v>
      </c>
      <c r="DW113">
        <v>52</v>
      </c>
      <c r="DX113">
        <v>45</v>
      </c>
      <c r="DY113">
        <v>44</v>
      </c>
      <c r="DZ113">
        <v>42</v>
      </c>
      <c r="EA113">
        <v>36</v>
      </c>
      <c r="EB113">
        <v>31</v>
      </c>
      <c r="EC113">
        <v>32</v>
      </c>
      <c r="ED113">
        <v>44</v>
      </c>
      <c r="EE113">
        <v>44</v>
      </c>
      <c r="EF113">
        <v>40</v>
      </c>
      <c r="EG113">
        <v>33</v>
      </c>
      <c r="EH113">
        <v>41</v>
      </c>
      <c r="EI113">
        <v>62</v>
      </c>
      <c r="EJ113">
        <v>34</v>
      </c>
      <c r="EK113">
        <v>36</v>
      </c>
      <c r="EL113">
        <v>35</v>
      </c>
      <c r="EM113">
        <v>41</v>
      </c>
      <c r="EN113">
        <v>34</v>
      </c>
      <c r="EO113">
        <v>32</v>
      </c>
      <c r="EP113">
        <v>29</v>
      </c>
      <c r="EQ113">
        <v>39</v>
      </c>
      <c r="ER113">
        <v>35</v>
      </c>
      <c r="ES113">
        <v>35</v>
      </c>
      <c r="ET113">
        <v>37</v>
      </c>
      <c r="EU113">
        <v>34</v>
      </c>
      <c r="EV113">
        <v>26</v>
      </c>
      <c r="EW113">
        <v>29</v>
      </c>
      <c r="EX113">
        <v>15</v>
      </c>
      <c r="EY113">
        <v>23</v>
      </c>
      <c r="EZ113">
        <v>11</v>
      </c>
      <c r="FA113">
        <v>26</v>
      </c>
      <c r="FB113">
        <v>20</v>
      </c>
      <c r="FC113">
        <v>19</v>
      </c>
      <c r="FD113">
        <v>17</v>
      </c>
      <c r="FE113">
        <v>19</v>
      </c>
      <c r="FF113">
        <v>13</v>
      </c>
      <c r="FG113">
        <v>21</v>
      </c>
      <c r="FH113">
        <v>12</v>
      </c>
      <c r="FI113">
        <v>13</v>
      </c>
      <c r="FJ113">
        <v>12</v>
      </c>
      <c r="FK113">
        <v>15</v>
      </c>
      <c r="FL113">
        <v>10</v>
      </c>
      <c r="FM113">
        <v>19</v>
      </c>
      <c r="FN113">
        <v>5</v>
      </c>
      <c r="FO113">
        <v>10</v>
      </c>
      <c r="FP113">
        <v>9</v>
      </c>
      <c r="FQ113">
        <v>12</v>
      </c>
      <c r="FR113">
        <v>3</v>
      </c>
      <c r="FS113">
        <v>8</v>
      </c>
      <c r="FT113">
        <v>4</v>
      </c>
      <c r="FU113">
        <v>4</v>
      </c>
      <c r="FV113">
        <v>6</v>
      </c>
      <c r="FW113">
        <v>6</v>
      </c>
      <c r="FX113">
        <v>2</v>
      </c>
      <c r="FY113">
        <v>4</v>
      </c>
      <c r="FZ113">
        <v>2</v>
      </c>
      <c r="GA113">
        <v>8</v>
      </c>
      <c r="GB113">
        <v>2</v>
      </c>
      <c r="GC113">
        <v>6</v>
      </c>
      <c r="GD113">
        <v>2</v>
      </c>
      <c r="GE113">
        <v>2</v>
      </c>
      <c r="GF113">
        <v>1</v>
      </c>
      <c r="GG113">
        <v>0</v>
      </c>
      <c r="GH113">
        <v>0</v>
      </c>
      <c r="GI113">
        <v>1</v>
      </c>
      <c r="GJ113">
        <v>3</v>
      </c>
      <c r="GK113">
        <v>2</v>
      </c>
      <c r="GL113">
        <v>0</v>
      </c>
      <c r="GM113">
        <v>0</v>
      </c>
      <c r="GN113">
        <v>0</v>
      </c>
      <c r="GO113">
        <v>0</v>
      </c>
      <c r="GP113">
        <v>0</v>
      </c>
      <c r="GQ113">
        <v>0</v>
      </c>
      <c r="GR113">
        <v>1</v>
      </c>
      <c r="GS113">
        <v>1</v>
      </c>
      <c r="GT113">
        <v>0</v>
      </c>
      <c r="GU113">
        <v>0</v>
      </c>
      <c r="GV113">
        <v>1</v>
      </c>
      <c r="GW113">
        <v>0</v>
      </c>
      <c r="GY113">
        <f t="shared" si="1"/>
        <v>1653</v>
      </c>
      <c r="HA113">
        <v>0</v>
      </c>
      <c r="HB113">
        <v>0</v>
      </c>
      <c r="HC113">
        <v>0</v>
      </c>
      <c r="HD113">
        <v>0</v>
      </c>
      <c r="HE113">
        <v>0</v>
      </c>
      <c r="HF113">
        <v>0</v>
      </c>
      <c r="HG113">
        <v>1</v>
      </c>
      <c r="HH113">
        <v>2</v>
      </c>
      <c r="HI113">
        <v>3</v>
      </c>
      <c r="HJ113">
        <v>0</v>
      </c>
      <c r="HK113">
        <v>0</v>
      </c>
      <c r="HL113">
        <v>0</v>
      </c>
      <c r="HM113">
        <v>3858</v>
      </c>
      <c r="HN113">
        <v>3984</v>
      </c>
      <c r="HO113">
        <v>7842</v>
      </c>
    </row>
    <row r="114" spans="1:223">
      <c r="A114" t="s">
        <v>1545</v>
      </c>
      <c r="B114">
        <v>12</v>
      </c>
      <c r="C114">
        <v>15</v>
      </c>
      <c r="D114">
        <v>20</v>
      </c>
      <c r="E114">
        <v>19</v>
      </c>
      <c r="F114">
        <v>21</v>
      </c>
      <c r="G114">
        <v>23</v>
      </c>
      <c r="H114">
        <v>15</v>
      </c>
      <c r="I114">
        <v>13</v>
      </c>
      <c r="J114">
        <v>21</v>
      </c>
      <c r="K114">
        <v>13</v>
      </c>
      <c r="L114">
        <v>21</v>
      </c>
      <c r="M114">
        <v>19</v>
      </c>
      <c r="N114">
        <v>15</v>
      </c>
      <c r="O114">
        <v>31</v>
      </c>
      <c r="P114">
        <v>10</v>
      </c>
      <c r="Q114">
        <v>24</v>
      </c>
      <c r="R114">
        <v>25</v>
      </c>
      <c r="S114">
        <v>18</v>
      </c>
      <c r="T114">
        <v>22</v>
      </c>
      <c r="U114">
        <v>17</v>
      </c>
      <c r="V114">
        <v>23</v>
      </c>
      <c r="W114">
        <v>19</v>
      </c>
      <c r="X114">
        <v>23</v>
      </c>
      <c r="Y114">
        <v>26</v>
      </c>
      <c r="Z114">
        <v>13</v>
      </c>
      <c r="AA114">
        <v>19</v>
      </c>
      <c r="AB114">
        <v>19</v>
      </c>
      <c r="AC114">
        <v>22</v>
      </c>
      <c r="AD114">
        <v>29</v>
      </c>
      <c r="AE114">
        <v>18</v>
      </c>
      <c r="AF114">
        <v>20</v>
      </c>
      <c r="AG114">
        <v>25</v>
      </c>
      <c r="AH114">
        <v>28</v>
      </c>
      <c r="AI114">
        <v>21</v>
      </c>
      <c r="AJ114">
        <v>35</v>
      </c>
      <c r="AK114">
        <v>30</v>
      </c>
      <c r="AL114">
        <v>28</v>
      </c>
      <c r="AM114">
        <v>19</v>
      </c>
      <c r="AN114">
        <v>26</v>
      </c>
      <c r="AO114">
        <v>24</v>
      </c>
      <c r="AP114">
        <v>28</v>
      </c>
      <c r="AQ114">
        <v>26</v>
      </c>
      <c r="AR114">
        <v>20</v>
      </c>
      <c r="AS114">
        <v>21</v>
      </c>
      <c r="AT114">
        <v>30</v>
      </c>
      <c r="AU114">
        <v>22</v>
      </c>
      <c r="AV114">
        <v>30</v>
      </c>
      <c r="AW114">
        <v>29</v>
      </c>
      <c r="AX114">
        <v>20</v>
      </c>
      <c r="AY114">
        <v>40</v>
      </c>
      <c r="AZ114">
        <v>31</v>
      </c>
      <c r="BA114">
        <v>35</v>
      </c>
      <c r="BB114">
        <v>19</v>
      </c>
      <c r="BC114">
        <v>24</v>
      </c>
      <c r="BD114">
        <v>31</v>
      </c>
      <c r="BE114">
        <v>34</v>
      </c>
      <c r="BF114">
        <v>37</v>
      </c>
      <c r="BG114">
        <v>44</v>
      </c>
      <c r="BH114">
        <v>39</v>
      </c>
      <c r="BI114">
        <v>37</v>
      </c>
      <c r="BJ114">
        <v>29</v>
      </c>
      <c r="BK114">
        <v>29</v>
      </c>
      <c r="BL114">
        <v>34</v>
      </c>
      <c r="BM114">
        <v>29</v>
      </c>
      <c r="BN114">
        <v>28</v>
      </c>
      <c r="BO114">
        <v>37</v>
      </c>
      <c r="BP114">
        <v>23</v>
      </c>
      <c r="BQ114">
        <v>33</v>
      </c>
      <c r="BR114">
        <v>35</v>
      </c>
      <c r="BS114">
        <v>32</v>
      </c>
      <c r="BT114">
        <v>42</v>
      </c>
      <c r="BU114">
        <v>25</v>
      </c>
      <c r="BV114">
        <v>27</v>
      </c>
      <c r="BW114">
        <v>30</v>
      </c>
      <c r="BX114">
        <v>24</v>
      </c>
      <c r="BY114">
        <v>33</v>
      </c>
      <c r="BZ114">
        <v>32</v>
      </c>
      <c r="CA114">
        <v>22</v>
      </c>
      <c r="CB114">
        <v>40</v>
      </c>
      <c r="CC114">
        <v>34</v>
      </c>
      <c r="CD114">
        <v>39</v>
      </c>
      <c r="CE114">
        <v>21</v>
      </c>
      <c r="CF114">
        <v>41</v>
      </c>
      <c r="CG114">
        <v>30</v>
      </c>
      <c r="CH114">
        <v>28</v>
      </c>
      <c r="CI114">
        <v>35</v>
      </c>
      <c r="CJ114">
        <v>38</v>
      </c>
      <c r="CK114">
        <v>49</v>
      </c>
      <c r="CL114">
        <v>37</v>
      </c>
      <c r="CM114">
        <v>51</v>
      </c>
      <c r="CN114">
        <v>24</v>
      </c>
      <c r="CO114">
        <v>38</v>
      </c>
      <c r="CP114">
        <v>48</v>
      </c>
      <c r="CQ114">
        <v>34</v>
      </c>
      <c r="CR114">
        <v>50</v>
      </c>
      <c r="CS114">
        <v>39</v>
      </c>
      <c r="CT114">
        <v>35</v>
      </c>
      <c r="CU114">
        <v>46</v>
      </c>
      <c r="CV114">
        <v>33</v>
      </c>
      <c r="CW114">
        <v>39</v>
      </c>
      <c r="CX114">
        <v>58</v>
      </c>
      <c r="CY114">
        <v>43</v>
      </c>
      <c r="CZ114">
        <v>35</v>
      </c>
      <c r="DA114">
        <v>36</v>
      </c>
      <c r="DB114">
        <v>39</v>
      </c>
      <c r="DC114">
        <v>46</v>
      </c>
      <c r="DD114">
        <v>39</v>
      </c>
      <c r="DE114">
        <v>38</v>
      </c>
      <c r="DF114">
        <v>37</v>
      </c>
      <c r="DG114">
        <v>35</v>
      </c>
      <c r="DH114">
        <v>29</v>
      </c>
      <c r="DI114">
        <v>35</v>
      </c>
      <c r="DJ114">
        <v>35</v>
      </c>
      <c r="DK114">
        <v>29</v>
      </c>
      <c r="DL114">
        <v>30</v>
      </c>
      <c r="DM114">
        <v>42</v>
      </c>
      <c r="DN114">
        <v>25</v>
      </c>
      <c r="DO114">
        <v>35</v>
      </c>
      <c r="DP114">
        <v>26</v>
      </c>
      <c r="DQ114">
        <v>24</v>
      </c>
      <c r="DR114">
        <v>25</v>
      </c>
      <c r="DS114">
        <v>24</v>
      </c>
      <c r="DT114">
        <v>30</v>
      </c>
      <c r="DU114">
        <v>33</v>
      </c>
      <c r="DV114">
        <v>14</v>
      </c>
      <c r="DW114">
        <v>30</v>
      </c>
      <c r="DX114">
        <v>21</v>
      </c>
      <c r="DY114">
        <v>34</v>
      </c>
      <c r="DZ114">
        <v>16</v>
      </c>
      <c r="EA114">
        <v>23</v>
      </c>
      <c r="EB114">
        <v>22</v>
      </c>
      <c r="EC114">
        <v>17</v>
      </c>
      <c r="ED114">
        <v>27</v>
      </c>
      <c r="EE114">
        <v>30</v>
      </c>
      <c r="EF114">
        <v>25</v>
      </c>
      <c r="EG114">
        <v>24</v>
      </c>
      <c r="EH114">
        <v>21</v>
      </c>
      <c r="EI114">
        <v>26</v>
      </c>
      <c r="EJ114">
        <v>21</v>
      </c>
      <c r="EK114">
        <v>29</v>
      </c>
      <c r="EL114">
        <v>12</v>
      </c>
      <c r="EM114">
        <v>12</v>
      </c>
      <c r="EN114">
        <v>20</v>
      </c>
      <c r="EO114">
        <v>23</v>
      </c>
      <c r="EP114">
        <v>14</v>
      </c>
      <c r="EQ114">
        <v>24</v>
      </c>
      <c r="ER114">
        <v>21</v>
      </c>
      <c r="ES114">
        <v>21</v>
      </c>
      <c r="ET114">
        <v>14</v>
      </c>
      <c r="EU114">
        <v>25</v>
      </c>
      <c r="EV114">
        <v>9</v>
      </c>
      <c r="EW114">
        <v>15</v>
      </c>
      <c r="EX114">
        <v>13</v>
      </c>
      <c r="EY114">
        <v>15</v>
      </c>
      <c r="EZ114">
        <v>4</v>
      </c>
      <c r="FA114">
        <v>13</v>
      </c>
      <c r="FB114">
        <v>8</v>
      </c>
      <c r="FC114">
        <v>8</v>
      </c>
      <c r="FD114">
        <v>8</v>
      </c>
      <c r="FE114">
        <v>11</v>
      </c>
      <c r="FF114">
        <v>8</v>
      </c>
      <c r="FG114">
        <v>11</v>
      </c>
      <c r="FH114">
        <v>7</v>
      </c>
      <c r="FI114">
        <v>8</v>
      </c>
      <c r="FJ114">
        <v>10</v>
      </c>
      <c r="FK114">
        <v>9</v>
      </c>
      <c r="FL114">
        <v>5</v>
      </c>
      <c r="FM114">
        <v>4</v>
      </c>
      <c r="FN114">
        <v>4</v>
      </c>
      <c r="FO114">
        <v>7</v>
      </c>
      <c r="FP114">
        <v>1</v>
      </c>
      <c r="FQ114">
        <v>4</v>
      </c>
      <c r="FR114">
        <v>5</v>
      </c>
      <c r="FS114">
        <v>6</v>
      </c>
      <c r="FT114">
        <v>2</v>
      </c>
      <c r="FU114">
        <v>1</v>
      </c>
      <c r="FV114">
        <v>3</v>
      </c>
      <c r="FW114">
        <v>5</v>
      </c>
      <c r="FX114">
        <v>2</v>
      </c>
      <c r="FY114">
        <v>4</v>
      </c>
      <c r="FZ114">
        <v>3</v>
      </c>
      <c r="GA114">
        <v>2</v>
      </c>
      <c r="GB114">
        <v>2</v>
      </c>
      <c r="GC114">
        <v>1</v>
      </c>
      <c r="GD114">
        <v>2</v>
      </c>
      <c r="GE114">
        <v>0</v>
      </c>
      <c r="GF114">
        <v>2</v>
      </c>
      <c r="GG114">
        <v>1</v>
      </c>
      <c r="GH114">
        <v>0</v>
      </c>
      <c r="GI114">
        <v>0</v>
      </c>
      <c r="GJ114">
        <v>0</v>
      </c>
      <c r="GK114">
        <v>0</v>
      </c>
      <c r="GL114">
        <v>0</v>
      </c>
      <c r="GM114">
        <v>0</v>
      </c>
      <c r="GN114">
        <v>0</v>
      </c>
      <c r="GO114">
        <v>0</v>
      </c>
      <c r="GP114">
        <v>0</v>
      </c>
      <c r="GQ114">
        <v>0</v>
      </c>
      <c r="GR114">
        <v>1</v>
      </c>
      <c r="GS114">
        <v>0</v>
      </c>
      <c r="GT114">
        <v>0</v>
      </c>
      <c r="GU114">
        <v>0</v>
      </c>
      <c r="GV114">
        <v>0</v>
      </c>
      <c r="GW114">
        <v>0</v>
      </c>
      <c r="GY114">
        <f t="shared" si="1"/>
        <v>902</v>
      </c>
      <c r="HA114">
        <v>0</v>
      </c>
      <c r="HB114">
        <v>0</v>
      </c>
      <c r="HC114">
        <v>0</v>
      </c>
      <c r="HD114">
        <v>0</v>
      </c>
      <c r="HE114">
        <v>0</v>
      </c>
      <c r="HF114">
        <v>0</v>
      </c>
      <c r="HG114">
        <v>0</v>
      </c>
      <c r="HH114">
        <v>1</v>
      </c>
      <c r="HI114">
        <v>1</v>
      </c>
      <c r="HJ114">
        <v>0</v>
      </c>
      <c r="HK114">
        <v>0</v>
      </c>
      <c r="HL114">
        <v>0</v>
      </c>
      <c r="HM114">
        <v>2153</v>
      </c>
      <c r="HN114">
        <v>2277</v>
      </c>
      <c r="HO114">
        <v>4430</v>
      </c>
    </row>
    <row r="115" spans="1:223">
      <c r="A115" t="s">
        <v>1546</v>
      </c>
      <c r="B115">
        <v>14</v>
      </c>
      <c r="C115">
        <v>11</v>
      </c>
      <c r="D115">
        <v>14</v>
      </c>
      <c r="E115">
        <v>18</v>
      </c>
      <c r="F115">
        <v>19</v>
      </c>
      <c r="G115">
        <v>18</v>
      </c>
      <c r="H115">
        <v>24</v>
      </c>
      <c r="I115">
        <v>17</v>
      </c>
      <c r="J115">
        <v>25</v>
      </c>
      <c r="K115">
        <v>12</v>
      </c>
      <c r="L115">
        <v>16</v>
      </c>
      <c r="M115">
        <v>19</v>
      </c>
      <c r="N115">
        <v>19</v>
      </c>
      <c r="O115">
        <v>20</v>
      </c>
      <c r="P115">
        <v>14</v>
      </c>
      <c r="Q115">
        <v>12</v>
      </c>
      <c r="R115">
        <v>16</v>
      </c>
      <c r="S115">
        <v>18</v>
      </c>
      <c r="T115">
        <v>22</v>
      </c>
      <c r="U115">
        <v>21</v>
      </c>
      <c r="V115">
        <v>16</v>
      </c>
      <c r="W115">
        <v>11</v>
      </c>
      <c r="X115">
        <v>28</v>
      </c>
      <c r="Y115">
        <v>21</v>
      </c>
      <c r="Z115">
        <v>30</v>
      </c>
      <c r="AA115">
        <v>16</v>
      </c>
      <c r="AB115">
        <v>17</v>
      </c>
      <c r="AC115">
        <v>12</v>
      </c>
      <c r="AD115">
        <v>23</v>
      </c>
      <c r="AE115">
        <v>25</v>
      </c>
      <c r="AF115">
        <v>24</v>
      </c>
      <c r="AG115">
        <v>21</v>
      </c>
      <c r="AH115">
        <v>13</v>
      </c>
      <c r="AI115">
        <v>27</v>
      </c>
      <c r="AJ115">
        <v>30</v>
      </c>
      <c r="AK115">
        <v>22</v>
      </c>
      <c r="AL115">
        <v>37</v>
      </c>
      <c r="AM115">
        <v>24</v>
      </c>
      <c r="AN115">
        <v>17</v>
      </c>
      <c r="AO115">
        <v>18</v>
      </c>
      <c r="AP115">
        <v>23</v>
      </c>
      <c r="AQ115">
        <v>17</v>
      </c>
      <c r="AR115">
        <v>23</v>
      </c>
      <c r="AS115">
        <v>17</v>
      </c>
      <c r="AT115">
        <v>22</v>
      </c>
      <c r="AU115">
        <v>19</v>
      </c>
      <c r="AV115">
        <v>27</v>
      </c>
      <c r="AW115">
        <v>28</v>
      </c>
      <c r="AX115">
        <v>20</v>
      </c>
      <c r="AY115">
        <v>31</v>
      </c>
      <c r="AZ115">
        <v>21</v>
      </c>
      <c r="BA115">
        <v>29</v>
      </c>
      <c r="BB115">
        <v>34</v>
      </c>
      <c r="BC115">
        <v>35</v>
      </c>
      <c r="BD115">
        <v>35</v>
      </c>
      <c r="BE115">
        <v>35</v>
      </c>
      <c r="BF115">
        <v>20</v>
      </c>
      <c r="BG115">
        <v>30</v>
      </c>
      <c r="BH115">
        <v>27</v>
      </c>
      <c r="BI115">
        <v>27</v>
      </c>
      <c r="BJ115">
        <v>40</v>
      </c>
      <c r="BK115">
        <v>29</v>
      </c>
      <c r="BL115">
        <v>25</v>
      </c>
      <c r="BM115">
        <v>27</v>
      </c>
      <c r="BN115">
        <v>27</v>
      </c>
      <c r="BO115">
        <v>19</v>
      </c>
      <c r="BP115">
        <v>24</v>
      </c>
      <c r="BQ115">
        <v>24</v>
      </c>
      <c r="BR115">
        <v>30</v>
      </c>
      <c r="BS115">
        <v>24</v>
      </c>
      <c r="BT115">
        <v>27</v>
      </c>
      <c r="BU115">
        <v>29</v>
      </c>
      <c r="BV115">
        <v>17</v>
      </c>
      <c r="BW115">
        <v>26</v>
      </c>
      <c r="BX115">
        <v>36</v>
      </c>
      <c r="BY115">
        <v>19</v>
      </c>
      <c r="BZ115">
        <v>40</v>
      </c>
      <c r="CA115">
        <v>30</v>
      </c>
      <c r="CB115">
        <v>34</v>
      </c>
      <c r="CC115">
        <v>33</v>
      </c>
      <c r="CD115">
        <v>37</v>
      </c>
      <c r="CE115">
        <v>31</v>
      </c>
      <c r="CF115">
        <v>33</v>
      </c>
      <c r="CG115">
        <v>26</v>
      </c>
      <c r="CH115">
        <v>50</v>
      </c>
      <c r="CI115">
        <v>39</v>
      </c>
      <c r="CJ115">
        <v>35</v>
      </c>
      <c r="CK115">
        <v>41</v>
      </c>
      <c r="CL115">
        <v>32</v>
      </c>
      <c r="CM115">
        <v>44</v>
      </c>
      <c r="CN115">
        <v>29</v>
      </c>
      <c r="CO115">
        <v>41</v>
      </c>
      <c r="CP115">
        <v>31</v>
      </c>
      <c r="CQ115">
        <v>25</v>
      </c>
      <c r="CR115">
        <v>36</v>
      </c>
      <c r="CS115">
        <v>33</v>
      </c>
      <c r="CT115">
        <v>28</v>
      </c>
      <c r="CU115">
        <v>41</v>
      </c>
      <c r="CV115">
        <v>34</v>
      </c>
      <c r="CW115">
        <v>39</v>
      </c>
      <c r="CX115">
        <v>38</v>
      </c>
      <c r="CY115">
        <v>37</v>
      </c>
      <c r="CZ115">
        <v>39</v>
      </c>
      <c r="DA115">
        <v>36</v>
      </c>
      <c r="DB115">
        <v>40</v>
      </c>
      <c r="DC115">
        <v>45</v>
      </c>
      <c r="DD115">
        <v>36</v>
      </c>
      <c r="DE115">
        <v>35</v>
      </c>
      <c r="DF115">
        <v>29</v>
      </c>
      <c r="DG115">
        <v>23</v>
      </c>
      <c r="DH115">
        <v>29</v>
      </c>
      <c r="DI115">
        <v>30</v>
      </c>
      <c r="DJ115">
        <v>25</v>
      </c>
      <c r="DK115">
        <v>37</v>
      </c>
      <c r="DL115">
        <v>41</v>
      </c>
      <c r="DM115">
        <v>37</v>
      </c>
      <c r="DN115">
        <v>24</v>
      </c>
      <c r="DO115">
        <v>31</v>
      </c>
      <c r="DP115">
        <v>26</v>
      </c>
      <c r="DQ115">
        <v>38</v>
      </c>
      <c r="DR115">
        <v>32</v>
      </c>
      <c r="DS115">
        <v>21</v>
      </c>
      <c r="DT115">
        <v>25</v>
      </c>
      <c r="DU115">
        <v>22</v>
      </c>
      <c r="DV115">
        <v>21</v>
      </c>
      <c r="DW115">
        <v>30</v>
      </c>
      <c r="DX115">
        <v>20</v>
      </c>
      <c r="DY115">
        <v>25</v>
      </c>
      <c r="DZ115">
        <v>21</v>
      </c>
      <c r="EA115">
        <v>23</v>
      </c>
      <c r="EB115">
        <v>28</v>
      </c>
      <c r="EC115">
        <v>23</v>
      </c>
      <c r="ED115">
        <v>15</v>
      </c>
      <c r="EE115">
        <v>26</v>
      </c>
      <c r="EF115">
        <v>10</v>
      </c>
      <c r="EG115">
        <v>27</v>
      </c>
      <c r="EH115">
        <v>25</v>
      </c>
      <c r="EI115">
        <v>30</v>
      </c>
      <c r="EJ115">
        <v>24</v>
      </c>
      <c r="EK115">
        <v>26</v>
      </c>
      <c r="EL115">
        <v>19</v>
      </c>
      <c r="EM115">
        <v>20</v>
      </c>
      <c r="EN115">
        <v>15</v>
      </c>
      <c r="EO115">
        <v>20</v>
      </c>
      <c r="EP115">
        <v>13</v>
      </c>
      <c r="EQ115">
        <v>23</v>
      </c>
      <c r="ER115">
        <v>15</v>
      </c>
      <c r="ES115">
        <v>19</v>
      </c>
      <c r="ET115">
        <v>18</v>
      </c>
      <c r="EU115">
        <v>15</v>
      </c>
      <c r="EV115">
        <v>11</v>
      </c>
      <c r="EW115">
        <v>18</v>
      </c>
      <c r="EX115">
        <v>11</v>
      </c>
      <c r="EY115">
        <v>20</v>
      </c>
      <c r="EZ115">
        <v>12</v>
      </c>
      <c r="FA115">
        <v>10</v>
      </c>
      <c r="FB115">
        <v>5</v>
      </c>
      <c r="FC115">
        <v>10</v>
      </c>
      <c r="FD115">
        <v>9</v>
      </c>
      <c r="FE115">
        <v>4</v>
      </c>
      <c r="FF115">
        <v>5</v>
      </c>
      <c r="FG115">
        <v>7</v>
      </c>
      <c r="FH115">
        <v>6</v>
      </c>
      <c r="FI115">
        <v>11</v>
      </c>
      <c r="FJ115">
        <v>3</v>
      </c>
      <c r="FK115">
        <v>5</v>
      </c>
      <c r="FL115">
        <v>6</v>
      </c>
      <c r="FM115">
        <v>7</v>
      </c>
      <c r="FN115">
        <v>0</v>
      </c>
      <c r="FO115">
        <v>5</v>
      </c>
      <c r="FP115">
        <v>6</v>
      </c>
      <c r="FQ115">
        <v>7</v>
      </c>
      <c r="FR115">
        <v>1</v>
      </c>
      <c r="FS115">
        <v>6</v>
      </c>
      <c r="FT115">
        <v>0</v>
      </c>
      <c r="FU115">
        <v>8</v>
      </c>
      <c r="FV115">
        <v>3</v>
      </c>
      <c r="FW115">
        <v>7</v>
      </c>
      <c r="FX115">
        <v>3</v>
      </c>
      <c r="FY115">
        <v>3</v>
      </c>
      <c r="FZ115">
        <v>1</v>
      </c>
      <c r="GA115">
        <v>3</v>
      </c>
      <c r="GB115">
        <v>0</v>
      </c>
      <c r="GC115">
        <v>5</v>
      </c>
      <c r="GD115">
        <v>3</v>
      </c>
      <c r="GE115">
        <v>3</v>
      </c>
      <c r="GF115">
        <v>0</v>
      </c>
      <c r="GG115">
        <v>3</v>
      </c>
      <c r="GH115">
        <v>2</v>
      </c>
      <c r="GI115">
        <v>0</v>
      </c>
      <c r="GJ115">
        <v>0</v>
      </c>
      <c r="GK115">
        <v>1</v>
      </c>
      <c r="GL115">
        <v>0</v>
      </c>
      <c r="GM115">
        <v>0</v>
      </c>
      <c r="GN115">
        <v>0</v>
      </c>
      <c r="GO115">
        <v>0</v>
      </c>
      <c r="GP115">
        <v>0</v>
      </c>
      <c r="GQ115">
        <v>0</v>
      </c>
      <c r="GR115">
        <v>0</v>
      </c>
      <c r="GS115">
        <v>0</v>
      </c>
      <c r="GT115">
        <v>0</v>
      </c>
      <c r="GU115">
        <v>0</v>
      </c>
      <c r="GV115">
        <v>0</v>
      </c>
      <c r="GW115">
        <v>0</v>
      </c>
      <c r="GY115">
        <f t="shared" si="1"/>
        <v>881</v>
      </c>
      <c r="HA115">
        <v>0</v>
      </c>
      <c r="HB115">
        <v>0</v>
      </c>
      <c r="HC115">
        <v>0</v>
      </c>
      <c r="HD115">
        <v>0</v>
      </c>
      <c r="HE115">
        <v>0</v>
      </c>
      <c r="HF115">
        <v>0</v>
      </c>
      <c r="HG115">
        <v>0</v>
      </c>
      <c r="HH115">
        <v>0</v>
      </c>
      <c r="HI115">
        <v>0</v>
      </c>
      <c r="HJ115">
        <v>0</v>
      </c>
      <c r="HK115">
        <v>0</v>
      </c>
      <c r="HL115">
        <v>0</v>
      </c>
      <c r="HM115">
        <v>2030</v>
      </c>
      <c r="HN115">
        <v>2093</v>
      </c>
      <c r="HO115">
        <v>4123</v>
      </c>
    </row>
    <row r="116" spans="1:223">
      <c r="A116" t="s">
        <v>1547</v>
      </c>
      <c r="B116">
        <v>21</v>
      </c>
      <c r="C116">
        <v>16</v>
      </c>
      <c r="D116">
        <v>14</v>
      </c>
      <c r="E116">
        <v>16</v>
      </c>
      <c r="F116">
        <v>21</v>
      </c>
      <c r="G116">
        <v>17</v>
      </c>
      <c r="H116">
        <v>19</v>
      </c>
      <c r="I116">
        <v>18</v>
      </c>
      <c r="J116">
        <v>19</v>
      </c>
      <c r="K116">
        <v>25</v>
      </c>
      <c r="L116">
        <v>5</v>
      </c>
      <c r="M116">
        <v>11</v>
      </c>
      <c r="N116">
        <v>18</v>
      </c>
      <c r="O116">
        <v>21</v>
      </c>
      <c r="P116">
        <v>15</v>
      </c>
      <c r="Q116">
        <v>12</v>
      </c>
      <c r="R116">
        <v>22</v>
      </c>
      <c r="S116">
        <v>29</v>
      </c>
      <c r="T116">
        <v>14</v>
      </c>
      <c r="U116">
        <v>19</v>
      </c>
      <c r="V116">
        <v>17</v>
      </c>
      <c r="W116">
        <v>19</v>
      </c>
      <c r="X116">
        <v>28</v>
      </c>
      <c r="Y116">
        <v>24</v>
      </c>
      <c r="Z116">
        <v>32</v>
      </c>
      <c r="AA116">
        <v>22</v>
      </c>
      <c r="AB116">
        <v>11</v>
      </c>
      <c r="AC116">
        <v>24</v>
      </c>
      <c r="AD116">
        <v>28</v>
      </c>
      <c r="AE116">
        <v>19</v>
      </c>
      <c r="AF116">
        <v>28</v>
      </c>
      <c r="AG116">
        <v>19</v>
      </c>
      <c r="AH116">
        <v>25</v>
      </c>
      <c r="AI116">
        <v>23</v>
      </c>
      <c r="AJ116">
        <v>27</v>
      </c>
      <c r="AK116">
        <v>15</v>
      </c>
      <c r="AL116">
        <v>34</v>
      </c>
      <c r="AM116">
        <v>30</v>
      </c>
      <c r="AN116">
        <v>27</v>
      </c>
      <c r="AO116">
        <v>32</v>
      </c>
      <c r="AP116">
        <v>23</v>
      </c>
      <c r="AQ116">
        <v>28</v>
      </c>
      <c r="AR116">
        <v>31</v>
      </c>
      <c r="AS116">
        <v>21</v>
      </c>
      <c r="AT116">
        <v>23</v>
      </c>
      <c r="AU116">
        <v>39</v>
      </c>
      <c r="AV116">
        <v>28</v>
      </c>
      <c r="AW116">
        <v>34</v>
      </c>
      <c r="AX116">
        <v>34</v>
      </c>
      <c r="AY116">
        <v>21</v>
      </c>
      <c r="AZ116">
        <v>32</v>
      </c>
      <c r="BA116">
        <v>28</v>
      </c>
      <c r="BB116">
        <v>28</v>
      </c>
      <c r="BC116">
        <v>34</v>
      </c>
      <c r="BD116">
        <v>31</v>
      </c>
      <c r="BE116">
        <v>26</v>
      </c>
      <c r="BF116">
        <v>33</v>
      </c>
      <c r="BG116">
        <v>33</v>
      </c>
      <c r="BH116">
        <v>43</v>
      </c>
      <c r="BI116">
        <v>32</v>
      </c>
      <c r="BJ116">
        <v>32</v>
      </c>
      <c r="BK116">
        <v>28</v>
      </c>
      <c r="BL116">
        <v>21</v>
      </c>
      <c r="BM116">
        <v>23</v>
      </c>
      <c r="BN116">
        <v>20</v>
      </c>
      <c r="BO116">
        <v>25</v>
      </c>
      <c r="BP116">
        <v>30</v>
      </c>
      <c r="BQ116">
        <v>24</v>
      </c>
      <c r="BR116">
        <v>21</v>
      </c>
      <c r="BS116">
        <v>20</v>
      </c>
      <c r="BT116">
        <v>30</v>
      </c>
      <c r="BU116">
        <v>31</v>
      </c>
      <c r="BV116">
        <v>34</v>
      </c>
      <c r="BW116">
        <v>25</v>
      </c>
      <c r="BX116">
        <v>34</v>
      </c>
      <c r="BY116">
        <v>30</v>
      </c>
      <c r="BZ116">
        <v>29</v>
      </c>
      <c r="CA116">
        <v>23</v>
      </c>
      <c r="CB116">
        <v>36</v>
      </c>
      <c r="CC116">
        <v>29</v>
      </c>
      <c r="CD116">
        <v>33</v>
      </c>
      <c r="CE116">
        <v>28</v>
      </c>
      <c r="CF116">
        <v>39</v>
      </c>
      <c r="CG116">
        <v>41</v>
      </c>
      <c r="CH116">
        <v>30</v>
      </c>
      <c r="CI116">
        <v>32</v>
      </c>
      <c r="CJ116">
        <v>51</v>
      </c>
      <c r="CK116">
        <v>43</v>
      </c>
      <c r="CL116">
        <v>45</v>
      </c>
      <c r="CM116">
        <v>51</v>
      </c>
      <c r="CN116">
        <v>36</v>
      </c>
      <c r="CO116">
        <v>35</v>
      </c>
      <c r="CP116">
        <v>49</v>
      </c>
      <c r="CQ116">
        <v>34</v>
      </c>
      <c r="CR116">
        <v>40</v>
      </c>
      <c r="CS116">
        <v>39</v>
      </c>
      <c r="CT116">
        <v>36</v>
      </c>
      <c r="CU116">
        <v>43</v>
      </c>
      <c r="CV116">
        <v>44</v>
      </c>
      <c r="CW116">
        <v>43</v>
      </c>
      <c r="CX116">
        <v>37</v>
      </c>
      <c r="CY116">
        <v>36</v>
      </c>
      <c r="CZ116">
        <v>47</v>
      </c>
      <c r="DA116">
        <v>44</v>
      </c>
      <c r="DB116">
        <v>33</v>
      </c>
      <c r="DC116">
        <v>36</v>
      </c>
      <c r="DD116">
        <v>30</v>
      </c>
      <c r="DE116">
        <v>38</v>
      </c>
      <c r="DF116">
        <v>32</v>
      </c>
      <c r="DG116">
        <v>25</v>
      </c>
      <c r="DH116">
        <v>46</v>
      </c>
      <c r="DI116">
        <v>30</v>
      </c>
      <c r="DJ116">
        <v>32</v>
      </c>
      <c r="DK116">
        <v>33</v>
      </c>
      <c r="DL116">
        <v>15</v>
      </c>
      <c r="DM116">
        <v>27</v>
      </c>
      <c r="DN116">
        <v>24</v>
      </c>
      <c r="DO116">
        <v>30</v>
      </c>
      <c r="DP116">
        <v>32</v>
      </c>
      <c r="DQ116">
        <v>27</v>
      </c>
      <c r="DR116">
        <v>12</v>
      </c>
      <c r="DS116">
        <v>25</v>
      </c>
      <c r="DT116">
        <v>21</v>
      </c>
      <c r="DU116">
        <v>16</v>
      </c>
      <c r="DV116">
        <v>15</v>
      </c>
      <c r="DW116">
        <v>21</v>
      </c>
      <c r="DX116">
        <v>28</v>
      </c>
      <c r="DY116">
        <v>18</v>
      </c>
      <c r="DZ116">
        <v>13</v>
      </c>
      <c r="EA116">
        <v>24</v>
      </c>
      <c r="EB116">
        <v>21</v>
      </c>
      <c r="EC116">
        <v>19</v>
      </c>
      <c r="ED116">
        <v>17</v>
      </c>
      <c r="EE116">
        <v>18</v>
      </c>
      <c r="EF116">
        <v>16</v>
      </c>
      <c r="EG116">
        <v>25</v>
      </c>
      <c r="EH116">
        <v>23</v>
      </c>
      <c r="EI116">
        <v>19</v>
      </c>
      <c r="EJ116">
        <v>15</v>
      </c>
      <c r="EK116">
        <v>22</v>
      </c>
      <c r="EL116">
        <v>22</v>
      </c>
      <c r="EM116">
        <v>22</v>
      </c>
      <c r="EN116">
        <v>15</v>
      </c>
      <c r="EO116">
        <v>20</v>
      </c>
      <c r="EP116">
        <v>20</v>
      </c>
      <c r="EQ116">
        <v>12</v>
      </c>
      <c r="ER116">
        <v>8</v>
      </c>
      <c r="ES116">
        <v>14</v>
      </c>
      <c r="ET116">
        <v>12</v>
      </c>
      <c r="EU116">
        <v>9</v>
      </c>
      <c r="EV116">
        <v>11</v>
      </c>
      <c r="EW116">
        <v>11</v>
      </c>
      <c r="EX116">
        <v>20</v>
      </c>
      <c r="EY116">
        <v>14</v>
      </c>
      <c r="EZ116">
        <v>7</v>
      </c>
      <c r="FA116">
        <v>10</v>
      </c>
      <c r="FB116">
        <v>8</v>
      </c>
      <c r="FC116">
        <v>10</v>
      </c>
      <c r="FD116">
        <v>8</v>
      </c>
      <c r="FE116">
        <v>16</v>
      </c>
      <c r="FF116">
        <v>3</v>
      </c>
      <c r="FG116">
        <v>11</v>
      </c>
      <c r="FH116">
        <v>7</v>
      </c>
      <c r="FI116">
        <v>7</v>
      </c>
      <c r="FJ116">
        <v>4</v>
      </c>
      <c r="FK116">
        <v>3</v>
      </c>
      <c r="FL116">
        <v>1</v>
      </c>
      <c r="FM116">
        <v>3</v>
      </c>
      <c r="FN116">
        <v>3</v>
      </c>
      <c r="FO116">
        <v>10</v>
      </c>
      <c r="FP116">
        <v>3</v>
      </c>
      <c r="FQ116">
        <v>1</v>
      </c>
      <c r="FR116">
        <v>3</v>
      </c>
      <c r="FS116">
        <v>4</v>
      </c>
      <c r="FT116">
        <v>2</v>
      </c>
      <c r="FU116">
        <v>4</v>
      </c>
      <c r="FV116">
        <v>3</v>
      </c>
      <c r="FW116">
        <v>1</v>
      </c>
      <c r="FX116">
        <v>0</v>
      </c>
      <c r="FY116">
        <v>1</v>
      </c>
      <c r="FZ116">
        <v>2</v>
      </c>
      <c r="GA116">
        <v>1</v>
      </c>
      <c r="GB116">
        <v>0</v>
      </c>
      <c r="GC116">
        <v>1</v>
      </c>
      <c r="GD116">
        <v>0</v>
      </c>
      <c r="GE116">
        <v>0</v>
      </c>
      <c r="GF116">
        <v>0</v>
      </c>
      <c r="GG116">
        <v>1</v>
      </c>
      <c r="GH116">
        <v>0</v>
      </c>
      <c r="GI116">
        <v>1</v>
      </c>
      <c r="GJ116">
        <v>0</v>
      </c>
      <c r="GK116">
        <v>0</v>
      </c>
      <c r="GL116">
        <v>0</v>
      </c>
      <c r="GM116">
        <v>0</v>
      </c>
      <c r="GN116">
        <v>0</v>
      </c>
      <c r="GO116">
        <v>0</v>
      </c>
      <c r="GP116">
        <v>1</v>
      </c>
      <c r="GQ116">
        <v>0</v>
      </c>
      <c r="GR116">
        <v>0</v>
      </c>
      <c r="GS116">
        <v>0</v>
      </c>
      <c r="GT116">
        <v>0</v>
      </c>
      <c r="GU116">
        <v>0</v>
      </c>
      <c r="GV116">
        <v>0</v>
      </c>
      <c r="GW116">
        <v>0</v>
      </c>
      <c r="GY116">
        <f t="shared" si="1"/>
        <v>738</v>
      </c>
      <c r="HA116">
        <v>0</v>
      </c>
      <c r="HB116">
        <v>0</v>
      </c>
      <c r="HC116">
        <v>0</v>
      </c>
      <c r="HD116">
        <v>0</v>
      </c>
      <c r="HE116">
        <v>0</v>
      </c>
      <c r="HF116">
        <v>0</v>
      </c>
      <c r="HG116">
        <v>2</v>
      </c>
      <c r="HH116">
        <v>0</v>
      </c>
      <c r="HI116">
        <v>2</v>
      </c>
      <c r="HJ116">
        <v>1</v>
      </c>
      <c r="HK116">
        <v>1</v>
      </c>
      <c r="HL116">
        <v>2</v>
      </c>
      <c r="HM116">
        <v>2096</v>
      </c>
      <c r="HN116">
        <v>2075</v>
      </c>
      <c r="HO116">
        <v>4171</v>
      </c>
    </row>
    <row r="117" spans="1:223">
      <c r="A117" t="s">
        <v>1548</v>
      </c>
      <c r="B117">
        <v>15</v>
      </c>
      <c r="C117">
        <v>14</v>
      </c>
      <c r="D117">
        <v>23</v>
      </c>
      <c r="E117">
        <v>18</v>
      </c>
      <c r="F117">
        <v>17</v>
      </c>
      <c r="G117">
        <v>21</v>
      </c>
      <c r="H117">
        <v>21</v>
      </c>
      <c r="I117">
        <v>17</v>
      </c>
      <c r="J117">
        <v>17</v>
      </c>
      <c r="K117">
        <v>13</v>
      </c>
      <c r="L117">
        <v>27</v>
      </c>
      <c r="M117">
        <v>17</v>
      </c>
      <c r="N117">
        <v>18</v>
      </c>
      <c r="O117">
        <v>16</v>
      </c>
      <c r="P117">
        <v>20</v>
      </c>
      <c r="Q117">
        <v>22</v>
      </c>
      <c r="R117">
        <v>27</v>
      </c>
      <c r="S117">
        <v>18</v>
      </c>
      <c r="T117">
        <v>25</v>
      </c>
      <c r="U117">
        <v>23</v>
      </c>
      <c r="V117">
        <v>30</v>
      </c>
      <c r="W117">
        <v>18</v>
      </c>
      <c r="X117">
        <v>22</v>
      </c>
      <c r="Y117">
        <v>21</v>
      </c>
      <c r="Z117">
        <v>21</v>
      </c>
      <c r="AA117">
        <v>17</v>
      </c>
      <c r="AB117">
        <v>19</v>
      </c>
      <c r="AC117">
        <v>23</v>
      </c>
      <c r="AD117">
        <v>17</v>
      </c>
      <c r="AE117">
        <v>13</v>
      </c>
      <c r="AF117">
        <v>18</v>
      </c>
      <c r="AG117">
        <v>19</v>
      </c>
      <c r="AH117">
        <v>26</v>
      </c>
      <c r="AI117">
        <v>31</v>
      </c>
      <c r="AJ117">
        <v>26</v>
      </c>
      <c r="AK117">
        <v>23</v>
      </c>
      <c r="AL117">
        <v>33</v>
      </c>
      <c r="AM117">
        <v>13</v>
      </c>
      <c r="AN117">
        <v>29</v>
      </c>
      <c r="AO117">
        <v>22</v>
      </c>
      <c r="AP117">
        <v>32</v>
      </c>
      <c r="AQ117">
        <v>15</v>
      </c>
      <c r="AR117">
        <v>20</v>
      </c>
      <c r="AS117">
        <v>24</v>
      </c>
      <c r="AT117">
        <v>35</v>
      </c>
      <c r="AU117">
        <v>22</v>
      </c>
      <c r="AV117">
        <v>37</v>
      </c>
      <c r="AW117">
        <v>33</v>
      </c>
      <c r="AX117">
        <v>34</v>
      </c>
      <c r="AY117">
        <v>37</v>
      </c>
      <c r="AZ117">
        <v>39</v>
      </c>
      <c r="BA117">
        <v>37</v>
      </c>
      <c r="BB117">
        <v>33</v>
      </c>
      <c r="BC117">
        <v>27</v>
      </c>
      <c r="BD117">
        <v>40</v>
      </c>
      <c r="BE117">
        <v>39</v>
      </c>
      <c r="BF117">
        <v>43</v>
      </c>
      <c r="BG117">
        <v>49</v>
      </c>
      <c r="BH117">
        <v>43</v>
      </c>
      <c r="BI117">
        <v>39</v>
      </c>
      <c r="BJ117">
        <v>35</v>
      </c>
      <c r="BK117">
        <v>39</v>
      </c>
      <c r="BL117">
        <v>25</v>
      </c>
      <c r="BM117">
        <v>24</v>
      </c>
      <c r="BN117">
        <v>26</v>
      </c>
      <c r="BO117">
        <v>22</v>
      </c>
      <c r="BP117">
        <v>21</v>
      </c>
      <c r="BQ117">
        <v>21</v>
      </c>
      <c r="BR117">
        <v>36</v>
      </c>
      <c r="BS117">
        <v>21</v>
      </c>
      <c r="BT117">
        <v>20</v>
      </c>
      <c r="BU117">
        <v>20</v>
      </c>
      <c r="BV117">
        <v>28</v>
      </c>
      <c r="BW117">
        <v>22</v>
      </c>
      <c r="BX117">
        <v>26</v>
      </c>
      <c r="BY117">
        <v>25</v>
      </c>
      <c r="BZ117">
        <v>25</v>
      </c>
      <c r="CA117">
        <v>34</v>
      </c>
      <c r="CB117">
        <v>33</v>
      </c>
      <c r="CC117">
        <v>37</v>
      </c>
      <c r="CD117">
        <v>43</v>
      </c>
      <c r="CE117">
        <v>32</v>
      </c>
      <c r="CF117">
        <v>35</v>
      </c>
      <c r="CG117">
        <v>30</v>
      </c>
      <c r="CH117">
        <v>35</v>
      </c>
      <c r="CI117">
        <v>33</v>
      </c>
      <c r="CJ117">
        <v>30</v>
      </c>
      <c r="CK117">
        <v>46</v>
      </c>
      <c r="CL117">
        <v>45</v>
      </c>
      <c r="CM117">
        <v>48</v>
      </c>
      <c r="CN117">
        <v>48</v>
      </c>
      <c r="CO117">
        <v>55</v>
      </c>
      <c r="CP117">
        <v>41</v>
      </c>
      <c r="CQ117">
        <v>57</v>
      </c>
      <c r="CR117">
        <v>47</v>
      </c>
      <c r="CS117">
        <v>43</v>
      </c>
      <c r="CT117">
        <v>48</v>
      </c>
      <c r="CU117">
        <v>57</v>
      </c>
      <c r="CV117">
        <v>44</v>
      </c>
      <c r="CW117">
        <v>56</v>
      </c>
      <c r="CX117">
        <v>41</v>
      </c>
      <c r="CY117">
        <v>34</v>
      </c>
      <c r="CZ117">
        <v>47</v>
      </c>
      <c r="DA117">
        <v>44</v>
      </c>
      <c r="DB117">
        <v>54</v>
      </c>
      <c r="DC117">
        <v>39</v>
      </c>
      <c r="DD117">
        <v>40</v>
      </c>
      <c r="DE117">
        <v>32</v>
      </c>
      <c r="DF117">
        <v>27</v>
      </c>
      <c r="DG117">
        <v>47</v>
      </c>
      <c r="DH117">
        <v>43</v>
      </c>
      <c r="DI117">
        <v>30</v>
      </c>
      <c r="DJ117">
        <v>25</v>
      </c>
      <c r="DK117">
        <v>32</v>
      </c>
      <c r="DL117">
        <v>32</v>
      </c>
      <c r="DM117">
        <v>28</v>
      </c>
      <c r="DN117">
        <v>30</v>
      </c>
      <c r="DO117">
        <v>30</v>
      </c>
      <c r="DP117">
        <v>20</v>
      </c>
      <c r="DQ117">
        <v>24</v>
      </c>
      <c r="DR117">
        <v>33</v>
      </c>
      <c r="DS117">
        <v>37</v>
      </c>
      <c r="DT117">
        <v>20</v>
      </c>
      <c r="DU117">
        <v>20</v>
      </c>
      <c r="DV117">
        <v>28</v>
      </c>
      <c r="DW117">
        <v>20</v>
      </c>
      <c r="DX117">
        <v>22</v>
      </c>
      <c r="DY117">
        <v>27</v>
      </c>
      <c r="DZ117">
        <v>18</v>
      </c>
      <c r="EA117">
        <v>28</v>
      </c>
      <c r="EB117">
        <v>19</v>
      </c>
      <c r="EC117">
        <v>31</v>
      </c>
      <c r="ED117">
        <v>21</v>
      </c>
      <c r="EE117">
        <v>20</v>
      </c>
      <c r="EF117">
        <v>16</v>
      </c>
      <c r="EG117">
        <v>31</v>
      </c>
      <c r="EH117">
        <v>15</v>
      </c>
      <c r="EI117">
        <v>18</v>
      </c>
      <c r="EJ117">
        <v>24</v>
      </c>
      <c r="EK117">
        <v>13</v>
      </c>
      <c r="EL117">
        <v>18</v>
      </c>
      <c r="EM117">
        <v>23</v>
      </c>
      <c r="EN117">
        <v>24</v>
      </c>
      <c r="EO117">
        <v>23</v>
      </c>
      <c r="EP117">
        <v>26</v>
      </c>
      <c r="EQ117">
        <v>24</v>
      </c>
      <c r="ER117">
        <v>9</v>
      </c>
      <c r="ES117">
        <v>26</v>
      </c>
      <c r="ET117">
        <v>17</v>
      </c>
      <c r="EU117">
        <v>14</v>
      </c>
      <c r="EV117">
        <v>10</v>
      </c>
      <c r="EW117">
        <v>24</v>
      </c>
      <c r="EX117">
        <v>8</v>
      </c>
      <c r="EY117">
        <v>14</v>
      </c>
      <c r="EZ117">
        <v>8</v>
      </c>
      <c r="FA117">
        <v>17</v>
      </c>
      <c r="FB117">
        <v>14</v>
      </c>
      <c r="FC117">
        <v>12</v>
      </c>
      <c r="FD117">
        <v>5</v>
      </c>
      <c r="FE117">
        <v>9</v>
      </c>
      <c r="FF117">
        <v>9</v>
      </c>
      <c r="FG117">
        <v>12</v>
      </c>
      <c r="FH117">
        <v>3</v>
      </c>
      <c r="FI117">
        <v>6</v>
      </c>
      <c r="FJ117">
        <v>8</v>
      </c>
      <c r="FK117">
        <v>8</v>
      </c>
      <c r="FL117">
        <v>3</v>
      </c>
      <c r="FM117">
        <v>11</v>
      </c>
      <c r="FN117">
        <v>8</v>
      </c>
      <c r="FO117">
        <v>4</v>
      </c>
      <c r="FP117">
        <v>2</v>
      </c>
      <c r="FQ117">
        <v>6</v>
      </c>
      <c r="FR117">
        <v>5</v>
      </c>
      <c r="FS117">
        <v>9</v>
      </c>
      <c r="FT117">
        <v>3</v>
      </c>
      <c r="FU117">
        <v>2</v>
      </c>
      <c r="FV117">
        <v>4</v>
      </c>
      <c r="FW117">
        <v>3</v>
      </c>
      <c r="FX117">
        <v>0</v>
      </c>
      <c r="FY117">
        <v>1</v>
      </c>
      <c r="FZ117">
        <v>0</v>
      </c>
      <c r="GA117">
        <v>2</v>
      </c>
      <c r="GB117">
        <v>1</v>
      </c>
      <c r="GC117">
        <v>1</v>
      </c>
      <c r="GD117">
        <v>0</v>
      </c>
      <c r="GE117">
        <v>0</v>
      </c>
      <c r="GF117">
        <v>1</v>
      </c>
      <c r="GG117">
        <v>1</v>
      </c>
      <c r="GH117">
        <v>1</v>
      </c>
      <c r="GI117">
        <v>3</v>
      </c>
      <c r="GJ117">
        <v>0</v>
      </c>
      <c r="GK117">
        <v>0</v>
      </c>
      <c r="GL117">
        <v>0</v>
      </c>
      <c r="GM117">
        <v>1</v>
      </c>
      <c r="GN117">
        <v>0</v>
      </c>
      <c r="GO117">
        <v>1</v>
      </c>
      <c r="GP117">
        <v>0</v>
      </c>
      <c r="GQ117">
        <v>0</v>
      </c>
      <c r="GR117">
        <v>0</v>
      </c>
      <c r="GS117">
        <v>0</v>
      </c>
      <c r="GT117">
        <v>0</v>
      </c>
      <c r="GU117">
        <v>0</v>
      </c>
      <c r="GV117">
        <v>0</v>
      </c>
      <c r="GW117">
        <v>0</v>
      </c>
      <c r="GY117">
        <f t="shared" si="1"/>
        <v>905</v>
      </c>
      <c r="HA117">
        <v>0</v>
      </c>
      <c r="HB117">
        <v>0</v>
      </c>
      <c r="HC117">
        <v>0</v>
      </c>
      <c r="HD117">
        <v>0</v>
      </c>
      <c r="HE117">
        <v>0</v>
      </c>
      <c r="HF117">
        <v>0</v>
      </c>
      <c r="HG117">
        <v>4</v>
      </c>
      <c r="HH117">
        <v>0</v>
      </c>
      <c r="HI117">
        <v>4</v>
      </c>
      <c r="HJ117">
        <v>0</v>
      </c>
      <c r="HK117">
        <v>0</v>
      </c>
      <c r="HL117">
        <v>0</v>
      </c>
      <c r="HM117">
        <v>2264</v>
      </c>
      <c r="HN117">
        <v>2265</v>
      </c>
      <c r="HO117">
        <v>4529</v>
      </c>
    </row>
    <row r="118" spans="1:223" s="13" customFormat="1">
      <c r="A118" s="13" t="s">
        <v>135</v>
      </c>
      <c r="B118" s="13">
        <v>132</v>
      </c>
      <c r="C118" s="13">
        <v>126</v>
      </c>
      <c r="D118" s="13">
        <v>151</v>
      </c>
      <c r="E118" s="13">
        <v>127</v>
      </c>
      <c r="F118" s="13">
        <v>153</v>
      </c>
      <c r="G118" s="13">
        <v>140</v>
      </c>
      <c r="H118" s="13">
        <v>159</v>
      </c>
      <c r="I118" s="13">
        <v>180</v>
      </c>
      <c r="J118" s="13">
        <v>158</v>
      </c>
      <c r="K118" s="13">
        <v>167</v>
      </c>
      <c r="L118" s="13">
        <v>173</v>
      </c>
      <c r="M118" s="13">
        <v>156</v>
      </c>
      <c r="N118" s="13">
        <v>157</v>
      </c>
      <c r="O118" s="13">
        <v>163</v>
      </c>
      <c r="P118" s="13">
        <v>166</v>
      </c>
      <c r="Q118" s="13">
        <v>168</v>
      </c>
      <c r="R118" s="13">
        <v>181</v>
      </c>
      <c r="S118" s="13">
        <v>180</v>
      </c>
      <c r="T118" s="13">
        <v>223</v>
      </c>
      <c r="U118" s="13">
        <v>183</v>
      </c>
      <c r="V118" s="13">
        <v>180</v>
      </c>
      <c r="W118" s="13">
        <v>187</v>
      </c>
      <c r="X118" s="13">
        <v>188</v>
      </c>
      <c r="Y118" s="13">
        <v>185</v>
      </c>
      <c r="Z118" s="13">
        <v>207</v>
      </c>
      <c r="AA118" s="13">
        <v>171</v>
      </c>
      <c r="AB118" s="13">
        <v>217</v>
      </c>
      <c r="AC118" s="13">
        <v>172</v>
      </c>
      <c r="AD118" s="13">
        <v>197</v>
      </c>
      <c r="AE118" s="13">
        <v>199</v>
      </c>
      <c r="AF118" s="13">
        <v>202</v>
      </c>
      <c r="AG118" s="13">
        <v>201</v>
      </c>
      <c r="AH118" s="13">
        <v>242</v>
      </c>
      <c r="AI118" s="13">
        <v>219</v>
      </c>
      <c r="AJ118" s="13">
        <v>221</v>
      </c>
      <c r="AK118" s="13">
        <v>182</v>
      </c>
      <c r="AL118" s="13">
        <v>187</v>
      </c>
      <c r="AM118" s="13">
        <v>198</v>
      </c>
      <c r="AN118" s="13">
        <v>208</v>
      </c>
      <c r="AO118" s="13">
        <v>167</v>
      </c>
      <c r="AP118" s="13">
        <v>197</v>
      </c>
      <c r="AQ118" s="13">
        <v>181</v>
      </c>
      <c r="AR118" s="13">
        <v>172</v>
      </c>
      <c r="AS118" s="13">
        <v>172</v>
      </c>
      <c r="AT118" s="13">
        <v>217</v>
      </c>
      <c r="AU118" s="13">
        <v>196</v>
      </c>
      <c r="AV118" s="13">
        <v>244</v>
      </c>
      <c r="AW118" s="13">
        <v>230</v>
      </c>
      <c r="AX118" s="13">
        <v>259</v>
      </c>
      <c r="AY118" s="13">
        <v>261</v>
      </c>
      <c r="AZ118" s="13">
        <v>227</v>
      </c>
      <c r="BA118" s="13">
        <v>255</v>
      </c>
      <c r="BB118" s="13">
        <v>216</v>
      </c>
      <c r="BC118" s="13">
        <v>219</v>
      </c>
      <c r="BD118" s="13">
        <v>239</v>
      </c>
      <c r="BE118" s="13">
        <v>253</v>
      </c>
      <c r="BF118" s="13">
        <v>251</v>
      </c>
      <c r="BG118" s="13">
        <v>244</v>
      </c>
      <c r="BH118" s="13">
        <v>229</v>
      </c>
      <c r="BI118" s="13">
        <v>260</v>
      </c>
      <c r="BJ118" s="13">
        <v>221</v>
      </c>
      <c r="BK118" s="13">
        <v>213</v>
      </c>
      <c r="BL118" s="13">
        <v>235</v>
      </c>
      <c r="BM118" s="13">
        <v>205</v>
      </c>
      <c r="BN118" s="13">
        <v>201</v>
      </c>
      <c r="BO118" s="13">
        <v>184</v>
      </c>
      <c r="BP118" s="13">
        <v>208</v>
      </c>
      <c r="BQ118" s="13">
        <v>211</v>
      </c>
      <c r="BR118" s="13">
        <v>217</v>
      </c>
      <c r="BS118" s="13">
        <v>191</v>
      </c>
      <c r="BT118" s="13">
        <v>229</v>
      </c>
      <c r="BU118" s="13">
        <v>205</v>
      </c>
      <c r="BV118" s="13">
        <v>238</v>
      </c>
      <c r="BW118" s="13">
        <v>209</v>
      </c>
      <c r="BX118" s="13">
        <v>229</v>
      </c>
      <c r="BY118" s="13">
        <v>223</v>
      </c>
      <c r="BZ118" s="13">
        <v>225</v>
      </c>
      <c r="CA118" s="13">
        <v>221</v>
      </c>
      <c r="CB118" s="13">
        <v>251</v>
      </c>
      <c r="CC118" s="13">
        <v>231</v>
      </c>
      <c r="CD118" s="13">
        <v>259</v>
      </c>
      <c r="CE118" s="13">
        <v>217</v>
      </c>
      <c r="CF118" s="13">
        <v>265</v>
      </c>
      <c r="CG118" s="13">
        <v>292</v>
      </c>
      <c r="CH118" s="13">
        <v>268</v>
      </c>
      <c r="CI118" s="13">
        <v>255</v>
      </c>
      <c r="CJ118" s="13">
        <v>267</v>
      </c>
      <c r="CK118" s="13">
        <v>289</v>
      </c>
      <c r="CL118" s="13">
        <v>291</v>
      </c>
      <c r="CM118" s="13">
        <v>257</v>
      </c>
      <c r="CN118" s="13">
        <v>303</v>
      </c>
      <c r="CO118" s="13">
        <v>293</v>
      </c>
      <c r="CP118" s="13">
        <v>336</v>
      </c>
      <c r="CQ118" s="13">
        <v>330</v>
      </c>
      <c r="CR118" s="13">
        <v>322</v>
      </c>
      <c r="CS118" s="13">
        <v>318</v>
      </c>
      <c r="CT118" s="13">
        <v>299</v>
      </c>
      <c r="CU118" s="13">
        <v>282</v>
      </c>
      <c r="CV118" s="13">
        <v>280</v>
      </c>
      <c r="CW118" s="13">
        <v>290</v>
      </c>
      <c r="CX118" s="13">
        <v>308</v>
      </c>
      <c r="CY118" s="13">
        <v>266</v>
      </c>
      <c r="CZ118" s="13">
        <v>271</v>
      </c>
      <c r="DA118" s="13">
        <v>271</v>
      </c>
      <c r="DB118" s="13">
        <v>277</v>
      </c>
      <c r="DC118" s="13">
        <v>315</v>
      </c>
      <c r="DD118" s="13">
        <v>290</v>
      </c>
      <c r="DE118" s="13">
        <v>287</v>
      </c>
      <c r="DF118" s="13">
        <v>236</v>
      </c>
      <c r="DG118" s="13">
        <v>203</v>
      </c>
      <c r="DH118" s="13">
        <v>253</v>
      </c>
      <c r="DI118" s="13">
        <v>248</v>
      </c>
      <c r="DJ118" s="13">
        <v>218</v>
      </c>
      <c r="DK118" s="13">
        <v>231</v>
      </c>
      <c r="DL118" s="13">
        <v>220</v>
      </c>
      <c r="DM118" s="13">
        <v>253</v>
      </c>
      <c r="DN118" s="13">
        <v>200</v>
      </c>
      <c r="DO118" s="13">
        <v>237</v>
      </c>
      <c r="DP118" s="13">
        <v>202</v>
      </c>
      <c r="DQ118" s="13">
        <v>206</v>
      </c>
      <c r="DR118" s="13">
        <v>199</v>
      </c>
      <c r="DS118" s="13">
        <v>210</v>
      </c>
      <c r="DT118" s="13">
        <v>179</v>
      </c>
      <c r="DU118" s="13">
        <v>184</v>
      </c>
      <c r="DV118" s="13">
        <v>168</v>
      </c>
      <c r="DW118" s="13">
        <v>200</v>
      </c>
      <c r="DX118" s="13">
        <v>157</v>
      </c>
      <c r="DY118" s="13">
        <v>214</v>
      </c>
      <c r="DZ118" s="13">
        <v>175</v>
      </c>
      <c r="EA118" s="13">
        <v>165</v>
      </c>
      <c r="EB118" s="13">
        <v>177</v>
      </c>
      <c r="EC118" s="13">
        <v>148</v>
      </c>
      <c r="ED118" s="13">
        <v>155</v>
      </c>
      <c r="EE118" s="13">
        <v>142</v>
      </c>
      <c r="EF118" s="13">
        <v>148</v>
      </c>
      <c r="EG118" s="13">
        <v>160</v>
      </c>
      <c r="EH118" s="13">
        <v>114</v>
      </c>
      <c r="EI118" s="13">
        <v>138</v>
      </c>
      <c r="EJ118" s="13">
        <v>121</v>
      </c>
      <c r="EK118" s="13">
        <v>137</v>
      </c>
      <c r="EL118" s="13">
        <v>135</v>
      </c>
      <c r="EM118" s="13">
        <v>147</v>
      </c>
      <c r="EN118" s="13">
        <v>98</v>
      </c>
      <c r="EO118" s="13">
        <v>136</v>
      </c>
      <c r="EP118" s="13">
        <v>100</v>
      </c>
      <c r="EQ118" s="13">
        <v>111</v>
      </c>
      <c r="ER118" s="13">
        <v>95</v>
      </c>
      <c r="ES118" s="13">
        <v>127</v>
      </c>
      <c r="ET118" s="13">
        <v>90</v>
      </c>
      <c r="EU118" s="13">
        <v>103</v>
      </c>
      <c r="EV118" s="13">
        <v>85</v>
      </c>
      <c r="EW118" s="13">
        <v>99</v>
      </c>
      <c r="EX118" s="13">
        <v>82</v>
      </c>
      <c r="EY118" s="13">
        <v>89</v>
      </c>
      <c r="EZ118" s="13">
        <v>65</v>
      </c>
      <c r="FA118" s="13">
        <v>69</v>
      </c>
      <c r="FB118" s="13">
        <v>60</v>
      </c>
      <c r="FC118" s="13">
        <v>70</v>
      </c>
      <c r="FD118" s="13">
        <v>46</v>
      </c>
      <c r="FE118" s="13">
        <v>63</v>
      </c>
      <c r="FF118" s="13">
        <v>45</v>
      </c>
      <c r="FG118" s="13">
        <v>64</v>
      </c>
      <c r="FH118" s="13">
        <v>31</v>
      </c>
      <c r="FI118" s="13">
        <v>46</v>
      </c>
      <c r="FJ118" s="13">
        <v>31</v>
      </c>
      <c r="FK118" s="13">
        <v>66</v>
      </c>
      <c r="FL118" s="13">
        <v>25</v>
      </c>
      <c r="FM118" s="13">
        <v>39</v>
      </c>
      <c r="FN118" s="13">
        <v>24</v>
      </c>
      <c r="FO118" s="13">
        <v>31</v>
      </c>
      <c r="FP118" s="13">
        <v>24</v>
      </c>
      <c r="FQ118" s="13">
        <v>39</v>
      </c>
      <c r="FR118" s="13">
        <v>21</v>
      </c>
      <c r="FS118" s="13">
        <v>45</v>
      </c>
      <c r="FT118" s="13">
        <v>22</v>
      </c>
      <c r="FU118" s="13">
        <v>26</v>
      </c>
      <c r="FV118" s="13">
        <v>11</v>
      </c>
      <c r="FW118" s="13">
        <v>25</v>
      </c>
      <c r="FX118" s="13">
        <v>4</v>
      </c>
      <c r="FY118" s="13">
        <v>21</v>
      </c>
      <c r="FZ118" s="13">
        <v>6</v>
      </c>
      <c r="GA118" s="13">
        <v>14</v>
      </c>
      <c r="GB118" s="13">
        <v>4</v>
      </c>
      <c r="GC118" s="13">
        <v>7</v>
      </c>
      <c r="GD118" s="13">
        <v>1</v>
      </c>
      <c r="GE118" s="13">
        <v>4</v>
      </c>
      <c r="GF118" s="13">
        <v>3</v>
      </c>
      <c r="GG118" s="13">
        <v>3</v>
      </c>
      <c r="GH118" s="13">
        <v>1</v>
      </c>
      <c r="GI118" s="13">
        <v>1</v>
      </c>
      <c r="GJ118" s="13">
        <v>4</v>
      </c>
      <c r="GK118" s="13">
        <v>2</v>
      </c>
      <c r="GL118" s="13">
        <v>2</v>
      </c>
      <c r="GM118" s="13">
        <v>3</v>
      </c>
      <c r="GN118" s="13">
        <v>0</v>
      </c>
      <c r="GO118" s="13">
        <v>1</v>
      </c>
      <c r="GP118" s="13">
        <v>1</v>
      </c>
      <c r="GQ118" s="13">
        <v>0</v>
      </c>
      <c r="GR118" s="13">
        <v>1</v>
      </c>
      <c r="GS118" s="13">
        <v>1</v>
      </c>
      <c r="GT118" s="13">
        <v>1</v>
      </c>
      <c r="GU118" s="13">
        <v>2</v>
      </c>
      <c r="GV118" s="13">
        <v>0</v>
      </c>
      <c r="GW118" s="13">
        <v>1</v>
      </c>
      <c r="GY118">
        <f t="shared" si="1"/>
        <v>5864</v>
      </c>
      <c r="HA118" s="13">
        <v>0</v>
      </c>
      <c r="HB118" s="13">
        <v>0</v>
      </c>
      <c r="HC118" s="13">
        <v>0</v>
      </c>
      <c r="HD118" s="13">
        <v>12</v>
      </c>
      <c r="HE118" s="13">
        <v>7</v>
      </c>
      <c r="HF118" s="13">
        <v>19</v>
      </c>
      <c r="HG118" s="13">
        <v>9</v>
      </c>
      <c r="HH118" s="13">
        <v>13</v>
      </c>
      <c r="HI118" s="13">
        <v>22</v>
      </c>
      <c r="HJ118" s="13">
        <v>3</v>
      </c>
      <c r="HK118" s="13">
        <v>1</v>
      </c>
      <c r="HL118" s="13">
        <v>4</v>
      </c>
      <c r="HM118" s="13">
        <v>16307</v>
      </c>
      <c r="HN118" s="13">
        <v>16349</v>
      </c>
      <c r="HO118" s="13">
        <v>32656</v>
      </c>
    </row>
    <row r="119" spans="1:223">
      <c r="A119" t="s">
        <v>1549</v>
      </c>
      <c r="B119">
        <v>0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0</v>
      </c>
      <c r="AX119">
        <v>0</v>
      </c>
      <c r="AY119">
        <v>0</v>
      </c>
      <c r="AZ119">
        <v>0</v>
      </c>
      <c r="BA119">
        <v>0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0</v>
      </c>
      <c r="BK119">
        <v>0</v>
      </c>
      <c r="BL119">
        <v>0</v>
      </c>
      <c r="BM119">
        <v>0</v>
      </c>
      <c r="BN119">
        <v>0</v>
      </c>
      <c r="BO119">
        <v>0</v>
      </c>
      <c r="BP119">
        <v>0</v>
      </c>
      <c r="BQ119">
        <v>0</v>
      </c>
      <c r="BR119">
        <v>0</v>
      </c>
      <c r="BS119">
        <v>0</v>
      </c>
      <c r="BT119">
        <v>0</v>
      </c>
      <c r="BU119">
        <v>0</v>
      </c>
      <c r="BV119">
        <v>0</v>
      </c>
      <c r="BW119">
        <v>0</v>
      </c>
      <c r="BX119">
        <v>0</v>
      </c>
      <c r="BY119">
        <v>0</v>
      </c>
      <c r="BZ119">
        <v>0</v>
      </c>
      <c r="CA119">
        <v>0</v>
      </c>
      <c r="CB119">
        <v>0</v>
      </c>
      <c r="CC119">
        <v>0</v>
      </c>
      <c r="CD119">
        <v>0</v>
      </c>
      <c r="CE119">
        <v>0</v>
      </c>
      <c r="CF119">
        <v>0</v>
      </c>
      <c r="CG119">
        <v>0</v>
      </c>
      <c r="CH119">
        <v>0</v>
      </c>
      <c r="CI119">
        <v>0</v>
      </c>
      <c r="CJ119">
        <v>0</v>
      </c>
      <c r="CK119">
        <v>0</v>
      </c>
      <c r="CL119">
        <v>0</v>
      </c>
      <c r="CM119">
        <v>0</v>
      </c>
      <c r="CN119">
        <v>0</v>
      </c>
      <c r="CO119">
        <v>0</v>
      </c>
      <c r="CP119">
        <v>0</v>
      </c>
      <c r="CQ119">
        <v>0</v>
      </c>
      <c r="CR119">
        <v>0</v>
      </c>
      <c r="CS119">
        <v>0</v>
      </c>
      <c r="CT119">
        <v>0</v>
      </c>
      <c r="CU119">
        <v>0</v>
      </c>
      <c r="CV119">
        <v>0</v>
      </c>
      <c r="CW119">
        <v>0</v>
      </c>
      <c r="CX119">
        <v>0</v>
      </c>
      <c r="CY119">
        <v>0</v>
      </c>
      <c r="CZ119">
        <v>0</v>
      </c>
      <c r="DA119">
        <v>0</v>
      </c>
      <c r="DB119">
        <v>0</v>
      </c>
      <c r="DC119">
        <v>0</v>
      </c>
      <c r="DD119">
        <v>0</v>
      </c>
      <c r="DE119">
        <v>0</v>
      </c>
      <c r="DF119">
        <v>0</v>
      </c>
      <c r="DG119">
        <v>0</v>
      </c>
      <c r="DH119">
        <v>0</v>
      </c>
      <c r="DI119">
        <v>0</v>
      </c>
      <c r="DJ119">
        <v>0</v>
      </c>
      <c r="DK119">
        <v>0</v>
      </c>
      <c r="DL119">
        <v>0</v>
      </c>
      <c r="DM119">
        <v>0</v>
      </c>
      <c r="DN119">
        <v>0</v>
      </c>
      <c r="DO119">
        <v>0</v>
      </c>
      <c r="DP119">
        <v>0</v>
      </c>
      <c r="DQ119">
        <v>0</v>
      </c>
      <c r="DR119">
        <v>0</v>
      </c>
      <c r="DS119">
        <v>0</v>
      </c>
      <c r="DT119">
        <v>0</v>
      </c>
      <c r="DU119">
        <v>0</v>
      </c>
      <c r="DV119">
        <v>0</v>
      </c>
      <c r="DW119">
        <v>0</v>
      </c>
      <c r="DX119">
        <v>0</v>
      </c>
      <c r="DY119">
        <v>0</v>
      </c>
      <c r="DZ119">
        <v>0</v>
      </c>
      <c r="EA119">
        <v>0</v>
      </c>
      <c r="EB119">
        <v>0</v>
      </c>
      <c r="EC119">
        <v>0</v>
      </c>
      <c r="ED119">
        <v>0</v>
      </c>
      <c r="EE119">
        <v>0</v>
      </c>
      <c r="EF119">
        <v>0</v>
      </c>
      <c r="EG119">
        <v>0</v>
      </c>
      <c r="EH119">
        <v>0</v>
      </c>
      <c r="EI119">
        <v>0</v>
      </c>
      <c r="EJ119">
        <v>0</v>
      </c>
      <c r="EK119">
        <v>0</v>
      </c>
      <c r="EL119">
        <v>0</v>
      </c>
      <c r="EM119">
        <v>0</v>
      </c>
      <c r="EN119">
        <v>0</v>
      </c>
      <c r="EO119">
        <v>0</v>
      </c>
      <c r="EP119">
        <v>0</v>
      </c>
      <c r="EQ119">
        <v>0</v>
      </c>
      <c r="ER119">
        <v>0</v>
      </c>
      <c r="ES119">
        <v>0</v>
      </c>
      <c r="ET119">
        <v>0</v>
      </c>
      <c r="EU119">
        <v>0</v>
      </c>
      <c r="EV119">
        <v>0</v>
      </c>
      <c r="EW119">
        <v>0</v>
      </c>
      <c r="EX119">
        <v>0</v>
      </c>
      <c r="EY119">
        <v>0</v>
      </c>
      <c r="EZ119">
        <v>0</v>
      </c>
      <c r="FA119">
        <v>0</v>
      </c>
      <c r="FB119">
        <v>0</v>
      </c>
      <c r="FC119">
        <v>0</v>
      </c>
      <c r="FD119">
        <v>0</v>
      </c>
      <c r="FE119">
        <v>0</v>
      </c>
      <c r="FF119">
        <v>0</v>
      </c>
      <c r="FG119">
        <v>0</v>
      </c>
      <c r="FH119">
        <v>0</v>
      </c>
      <c r="FI119">
        <v>0</v>
      </c>
      <c r="FJ119">
        <v>0</v>
      </c>
      <c r="FK119">
        <v>0</v>
      </c>
      <c r="FL119">
        <v>0</v>
      </c>
      <c r="FM119">
        <v>0</v>
      </c>
      <c r="FN119">
        <v>0</v>
      </c>
      <c r="FO119">
        <v>0</v>
      </c>
      <c r="FP119">
        <v>0</v>
      </c>
      <c r="FQ119">
        <v>0</v>
      </c>
      <c r="FR119">
        <v>0</v>
      </c>
      <c r="FS119">
        <v>0</v>
      </c>
      <c r="FT119">
        <v>0</v>
      </c>
      <c r="FU119">
        <v>0</v>
      </c>
      <c r="FV119">
        <v>0</v>
      </c>
      <c r="FW119">
        <v>0</v>
      </c>
      <c r="FX119">
        <v>0</v>
      </c>
      <c r="FY119">
        <v>0</v>
      </c>
      <c r="FZ119">
        <v>0</v>
      </c>
      <c r="GA119">
        <v>0</v>
      </c>
      <c r="GB119">
        <v>0</v>
      </c>
      <c r="GC119">
        <v>0</v>
      </c>
      <c r="GD119">
        <v>0</v>
      </c>
      <c r="GE119">
        <v>0</v>
      </c>
      <c r="GF119">
        <v>0</v>
      </c>
      <c r="GG119">
        <v>0</v>
      </c>
      <c r="GH119">
        <v>0</v>
      </c>
      <c r="GI119">
        <v>0</v>
      </c>
      <c r="GJ119">
        <v>0</v>
      </c>
      <c r="GK119">
        <v>0</v>
      </c>
      <c r="GL119">
        <v>0</v>
      </c>
      <c r="GM119">
        <v>0</v>
      </c>
      <c r="GN119">
        <v>0</v>
      </c>
      <c r="GO119">
        <v>0</v>
      </c>
      <c r="GP119">
        <v>0</v>
      </c>
      <c r="GQ119">
        <v>0</v>
      </c>
      <c r="GR119">
        <v>0</v>
      </c>
      <c r="GS119">
        <v>0</v>
      </c>
      <c r="GT119">
        <v>0</v>
      </c>
      <c r="GU119">
        <v>0</v>
      </c>
      <c r="GV119">
        <v>0</v>
      </c>
      <c r="GW119">
        <v>0</v>
      </c>
      <c r="GY119">
        <f t="shared" si="1"/>
        <v>0</v>
      </c>
      <c r="HA119">
        <v>0</v>
      </c>
      <c r="HB119">
        <v>0</v>
      </c>
      <c r="HC119">
        <v>0</v>
      </c>
      <c r="HD119">
        <v>12</v>
      </c>
      <c r="HE119">
        <v>7</v>
      </c>
      <c r="HF119">
        <v>19</v>
      </c>
      <c r="HG119">
        <v>0</v>
      </c>
      <c r="HH119">
        <v>0</v>
      </c>
      <c r="HI119">
        <v>0</v>
      </c>
      <c r="HJ119">
        <v>0</v>
      </c>
      <c r="HK119">
        <v>0</v>
      </c>
      <c r="HL119">
        <v>0</v>
      </c>
      <c r="HM119">
        <v>12</v>
      </c>
      <c r="HN119">
        <v>7</v>
      </c>
      <c r="HO119">
        <v>19</v>
      </c>
    </row>
    <row r="120" spans="1:223">
      <c r="A120" t="s">
        <v>1550</v>
      </c>
      <c r="B120">
        <v>14</v>
      </c>
      <c r="C120">
        <v>12</v>
      </c>
      <c r="D120">
        <v>12</v>
      </c>
      <c r="E120">
        <v>13</v>
      </c>
      <c r="F120">
        <v>19</v>
      </c>
      <c r="G120">
        <v>16</v>
      </c>
      <c r="H120">
        <v>25</v>
      </c>
      <c r="I120">
        <v>21</v>
      </c>
      <c r="J120">
        <v>12</v>
      </c>
      <c r="K120">
        <v>16</v>
      </c>
      <c r="L120">
        <v>19</v>
      </c>
      <c r="M120">
        <v>22</v>
      </c>
      <c r="N120">
        <v>18</v>
      </c>
      <c r="O120">
        <v>25</v>
      </c>
      <c r="P120">
        <v>24</v>
      </c>
      <c r="Q120">
        <v>18</v>
      </c>
      <c r="R120">
        <v>22</v>
      </c>
      <c r="S120">
        <v>29</v>
      </c>
      <c r="T120">
        <v>22</v>
      </c>
      <c r="U120">
        <v>23</v>
      </c>
      <c r="V120">
        <v>20</v>
      </c>
      <c r="W120">
        <v>27</v>
      </c>
      <c r="X120">
        <v>31</v>
      </c>
      <c r="Y120">
        <v>21</v>
      </c>
      <c r="Z120">
        <v>28</v>
      </c>
      <c r="AA120">
        <v>17</v>
      </c>
      <c r="AB120">
        <v>27</v>
      </c>
      <c r="AC120">
        <v>27</v>
      </c>
      <c r="AD120">
        <v>21</v>
      </c>
      <c r="AE120">
        <v>15</v>
      </c>
      <c r="AF120">
        <v>17</v>
      </c>
      <c r="AG120">
        <v>25</v>
      </c>
      <c r="AH120">
        <v>25</v>
      </c>
      <c r="AI120">
        <v>20</v>
      </c>
      <c r="AJ120">
        <v>26</v>
      </c>
      <c r="AK120">
        <v>19</v>
      </c>
      <c r="AL120">
        <v>22</v>
      </c>
      <c r="AM120">
        <v>33</v>
      </c>
      <c r="AN120">
        <v>18</v>
      </c>
      <c r="AO120">
        <v>17</v>
      </c>
      <c r="AP120">
        <v>18</v>
      </c>
      <c r="AQ120">
        <v>20</v>
      </c>
      <c r="AR120">
        <v>20</v>
      </c>
      <c r="AS120">
        <v>13</v>
      </c>
      <c r="AT120">
        <v>26</v>
      </c>
      <c r="AU120">
        <v>22</v>
      </c>
      <c r="AV120">
        <v>28</v>
      </c>
      <c r="AW120">
        <v>38</v>
      </c>
      <c r="AX120">
        <v>32</v>
      </c>
      <c r="AY120">
        <v>22</v>
      </c>
      <c r="AZ120">
        <v>35</v>
      </c>
      <c r="BA120">
        <v>38</v>
      </c>
      <c r="BB120">
        <v>31</v>
      </c>
      <c r="BC120">
        <v>26</v>
      </c>
      <c r="BD120">
        <v>36</v>
      </c>
      <c r="BE120">
        <v>29</v>
      </c>
      <c r="BF120">
        <v>25</v>
      </c>
      <c r="BG120">
        <v>31</v>
      </c>
      <c r="BH120">
        <v>26</v>
      </c>
      <c r="BI120">
        <v>30</v>
      </c>
      <c r="BJ120">
        <v>24</v>
      </c>
      <c r="BK120">
        <v>17</v>
      </c>
      <c r="BL120">
        <v>30</v>
      </c>
      <c r="BM120">
        <v>31</v>
      </c>
      <c r="BN120">
        <v>26</v>
      </c>
      <c r="BO120">
        <v>15</v>
      </c>
      <c r="BP120">
        <v>24</v>
      </c>
      <c r="BQ120">
        <v>25</v>
      </c>
      <c r="BR120">
        <v>26</v>
      </c>
      <c r="BS120">
        <v>18</v>
      </c>
      <c r="BT120">
        <v>24</v>
      </c>
      <c r="BU120">
        <v>27</v>
      </c>
      <c r="BV120">
        <v>27</v>
      </c>
      <c r="BW120">
        <v>21</v>
      </c>
      <c r="BX120">
        <v>25</v>
      </c>
      <c r="BY120">
        <v>22</v>
      </c>
      <c r="BZ120">
        <v>26</v>
      </c>
      <c r="CA120">
        <v>24</v>
      </c>
      <c r="CB120">
        <v>27</v>
      </c>
      <c r="CC120">
        <v>24</v>
      </c>
      <c r="CD120">
        <v>39</v>
      </c>
      <c r="CE120">
        <v>30</v>
      </c>
      <c r="CF120">
        <v>40</v>
      </c>
      <c r="CG120">
        <v>26</v>
      </c>
      <c r="CH120">
        <v>27</v>
      </c>
      <c r="CI120">
        <v>34</v>
      </c>
      <c r="CJ120">
        <v>35</v>
      </c>
      <c r="CK120">
        <v>33</v>
      </c>
      <c r="CL120">
        <v>46</v>
      </c>
      <c r="CM120">
        <v>36</v>
      </c>
      <c r="CN120">
        <v>36</v>
      </c>
      <c r="CO120">
        <v>41</v>
      </c>
      <c r="CP120">
        <v>41</v>
      </c>
      <c r="CQ120">
        <v>42</v>
      </c>
      <c r="CR120">
        <v>43</v>
      </c>
      <c r="CS120">
        <v>31</v>
      </c>
      <c r="CT120">
        <v>35</v>
      </c>
      <c r="CU120">
        <v>23</v>
      </c>
      <c r="CV120">
        <v>30</v>
      </c>
      <c r="CW120">
        <v>30</v>
      </c>
      <c r="CX120">
        <v>40</v>
      </c>
      <c r="CY120">
        <v>31</v>
      </c>
      <c r="CZ120">
        <v>36</v>
      </c>
      <c r="DA120">
        <v>30</v>
      </c>
      <c r="DB120">
        <v>27</v>
      </c>
      <c r="DC120">
        <v>36</v>
      </c>
      <c r="DD120">
        <v>28</v>
      </c>
      <c r="DE120">
        <v>35</v>
      </c>
      <c r="DF120">
        <v>23</v>
      </c>
      <c r="DG120">
        <v>25</v>
      </c>
      <c r="DH120">
        <v>28</v>
      </c>
      <c r="DI120">
        <v>29</v>
      </c>
      <c r="DJ120">
        <v>19</v>
      </c>
      <c r="DK120">
        <v>16</v>
      </c>
      <c r="DL120">
        <v>28</v>
      </c>
      <c r="DM120">
        <v>27</v>
      </c>
      <c r="DN120">
        <v>26</v>
      </c>
      <c r="DO120">
        <v>28</v>
      </c>
      <c r="DP120">
        <v>27</v>
      </c>
      <c r="DQ120">
        <v>33</v>
      </c>
      <c r="DR120">
        <v>20</v>
      </c>
      <c r="DS120">
        <v>25</v>
      </c>
      <c r="DT120">
        <v>24</v>
      </c>
      <c r="DU120">
        <v>31</v>
      </c>
      <c r="DV120">
        <v>20</v>
      </c>
      <c r="DW120">
        <v>23</v>
      </c>
      <c r="DX120">
        <v>19</v>
      </c>
      <c r="DY120">
        <v>27</v>
      </c>
      <c r="DZ120">
        <v>15</v>
      </c>
      <c r="EA120">
        <v>16</v>
      </c>
      <c r="EB120">
        <v>26</v>
      </c>
      <c r="EC120">
        <v>21</v>
      </c>
      <c r="ED120">
        <v>17</v>
      </c>
      <c r="EE120">
        <v>27</v>
      </c>
      <c r="EF120">
        <v>17</v>
      </c>
      <c r="EG120">
        <v>15</v>
      </c>
      <c r="EH120">
        <v>11</v>
      </c>
      <c r="EI120">
        <v>19</v>
      </c>
      <c r="EJ120">
        <v>12</v>
      </c>
      <c r="EK120">
        <v>21</v>
      </c>
      <c r="EL120">
        <v>19</v>
      </c>
      <c r="EM120">
        <v>24</v>
      </c>
      <c r="EN120">
        <v>9</v>
      </c>
      <c r="EO120">
        <v>11</v>
      </c>
      <c r="EP120">
        <v>9</v>
      </c>
      <c r="EQ120">
        <v>15</v>
      </c>
      <c r="ER120">
        <v>10</v>
      </c>
      <c r="ES120">
        <v>18</v>
      </c>
      <c r="ET120">
        <v>12</v>
      </c>
      <c r="EU120">
        <v>15</v>
      </c>
      <c r="EV120">
        <v>10</v>
      </c>
      <c r="EW120">
        <v>6</v>
      </c>
      <c r="EX120">
        <v>9</v>
      </c>
      <c r="EY120">
        <v>11</v>
      </c>
      <c r="EZ120">
        <v>10</v>
      </c>
      <c r="FA120">
        <v>8</v>
      </c>
      <c r="FB120">
        <v>7</v>
      </c>
      <c r="FC120">
        <v>9</v>
      </c>
      <c r="FD120">
        <v>5</v>
      </c>
      <c r="FE120">
        <v>9</v>
      </c>
      <c r="FF120">
        <v>1</v>
      </c>
      <c r="FG120">
        <v>7</v>
      </c>
      <c r="FH120">
        <v>1</v>
      </c>
      <c r="FI120">
        <v>6</v>
      </c>
      <c r="FJ120">
        <v>4</v>
      </c>
      <c r="FK120">
        <v>9</v>
      </c>
      <c r="FL120">
        <v>2</v>
      </c>
      <c r="FM120">
        <v>8</v>
      </c>
      <c r="FN120">
        <v>6</v>
      </c>
      <c r="FO120">
        <v>1</v>
      </c>
      <c r="FP120">
        <v>2</v>
      </c>
      <c r="FQ120">
        <v>2</v>
      </c>
      <c r="FR120">
        <v>2</v>
      </c>
      <c r="FS120">
        <v>4</v>
      </c>
      <c r="FT120">
        <v>0</v>
      </c>
      <c r="FU120">
        <v>0</v>
      </c>
      <c r="FV120">
        <v>0</v>
      </c>
      <c r="FW120">
        <v>4</v>
      </c>
      <c r="FX120">
        <v>0</v>
      </c>
      <c r="FY120">
        <v>5</v>
      </c>
      <c r="FZ120">
        <v>1</v>
      </c>
      <c r="GA120">
        <v>2</v>
      </c>
      <c r="GB120">
        <v>1</v>
      </c>
      <c r="GC120">
        <v>1</v>
      </c>
      <c r="GD120">
        <v>0</v>
      </c>
      <c r="GE120">
        <v>0</v>
      </c>
      <c r="GF120">
        <v>0</v>
      </c>
      <c r="GG120">
        <v>1</v>
      </c>
      <c r="GH120">
        <v>0</v>
      </c>
      <c r="GI120">
        <v>0</v>
      </c>
      <c r="GJ120">
        <v>0</v>
      </c>
      <c r="GK120">
        <v>0</v>
      </c>
      <c r="GL120">
        <v>0</v>
      </c>
      <c r="GM120">
        <v>1</v>
      </c>
      <c r="GN120">
        <v>0</v>
      </c>
      <c r="GO120">
        <v>0</v>
      </c>
      <c r="GP120">
        <v>0</v>
      </c>
      <c r="GQ120">
        <v>0</v>
      </c>
      <c r="GR120">
        <v>1</v>
      </c>
      <c r="GS120">
        <v>0</v>
      </c>
      <c r="GT120">
        <v>1</v>
      </c>
      <c r="GU120">
        <v>1</v>
      </c>
      <c r="GV120">
        <v>0</v>
      </c>
      <c r="GW120">
        <v>0</v>
      </c>
      <c r="GY120">
        <f t="shared" si="1"/>
        <v>706</v>
      </c>
      <c r="HA120">
        <v>0</v>
      </c>
      <c r="HB120">
        <v>0</v>
      </c>
      <c r="HC120">
        <v>0</v>
      </c>
      <c r="HD120">
        <v>0</v>
      </c>
      <c r="HE120">
        <v>0</v>
      </c>
      <c r="HF120">
        <v>0</v>
      </c>
      <c r="HG120">
        <v>1</v>
      </c>
      <c r="HH120">
        <v>0</v>
      </c>
      <c r="HI120">
        <v>1</v>
      </c>
      <c r="HJ120">
        <v>0</v>
      </c>
      <c r="HK120">
        <v>0</v>
      </c>
      <c r="HL120">
        <v>0</v>
      </c>
      <c r="HM120">
        <v>1916</v>
      </c>
      <c r="HN120">
        <v>1928</v>
      </c>
      <c r="HO120">
        <v>3844</v>
      </c>
    </row>
    <row r="121" spans="1:223">
      <c r="A121" t="s">
        <v>1551</v>
      </c>
      <c r="B121">
        <v>28</v>
      </c>
      <c r="C121">
        <v>24</v>
      </c>
      <c r="D121">
        <v>28</v>
      </c>
      <c r="E121">
        <v>22</v>
      </c>
      <c r="F121">
        <v>32</v>
      </c>
      <c r="G121">
        <v>20</v>
      </c>
      <c r="H121">
        <v>23</v>
      </c>
      <c r="I121">
        <v>30</v>
      </c>
      <c r="J121">
        <v>35</v>
      </c>
      <c r="K121">
        <v>30</v>
      </c>
      <c r="L121">
        <v>27</v>
      </c>
      <c r="M121">
        <v>15</v>
      </c>
      <c r="N121">
        <v>32</v>
      </c>
      <c r="O121">
        <v>32</v>
      </c>
      <c r="P121">
        <v>33</v>
      </c>
      <c r="Q121">
        <v>28</v>
      </c>
      <c r="R121">
        <v>45</v>
      </c>
      <c r="S121">
        <v>32</v>
      </c>
      <c r="T121">
        <v>43</v>
      </c>
      <c r="U121">
        <v>35</v>
      </c>
      <c r="V121">
        <v>34</v>
      </c>
      <c r="W121">
        <v>34</v>
      </c>
      <c r="X121">
        <v>24</v>
      </c>
      <c r="Y121">
        <v>27</v>
      </c>
      <c r="Z121">
        <v>34</v>
      </c>
      <c r="AA121">
        <v>25</v>
      </c>
      <c r="AB121">
        <v>41</v>
      </c>
      <c r="AC121">
        <v>36</v>
      </c>
      <c r="AD121">
        <v>41</v>
      </c>
      <c r="AE121">
        <v>31</v>
      </c>
      <c r="AF121">
        <v>43</v>
      </c>
      <c r="AG121">
        <v>41</v>
      </c>
      <c r="AH121">
        <v>48</v>
      </c>
      <c r="AI121">
        <v>44</v>
      </c>
      <c r="AJ121">
        <v>46</v>
      </c>
      <c r="AK121">
        <v>43</v>
      </c>
      <c r="AL121">
        <v>32</v>
      </c>
      <c r="AM121">
        <v>32</v>
      </c>
      <c r="AN121">
        <v>31</v>
      </c>
      <c r="AO121">
        <v>35</v>
      </c>
      <c r="AP121">
        <v>38</v>
      </c>
      <c r="AQ121">
        <v>39</v>
      </c>
      <c r="AR121">
        <v>33</v>
      </c>
      <c r="AS121">
        <v>36</v>
      </c>
      <c r="AT121">
        <v>38</v>
      </c>
      <c r="AU121">
        <v>53</v>
      </c>
      <c r="AV121">
        <v>49</v>
      </c>
      <c r="AW121">
        <v>45</v>
      </c>
      <c r="AX121">
        <v>52</v>
      </c>
      <c r="AY121">
        <v>55</v>
      </c>
      <c r="AZ121">
        <v>37</v>
      </c>
      <c r="BA121">
        <v>44</v>
      </c>
      <c r="BB121">
        <v>40</v>
      </c>
      <c r="BC121">
        <v>34</v>
      </c>
      <c r="BD121">
        <v>43</v>
      </c>
      <c r="BE121">
        <v>47</v>
      </c>
      <c r="BF121">
        <v>43</v>
      </c>
      <c r="BG121">
        <v>43</v>
      </c>
      <c r="BH121">
        <v>47</v>
      </c>
      <c r="BI121">
        <v>45</v>
      </c>
      <c r="BJ121">
        <v>39</v>
      </c>
      <c r="BK121">
        <v>41</v>
      </c>
      <c r="BL121">
        <v>43</v>
      </c>
      <c r="BM121">
        <v>32</v>
      </c>
      <c r="BN121">
        <v>38</v>
      </c>
      <c r="BO121">
        <v>31</v>
      </c>
      <c r="BP121">
        <v>40</v>
      </c>
      <c r="BQ121">
        <v>53</v>
      </c>
      <c r="BR121">
        <v>46</v>
      </c>
      <c r="BS121">
        <v>33</v>
      </c>
      <c r="BT121">
        <v>46</v>
      </c>
      <c r="BU121">
        <v>31</v>
      </c>
      <c r="BV121">
        <v>41</v>
      </c>
      <c r="BW121">
        <v>33</v>
      </c>
      <c r="BX121">
        <v>49</v>
      </c>
      <c r="BY121">
        <v>35</v>
      </c>
      <c r="BZ121">
        <v>43</v>
      </c>
      <c r="CA121">
        <v>40</v>
      </c>
      <c r="CB121">
        <v>52</v>
      </c>
      <c r="CC121">
        <v>46</v>
      </c>
      <c r="CD121">
        <v>38</v>
      </c>
      <c r="CE121">
        <v>41</v>
      </c>
      <c r="CF121">
        <v>45</v>
      </c>
      <c r="CG121">
        <v>56</v>
      </c>
      <c r="CH121">
        <v>49</v>
      </c>
      <c r="CI121">
        <v>43</v>
      </c>
      <c r="CJ121">
        <v>48</v>
      </c>
      <c r="CK121">
        <v>40</v>
      </c>
      <c r="CL121">
        <v>43</v>
      </c>
      <c r="CM121">
        <v>49</v>
      </c>
      <c r="CN121">
        <v>54</v>
      </c>
      <c r="CO121">
        <v>43</v>
      </c>
      <c r="CP121">
        <v>64</v>
      </c>
      <c r="CQ121">
        <v>55</v>
      </c>
      <c r="CR121">
        <v>57</v>
      </c>
      <c r="CS121">
        <v>60</v>
      </c>
      <c r="CT121">
        <v>58</v>
      </c>
      <c r="CU121">
        <v>57</v>
      </c>
      <c r="CV121">
        <v>47</v>
      </c>
      <c r="CW121">
        <v>52</v>
      </c>
      <c r="CX121">
        <v>42</v>
      </c>
      <c r="CY121">
        <v>47</v>
      </c>
      <c r="CZ121">
        <v>37</v>
      </c>
      <c r="DA121">
        <v>42</v>
      </c>
      <c r="DB121">
        <v>61</v>
      </c>
      <c r="DC121">
        <v>60</v>
      </c>
      <c r="DD121">
        <v>60</v>
      </c>
      <c r="DE121">
        <v>43</v>
      </c>
      <c r="DF121">
        <v>28</v>
      </c>
      <c r="DG121">
        <v>32</v>
      </c>
      <c r="DH121">
        <v>36</v>
      </c>
      <c r="DI121">
        <v>50</v>
      </c>
      <c r="DJ121">
        <v>30</v>
      </c>
      <c r="DK121">
        <v>43</v>
      </c>
      <c r="DL121">
        <v>37</v>
      </c>
      <c r="DM121">
        <v>46</v>
      </c>
      <c r="DN121">
        <v>33</v>
      </c>
      <c r="DO121">
        <v>31</v>
      </c>
      <c r="DP121">
        <v>25</v>
      </c>
      <c r="DQ121">
        <v>29</v>
      </c>
      <c r="DR121">
        <v>35</v>
      </c>
      <c r="DS121">
        <v>38</v>
      </c>
      <c r="DT121">
        <v>27</v>
      </c>
      <c r="DU121">
        <v>29</v>
      </c>
      <c r="DV121">
        <v>27</v>
      </c>
      <c r="DW121">
        <v>34</v>
      </c>
      <c r="DX121">
        <v>24</v>
      </c>
      <c r="DY121">
        <v>34</v>
      </c>
      <c r="DZ121">
        <v>27</v>
      </c>
      <c r="EA121">
        <v>24</v>
      </c>
      <c r="EB121">
        <v>29</v>
      </c>
      <c r="EC121">
        <v>21</v>
      </c>
      <c r="ED121">
        <v>16</v>
      </c>
      <c r="EE121">
        <v>19</v>
      </c>
      <c r="EF121">
        <v>22</v>
      </c>
      <c r="EG121">
        <v>17</v>
      </c>
      <c r="EH121">
        <v>17</v>
      </c>
      <c r="EI121">
        <v>29</v>
      </c>
      <c r="EJ121">
        <v>15</v>
      </c>
      <c r="EK121">
        <v>26</v>
      </c>
      <c r="EL121">
        <v>15</v>
      </c>
      <c r="EM121">
        <v>24</v>
      </c>
      <c r="EN121">
        <v>8</v>
      </c>
      <c r="EO121">
        <v>18</v>
      </c>
      <c r="EP121">
        <v>18</v>
      </c>
      <c r="EQ121">
        <v>16</v>
      </c>
      <c r="ER121">
        <v>15</v>
      </c>
      <c r="ES121">
        <v>17</v>
      </c>
      <c r="ET121">
        <v>18</v>
      </c>
      <c r="EU121">
        <v>12</v>
      </c>
      <c r="EV121">
        <v>11</v>
      </c>
      <c r="EW121">
        <v>21</v>
      </c>
      <c r="EX121">
        <v>18</v>
      </c>
      <c r="EY121">
        <v>16</v>
      </c>
      <c r="EZ121">
        <v>13</v>
      </c>
      <c r="FA121">
        <v>14</v>
      </c>
      <c r="FB121">
        <v>11</v>
      </c>
      <c r="FC121">
        <v>15</v>
      </c>
      <c r="FD121">
        <v>9</v>
      </c>
      <c r="FE121">
        <v>7</v>
      </c>
      <c r="FF121">
        <v>7</v>
      </c>
      <c r="FG121">
        <v>9</v>
      </c>
      <c r="FH121">
        <v>4</v>
      </c>
      <c r="FI121">
        <v>12</v>
      </c>
      <c r="FJ121">
        <v>6</v>
      </c>
      <c r="FK121">
        <v>12</v>
      </c>
      <c r="FL121">
        <v>4</v>
      </c>
      <c r="FM121">
        <v>5</v>
      </c>
      <c r="FN121">
        <v>3</v>
      </c>
      <c r="FO121">
        <v>3</v>
      </c>
      <c r="FP121">
        <v>3</v>
      </c>
      <c r="FQ121">
        <v>9</v>
      </c>
      <c r="FR121">
        <v>1</v>
      </c>
      <c r="FS121">
        <v>8</v>
      </c>
      <c r="FT121">
        <v>3</v>
      </c>
      <c r="FU121">
        <v>3</v>
      </c>
      <c r="FV121">
        <v>2</v>
      </c>
      <c r="FW121">
        <v>3</v>
      </c>
      <c r="FX121">
        <v>0</v>
      </c>
      <c r="FY121">
        <v>4</v>
      </c>
      <c r="FZ121">
        <v>1</v>
      </c>
      <c r="GA121">
        <v>1</v>
      </c>
      <c r="GB121">
        <v>1</v>
      </c>
      <c r="GC121">
        <v>0</v>
      </c>
      <c r="GD121">
        <v>0</v>
      </c>
      <c r="GE121">
        <v>1</v>
      </c>
      <c r="GF121">
        <v>3</v>
      </c>
      <c r="GG121">
        <v>0</v>
      </c>
      <c r="GH121">
        <v>0</v>
      </c>
      <c r="GI121">
        <v>0</v>
      </c>
      <c r="GJ121">
        <v>0</v>
      </c>
      <c r="GK121">
        <v>0</v>
      </c>
      <c r="GL121">
        <v>0</v>
      </c>
      <c r="GM121">
        <v>0</v>
      </c>
      <c r="GN121">
        <v>0</v>
      </c>
      <c r="GO121">
        <v>0</v>
      </c>
      <c r="GP121">
        <v>0</v>
      </c>
      <c r="GQ121">
        <v>0</v>
      </c>
      <c r="GR121">
        <v>0</v>
      </c>
      <c r="GS121">
        <v>0</v>
      </c>
      <c r="GT121">
        <v>0</v>
      </c>
      <c r="GU121">
        <v>0</v>
      </c>
      <c r="GV121">
        <v>0</v>
      </c>
      <c r="GW121">
        <v>0</v>
      </c>
      <c r="GY121">
        <f t="shared" si="1"/>
        <v>914</v>
      </c>
      <c r="HA121">
        <v>0</v>
      </c>
      <c r="HB121">
        <v>0</v>
      </c>
      <c r="HC121">
        <v>0</v>
      </c>
      <c r="HD121">
        <v>0</v>
      </c>
      <c r="HE121">
        <v>0</v>
      </c>
      <c r="HF121">
        <v>0</v>
      </c>
      <c r="HG121">
        <v>1</v>
      </c>
      <c r="HH121">
        <v>1</v>
      </c>
      <c r="HI121">
        <v>2</v>
      </c>
      <c r="HJ121">
        <v>0</v>
      </c>
      <c r="HK121">
        <v>0</v>
      </c>
      <c r="HL121">
        <v>0</v>
      </c>
      <c r="HM121">
        <v>2863</v>
      </c>
      <c r="HN121">
        <v>2853</v>
      </c>
      <c r="HO121">
        <v>5716</v>
      </c>
    </row>
    <row r="122" spans="1:223">
      <c r="A122" t="s">
        <v>1552</v>
      </c>
      <c r="B122">
        <v>8</v>
      </c>
      <c r="C122">
        <v>9</v>
      </c>
      <c r="D122">
        <v>7</v>
      </c>
      <c r="E122">
        <v>6</v>
      </c>
      <c r="F122">
        <v>12</v>
      </c>
      <c r="G122">
        <v>16</v>
      </c>
      <c r="H122">
        <v>13</v>
      </c>
      <c r="I122">
        <v>12</v>
      </c>
      <c r="J122">
        <v>12</v>
      </c>
      <c r="K122">
        <v>13</v>
      </c>
      <c r="L122">
        <v>13</v>
      </c>
      <c r="M122">
        <v>17</v>
      </c>
      <c r="N122">
        <v>13</v>
      </c>
      <c r="O122">
        <v>11</v>
      </c>
      <c r="P122">
        <v>16</v>
      </c>
      <c r="Q122">
        <v>9</v>
      </c>
      <c r="R122">
        <v>9</v>
      </c>
      <c r="S122">
        <v>12</v>
      </c>
      <c r="T122">
        <v>14</v>
      </c>
      <c r="U122">
        <v>15</v>
      </c>
      <c r="V122">
        <v>12</v>
      </c>
      <c r="W122">
        <v>11</v>
      </c>
      <c r="X122">
        <v>14</v>
      </c>
      <c r="Y122">
        <v>22</v>
      </c>
      <c r="Z122">
        <v>17</v>
      </c>
      <c r="AA122">
        <v>19</v>
      </c>
      <c r="AB122">
        <v>25</v>
      </c>
      <c r="AC122">
        <v>16</v>
      </c>
      <c r="AD122">
        <v>19</v>
      </c>
      <c r="AE122">
        <v>20</v>
      </c>
      <c r="AF122">
        <v>19</v>
      </c>
      <c r="AG122">
        <v>14</v>
      </c>
      <c r="AH122">
        <v>22</v>
      </c>
      <c r="AI122">
        <v>22</v>
      </c>
      <c r="AJ122">
        <v>18</v>
      </c>
      <c r="AK122">
        <v>7</v>
      </c>
      <c r="AL122">
        <v>10</v>
      </c>
      <c r="AM122">
        <v>19</v>
      </c>
      <c r="AN122">
        <v>20</v>
      </c>
      <c r="AO122">
        <v>12</v>
      </c>
      <c r="AP122">
        <v>17</v>
      </c>
      <c r="AQ122">
        <v>19</v>
      </c>
      <c r="AR122">
        <v>17</v>
      </c>
      <c r="AS122">
        <v>18</v>
      </c>
      <c r="AT122">
        <v>16</v>
      </c>
      <c r="AU122">
        <v>8</v>
      </c>
      <c r="AV122">
        <v>16</v>
      </c>
      <c r="AW122">
        <v>24</v>
      </c>
      <c r="AX122">
        <v>20</v>
      </c>
      <c r="AY122">
        <v>18</v>
      </c>
      <c r="AZ122">
        <v>16</v>
      </c>
      <c r="BA122">
        <v>21</v>
      </c>
      <c r="BB122">
        <v>17</v>
      </c>
      <c r="BC122">
        <v>13</v>
      </c>
      <c r="BD122">
        <v>17</v>
      </c>
      <c r="BE122">
        <v>18</v>
      </c>
      <c r="BF122">
        <v>26</v>
      </c>
      <c r="BG122">
        <v>20</v>
      </c>
      <c r="BH122">
        <v>22</v>
      </c>
      <c r="BI122">
        <v>20</v>
      </c>
      <c r="BJ122">
        <v>28</v>
      </c>
      <c r="BK122">
        <v>18</v>
      </c>
      <c r="BL122">
        <v>17</v>
      </c>
      <c r="BM122">
        <v>15</v>
      </c>
      <c r="BN122">
        <v>19</v>
      </c>
      <c r="BO122">
        <v>12</v>
      </c>
      <c r="BP122">
        <v>11</v>
      </c>
      <c r="BQ122">
        <v>19</v>
      </c>
      <c r="BR122">
        <v>10</v>
      </c>
      <c r="BS122">
        <v>18</v>
      </c>
      <c r="BT122">
        <v>22</v>
      </c>
      <c r="BU122">
        <v>20</v>
      </c>
      <c r="BV122">
        <v>12</v>
      </c>
      <c r="BW122">
        <v>16</v>
      </c>
      <c r="BX122">
        <v>11</v>
      </c>
      <c r="BY122">
        <v>17</v>
      </c>
      <c r="BZ122">
        <v>21</v>
      </c>
      <c r="CA122">
        <v>19</v>
      </c>
      <c r="CB122">
        <v>22</v>
      </c>
      <c r="CC122">
        <v>17</v>
      </c>
      <c r="CD122">
        <v>17</v>
      </c>
      <c r="CE122">
        <v>11</v>
      </c>
      <c r="CF122">
        <v>18</v>
      </c>
      <c r="CG122">
        <v>26</v>
      </c>
      <c r="CH122">
        <v>22</v>
      </c>
      <c r="CI122">
        <v>25</v>
      </c>
      <c r="CJ122">
        <v>28</v>
      </c>
      <c r="CK122">
        <v>25</v>
      </c>
      <c r="CL122">
        <v>18</v>
      </c>
      <c r="CM122">
        <v>17</v>
      </c>
      <c r="CN122">
        <v>20</v>
      </c>
      <c r="CO122">
        <v>25</v>
      </c>
      <c r="CP122">
        <v>33</v>
      </c>
      <c r="CQ122">
        <v>23</v>
      </c>
      <c r="CR122">
        <v>27</v>
      </c>
      <c r="CS122">
        <v>31</v>
      </c>
      <c r="CT122">
        <v>25</v>
      </c>
      <c r="CU122">
        <v>18</v>
      </c>
      <c r="CV122">
        <v>21</v>
      </c>
      <c r="CW122">
        <v>27</v>
      </c>
      <c r="CX122">
        <v>26</v>
      </c>
      <c r="CY122">
        <v>28</v>
      </c>
      <c r="CZ122">
        <v>20</v>
      </c>
      <c r="DA122">
        <v>23</v>
      </c>
      <c r="DB122">
        <v>26</v>
      </c>
      <c r="DC122">
        <v>25</v>
      </c>
      <c r="DD122">
        <v>24</v>
      </c>
      <c r="DE122">
        <v>22</v>
      </c>
      <c r="DF122">
        <v>22</v>
      </c>
      <c r="DG122">
        <v>13</v>
      </c>
      <c r="DH122">
        <v>17</v>
      </c>
      <c r="DI122">
        <v>19</v>
      </c>
      <c r="DJ122">
        <v>19</v>
      </c>
      <c r="DK122">
        <v>17</v>
      </c>
      <c r="DL122">
        <v>18</v>
      </c>
      <c r="DM122">
        <v>29</v>
      </c>
      <c r="DN122">
        <v>15</v>
      </c>
      <c r="DO122">
        <v>24</v>
      </c>
      <c r="DP122">
        <v>12</v>
      </c>
      <c r="DQ122">
        <v>20</v>
      </c>
      <c r="DR122">
        <v>21</v>
      </c>
      <c r="DS122">
        <v>17</v>
      </c>
      <c r="DT122">
        <v>10</v>
      </c>
      <c r="DU122">
        <v>18</v>
      </c>
      <c r="DV122">
        <v>13</v>
      </c>
      <c r="DW122">
        <v>14</v>
      </c>
      <c r="DX122">
        <v>18</v>
      </c>
      <c r="DY122">
        <v>28</v>
      </c>
      <c r="DZ122">
        <v>18</v>
      </c>
      <c r="EA122">
        <v>18</v>
      </c>
      <c r="EB122">
        <v>11</v>
      </c>
      <c r="EC122">
        <v>14</v>
      </c>
      <c r="ED122">
        <v>17</v>
      </c>
      <c r="EE122">
        <v>8</v>
      </c>
      <c r="EF122">
        <v>14</v>
      </c>
      <c r="EG122">
        <v>15</v>
      </c>
      <c r="EH122">
        <v>10</v>
      </c>
      <c r="EI122">
        <v>9</v>
      </c>
      <c r="EJ122">
        <v>10</v>
      </c>
      <c r="EK122">
        <v>11</v>
      </c>
      <c r="EL122">
        <v>18</v>
      </c>
      <c r="EM122">
        <v>14</v>
      </c>
      <c r="EN122">
        <v>10</v>
      </c>
      <c r="EO122">
        <v>11</v>
      </c>
      <c r="EP122">
        <v>15</v>
      </c>
      <c r="EQ122">
        <v>19</v>
      </c>
      <c r="ER122">
        <v>10</v>
      </c>
      <c r="ES122">
        <v>9</v>
      </c>
      <c r="ET122">
        <v>7</v>
      </c>
      <c r="EU122">
        <v>10</v>
      </c>
      <c r="EV122">
        <v>14</v>
      </c>
      <c r="EW122">
        <v>7</v>
      </c>
      <c r="EX122">
        <v>8</v>
      </c>
      <c r="EY122">
        <v>8</v>
      </c>
      <c r="EZ122">
        <v>4</v>
      </c>
      <c r="FA122">
        <v>3</v>
      </c>
      <c r="FB122">
        <v>9</v>
      </c>
      <c r="FC122">
        <v>6</v>
      </c>
      <c r="FD122">
        <v>3</v>
      </c>
      <c r="FE122">
        <v>2</v>
      </c>
      <c r="FF122">
        <v>4</v>
      </c>
      <c r="FG122">
        <v>8</v>
      </c>
      <c r="FH122">
        <v>4</v>
      </c>
      <c r="FI122">
        <v>3</v>
      </c>
      <c r="FJ122">
        <v>0</v>
      </c>
      <c r="FK122">
        <v>9</v>
      </c>
      <c r="FL122">
        <v>0</v>
      </c>
      <c r="FM122">
        <v>2</v>
      </c>
      <c r="FN122">
        <v>0</v>
      </c>
      <c r="FO122">
        <v>1</v>
      </c>
      <c r="FP122">
        <v>2</v>
      </c>
      <c r="FQ122">
        <v>2</v>
      </c>
      <c r="FR122">
        <v>2</v>
      </c>
      <c r="FS122">
        <v>3</v>
      </c>
      <c r="FT122">
        <v>0</v>
      </c>
      <c r="FU122">
        <v>2</v>
      </c>
      <c r="FV122">
        <v>0</v>
      </c>
      <c r="FW122">
        <v>4</v>
      </c>
      <c r="FX122">
        <v>1</v>
      </c>
      <c r="FY122">
        <v>0</v>
      </c>
      <c r="FZ122">
        <v>1</v>
      </c>
      <c r="GA122">
        <v>0</v>
      </c>
      <c r="GB122">
        <v>1</v>
      </c>
      <c r="GC122">
        <v>0</v>
      </c>
      <c r="GD122">
        <v>0</v>
      </c>
      <c r="GE122">
        <v>0</v>
      </c>
      <c r="GF122">
        <v>0</v>
      </c>
      <c r="GG122">
        <v>1</v>
      </c>
      <c r="GH122">
        <v>0</v>
      </c>
      <c r="GI122">
        <v>0</v>
      </c>
      <c r="GJ122">
        <v>0</v>
      </c>
      <c r="GK122">
        <v>0</v>
      </c>
      <c r="GL122">
        <v>1</v>
      </c>
      <c r="GM122">
        <v>0</v>
      </c>
      <c r="GN122">
        <v>0</v>
      </c>
      <c r="GO122">
        <v>0</v>
      </c>
      <c r="GP122">
        <v>0</v>
      </c>
      <c r="GQ122">
        <v>0</v>
      </c>
      <c r="GR122">
        <v>0</v>
      </c>
      <c r="GS122">
        <v>0</v>
      </c>
      <c r="GT122">
        <v>0</v>
      </c>
      <c r="GU122">
        <v>0</v>
      </c>
      <c r="GV122">
        <v>0</v>
      </c>
      <c r="GW122">
        <v>0</v>
      </c>
      <c r="GY122">
        <f t="shared" si="1"/>
        <v>532</v>
      </c>
      <c r="HA122">
        <v>0</v>
      </c>
      <c r="HB122">
        <v>0</v>
      </c>
      <c r="HC122">
        <v>0</v>
      </c>
      <c r="HD122">
        <v>0</v>
      </c>
      <c r="HE122">
        <v>0</v>
      </c>
      <c r="HF122">
        <v>0</v>
      </c>
      <c r="HG122">
        <v>0</v>
      </c>
      <c r="HH122">
        <v>2</v>
      </c>
      <c r="HI122">
        <v>2</v>
      </c>
      <c r="HJ122">
        <v>0</v>
      </c>
      <c r="HK122">
        <v>1</v>
      </c>
      <c r="HL122">
        <v>1</v>
      </c>
      <c r="HM122">
        <v>1334</v>
      </c>
      <c r="HN122">
        <v>1359</v>
      </c>
      <c r="HO122">
        <v>2693</v>
      </c>
    </row>
    <row r="123" spans="1:223">
      <c r="A123" t="s">
        <v>1553</v>
      </c>
      <c r="B123">
        <v>13</v>
      </c>
      <c r="C123">
        <v>14</v>
      </c>
      <c r="D123">
        <v>22</v>
      </c>
      <c r="E123">
        <v>17</v>
      </c>
      <c r="F123">
        <v>13</v>
      </c>
      <c r="G123">
        <v>15</v>
      </c>
      <c r="H123">
        <v>21</v>
      </c>
      <c r="I123">
        <v>25</v>
      </c>
      <c r="J123">
        <v>20</v>
      </c>
      <c r="K123">
        <v>21</v>
      </c>
      <c r="L123">
        <v>23</v>
      </c>
      <c r="M123">
        <v>21</v>
      </c>
      <c r="N123">
        <v>21</v>
      </c>
      <c r="O123">
        <v>15</v>
      </c>
      <c r="P123">
        <v>12</v>
      </c>
      <c r="Q123">
        <v>19</v>
      </c>
      <c r="R123">
        <v>19</v>
      </c>
      <c r="S123">
        <v>21</v>
      </c>
      <c r="T123">
        <v>35</v>
      </c>
      <c r="U123">
        <v>17</v>
      </c>
      <c r="V123">
        <v>27</v>
      </c>
      <c r="W123">
        <v>25</v>
      </c>
      <c r="X123">
        <v>21</v>
      </c>
      <c r="Y123">
        <v>22</v>
      </c>
      <c r="Z123">
        <v>18</v>
      </c>
      <c r="AA123">
        <v>24</v>
      </c>
      <c r="AB123">
        <v>19</v>
      </c>
      <c r="AC123">
        <v>21</v>
      </c>
      <c r="AD123">
        <v>18</v>
      </c>
      <c r="AE123">
        <v>30</v>
      </c>
      <c r="AF123">
        <v>30</v>
      </c>
      <c r="AG123">
        <v>29</v>
      </c>
      <c r="AH123">
        <v>25</v>
      </c>
      <c r="AI123">
        <v>26</v>
      </c>
      <c r="AJ123">
        <v>25</v>
      </c>
      <c r="AK123">
        <v>23</v>
      </c>
      <c r="AL123">
        <v>25</v>
      </c>
      <c r="AM123">
        <v>18</v>
      </c>
      <c r="AN123">
        <v>22</v>
      </c>
      <c r="AO123">
        <v>26</v>
      </c>
      <c r="AP123">
        <v>29</v>
      </c>
      <c r="AQ123">
        <v>18</v>
      </c>
      <c r="AR123">
        <v>20</v>
      </c>
      <c r="AS123">
        <v>13</v>
      </c>
      <c r="AT123">
        <v>21</v>
      </c>
      <c r="AU123">
        <v>24</v>
      </c>
      <c r="AV123">
        <v>22</v>
      </c>
      <c r="AW123">
        <v>25</v>
      </c>
      <c r="AX123">
        <v>42</v>
      </c>
      <c r="AY123">
        <v>29</v>
      </c>
      <c r="AZ123">
        <v>35</v>
      </c>
      <c r="BA123">
        <v>35</v>
      </c>
      <c r="BB123">
        <v>27</v>
      </c>
      <c r="BC123">
        <v>32</v>
      </c>
      <c r="BD123">
        <v>34</v>
      </c>
      <c r="BE123">
        <v>41</v>
      </c>
      <c r="BF123">
        <v>36</v>
      </c>
      <c r="BG123">
        <v>30</v>
      </c>
      <c r="BH123">
        <v>29</v>
      </c>
      <c r="BI123">
        <v>23</v>
      </c>
      <c r="BJ123">
        <v>21</v>
      </c>
      <c r="BK123">
        <v>23</v>
      </c>
      <c r="BL123">
        <v>30</v>
      </c>
      <c r="BM123">
        <v>25</v>
      </c>
      <c r="BN123">
        <v>22</v>
      </c>
      <c r="BO123">
        <v>35</v>
      </c>
      <c r="BP123">
        <v>35</v>
      </c>
      <c r="BQ123">
        <v>19</v>
      </c>
      <c r="BR123">
        <v>15</v>
      </c>
      <c r="BS123">
        <v>18</v>
      </c>
      <c r="BT123">
        <v>25</v>
      </c>
      <c r="BU123">
        <v>25</v>
      </c>
      <c r="BV123">
        <v>34</v>
      </c>
      <c r="BW123">
        <v>28</v>
      </c>
      <c r="BX123">
        <v>16</v>
      </c>
      <c r="BY123">
        <v>35</v>
      </c>
      <c r="BZ123">
        <v>19</v>
      </c>
      <c r="CA123">
        <v>25</v>
      </c>
      <c r="CB123">
        <v>29</v>
      </c>
      <c r="CC123">
        <v>26</v>
      </c>
      <c r="CD123">
        <v>29</v>
      </c>
      <c r="CE123">
        <v>22</v>
      </c>
      <c r="CF123">
        <v>30</v>
      </c>
      <c r="CG123">
        <v>41</v>
      </c>
      <c r="CH123">
        <v>36</v>
      </c>
      <c r="CI123">
        <v>29</v>
      </c>
      <c r="CJ123">
        <v>29</v>
      </c>
      <c r="CK123">
        <v>42</v>
      </c>
      <c r="CL123">
        <v>39</v>
      </c>
      <c r="CM123">
        <v>30</v>
      </c>
      <c r="CN123">
        <v>38</v>
      </c>
      <c r="CO123">
        <v>39</v>
      </c>
      <c r="CP123">
        <v>30</v>
      </c>
      <c r="CQ123">
        <v>43</v>
      </c>
      <c r="CR123">
        <v>50</v>
      </c>
      <c r="CS123">
        <v>42</v>
      </c>
      <c r="CT123">
        <v>35</v>
      </c>
      <c r="CU123">
        <v>43</v>
      </c>
      <c r="CV123">
        <v>37</v>
      </c>
      <c r="CW123">
        <v>40</v>
      </c>
      <c r="CX123">
        <v>43</v>
      </c>
      <c r="CY123">
        <v>30</v>
      </c>
      <c r="CZ123">
        <v>42</v>
      </c>
      <c r="DA123">
        <v>24</v>
      </c>
      <c r="DB123">
        <v>31</v>
      </c>
      <c r="DC123">
        <v>43</v>
      </c>
      <c r="DD123">
        <v>36</v>
      </c>
      <c r="DE123">
        <v>44</v>
      </c>
      <c r="DF123">
        <v>35</v>
      </c>
      <c r="DG123">
        <v>34</v>
      </c>
      <c r="DH123">
        <v>42</v>
      </c>
      <c r="DI123">
        <v>24</v>
      </c>
      <c r="DJ123">
        <v>28</v>
      </c>
      <c r="DK123">
        <v>26</v>
      </c>
      <c r="DL123">
        <v>29</v>
      </c>
      <c r="DM123">
        <v>25</v>
      </c>
      <c r="DN123">
        <v>23</v>
      </c>
      <c r="DO123">
        <v>36</v>
      </c>
      <c r="DP123">
        <v>20</v>
      </c>
      <c r="DQ123">
        <v>29</v>
      </c>
      <c r="DR123">
        <v>17</v>
      </c>
      <c r="DS123">
        <v>21</v>
      </c>
      <c r="DT123">
        <v>29</v>
      </c>
      <c r="DU123">
        <v>26</v>
      </c>
      <c r="DV123">
        <v>27</v>
      </c>
      <c r="DW123">
        <v>26</v>
      </c>
      <c r="DX123">
        <v>17</v>
      </c>
      <c r="DY123">
        <v>21</v>
      </c>
      <c r="DZ123">
        <v>33</v>
      </c>
      <c r="EA123">
        <v>17</v>
      </c>
      <c r="EB123">
        <v>21</v>
      </c>
      <c r="EC123">
        <v>11</v>
      </c>
      <c r="ED123">
        <v>16</v>
      </c>
      <c r="EE123">
        <v>20</v>
      </c>
      <c r="EF123">
        <v>20</v>
      </c>
      <c r="EG123">
        <v>19</v>
      </c>
      <c r="EH123">
        <v>18</v>
      </c>
      <c r="EI123">
        <v>10</v>
      </c>
      <c r="EJ123">
        <v>15</v>
      </c>
      <c r="EK123">
        <v>14</v>
      </c>
      <c r="EL123">
        <v>28</v>
      </c>
      <c r="EM123">
        <v>11</v>
      </c>
      <c r="EN123">
        <v>12</v>
      </c>
      <c r="EO123">
        <v>22</v>
      </c>
      <c r="EP123">
        <v>7</v>
      </c>
      <c r="EQ123">
        <v>10</v>
      </c>
      <c r="ER123">
        <v>13</v>
      </c>
      <c r="ES123">
        <v>13</v>
      </c>
      <c r="ET123">
        <v>12</v>
      </c>
      <c r="EU123">
        <v>13</v>
      </c>
      <c r="EV123">
        <v>13</v>
      </c>
      <c r="EW123">
        <v>15</v>
      </c>
      <c r="EX123">
        <v>12</v>
      </c>
      <c r="EY123">
        <v>11</v>
      </c>
      <c r="EZ123">
        <v>12</v>
      </c>
      <c r="FA123">
        <v>13</v>
      </c>
      <c r="FB123">
        <v>5</v>
      </c>
      <c r="FC123">
        <v>13</v>
      </c>
      <c r="FD123">
        <v>10</v>
      </c>
      <c r="FE123">
        <v>15</v>
      </c>
      <c r="FF123">
        <v>6</v>
      </c>
      <c r="FG123">
        <v>10</v>
      </c>
      <c r="FH123">
        <v>8</v>
      </c>
      <c r="FI123">
        <v>6</v>
      </c>
      <c r="FJ123">
        <v>5</v>
      </c>
      <c r="FK123">
        <v>9</v>
      </c>
      <c r="FL123">
        <v>6</v>
      </c>
      <c r="FM123">
        <v>7</v>
      </c>
      <c r="FN123">
        <v>4</v>
      </c>
      <c r="FO123">
        <v>5</v>
      </c>
      <c r="FP123">
        <v>1</v>
      </c>
      <c r="FQ123">
        <v>6</v>
      </c>
      <c r="FR123">
        <v>5</v>
      </c>
      <c r="FS123">
        <v>6</v>
      </c>
      <c r="FT123">
        <v>4</v>
      </c>
      <c r="FU123">
        <v>6</v>
      </c>
      <c r="FV123">
        <v>4</v>
      </c>
      <c r="FW123">
        <v>4</v>
      </c>
      <c r="FX123">
        <v>1</v>
      </c>
      <c r="FY123">
        <v>1</v>
      </c>
      <c r="FZ123">
        <v>1</v>
      </c>
      <c r="GA123">
        <v>1</v>
      </c>
      <c r="GB123">
        <v>0</v>
      </c>
      <c r="GC123">
        <v>0</v>
      </c>
      <c r="GD123">
        <v>0</v>
      </c>
      <c r="GE123">
        <v>2</v>
      </c>
      <c r="GF123">
        <v>0</v>
      </c>
      <c r="GG123">
        <v>0</v>
      </c>
      <c r="GH123">
        <v>0</v>
      </c>
      <c r="GI123">
        <v>1</v>
      </c>
      <c r="GJ123">
        <v>0</v>
      </c>
      <c r="GK123">
        <v>0</v>
      </c>
      <c r="GL123">
        <v>0</v>
      </c>
      <c r="GM123">
        <v>0</v>
      </c>
      <c r="GN123">
        <v>0</v>
      </c>
      <c r="GO123">
        <v>0</v>
      </c>
      <c r="GP123">
        <v>0</v>
      </c>
      <c r="GQ123">
        <v>0</v>
      </c>
      <c r="GR123">
        <v>0</v>
      </c>
      <c r="GS123">
        <v>0</v>
      </c>
      <c r="GT123">
        <v>0</v>
      </c>
      <c r="GU123">
        <v>0</v>
      </c>
      <c r="GV123">
        <v>0</v>
      </c>
      <c r="GW123">
        <v>0</v>
      </c>
      <c r="GY123">
        <f t="shared" si="1"/>
        <v>767</v>
      </c>
      <c r="HA123">
        <v>0</v>
      </c>
      <c r="HB123">
        <v>0</v>
      </c>
      <c r="HC123">
        <v>0</v>
      </c>
      <c r="HD123">
        <v>0</v>
      </c>
      <c r="HE123">
        <v>0</v>
      </c>
      <c r="HF123">
        <v>0</v>
      </c>
      <c r="HG123">
        <v>0</v>
      </c>
      <c r="HH123">
        <v>3</v>
      </c>
      <c r="HI123">
        <v>3</v>
      </c>
      <c r="HJ123">
        <v>0</v>
      </c>
      <c r="HK123">
        <v>0</v>
      </c>
      <c r="HL123">
        <v>0</v>
      </c>
      <c r="HM123">
        <v>2034</v>
      </c>
      <c r="HN123">
        <v>2032</v>
      </c>
      <c r="HO123">
        <v>4066</v>
      </c>
    </row>
    <row r="124" spans="1:223">
      <c r="A124" t="s">
        <v>1554</v>
      </c>
      <c r="B124">
        <v>24</v>
      </c>
      <c r="C124">
        <v>23</v>
      </c>
      <c r="D124">
        <v>26</v>
      </c>
      <c r="E124">
        <v>20</v>
      </c>
      <c r="F124">
        <v>21</v>
      </c>
      <c r="G124">
        <v>18</v>
      </c>
      <c r="H124">
        <v>19</v>
      </c>
      <c r="I124">
        <v>28</v>
      </c>
      <c r="J124">
        <v>18</v>
      </c>
      <c r="K124">
        <v>31</v>
      </c>
      <c r="L124">
        <v>27</v>
      </c>
      <c r="M124">
        <v>19</v>
      </c>
      <c r="N124">
        <v>18</v>
      </c>
      <c r="O124">
        <v>28</v>
      </c>
      <c r="P124">
        <v>22</v>
      </c>
      <c r="Q124">
        <v>31</v>
      </c>
      <c r="R124">
        <v>22</v>
      </c>
      <c r="S124">
        <v>33</v>
      </c>
      <c r="T124">
        <v>35</v>
      </c>
      <c r="U124">
        <v>29</v>
      </c>
      <c r="V124">
        <v>33</v>
      </c>
      <c r="W124">
        <v>27</v>
      </c>
      <c r="X124">
        <v>34</v>
      </c>
      <c r="Y124">
        <v>27</v>
      </c>
      <c r="Z124">
        <v>28</v>
      </c>
      <c r="AA124">
        <v>32</v>
      </c>
      <c r="AB124">
        <v>39</v>
      </c>
      <c r="AC124">
        <v>25</v>
      </c>
      <c r="AD124">
        <v>29</v>
      </c>
      <c r="AE124">
        <v>37</v>
      </c>
      <c r="AF124">
        <v>28</v>
      </c>
      <c r="AG124">
        <v>27</v>
      </c>
      <c r="AH124">
        <v>40</v>
      </c>
      <c r="AI124">
        <v>35</v>
      </c>
      <c r="AJ124">
        <v>29</v>
      </c>
      <c r="AK124">
        <v>26</v>
      </c>
      <c r="AL124">
        <v>32</v>
      </c>
      <c r="AM124">
        <v>33</v>
      </c>
      <c r="AN124">
        <v>45</v>
      </c>
      <c r="AO124">
        <v>25</v>
      </c>
      <c r="AP124">
        <v>28</v>
      </c>
      <c r="AQ124">
        <v>30</v>
      </c>
      <c r="AR124">
        <v>27</v>
      </c>
      <c r="AS124">
        <v>37</v>
      </c>
      <c r="AT124">
        <v>34</v>
      </c>
      <c r="AU124">
        <v>26</v>
      </c>
      <c r="AV124">
        <v>32</v>
      </c>
      <c r="AW124">
        <v>36</v>
      </c>
      <c r="AX124">
        <v>31</v>
      </c>
      <c r="AY124">
        <v>36</v>
      </c>
      <c r="AZ124">
        <v>28</v>
      </c>
      <c r="BA124">
        <v>25</v>
      </c>
      <c r="BB124">
        <v>35</v>
      </c>
      <c r="BC124">
        <v>32</v>
      </c>
      <c r="BD124">
        <v>33</v>
      </c>
      <c r="BE124">
        <v>39</v>
      </c>
      <c r="BF124">
        <v>30</v>
      </c>
      <c r="BG124">
        <v>26</v>
      </c>
      <c r="BH124">
        <v>29</v>
      </c>
      <c r="BI124">
        <v>43</v>
      </c>
      <c r="BJ124">
        <v>40</v>
      </c>
      <c r="BK124">
        <v>35</v>
      </c>
      <c r="BL124">
        <v>35</v>
      </c>
      <c r="BM124">
        <v>32</v>
      </c>
      <c r="BN124">
        <v>30</v>
      </c>
      <c r="BO124">
        <v>28</v>
      </c>
      <c r="BP124">
        <v>32</v>
      </c>
      <c r="BQ124">
        <v>25</v>
      </c>
      <c r="BR124">
        <v>30</v>
      </c>
      <c r="BS124">
        <v>29</v>
      </c>
      <c r="BT124">
        <v>28</v>
      </c>
      <c r="BU124">
        <v>29</v>
      </c>
      <c r="BV124">
        <v>44</v>
      </c>
      <c r="BW124">
        <v>38</v>
      </c>
      <c r="BX124">
        <v>45</v>
      </c>
      <c r="BY124">
        <v>33</v>
      </c>
      <c r="BZ124">
        <v>32</v>
      </c>
      <c r="CA124">
        <v>37</v>
      </c>
      <c r="CB124">
        <v>47</v>
      </c>
      <c r="CC124">
        <v>37</v>
      </c>
      <c r="CD124">
        <v>42</v>
      </c>
      <c r="CE124">
        <v>36</v>
      </c>
      <c r="CF124">
        <v>53</v>
      </c>
      <c r="CG124">
        <v>37</v>
      </c>
      <c r="CH124">
        <v>49</v>
      </c>
      <c r="CI124">
        <v>49</v>
      </c>
      <c r="CJ124">
        <v>38</v>
      </c>
      <c r="CK124">
        <v>47</v>
      </c>
      <c r="CL124">
        <v>51</v>
      </c>
      <c r="CM124">
        <v>49</v>
      </c>
      <c r="CN124">
        <v>56</v>
      </c>
      <c r="CO124">
        <v>50</v>
      </c>
      <c r="CP124">
        <v>61</v>
      </c>
      <c r="CQ124">
        <v>40</v>
      </c>
      <c r="CR124">
        <v>37</v>
      </c>
      <c r="CS124">
        <v>35</v>
      </c>
      <c r="CT124">
        <v>39</v>
      </c>
      <c r="CU124">
        <v>43</v>
      </c>
      <c r="CV124">
        <v>46</v>
      </c>
      <c r="CW124">
        <v>43</v>
      </c>
      <c r="CX124">
        <v>43</v>
      </c>
      <c r="CY124">
        <v>40</v>
      </c>
      <c r="CZ124">
        <v>39</v>
      </c>
      <c r="DA124">
        <v>43</v>
      </c>
      <c r="DB124">
        <v>34</v>
      </c>
      <c r="DC124">
        <v>51</v>
      </c>
      <c r="DD124">
        <v>39</v>
      </c>
      <c r="DE124">
        <v>34</v>
      </c>
      <c r="DF124">
        <v>53</v>
      </c>
      <c r="DG124">
        <v>38</v>
      </c>
      <c r="DH124">
        <v>38</v>
      </c>
      <c r="DI124">
        <v>43</v>
      </c>
      <c r="DJ124">
        <v>27</v>
      </c>
      <c r="DK124">
        <v>42</v>
      </c>
      <c r="DL124">
        <v>34</v>
      </c>
      <c r="DM124">
        <v>43</v>
      </c>
      <c r="DN124">
        <v>33</v>
      </c>
      <c r="DO124">
        <v>37</v>
      </c>
      <c r="DP124">
        <v>39</v>
      </c>
      <c r="DQ124">
        <v>35</v>
      </c>
      <c r="DR124">
        <v>35</v>
      </c>
      <c r="DS124">
        <v>30</v>
      </c>
      <c r="DT124">
        <v>20</v>
      </c>
      <c r="DU124">
        <v>26</v>
      </c>
      <c r="DV124">
        <v>30</v>
      </c>
      <c r="DW124">
        <v>31</v>
      </c>
      <c r="DX124">
        <v>33</v>
      </c>
      <c r="DY124">
        <v>31</v>
      </c>
      <c r="DZ124">
        <v>31</v>
      </c>
      <c r="EA124">
        <v>37</v>
      </c>
      <c r="EB124">
        <v>34</v>
      </c>
      <c r="EC124">
        <v>25</v>
      </c>
      <c r="ED124">
        <v>33</v>
      </c>
      <c r="EE124">
        <v>24</v>
      </c>
      <c r="EF124">
        <v>33</v>
      </c>
      <c r="EG124">
        <v>30</v>
      </c>
      <c r="EH124">
        <v>21</v>
      </c>
      <c r="EI124">
        <v>18</v>
      </c>
      <c r="EJ124">
        <v>25</v>
      </c>
      <c r="EK124">
        <v>19</v>
      </c>
      <c r="EL124">
        <v>14</v>
      </c>
      <c r="EM124">
        <v>26</v>
      </c>
      <c r="EN124">
        <v>18</v>
      </c>
      <c r="EO124">
        <v>29</v>
      </c>
      <c r="EP124">
        <v>15</v>
      </c>
      <c r="EQ124">
        <v>24</v>
      </c>
      <c r="ER124">
        <v>12</v>
      </c>
      <c r="ES124">
        <v>23</v>
      </c>
      <c r="ET124">
        <v>15</v>
      </c>
      <c r="EU124">
        <v>21</v>
      </c>
      <c r="EV124">
        <v>15</v>
      </c>
      <c r="EW124">
        <v>16</v>
      </c>
      <c r="EX124">
        <v>16</v>
      </c>
      <c r="EY124">
        <v>9</v>
      </c>
      <c r="EZ124">
        <v>7</v>
      </c>
      <c r="FA124">
        <v>14</v>
      </c>
      <c r="FB124">
        <v>11</v>
      </c>
      <c r="FC124">
        <v>12</v>
      </c>
      <c r="FD124">
        <v>7</v>
      </c>
      <c r="FE124">
        <v>14</v>
      </c>
      <c r="FF124">
        <v>10</v>
      </c>
      <c r="FG124">
        <v>12</v>
      </c>
      <c r="FH124">
        <v>5</v>
      </c>
      <c r="FI124">
        <v>9</v>
      </c>
      <c r="FJ124">
        <v>4</v>
      </c>
      <c r="FK124">
        <v>8</v>
      </c>
      <c r="FL124">
        <v>6</v>
      </c>
      <c r="FM124">
        <v>7</v>
      </c>
      <c r="FN124">
        <v>5</v>
      </c>
      <c r="FO124">
        <v>8</v>
      </c>
      <c r="FP124">
        <v>13</v>
      </c>
      <c r="FQ124">
        <v>11</v>
      </c>
      <c r="FR124">
        <v>1</v>
      </c>
      <c r="FS124">
        <v>9</v>
      </c>
      <c r="FT124">
        <v>5</v>
      </c>
      <c r="FU124">
        <v>7</v>
      </c>
      <c r="FV124">
        <v>1</v>
      </c>
      <c r="FW124">
        <v>3</v>
      </c>
      <c r="FX124">
        <v>2</v>
      </c>
      <c r="FY124">
        <v>3</v>
      </c>
      <c r="FZ124">
        <v>0</v>
      </c>
      <c r="GA124">
        <v>1</v>
      </c>
      <c r="GB124">
        <v>1</v>
      </c>
      <c r="GC124">
        <v>2</v>
      </c>
      <c r="GD124">
        <v>1</v>
      </c>
      <c r="GE124">
        <v>0</v>
      </c>
      <c r="GF124">
        <v>0</v>
      </c>
      <c r="GG124">
        <v>1</v>
      </c>
      <c r="GH124">
        <v>0</v>
      </c>
      <c r="GI124">
        <v>0</v>
      </c>
      <c r="GJ124">
        <v>3</v>
      </c>
      <c r="GK124">
        <v>1</v>
      </c>
      <c r="GL124">
        <v>1</v>
      </c>
      <c r="GM124">
        <v>1</v>
      </c>
      <c r="GN124">
        <v>0</v>
      </c>
      <c r="GO124">
        <v>0</v>
      </c>
      <c r="GP124">
        <v>1</v>
      </c>
      <c r="GQ124">
        <v>0</v>
      </c>
      <c r="GR124">
        <v>0</v>
      </c>
      <c r="GS124">
        <v>0</v>
      </c>
      <c r="GT124">
        <v>0</v>
      </c>
      <c r="GU124">
        <v>0</v>
      </c>
      <c r="GV124">
        <v>0</v>
      </c>
      <c r="GW124">
        <v>0</v>
      </c>
      <c r="GY124">
        <f t="shared" si="1"/>
        <v>1026</v>
      </c>
      <c r="HA124">
        <v>0</v>
      </c>
      <c r="HB124">
        <v>0</v>
      </c>
      <c r="HC124">
        <v>0</v>
      </c>
      <c r="HD124">
        <v>0</v>
      </c>
      <c r="HE124">
        <v>0</v>
      </c>
      <c r="HF124">
        <v>0</v>
      </c>
      <c r="HG124">
        <v>0</v>
      </c>
      <c r="HH124">
        <v>4</v>
      </c>
      <c r="HI124">
        <v>4</v>
      </c>
      <c r="HJ124">
        <v>0</v>
      </c>
      <c r="HK124">
        <v>0</v>
      </c>
      <c r="HL124">
        <v>0</v>
      </c>
      <c r="HM124">
        <v>2574</v>
      </c>
      <c r="HN124">
        <v>2588</v>
      </c>
      <c r="HO124">
        <v>5162</v>
      </c>
    </row>
    <row r="125" spans="1:223">
      <c r="A125" t="s">
        <v>1555</v>
      </c>
      <c r="B125">
        <v>17</v>
      </c>
      <c r="C125">
        <v>22</v>
      </c>
      <c r="D125">
        <v>16</v>
      </c>
      <c r="E125">
        <v>23</v>
      </c>
      <c r="F125">
        <v>28</v>
      </c>
      <c r="G125">
        <v>20</v>
      </c>
      <c r="H125">
        <v>21</v>
      </c>
      <c r="I125">
        <v>14</v>
      </c>
      <c r="J125">
        <v>24</v>
      </c>
      <c r="K125">
        <v>26</v>
      </c>
      <c r="L125">
        <v>28</v>
      </c>
      <c r="M125">
        <v>23</v>
      </c>
      <c r="N125">
        <v>24</v>
      </c>
      <c r="O125">
        <v>20</v>
      </c>
      <c r="P125">
        <v>25</v>
      </c>
      <c r="Q125">
        <v>30</v>
      </c>
      <c r="R125">
        <v>21</v>
      </c>
      <c r="S125">
        <v>24</v>
      </c>
      <c r="T125">
        <v>33</v>
      </c>
      <c r="U125">
        <v>26</v>
      </c>
      <c r="V125">
        <v>21</v>
      </c>
      <c r="W125">
        <v>23</v>
      </c>
      <c r="X125">
        <v>21</v>
      </c>
      <c r="Y125">
        <v>24</v>
      </c>
      <c r="Z125">
        <v>29</v>
      </c>
      <c r="AA125">
        <v>19</v>
      </c>
      <c r="AB125">
        <v>26</v>
      </c>
      <c r="AC125">
        <v>17</v>
      </c>
      <c r="AD125">
        <v>28</v>
      </c>
      <c r="AE125">
        <v>28</v>
      </c>
      <c r="AF125">
        <v>25</v>
      </c>
      <c r="AG125">
        <v>25</v>
      </c>
      <c r="AH125">
        <v>32</v>
      </c>
      <c r="AI125">
        <v>30</v>
      </c>
      <c r="AJ125">
        <v>25</v>
      </c>
      <c r="AK125">
        <v>22</v>
      </c>
      <c r="AL125">
        <v>22</v>
      </c>
      <c r="AM125">
        <v>27</v>
      </c>
      <c r="AN125">
        <v>25</v>
      </c>
      <c r="AO125">
        <v>20</v>
      </c>
      <c r="AP125">
        <v>18</v>
      </c>
      <c r="AQ125">
        <v>18</v>
      </c>
      <c r="AR125">
        <v>26</v>
      </c>
      <c r="AS125">
        <v>29</v>
      </c>
      <c r="AT125">
        <v>32</v>
      </c>
      <c r="AU125">
        <v>20</v>
      </c>
      <c r="AV125">
        <v>37</v>
      </c>
      <c r="AW125">
        <v>21</v>
      </c>
      <c r="AX125">
        <v>35</v>
      </c>
      <c r="AY125">
        <v>35</v>
      </c>
      <c r="AZ125">
        <v>22</v>
      </c>
      <c r="BA125">
        <v>38</v>
      </c>
      <c r="BB125">
        <v>29</v>
      </c>
      <c r="BC125">
        <v>31</v>
      </c>
      <c r="BD125">
        <v>32</v>
      </c>
      <c r="BE125">
        <v>33</v>
      </c>
      <c r="BF125">
        <v>40</v>
      </c>
      <c r="BG125">
        <v>38</v>
      </c>
      <c r="BH125">
        <v>32</v>
      </c>
      <c r="BI125">
        <v>50</v>
      </c>
      <c r="BJ125">
        <v>38</v>
      </c>
      <c r="BK125">
        <v>42</v>
      </c>
      <c r="BL125">
        <v>26</v>
      </c>
      <c r="BM125">
        <v>26</v>
      </c>
      <c r="BN125">
        <v>30</v>
      </c>
      <c r="BO125">
        <v>18</v>
      </c>
      <c r="BP125">
        <v>27</v>
      </c>
      <c r="BQ125">
        <v>26</v>
      </c>
      <c r="BR125">
        <v>31</v>
      </c>
      <c r="BS125">
        <v>27</v>
      </c>
      <c r="BT125">
        <v>34</v>
      </c>
      <c r="BU125">
        <v>36</v>
      </c>
      <c r="BV125">
        <v>39</v>
      </c>
      <c r="BW125">
        <v>23</v>
      </c>
      <c r="BX125">
        <v>26</v>
      </c>
      <c r="BY125">
        <v>24</v>
      </c>
      <c r="BZ125">
        <v>29</v>
      </c>
      <c r="CA125">
        <v>33</v>
      </c>
      <c r="CB125">
        <v>31</v>
      </c>
      <c r="CC125">
        <v>38</v>
      </c>
      <c r="CD125">
        <v>32</v>
      </c>
      <c r="CE125">
        <v>33</v>
      </c>
      <c r="CF125">
        <v>31</v>
      </c>
      <c r="CG125">
        <v>47</v>
      </c>
      <c r="CH125">
        <v>37</v>
      </c>
      <c r="CI125">
        <v>33</v>
      </c>
      <c r="CJ125">
        <v>39</v>
      </c>
      <c r="CK125">
        <v>47</v>
      </c>
      <c r="CL125">
        <v>37</v>
      </c>
      <c r="CM125">
        <v>32</v>
      </c>
      <c r="CN125">
        <v>27</v>
      </c>
      <c r="CO125">
        <v>37</v>
      </c>
      <c r="CP125">
        <v>50</v>
      </c>
      <c r="CQ125">
        <v>45</v>
      </c>
      <c r="CR125">
        <v>55</v>
      </c>
      <c r="CS125">
        <v>40</v>
      </c>
      <c r="CT125">
        <v>42</v>
      </c>
      <c r="CU125">
        <v>36</v>
      </c>
      <c r="CV125">
        <v>45</v>
      </c>
      <c r="CW125">
        <v>44</v>
      </c>
      <c r="CX125">
        <v>40</v>
      </c>
      <c r="CY125">
        <v>32</v>
      </c>
      <c r="CZ125">
        <v>37</v>
      </c>
      <c r="DA125">
        <v>35</v>
      </c>
      <c r="DB125">
        <v>37</v>
      </c>
      <c r="DC125">
        <v>42</v>
      </c>
      <c r="DD125">
        <v>37</v>
      </c>
      <c r="DE125">
        <v>44</v>
      </c>
      <c r="DF125">
        <v>33</v>
      </c>
      <c r="DG125">
        <v>24</v>
      </c>
      <c r="DH125">
        <v>36</v>
      </c>
      <c r="DI125">
        <v>28</v>
      </c>
      <c r="DJ125">
        <v>36</v>
      </c>
      <c r="DK125">
        <v>32</v>
      </c>
      <c r="DL125">
        <v>24</v>
      </c>
      <c r="DM125">
        <v>33</v>
      </c>
      <c r="DN125">
        <v>26</v>
      </c>
      <c r="DO125">
        <v>40</v>
      </c>
      <c r="DP125">
        <v>34</v>
      </c>
      <c r="DQ125">
        <v>20</v>
      </c>
      <c r="DR125">
        <v>31</v>
      </c>
      <c r="DS125">
        <v>38</v>
      </c>
      <c r="DT125">
        <v>29</v>
      </c>
      <c r="DU125">
        <v>16</v>
      </c>
      <c r="DV125">
        <v>22</v>
      </c>
      <c r="DW125">
        <v>21</v>
      </c>
      <c r="DX125">
        <v>12</v>
      </c>
      <c r="DY125">
        <v>30</v>
      </c>
      <c r="DZ125">
        <v>23</v>
      </c>
      <c r="EA125">
        <v>10</v>
      </c>
      <c r="EB125">
        <v>20</v>
      </c>
      <c r="EC125">
        <v>27</v>
      </c>
      <c r="ED125">
        <v>17</v>
      </c>
      <c r="EE125">
        <v>16</v>
      </c>
      <c r="EF125">
        <v>23</v>
      </c>
      <c r="EG125">
        <v>17</v>
      </c>
      <c r="EH125">
        <v>11</v>
      </c>
      <c r="EI125">
        <v>21</v>
      </c>
      <c r="EJ125">
        <v>18</v>
      </c>
      <c r="EK125">
        <v>16</v>
      </c>
      <c r="EL125">
        <v>22</v>
      </c>
      <c r="EM125">
        <v>14</v>
      </c>
      <c r="EN125">
        <v>12</v>
      </c>
      <c r="EO125">
        <v>25</v>
      </c>
      <c r="EP125">
        <v>13</v>
      </c>
      <c r="EQ125">
        <v>9</v>
      </c>
      <c r="ER125">
        <v>16</v>
      </c>
      <c r="ES125">
        <v>12</v>
      </c>
      <c r="ET125">
        <v>13</v>
      </c>
      <c r="EU125">
        <v>17</v>
      </c>
      <c r="EV125">
        <v>5</v>
      </c>
      <c r="EW125">
        <v>14</v>
      </c>
      <c r="EX125">
        <v>9</v>
      </c>
      <c r="EY125">
        <v>15</v>
      </c>
      <c r="EZ125">
        <v>7</v>
      </c>
      <c r="FA125">
        <v>6</v>
      </c>
      <c r="FB125">
        <v>6</v>
      </c>
      <c r="FC125">
        <v>7</v>
      </c>
      <c r="FD125">
        <v>5</v>
      </c>
      <c r="FE125">
        <v>9</v>
      </c>
      <c r="FF125">
        <v>6</v>
      </c>
      <c r="FG125">
        <v>4</v>
      </c>
      <c r="FH125">
        <v>4</v>
      </c>
      <c r="FI125">
        <v>3</v>
      </c>
      <c r="FJ125">
        <v>6</v>
      </c>
      <c r="FK125">
        <v>8</v>
      </c>
      <c r="FL125">
        <v>3</v>
      </c>
      <c r="FM125">
        <v>4</v>
      </c>
      <c r="FN125">
        <v>4</v>
      </c>
      <c r="FO125">
        <v>5</v>
      </c>
      <c r="FP125">
        <v>1</v>
      </c>
      <c r="FQ125">
        <v>4</v>
      </c>
      <c r="FR125">
        <v>5</v>
      </c>
      <c r="FS125">
        <v>5</v>
      </c>
      <c r="FT125">
        <v>4</v>
      </c>
      <c r="FU125">
        <v>0</v>
      </c>
      <c r="FV125">
        <v>3</v>
      </c>
      <c r="FW125">
        <v>2</v>
      </c>
      <c r="FX125">
        <v>0</v>
      </c>
      <c r="FY125">
        <v>5</v>
      </c>
      <c r="FZ125">
        <v>0</v>
      </c>
      <c r="GA125">
        <v>4</v>
      </c>
      <c r="GB125">
        <v>0</v>
      </c>
      <c r="GC125">
        <v>2</v>
      </c>
      <c r="GD125">
        <v>0</v>
      </c>
      <c r="GE125">
        <v>0</v>
      </c>
      <c r="GF125">
        <v>0</v>
      </c>
      <c r="GG125">
        <v>0</v>
      </c>
      <c r="GH125">
        <v>0</v>
      </c>
      <c r="GI125">
        <v>0</v>
      </c>
      <c r="GJ125">
        <v>0</v>
      </c>
      <c r="GK125">
        <v>0</v>
      </c>
      <c r="GL125">
        <v>0</v>
      </c>
      <c r="GM125">
        <v>0</v>
      </c>
      <c r="GN125">
        <v>0</v>
      </c>
      <c r="GO125">
        <v>0</v>
      </c>
      <c r="GP125">
        <v>0</v>
      </c>
      <c r="GQ125">
        <v>0</v>
      </c>
      <c r="GR125">
        <v>0</v>
      </c>
      <c r="GS125">
        <v>1</v>
      </c>
      <c r="GT125">
        <v>0</v>
      </c>
      <c r="GU125">
        <v>1</v>
      </c>
      <c r="GV125">
        <v>0</v>
      </c>
      <c r="GW125">
        <v>0</v>
      </c>
      <c r="GY125">
        <f t="shared" si="1"/>
        <v>738</v>
      </c>
      <c r="HA125">
        <v>0</v>
      </c>
      <c r="HB125">
        <v>0</v>
      </c>
      <c r="HC125">
        <v>0</v>
      </c>
      <c r="HD125">
        <v>0</v>
      </c>
      <c r="HE125">
        <v>0</v>
      </c>
      <c r="HF125">
        <v>0</v>
      </c>
      <c r="HG125">
        <v>1</v>
      </c>
      <c r="HH125">
        <v>0</v>
      </c>
      <c r="HI125">
        <v>1</v>
      </c>
      <c r="HJ125">
        <v>0</v>
      </c>
      <c r="HK125">
        <v>0</v>
      </c>
      <c r="HL125">
        <v>0</v>
      </c>
      <c r="HM125">
        <v>2191</v>
      </c>
      <c r="HN125">
        <v>2181</v>
      </c>
      <c r="HO125">
        <v>4372</v>
      </c>
    </row>
    <row r="126" spans="1:223">
      <c r="A126" t="s">
        <v>1556</v>
      </c>
      <c r="B126">
        <v>18</v>
      </c>
      <c r="C126">
        <v>9</v>
      </c>
      <c r="D126">
        <v>25</v>
      </c>
      <c r="E126">
        <v>14</v>
      </c>
      <c r="F126">
        <v>16</v>
      </c>
      <c r="G126">
        <v>24</v>
      </c>
      <c r="H126">
        <v>21</v>
      </c>
      <c r="I126">
        <v>28</v>
      </c>
      <c r="J126">
        <v>19</v>
      </c>
      <c r="K126">
        <v>17</v>
      </c>
      <c r="L126">
        <v>25</v>
      </c>
      <c r="M126">
        <v>24</v>
      </c>
      <c r="N126">
        <v>17</v>
      </c>
      <c r="O126">
        <v>16</v>
      </c>
      <c r="P126">
        <v>23</v>
      </c>
      <c r="Q126">
        <v>19</v>
      </c>
      <c r="R126">
        <v>23</v>
      </c>
      <c r="S126">
        <v>11</v>
      </c>
      <c r="T126">
        <v>23</v>
      </c>
      <c r="U126">
        <v>24</v>
      </c>
      <c r="V126">
        <v>20</v>
      </c>
      <c r="W126">
        <v>24</v>
      </c>
      <c r="X126">
        <v>22</v>
      </c>
      <c r="Y126">
        <v>27</v>
      </c>
      <c r="Z126">
        <v>26</v>
      </c>
      <c r="AA126">
        <v>25</v>
      </c>
      <c r="AB126">
        <v>24</v>
      </c>
      <c r="AC126">
        <v>19</v>
      </c>
      <c r="AD126">
        <v>16</v>
      </c>
      <c r="AE126">
        <v>23</v>
      </c>
      <c r="AF126">
        <v>24</v>
      </c>
      <c r="AG126">
        <v>24</v>
      </c>
      <c r="AH126">
        <v>29</v>
      </c>
      <c r="AI126">
        <v>31</v>
      </c>
      <c r="AJ126">
        <v>33</v>
      </c>
      <c r="AK126">
        <v>16</v>
      </c>
      <c r="AL126">
        <v>35</v>
      </c>
      <c r="AM126">
        <v>19</v>
      </c>
      <c r="AN126">
        <v>27</v>
      </c>
      <c r="AO126">
        <v>13</v>
      </c>
      <c r="AP126">
        <v>26</v>
      </c>
      <c r="AQ126">
        <v>27</v>
      </c>
      <c r="AR126">
        <v>20</v>
      </c>
      <c r="AS126">
        <v>17</v>
      </c>
      <c r="AT126">
        <v>27</v>
      </c>
      <c r="AU126">
        <v>22</v>
      </c>
      <c r="AV126">
        <v>27</v>
      </c>
      <c r="AW126">
        <v>20</v>
      </c>
      <c r="AX126">
        <v>21</v>
      </c>
      <c r="AY126">
        <v>37</v>
      </c>
      <c r="AZ126">
        <v>30</v>
      </c>
      <c r="BA126">
        <v>28</v>
      </c>
      <c r="BB126">
        <v>21</v>
      </c>
      <c r="BC126">
        <v>33</v>
      </c>
      <c r="BD126">
        <v>30</v>
      </c>
      <c r="BE126">
        <v>26</v>
      </c>
      <c r="BF126">
        <v>26</v>
      </c>
      <c r="BG126">
        <v>32</v>
      </c>
      <c r="BH126">
        <v>26</v>
      </c>
      <c r="BI126">
        <v>22</v>
      </c>
      <c r="BJ126">
        <v>17</v>
      </c>
      <c r="BK126">
        <v>19</v>
      </c>
      <c r="BL126">
        <v>28</v>
      </c>
      <c r="BM126">
        <v>31</v>
      </c>
      <c r="BN126">
        <v>25</v>
      </c>
      <c r="BO126">
        <v>30</v>
      </c>
      <c r="BP126">
        <v>23</v>
      </c>
      <c r="BQ126">
        <v>27</v>
      </c>
      <c r="BR126">
        <v>31</v>
      </c>
      <c r="BS126">
        <v>27</v>
      </c>
      <c r="BT126">
        <v>27</v>
      </c>
      <c r="BU126">
        <v>20</v>
      </c>
      <c r="BV126">
        <v>20</v>
      </c>
      <c r="BW126">
        <v>32</v>
      </c>
      <c r="BX126">
        <v>27</v>
      </c>
      <c r="BY126">
        <v>25</v>
      </c>
      <c r="BZ126">
        <v>33</v>
      </c>
      <c r="CA126">
        <v>23</v>
      </c>
      <c r="CB126">
        <v>23</v>
      </c>
      <c r="CC126">
        <v>26</v>
      </c>
      <c r="CD126">
        <v>43</v>
      </c>
      <c r="CE126">
        <v>23</v>
      </c>
      <c r="CF126">
        <v>26</v>
      </c>
      <c r="CG126">
        <v>35</v>
      </c>
      <c r="CH126">
        <v>26</v>
      </c>
      <c r="CI126">
        <v>25</v>
      </c>
      <c r="CJ126">
        <v>29</v>
      </c>
      <c r="CK126">
        <v>31</v>
      </c>
      <c r="CL126">
        <v>34</v>
      </c>
      <c r="CM126">
        <v>27</v>
      </c>
      <c r="CN126">
        <v>39</v>
      </c>
      <c r="CO126">
        <v>30</v>
      </c>
      <c r="CP126">
        <v>32</v>
      </c>
      <c r="CQ126">
        <v>49</v>
      </c>
      <c r="CR126">
        <v>26</v>
      </c>
      <c r="CS126">
        <v>46</v>
      </c>
      <c r="CT126">
        <v>33</v>
      </c>
      <c r="CU126">
        <v>38</v>
      </c>
      <c r="CV126">
        <v>31</v>
      </c>
      <c r="CW126">
        <v>25</v>
      </c>
      <c r="CX126">
        <v>42</v>
      </c>
      <c r="CY126">
        <v>32</v>
      </c>
      <c r="CZ126">
        <v>32</v>
      </c>
      <c r="DA126">
        <v>34</v>
      </c>
      <c r="DB126">
        <v>37</v>
      </c>
      <c r="DC126">
        <v>36</v>
      </c>
      <c r="DD126">
        <v>33</v>
      </c>
      <c r="DE126">
        <v>32</v>
      </c>
      <c r="DF126">
        <v>23</v>
      </c>
      <c r="DG126">
        <v>22</v>
      </c>
      <c r="DH126">
        <v>35</v>
      </c>
      <c r="DI126">
        <v>30</v>
      </c>
      <c r="DJ126">
        <v>35</v>
      </c>
      <c r="DK126">
        <v>38</v>
      </c>
      <c r="DL126">
        <v>25</v>
      </c>
      <c r="DM126">
        <v>30</v>
      </c>
      <c r="DN126">
        <v>27</v>
      </c>
      <c r="DO126">
        <v>25</v>
      </c>
      <c r="DP126">
        <v>28</v>
      </c>
      <c r="DQ126">
        <v>23</v>
      </c>
      <c r="DR126">
        <v>25</v>
      </c>
      <c r="DS126">
        <v>19</v>
      </c>
      <c r="DT126">
        <v>25</v>
      </c>
      <c r="DU126">
        <v>23</v>
      </c>
      <c r="DV126">
        <v>16</v>
      </c>
      <c r="DW126">
        <v>17</v>
      </c>
      <c r="DX126">
        <v>14</v>
      </c>
      <c r="DY126">
        <v>21</v>
      </c>
      <c r="DZ126">
        <v>14</v>
      </c>
      <c r="EA126">
        <v>25</v>
      </c>
      <c r="EB126">
        <v>18</v>
      </c>
      <c r="EC126">
        <v>18</v>
      </c>
      <c r="ED126">
        <v>27</v>
      </c>
      <c r="EE126">
        <v>17</v>
      </c>
      <c r="EF126">
        <v>11</v>
      </c>
      <c r="EG126">
        <v>22</v>
      </c>
      <c r="EH126">
        <v>14</v>
      </c>
      <c r="EI126">
        <v>22</v>
      </c>
      <c r="EJ126">
        <v>15</v>
      </c>
      <c r="EK126">
        <v>18</v>
      </c>
      <c r="EL126">
        <v>11</v>
      </c>
      <c r="EM126">
        <v>14</v>
      </c>
      <c r="EN126">
        <v>19</v>
      </c>
      <c r="EO126">
        <v>10</v>
      </c>
      <c r="EP126">
        <v>13</v>
      </c>
      <c r="EQ126">
        <v>9</v>
      </c>
      <c r="ER126">
        <v>9</v>
      </c>
      <c r="ES126">
        <v>17</v>
      </c>
      <c r="ET126">
        <v>8</v>
      </c>
      <c r="EU126">
        <v>9</v>
      </c>
      <c r="EV126">
        <v>9</v>
      </c>
      <c r="EW126">
        <v>12</v>
      </c>
      <c r="EX126">
        <v>5</v>
      </c>
      <c r="EY126">
        <v>9</v>
      </c>
      <c r="EZ126">
        <v>7</v>
      </c>
      <c r="FA126">
        <v>9</v>
      </c>
      <c r="FB126">
        <v>8</v>
      </c>
      <c r="FC126">
        <v>6</v>
      </c>
      <c r="FD126">
        <v>5</v>
      </c>
      <c r="FE126">
        <v>5</v>
      </c>
      <c r="FF126">
        <v>6</v>
      </c>
      <c r="FG126">
        <v>7</v>
      </c>
      <c r="FH126">
        <v>1</v>
      </c>
      <c r="FI126">
        <v>3</v>
      </c>
      <c r="FJ126">
        <v>3</v>
      </c>
      <c r="FK126">
        <v>7</v>
      </c>
      <c r="FL126">
        <v>3</v>
      </c>
      <c r="FM126">
        <v>3</v>
      </c>
      <c r="FN126">
        <v>2</v>
      </c>
      <c r="FO126">
        <v>5</v>
      </c>
      <c r="FP126">
        <v>2</v>
      </c>
      <c r="FQ126">
        <v>2</v>
      </c>
      <c r="FR126">
        <v>2</v>
      </c>
      <c r="FS126">
        <v>7</v>
      </c>
      <c r="FT126">
        <v>3</v>
      </c>
      <c r="FU126">
        <v>2</v>
      </c>
      <c r="FV126">
        <v>0</v>
      </c>
      <c r="FW126">
        <v>3</v>
      </c>
      <c r="FX126">
        <v>0</v>
      </c>
      <c r="FY126">
        <v>3</v>
      </c>
      <c r="FZ126">
        <v>2</v>
      </c>
      <c r="GA126">
        <v>2</v>
      </c>
      <c r="GB126">
        <v>0</v>
      </c>
      <c r="GC126">
        <v>2</v>
      </c>
      <c r="GD126">
        <v>0</v>
      </c>
      <c r="GE126">
        <v>1</v>
      </c>
      <c r="GF126">
        <v>0</v>
      </c>
      <c r="GG126">
        <v>0</v>
      </c>
      <c r="GH126">
        <v>1</v>
      </c>
      <c r="GI126">
        <v>0</v>
      </c>
      <c r="GJ126">
        <v>1</v>
      </c>
      <c r="GK126">
        <v>1</v>
      </c>
      <c r="GL126">
        <v>0</v>
      </c>
      <c r="GM126">
        <v>0</v>
      </c>
      <c r="GN126">
        <v>0</v>
      </c>
      <c r="GO126">
        <v>0</v>
      </c>
      <c r="GP126">
        <v>0</v>
      </c>
      <c r="GQ126">
        <v>0</v>
      </c>
      <c r="GR126">
        <v>0</v>
      </c>
      <c r="GS126">
        <v>0</v>
      </c>
      <c r="GT126">
        <v>0</v>
      </c>
      <c r="GU126">
        <v>0</v>
      </c>
      <c r="GV126">
        <v>0</v>
      </c>
      <c r="GW126">
        <v>0</v>
      </c>
      <c r="GY126">
        <f t="shared" si="1"/>
        <v>649</v>
      </c>
      <c r="HA126">
        <v>0</v>
      </c>
      <c r="HB126">
        <v>0</v>
      </c>
      <c r="HC126">
        <v>0</v>
      </c>
      <c r="HD126">
        <v>0</v>
      </c>
      <c r="HE126">
        <v>0</v>
      </c>
      <c r="HF126">
        <v>0</v>
      </c>
      <c r="HG126">
        <v>1</v>
      </c>
      <c r="HH126">
        <v>2</v>
      </c>
      <c r="HI126">
        <v>3</v>
      </c>
      <c r="HJ126">
        <v>0</v>
      </c>
      <c r="HK126">
        <v>0</v>
      </c>
      <c r="HL126">
        <v>0</v>
      </c>
      <c r="HM126">
        <v>1910</v>
      </c>
      <c r="HN126">
        <v>1914</v>
      </c>
      <c r="HO126">
        <v>3824</v>
      </c>
    </row>
    <row r="127" spans="1:223">
      <c r="A127" t="s">
        <v>1557</v>
      </c>
      <c r="B127">
        <v>10</v>
      </c>
      <c r="C127">
        <v>13</v>
      </c>
      <c r="D127">
        <v>15</v>
      </c>
      <c r="E127">
        <v>12</v>
      </c>
      <c r="F127">
        <v>12</v>
      </c>
      <c r="G127">
        <v>11</v>
      </c>
      <c r="H127">
        <v>16</v>
      </c>
      <c r="I127">
        <v>22</v>
      </c>
      <c r="J127">
        <v>18</v>
      </c>
      <c r="K127">
        <v>13</v>
      </c>
      <c r="L127">
        <v>11</v>
      </c>
      <c r="M127">
        <v>15</v>
      </c>
      <c r="N127">
        <v>14</v>
      </c>
      <c r="O127">
        <v>16</v>
      </c>
      <c r="P127">
        <v>11</v>
      </c>
      <c r="Q127">
        <v>14</v>
      </c>
      <c r="R127">
        <v>20</v>
      </c>
      <c r="S127">
        <v>18</v>
      </c>
      <c r="T127">
        <v>18</v>
      </c>
      <c r="U127">
        <v>14</v>
      </c>
      <c r="V127">
        <v>13</v>
      </c>
      <c r="W127">
        <v>16</v>
      </c>
      <c r="X127">
        <v>21</v>
      </c>
      <c r="Y127">
        <v>15</v>
      </c>
      <c r="Z127">
        <v>27</v>
      </c>
      <c r="AA127">
        <v>10</v>
      </c>
      <c r="AB127">
        <v>16</v>
      </c>
      <c r="AC127">
        <v>11</v>
      </c>
      <c r="AD127">
        <v>25</v>
      </c>
      <c r="AE127">
        <v>15</v>
      </c>
      <c r="AF127">
        <v>16</v>
      </c>
      <c r="AG127">
        <v>16</v>
      </c>
      <c r="AH127">
        <v>21</v>
      </c>
      <c r="AI127">
        <v>11</v>
      </c>
      <c r="AJ127">
        <v>19</v>
      </c>
      <c r="AK127">
        <v>26</v>
      </c>
      <c r="AL127">
        <v>9</v>
      </c>
      <c r="AM127">
        <v>17</v>
      </c>
      <c r="AN127">
        <v>20</v>
      </c>
      <c r="AO127">
        <v>19</v>
      </c>
      <c r="AP127">
        <v>23</v>
      </c>
      <c r="AQ127">
        <v>10</v>
      </c>
      <c r="AR127">
        <v>9</v>
      </c>
      <c r="AS127">
        <v>9</v>
      </c>
      <c r="AT127">
        <v>23</v>
      </c>
      <c r="AU127">
        <v>21</v>
      </c>
      <c r="AV127">
        <v>33</v>
      </c>
      <c r="AW127">
        <v>21</v>
      </c>
      <c r="AX127">
        <v>26</v>
      </c>
      <c r="AY127">
        <v>29</v>
      </c>
      <c r="AZ127">
        <v>24</v>
      </c>
      <c r="BA127">
        <v>26</v>
      </c>
      <c r="BB127">
        <v>16</v>
      </c>
      <c r="BC127">
        <v>18</v>
      </c>
      <c r="BD127">
        <v>14</v>
      </c>
      <c r="BE127">
        <v>20</v>
      </c>
      <c r="BF127">
        <v>25</v>
      </c>
      <c r="BG127">
        <v>24</v>
      </c>
      <c r="BH127">
        <v>18</v>
      </c>
      <c r="BI127">
        <v>27</v>
      </c>
      <c r="BJ127">
        <v>14</v>
      </c>
      <c r="BK127">
        <v>18</v>
      </c>
      <c r="BL127">
        <v>26</v>
      </c>
      <c r="BM127">
        <v>13</v>
      </c>
      <c r="BN127">
        <v>11</v>
      </c>
      <c r="BO127">
        <v>15</v>
      </c>
      <c r="BP127">
        <v>16</v>
      </c>
      <c r="BQ127">
        <v>17</v>
      </c>
      <c r="BR127">
        <v>28</v>
      </c>
      <c r="BS127">
        <v>21</v>
      </c>
      <c r="BT127">
        <v>23</v>
      </c>
      <c r="BU127">
        <v>17</v>
      </c>
      <c r="BV127">
        <v>21</v>
      </c>
      <c r="BW127">
        <v>18</v>
      </c>
      <c r="BX127">
        <v>30</v>
      </c>
      <c r="BY127">
        <v>32</v>
      </c>
      <c r="BZ127">
        <v>22</v>
      </c>
      <c r="CA127">
        <v>20</v>
      </c>
      <c r="CB127">
        <v>20</v>
      </c>
      <c r="CC127">
        <v>17</v>
      </c>
      <c r="CD127">
        <v>19</v>
      </c>
      <c r="CE127">
        <v>21</v>
      </c>
      <c r="CF127">
        <v>22</v>
      </c>
      <c r="CG127">
        <v>24</v>
      </c>
      <c r="CH127">
        <v>22</v>
      </c>
      <c r="CI127">
        <v>17</v>
      </c>
      <c r="CJ127">
        <v>21</v>
      </c>
      <c r="CK127">
        <v>24</v>
      </c>
      <c r="CL127">
        <v>23</v>
      </c>
      <c r="CM127">
        <v>17</v>
      </c>
      <c r="CN127">
        <v>33</v>
      </c>
      <c r="CO127">
        <v>28</v>
      </c>
      <c r="CP127">
        <v>25</v>
      </c>
      <c r="CQ127">
        <v>33</v>
      </c>
      <c r="CR127">
        <v>27</v>
      </c>
      <c r="CS127">
        <v>33</v>
      </c>
      <c r="CT127">
        <v>32</v>
      </c>
      <c r="CU127">
        <v>24</v>
      </c>
      <c r="CV127">
        <v>23</v>
      </c>
      <c r="CW127">
        <v>29</v>
      </c>
      <c r="CX127">
        <v>32</v>
      </c>
      <c r="CY127">
        <v>26</v>
      </c>
      <c r="CZ127">
        <v>28</v>
      </c>
      <c r="DA127">
        <v>40</v>
      </c>
      <c r="DB127">
        <v>24</v>
      </c>
      <c r="DC127">
        <v>22</v>
      </c>
      <c r="DD127">
        <v>33</v>
      </c>
      <c r="DE127">
        <v>33</v>
      </c>
      <c r="DF127">
        <v>19</v>
      </c>
      <c r="DG127">
        <v>15</v>
      </c>
      <c r="DH127">
        <v>21</v>
      </c>
      <c r="DI127">
        <v>25</v>
      </c>
      <c r="DJ127">
        <v>24</v>
      </c>
      <c r="DK127">
        <v>17</v>
      </c>
      <c r="DL127">
        <v>25</v>
      </c>
      <c r="DM127">
        <v>20</v>
      </c>
      <c r="DN127">
        <v>17</v>
      </c>
      <c r="DO127">
        <v>16</v>
      </c>
      <c r="DP127">
        <v>17</v>
      </c>
      <c r="DQ127">
        <v>17</v>
      </c>
      <c r="DR127">
        <v>15</v>
      </c>
      <c r="DS127">
        <v>22</v>
      </c>
      <c r="DT127">
        <v>15</v>
      </c>
      <c r="DU127">
        <v>15</v>
      </c>
      <c r="DV127">
        <v>13</v>
      </c>
      <c r="DW127">
        <v>34</v>
      </c>
      <c r="DX127">
        <v>20</v>
      </c>
      <c r="DY127">
        <v>22</v>
      </c>
      <c r="DZ127">
        <v>14</v>
      </c>
      <c r="EA127">
        <v>18</v>
      </c>
      <c r="EB127">
        <v>18</v>
      </c>
      <c r="EC127">
        <v>11</v>
      </c>
      <c r="ED127">
        <v>12</v>
      </c>
      <c r="EE127">
        <v>11</v>
      </c>
      <c r="EF127">
        <v>8</v>
      </c>
      <c r="EG127">
        <v>25</v>
      </c>
      <c r="EH127">
        <v>12</v>
      </c>
      <c r="EI127">
        <v>10</v>
      </c>
      <c r="EJ127">
        <v>11</v>
      </c>
      <c r="EK127">
        <v>12</v>
      </c>
      <c r="EL127">
        <v>8</v>
      </c>
      <c r="EM127">
        <v>20</v>
      </c>
      <c r="EN127">
        <v>10</v>
      </c>
      <c r="EO127">
        <v>10</v>
      </c>
      <c r="EP127">
        <v>10</v>
      </c>
      <c r="EQ127">
        <v>9</v>
      </c>
      <c r="ER127">
        <v>10</v>
      </c>
      <c r="ES127">
        <v>18</v>
      </c>
      <c r="ET127">
        <v>5</v>
      </c>
      <c r="EU127">
        <v>6</v>
      </c>
      <c r="EV127">
        <v>8</v>
      </c>
      <c r="EW127">
        <v>8</v>
      </c>
      <c r="EX127">
        <v>5</v>
      </c>
      <c r="EY127">
        <v>10</v>
      </c>
      <c r="EZ127">
        <v>5</v>
      </c>
      <c r="FA127">
        <v>2</v>
      </c>
      <c r="FB127">
        <v>3</v>
      </c>
      <c r="FC127">
        <v>2</v>
      </c>
      <c r="FD127">
        <v>2</v>
      </c>
      <c r="FE127">
        <v>2</v>
      </c>
      <c r="FF127">
        <v>5</v>
      </c>
      <c r="FG127">
        <v>7</v>
      </c>
      <c r="FH127">
        <v>4</v>
      </c>
      <c r="FI127">
        <v>4</v>
      </c>
      <c r="FJ127">
        <v>3</v>
      </c>
      <c r="FK127">
        <v>4</v>
      </c>
      <c r="FL127">
        <v>1</v>
      </c>
      <c r="FM127">
        <v>3</v>
      </c>
      <c r="FN127">
        <v>0</v>
      </c>
      <c r="FO127">
        <v>3</v>
      </c>
      <c r="FP127">
        <v>0</v>
      </c>
      <c r="FQ127">
        <v>3</v>
      </c>
      <c r="FR127">
        <v>3</v>
      </c>
      <c r="FS127">
        <v>3</v>
      </c>
      <c r="FT127">
        <v>3</v>
      </c>
      <c r="FU127">
        <v>6</v>
      </c>
      <c r="FV127">
        <v>1</v>
      </c>
      <c r="FW127">
        <v>2</v>
      </c>
      <c r="FX127">
        <v>0</v>
      </c>
      <c r="FY127">
        <v>0</v>
      </c>
      <c r="FZ127">
        <v>0</v>
      </c>
      <c r="GA127">
        <v>3</v>
      </c>
      <c r="GB127">
        <v>0</v>
      </c>
      <c r="GC127">
        <v>0</v>
      </c>
      <c r="GD127">
        <v>0</v>
      </c>
      <c r="GE127">
        <v>0</v>
      </c>
      <c r="GF127">
        <v>0</v>
      </c>
      <c r="GG127">
        <v>0</v>
      </c>
      <c r="GH127">
        <v>0</v>
      </c>
      <c r="GI127">
        <v>0</v>
      </c>
      <c r="GJ127">
        <v>0</v>
      </c>
      <c r="GK127">
        <v>0</v>
      </c>
      <c r="GL127">
        <v>0</v>
      </c>
      <c r="GM127">
        <v>1</v>
      </c>
      <c r="GN127">
        <v>0</v>
      </c>
      <c r="GO127">
        <v>1</v>
      </c>
      <c r="GP127">
        <v>0</v>
      </c>
      <c r="GQ127">
        <v>0</v>
      </c>
      <c r="GR127">
        <v>0</v>
      </c>
      <c r="GS127">
        <v>0</v>
      </c>
      <c r="GT127">
        <v>0</v>
      </c>
      <c r="GU127">
        <v>0</v>
      </c>
      <c r="GV127">
        <v>0</v>
      </c>
      <c r="GW127">
        <v>1</v>
      </c>
      <c r="GY127">
        <f t="shared" si="1"/>
        <v>532</v>
      </c>
      <c r="HA127">
        <v>0</v>
      </c>
      <c r="HB127">
        <v>0</v>
      </c>
      <c r="HC127">
        <v>0</v>
      </c>
      <c r="HD127">
        <v>0</v>
      </c>
      <c r="HE127">
        <v>0</v>
      </c>
      <c r="HF127">
        <v>0</v>
      </c>
      <c r="HG127">
        <v>5</v>
      </c>
      <c r="HH127">
        <v>1</v>
      </c>
      <c r="HI127">
        <v>6</v>
      </c>
      <c r="HJ127">
        <v>3</v>
      </c>
      <c r="HK127">
        <v>0</v>
      </c>
      <c r="HL127">
        <v>3</v>
      </c>
      <c r="HM127">
        <v>1473</v>
      </c>
      <c r="HN127">
        <v>1487</v>
      </c>
      <c r="HO127">
        <v>2960</v>
      </c>
    </row>
    <row r="128" spans="1:223" s="13" customFormat="1">
      <c r="A128" s="13" t="s">
        <v>137</v>
      </c>
      <c r="B128" s="13">
        <v>132</v>
      </c>
      <c r="C128" s="13">
        <v>124</v>
      </c>
      <c r="D128" s="13">
        <v>137</v>
      </c>
      <c r="E128" s="13">
        <v>126</v>
      </c>
      <c r="F128" s="13">
        <v>147</v>
      </c>
      <c r="G128" s="13">
        <v>145</v>
      </c>
      <c r="H128" s="13">
        <v>177</v>
      </c>
      <c r="I128" s="13">
        <v>165</v>
      </c>
      <c r="J128" s="13">
        <v>158</v>
      </c>
      <c r="K128" s="13">
        <v>162</v>
      </c>
      <c r="L128" s="13">
        <v>170</v>
      </c>
      <c r="M128" s="13">
        <v>186</v>
      </c>
      <c r="N128" s="13">
        <v>196</v>
      </c>
      <c r="O128" s="13">
        <v>148</v>
      </c>
      <c r="P128" s="13">
        <v>175</v>
      </c>
      <c r="Q128" s="13">
        <v>183</v>
      </c>
      <c r="R128" s="13">
        <v>185</v>
      </c>
      <c r="S128" s="13">
        <v>192</v>
      </c>
      <c r="T128" s="13">
        <v>195</v>
      </c>
      <c r="U128" s="13">
        <v>181</v>
      </c>
      <c r="V128" s="13">
        <v>174</v>
      </c>
      <c r="W128" s="13">
        <v>173</v>
      </c>
      <c r="X128" s="13">
        <v>194</v>
      </c>
      <c r="Y128" s="13">
        <v>211</v>
      </c>
      <c r="Z128" s="13">
        <v>175</v>
      </c>
      <c r="AA128" s="13">
        <v>179</v>
      </c>
      <c r="AB128" s="13">
        <v>220</v>
      </c>
      <c r="AC128" s="13">
        <v>207</v>
      </c>
      <c r="AD128" s="13">
        <v>217</v>
      </c>
      <c r="AE128" s="13">
        <v>181</v>
      </c>
      <c r="AF128" s="13">
        <v>221</v>
      </c>
      <c r="AG128" s="13">
        <v>226</v>
      </c>
      <c r="AH128" s="13">
        <v>218</v>
      </c>
      <c r="AI128" s="13">
        <v>197</v>
      </c>
      <c r="AJ128" s="13">
        <v>197</v>
      </c>
      <c r="AK128" s="13">
        <v>219</v>
      </c>
      <c r="AL128" s="13">
        <v>218</v>
      </c>
      <c r="AM128" s="13">
        <v>217</v>
      </c>
      <c r="AN128" s="13">
        <v>229</v>
      </c>
      <c r="AO128" s="13">
        <v>193</v>
      </c>
      <c r="AP128" s="13">
        <v>241</v>
      </c>
      <c r="AQ128" s="13">
        <v>210</v>
      </c>
      <c r="AR128" s="13">
        <v>207</v>
      </c>
      <c r="AS128" s="13">
        <v>224</v>
      </c>
      <c r="AT128" s="13">
        <v>228</v>
      </c>
      <c r="AU128" s="13">
        <v>230</v>
      </c>
      <c r="AV128" s="13">
        <v>255</v>
      </c>
      <c r="AW128" s="13">
        <v>247</v>
      </c>
      <c r="AX128" s="13">
        <v>271</v>
      </c>
      <c r="AY128" s="13">
        <v>249</v>
      </c>
      <c r="AZ128" s="13">
        <v>248</v>
      </c>
      <c r="BA128" s="13">
        <v>252</v>
      </c>
      <c r="BB128" s="13">
        <v>280</v>
      </c>
      <c r="BC128" s="13">
        <v>238</v>
      </c>
      <c r="BD128" s="13">
        <v>248</v>
      </c>
      <c r="BE128" s="13">
        <v>217</v>
      </c>
      <c r="BF128" s="13">
        <v>247</v>
      </c>
      <c r="BG128" s="13">
        <v>244</v>
      </c>
      <c r="BH128" s="13">
        <v>290</v>
      </c>
      <c r="BI128" s="13">
        <v>248</v>
      </c>
      <c r="BJ128" s="13">
        <v>240</v>
      </c>
      <c r="BK128" s="13">
        <v>234</v>
      </c>
      <c r="BL128" s="13">
        <v>224</v>
      </c>
      <c r="BM128" s="13">
        <v>241</v>
      </c>
      <c r="BN128" s="13">
        <v>219</v>
      </c>
      <c r="BO128" s="13">
        <v>234</v>
      </c>
      <c r="BP128" s="13">
        <v>225</v>
      </c>
      <c r="BQ128" s="13">
        <v>218</v>
      </c>
      <c r="BR128" s="13">
        <v>264</v>
      </c>
      <c r="BS128" s="13">
        <v>233</v>
      </c>
      <c r="BT128" s="13">
        <v>231</v>
      </c>
      <c r="BU128" s="13">
        <v>198</v>
      </c>
      <c r="BV128" s="13">
        <v>239</v>
      </c>
      <c r="BW128" s="13">
        <v>200</v>
      </c>
      <c r="BX128" s="13">
        <v>229</v>
      </c>
      <c r="BY128" s="13">
        <v>223</v>
      </c>
      <c r="BZ128" s="13">
        <v>272</v>
      </c>
      <c r="CA128" s="13">
        <v>276</v>
      </c>
      <c r="CB128" s="13">
        <v>259</v>
      </c>
      <c r="CC128" s="13">
        <v>266</v>
      </c>
      <c r="CD128" s="13">
        <v>278</v>
      </c>
      <c r="CE128" s="13">
        <v>258</v>
      </c>
      <c r="CF128" s="13">
        <v>313</v>
      </c>
      <c r="CG128" s="13">
        <v>288</v>
      </c>
      <c r="CH128" s="13">
        <v>243</v>
      </c>
      <c r="CI128" s="13">
        <v>282</v>
      </c>
      <c r="CJ128" s="13">
        <v>319</v>
      </c>
      <c r="CK128" s="13">
        <v>303</v>
      </c>
      <c r="CL128" s="13">
        <v>332</v>
      </c>
      <c r="CM128" s="13">
        <v>295</v>
      </c>
      <c r="CN128" s="13">
        <v>292</v>
      </c>
      <c r="CO128" s="13">
        <v>305</v>
      </c>
      <c r="CP128" s="13">
        <v>354</v>
      </c>
      <c r="CQ128" s="13">
        <v>312</v>
      </c>
      <c r="CR128" s="13">
        <v>338</v>
      </c>
      <c r="CS128" s="13">
        <v>323</v>
      </c>
      <c r="CT128" s="13">
        <v>335</v>
      </c>
      <c r="CU128" s="13">
        <v>312</v>
      </c>
      <c r="CV128" s="13">
        <v>341</v>
      </c>
      <c r="CW128" s="13">
        <v>336</v>
      </c>
      <c r="CX128" s="13">
        <v>344</v>
      </c>
      <c r="CY128" s="13">
        <v>347</v>
      </c>
      <c r="CZ128" s="13">
        <v>305</v>
      </c>
      <c r="DA128" s="13">
        <v>318</v>
      </c>
      <c r="DB128" s="13">
        <v>313</v>
      </c>
      <c r="DC128" s="13">
        <v>300</v>
      </c>
      <c r="DD128" s="13">
        <v>301</v>
      </c>
      <c r="DE128" s="13">
        <v>342</v>
      </c>
      <c r="DF128" s="13">
        <v>274</v>
      </c>
      <c r="DG128" s="13">
        <v>295</v>
      </c>
      <c r="DH128" s="13">
        <v>275</v>
      </c>
      <c r="DI128" s="13">
        <v>303</v>
      </c>
      <c r="DJ128" s="13">
        <v>268</v>
      </c>
      <c r="DK128" s="13">
        <v>273</v>
      </c>
      <c r="DL128" s="13">
        <v>268</v>
      </c>
      <c r="DM128" s="13">
        <v>255</v>
      </c>
      <c r="DN128" s="13">
        <v>257</v>
      </c>
      <c r="DO128" s="13">
        <v>281</v>
      </c>
      <c r="DP128" s="13">
        <v>191</v>
      </c>
      <c r="DQ128" s="13">
        <v>209</v>
      </c>
      <c r="DR128" s="13">
        <v>230</v>
      </c>
      <c r="DS128" s="13">
        <v>235</v>
      </c>
      <c r="DT128" s="13">
        <v>196</v>
      </c>
      <c r="DU128" s="13">
        <v>211</v>
      </c>
      <c r="DV128" s="13">
        <v>168</v>
      </c>
      <c r="DW128" s="13">
        <v>177</v>
      </c>
      <c r="DX128" s="13">
        <v>199</v>
      </c>
      <c r="DY128" s="13">
        <v>227</v>
      </c>
      <c r="DZ128" s="13">
        <v>173</v>
      </c>
      <c r="EA128" s="13">
        <v>173</v>
      </c>
      <c r="EB128" s="13">
        <v>147</v>
      </c>
      <c r="EC128" s="13">
        <v>185</v>
      </c>
      <c r="ED128" s="13">
        <v>125</v>
      </c>
      <c r="EE128" s="13">
        <v>147</v>
      </c>
      <c r="EF128" s="13">
        <v>152</v>
      </c>
      <c r="EG128" s="13">
        <v>198</v>
      </c>
      <c r="EH128" s="13">
        <v>143</v>
      </c>
      <c r="EI128" s="13">
        <v>161</v>
      </c>
      <c r="EJ128" s="13">
        <v>150</v>
      </c>
      <c r="EK128" s="13">
        <v>173</v>
      </c>
      <c r="EL128" s="13">
        <v>152</v>
      </c>
      <c r="EM128" s="13">
        <v>154</v>
      </c>
      <c r="EN128" s="13">
        <v>117</v>
      </c>
      <c r="EO128" s="13">
        <v>134</v>
      </c>
      <c r="EP128" s="13">
        <v>100</v>
      </c>
      <c r="EQ128" s="13">
        <v>140</v>
      </c>
      <c r="ER128" s="13">
        <v>112</v>
      </c>
      <c r="ES128" s="13">
        <v>114</v>
      </c>
      <c r="ET128" s="13">
        <v>97</v>
      </c>
      <c r="EU128" s="13">
        <v>127</v>
      </c>
      <c r="EV128" s="13">
        <v>79</v>
      </c>
      <c r="EW128" s="13">
        <v>113</v>
      </c>
      <c r="EX128" s="13">
        <v>77</v>
      </c>
      <c r="EY128" s="13">
        <v>98</v>
      </c>
      <c r="EZ128" s="13">
        <v>63</v>
      </c>
      <c r="FA128" s="13">
        <v>75</v>
      </c>
      <c r="FB128" s="13">
        <v>67</v>
      </c>
      <c r="FC128" s="13">
        <v>64</v>
      </c>
      <c r="FD128" s="13">
        <v>54</v>
      </c>
      <c r="FE128" s="13">
        <v>74</v>
      </c>
      <c r="FF128" s="13">
        <v>47</v>
      </c>
      <c r="FG128" s="13">
        <v>68</v>
      </c>
      <c r="FH128" s="13">
        <v>25</v>
      </c>
      <c r="FI128" s="13">
        <v>57</v>
      </c>
      <c r="FJ128" s="13">
        <v>40</v>
      </c>
      <c r="FK128" s="13">
        <v>58</v>
      </c>
      <c r="FL128" s="13">
        <v>21</v>
      </c>
      <c r="FM128" s="13">
        <v>36</v>
      </c>
      <c r="FN128" s="13">
        <v>26</v>
      </c>
      <c r="FO128" s="13">
        <v>42</v>
      </c>
      <c r="FP128" s="13">
        <v>18</v>
      </c>
      <c r="FQ128" s="13">
        <v>34</v>
      </c>
      <c r="FR128" s="13">
        <v>17</v>
      </c>
      <c r="FS128" s="13">
        <v>19</v>
      </c>
      <c r="FT128" s="13">
        <v>14</v>
      </c>
      <c r="FU128" s="13">
        <v>25</v>
      </c>
      <c r="FV128" s="13">
        <v>9</v>
      </c>
      <c r="FW128" s="13">
        <v>24</v>
      </c>
      <c r="FX128" s="13">
        <v>9</v>
      </c>
      <c r="FY128" s="13">
        <v>15</v>
      </c>
      <c r="FZ128" s="13">
        <v>11</v>
      </c>
      <c r="GA128" s="13">
        <v>12</v>
      </c>
      <c r="GB128" s="13">
        <v>2</v>
      </c>
      <c r="GC128" s="13">
        <v>14</v>
      </c>
      <c r="GD128" s="13">
        <v>11</v>
      </c>
      <c r="GE128" s="13">
        <v>7</v>
      </c>
      <c r="GF128" s="13">
        <v>2</v>
      </c>
      <c r="GG128" s="13">
        <v>5</v>
      </c>
      <c r="GH128" s="13">
        <v>1</v>
      </c>
      <c r="GI128" s="13">
        <v>3</v>
      </c>
      <c r="GJ128" s="13">
        <v>0</v>
      </c>
      <c r="GK128" s="13">
        <v>3</v>
      </c>
      <c r="GL128" s="13">
        <v>0</v>
      </c>
      <c r="GM128" s="13">
        <v>0</v>
      </c>
      <c r="GN128" s="13">
        <v>0</v>
      </c>
      <c r="GO128" s="13">
        <v>2</v>
      </c>
      <c r="GP128" s="13">
        <v>0</v>
      </c>
      <c r="GQ128" s="13">
        <v>1</v>
      </c>
      <c r="GR128" s="13">
        <v>0</v>
      </c>
      <c r="GS128" s="13">
        <v>0</v>
      </c>
      <c r="GT128" s="13">
        <v>0</v>
      </c>
      <c r="GU128" s="13">
        <v>0</v>
      </c>
      <c r="GV128" s="13">
        <v>0</v>
      </c>
      <c r="GW128" s="13">
        <v>4</v>
      </c>
      <c r="GY128">
        <f t="shared" si="1"/>
        <v>6263</v>
      </c>
      <c r="HA128" s="13">
        <v>0</v>
      </c>
      <c r="HB128" s="13">
        <v>0</v>
      </c>
      <c r="HC128" s="13">
        <v>0</v>
      </c>
      <c r="HD128" s="13">
        <v>24</v>
      </c>
      <c r="HE128" s="13">
        <v>12</v>
      </c>
      <c r="HF128" s="13">
        <v>36</v>
      </c>
      <c r="HG128" s="13">
        <v>6</v>
      </c>
      <c r="HH128" s="13">
        <v>8</v>
      </c>
      <c r="HI128" s="13">
        <v>14</v>
      </c>
      <c r="HJ128" s="13">
        <v>2</v>
      </c>
      <c r="HK128" s="13">
        <v>1</v>
      </c>
      <c r="HL128" s="13">
        <v>3</v>
      </c>
      <c r="HM128" s="13">
        <v>17479</v>
      </c>
      <c r="HN128" s="13">
        <v>17664</v>
      </c>
      <c r="HO128" s="13">
        <v>35143</v>
      </c>
    </row>
    <row r="129" spans="1:223">
      <c r="A129" t="s">
        <v>1558</v>
      </c>
      <c r="B129">
        <v>21</v>
      </c>
      <c r="C129">
        <v>25</v>
      </c>
      <c r="D129">
        <v>18</v>
      </c>
      <c r="E129">
        <v>28</v>
      </c>
      <c r="F129">
        <v>23</v>
      </c>
      <c r="G129">
        <v>21</v>
      </c>
      <c r="H129">
        <v>26</v>
      </c>
      <c r="I129">
        <v>28</v>
      </c>
      <c r="J129">
        <v>25</v>
      </c>
      <c r="K129">
        <v>33</v>
      </c>
      <c r="L129">
        <v>19</v>
      </c>
      <c r="M129">
        <v>31</v>
      </c>
      <c r="N129">
        <v>39</v>
      </c>
      <c r="O129">
        <v>23</v>
      </c>
      <c r="P129">
        <v>30</v>
      </c>
      <c r="Q129">
        <v>35</v>
      </c>
      <c r="R129">
        <v>42</v>
      </c>
      <c r="S129">
        <v>21</v>
      </c>
      <c r="T129">
        <v>40</v>
      </c>
      <c r="U129">
        <v>32</v>
      </c>
      <c r="V129">
        <v>32</v>
      </c>
      <c r="W129">
        <v>30</v>
      </c>
      <c r="X129">
        <v>29</v>
      </c>
      <c r="Y129">
        <v>35</v>
      </c>
      <c r="Z129">
        <v>32</v>
      </c>
      <c r="AA129">
        <v>43</v>
      </c>
      <c r="AB129">
        <v>34</v>
      </c>
      <c r="AC129">
        <v>35</v>
      </c>
      <c r="AD129">
        <v>30</v>
      </c>
      <c r="AE129">
        <v>27</v>
      </c>
      <c r="AF129">
        <v>32</v>
      </c>
      <c r="AG129">
        <v>38</v>
      </c>
      <c r="AH129">
        <v>31</v>
      </c>
      <c r="AI129">
        <v>43</v>
      </c>
      <c r="AJ129">
        <v>29</v>
      </c>
      <c r="AK129">
        <v>30</v>
      </c>
      <c r="AL129">
        <v>30</v>
      </c>
      <c r="AM129">
        <v>36</v>
      </c>
      <c r="AN129">
        <v>45</v>
      </c>
      <c r="AO129">
        <v>31</v>
      </c>
      <c r="AP129">
        <v>48</v>
      </c>
      <c r="AQ129">
        <v>30</v>
      </c>
      <c r="AR129">
        <v>39</v>
      </c>
      <c r="AS129">
        <v>38</v>
      </c>
      <c r="AT129">
        <v>44</v>
      </c>
      <c r="AU129">
        <v>32</v>
      </c>
      <c r="AV129">
        <v>46</v>
      </c>
      <c r="AW129">
        <v>42</v>
      </c>
      <c r="AX129">
        <v>46</v>
      </c>
      <c r="AY129">
        <v>54</v>
      </c>
      <c r="AZ129">
        <v>39</v>
      </c>
      <c r="BA129">
        <v>53</v>
      </c>
      <c r="BB129">
        <v>55</v>
      </c>
      <c r="BC129">
        <v>41</v>
      </c>
      <c r="BD129">
        <v>36</v>
      </c>
      <c r="BE129">
        <v>35</v>
      </c>
      <c r="BF129">
        <v>51</v>
      </c>
      <c r="BG129">
        <v>42</v>
      </c>
      <c r="BH129">
        <v>55</v>
      </c>
      <c r="BI129">
        <v>35</v>
      </c>
      <c r="BJ129">
        <v>35</v>
      </c>
      <c r="BK129">
        <v>46</v>
      </c>
      <c r="BL129">
        <v>39</v>
      </c>
      <c r="BM129">
        <v>31</v>
      </c>
      <c r="BN129">
        <v>45</v>
      </c>
      <c r="BO129">
        <v>33</v>
      </c>
      <c r="BP129">
        <v>55</v>
      </c>
      <c r="BQ129">
        <v>37</v>
      </c>
      <c r="BR129">
        <v>32</v>
      </c>
      <c r="BS129">
        <v>39</v>
      </c>
      <c r="BT129">
        <v>39</v>
      </c>
      <c r="BU129">
        <v>25</v>
      </c>
      <c r="BV129">
        <v>46</v>
      </c>
      <c r="BW129">
        <v>36</v>
      </c>
      <c r="BX129">
        <v>43</v>
      </c>
      <c r="BY129">
        <v>48</v>
      </c>
      <c r="BZ129">
        <v>46</v>
      </c>
      <c r="CA129">
        <v>59</v>
      </c>
      <c r="CB129">
        <v>38</v>
      </c>
      <c r="CC129">
        <v>51</v>
      </c>
      <c r="CD129">
        <v>50</v>
      </c>
      <c r="CE129">
        <v>46</v>
      </c>
      <c r="CF129">
        <v>51</v>
      </c>
      <c r="CG129">
        <v>65</v>
      </c>
      <c r="CH129">
        <v>39</v>
      </c>
      <c r="CI129">
        <v>27</v>
      </c>
      <c r="CJ129">
        <v>62</v>
      </c>
      <c r="CK129">
        <v>47</v>
      </c>
      <c r="CL129">
        <v>56</v>
      </c>
      <c r="CM129">
        <v>50</v>
      </c>
      <c r="CN129">
        <v>43</v>
      </c>
      <c r="CO129">
        <v>65</v>
      </c>
      <c r="CP129">
        <v>62</v>
      </c>
      <c r="CQ129">
        <v>46</v>
      </c>
      <c r="CR129">
        <v>53</v>
      </c>
      <c r="CS129">
        <v>64</v>
      </c>
      <c r="CT129">
        <v>57</v>
      </c>
      <c r="CU129">
        <v>52</v>
      </c>
      <c r="CV129">
        <v>52</v>
      </c>
      <c r="CW129">
        <v>68</v>
      </c>
      <c r="CX129">
        <v>66</v>
      </c>
      <c r="CY129">
        <v>61</v>
      </c>
      <c r="CZ129">
        <v>66</v>
      </c>
      <c r="DA129">
        <v>67</v>
      </c>
      <c r="DB129">
        <v>56</v>
      </c>
      <c r="DC129">
        <v>50</v>
      </c>
      <c r="DD129">
        <v>53</v>
      </c>
      <c r="DE129">
        <v>52</v>
      </c>
      <c r="DF129">
        <v>43</v>
      </c>
      <c r="DG129">
        <v>64</v>
      </c>
      <c r="DH129">
        <v>42</v>
      </c>
      <c r="DI129">
        <v>47</v>
      </c>
      <c r="DJ129">
        <v>52</v>
      </c>
      <c r="DK129">
        <v>52</v>
      </c>
      <c r="DL129">
        <v>42</v>
      </c>
      <c r="DM129">
        <v>50</v>
      </c>
      <c r="DN129">
        <v>51</v>
      </c>
      <c r="DO129">
        <v>50</v>
      </c>
      <c r="DP129">
        <v>34</v>
      </c>
      <c r="DQ129">
        <v>34</v>
      </c>
      <c r="DR129">
        <v>46</v>
      </c>
      <c r="DS129">
        <v>34</v>
      </c>
      <c r="DT129">
        <v>34</v>
      </c>
      <c r="DU129">
        <v>37</v>
      </c>
      <c r="DV129">
        <v>27</v>
      </c>
      <c r="DW129">
        <v>31</v>
      </c>
      <c r="DX129">
        <v>37</v>
      </c>
      <c r="DY129">
        <v>45</v>
      </c>
      <c r="DZ129">
        <v>29</v>
      </c>
      <c r="EA129">
        <v>30</v>
      </c>
      <c r="EB129">
        <v>23</v>
      </c>
      <c r="EC129">
        <v>22</v>
      </c>
      <c r="ED129">
        <v>20</v>
      </c>
      <c r="EE129">
        <v>23</v>
      </c>
      <c r="EF129">
        <v>31</v>
      </c>
      <c r="EG129">
        <v>27</v>
      </c>
      <c r="EH129">
        <v>21</v>
      </c>
      <c r="EI129">
        <v>31</v>
      </c>
      <c r="EJ129">
        <v>27</v>
      </c>
      <c r="EK129">
        <v>40</v>
      </c>
      <c r="EL129">
        <v>27</v>
      </c>
      <c r="EM129">
        <v>39</v>
      </c>
      <c r="EN129">
        <v>17</v>
      </c>
      <c r="EO129">
        <v>27</v>
      </c>
      <c r="EP129">
        <v>19</v>
      </c>
      <c r="EQ129">
        <v>30</v>
      </c>
      <c r="ER129">
        <v>22</v>
      </c>
      <c r="ES129">
        <v>20</v>
      </c>
      <c r="ET129">
        <v>24</v>
      </c>
      <c r="EU129">
        <v>22</v>
      </c>
      <c r="EV129">
        <v>13</v>
      </c>
      <c r="EW129">
        <v>21</v>
      </c>
      <c r="EX129">
        <v>14</v>
      </c>
      <c r="EY129">
        <v>16</v>
      </c>
      <c r="EZ129">
        <v>6</v>
      </c>
      <c r="FA129">
        <v>13</v>
      </c>
      <c r="FB129">
        <v>16</v>
      </c>
      <c r="FC129">
        <v>10</v>
      </c>
      <c r="FD129">
        <v>13</v>
      </c>
      <c r="FE129">
        <v>13</v>
      </c>
      <c r="FF129">
        <v>6</v>
      </c>
      <c r="FG129">
        <v>8</v>
      </c>
      <c r="FH129">
        <v>8</v>
      </c>
      <c r="FI129">
        <v>13</v>
      </c>
      <c r="FJ129">
        <v>8</v>
      </c>
      <c r="FK129">
        <v>12</v>
      </c>
      <c r="FL129">
        <v>3</v>
      </c>
      <c r="FM129">
        <v>7</v>
      </c>
      <c r="FN129">
        <v>6</v>
      </c>
      <c r="FO129">
        <v>7</v>
      </c>
      <c r="FP129">
        <v>4</v>
      </c>
      <c r="FQ129">
        <v>2</v>
      </c>
      <c r="FR129">
        <v>1</v>
      </c>
      <c r="FS129">
        <v>2</v>
      </c>
      <c r="FT129">
        <v>1</v>
      </c>
      <c r="FU129">
        <v>4</v>
      </c>
      <c r="FV129">
        <v>3</v>
      </c>
      <c r="FW129">
        <v>3</v>
      </c>
      <c r="FX129">
        <v>3</v>
      </c>
      <c r="FY129">
        <v>3</v>
      </c>
      <c r="FZ129">
        <v>2</v>
      </c>
      <c r="GA129">
        <v>5</v>
      </c>
      <c r="GB129">
        <v>0</v>
      </c>
      <c r="GC129">
        <v>4</v>
      </c>
      <c r="GD129">
        <v>2</v>
      </c>
      <c r="GE129">
        <v>1</v>
      </c>
      <c r="GF129">
        <v>1</v>
      </c>
      <c r="GG129">
        <v>0</v>
      </c>
      <c r="GH129">
        <v>1</v>
      </c>
      <c r="GI129">
        <v>0</v>
      </c>
      <c r="GJ129">
        <v>0</v>
      </c>
      <c r="GK129">
        <v>2</v>
      </c>
      <c r="GL129">
        <v>0</v>
      </c>
      <c r="GM129">
        <v>0</v>
      </c>
      <c r="GN129">
        <v>0</v>
      </c>
      <c r="GO129">
        <v>0</v>
      </c>
      <c r="GP129">
        <v>0</v>
      </c>
      <c r="GQ129">
        <v>0</v>
      </c>
      <c r="GR129">
        <v>0</v>
      </c>
      <c r="GS129">
        <v>0</v>
      </c>
      <c r="GT129">
        <v>0</v>
      </c>
      <c r="GU129">
        <v>0</v>
      </c>
      <c r="GV129">
        <v>0</v>
      </c>
      <c r="GW129">
        <v>0</v>
      </c>
      <c r="GY129">
        <f t="shared" si="1"/>
        <v>1119</v>
      </c>
      <c r="HA129">
        <v>0</v>
      </c>
      <c r="HB129">
        <v>0</v>
      </c>
      <c r="HC129">
        <v>0</v>
      </c>
      <c r="HD129">
        <v>24</v>
      </c>
      <c r="HE129">
        <v>12</v>
      </c>
      <c r="HF129">
        <v>36</v>
      </c>
      <c r="HG129">
        <v>2</v>
      </c>
      <c r="HH129">
        <v>2</v>
      </c>
      <c r="HI129">
        <v>4</v>
      </c>
      <c r="HJ129">
        <v>1</v>
      </c>
      <c r="HK129">
        <v>0</v>
      </c>
      <c r="HL129">
        <v>1</v>
      </c>
      <c r="HM129">
        <v>3056</v>
      </c>
      <c r="HN129">
        <v>3107</v>
      </c>
      <c r="HO129">
        <v>6163</v>
      </c>
    </row>
    <row r="130" spans="1:223">
      <c r="A130" t="s">
        <v>1559</v>
      </c>
      <c r="B130">
        <v>28</v>
      </c>
      <c r="C130">
        <v>18</v>
      </c>
      <c r="D130">
        <v>27</v>
      </c>
      <c r="E130">
        <v>13</v>
      </c>
      <c r="F130">
        <v>20</v>
      </c>
      <c r="G130">
        <v>25</v>
      </c>
      <c r="H130">
        <v>41</v>
      </c>
      <c r="I130">
        <v>38</v>
      </c>
      <c r="J130">
        <v>21</v>
      </c>
      <c r="K130">
        <v>31</v>
      </c>
      <c r="L130">
        <v>25</v>
      </c>
      <c r="M130">
        <v>32</v>
      </c>
      <c r="N130">
        <v>42</v>
      </c>
      <c r="O130">
        <v>28</v>
      </c>
      <c r="P130">
        <v>29</v>
      </c>
      <c r="Q130">
        <v>27</v>
      </c>
      <c r="R130">
        <v>35</v>
      </c>
      <c r="S130">
        <v>58</v>
      </c>
      <c r="T130">
        <v>40</v>
      </c>
      <c r="U130">
        <v>28</v>
      </c>
      <c r="V130">
        <v>34</v>
      </c>
      <c r="W130">
        <v>25</v>
      </c>
      <c r="X130">
        <v>34</v>
      </c>
      <c r="Y130">
        <v>34</v>
      </c>
      <c r="Z130">
        <v>32</v>
      </c>
      <c r="AA130">
        <v>39</v>
      </c>
      <c r="AB130">
        <v>38</v>
      </c>
      <c r="AC130">
        <v>38</v>
      </c>
      <c r="AD130">
        <v>48</v>
      </c>
      <c r="AE130">
        <v>28</v>
      </c>
      <c r="AF130">
        <v>36</v>
      </c>
      <c r="AG130">
        <v>45</v>
      </c>
      <c r="AH130">
        <v>40</v>
      </c>
      <c r="AI130">
        <v>30</v>
      </c>
      <c r="AJ130">
        <v>35</v>
      </c>
      <c r="AK130">
        <v>44</v>
      </c>
      <c r="AL130">
        <v>39</v>
      </c>
      <c r="AM130">
        <v>39</v>
      </c>
      <c r="AN130">
        <v>46</v>
      </c>
      <c r="AO130">
        <v>28</v>
      </c>
      <c r="AP130">
        <v>35</v>
      </c>
      <c r="AQ130">
        <v>39</v>
      </c>
      <c r="AR130">
        <v>45</v>
      </c>
      <c r="AS130">
        <v>48</v>
      </c>
      <c r="AT130">
        <v>39</v>
      </c>
      <c r="AU130">
        <v>40</v>
      </c>
      <c r="AV130">
        <v>40</v>
      </c>
      <c r="AW130">
        <v>49</v>
      </c>
      <c r="AX130">
        <v>49</v>
      </c>
      <c r="AY130">
        <v>40</v>
      </c>
      <c r="AZ130">
        <v>43</v>
      </c>
      <c r="BA130">
        <v>43</v>
      </c>
      <c r="BB130">
        <v>49</v>
      </c>
      <c r="BC130">
        <v>35</v>
      </c>
      <c r="BD130">
        <v>43</v>
      </c>
      <c r="BE130">
        <v>40</v>
      </c>
      <c r="BF130">
        <v>44</v>
      </c>
      <c r="BG130">
        <v>49</v>
      </c>
      <c r="BH130">
        <v>46</v>
      </c>
      <c r="BI130">
        <v>39</v>
      </c>
      <c r="BJ130">
        <v>45</v>
      </c>
      <c r="BK130">
        <v>43</v>
      </c>
      <c r="BL130">
        <v>38</v>
      </c>
      <c r="BM130">
        <v>44</v>
      </c>
      <c r="BN130">
        <v>39</v>
      </c>
      <c r="BO130">
        <v>47</v>
      </c>
      <c r="BP130">
        <v>34</v>
      </c>
      <c r="BQ130">
        <v>41</v>
      </c>
      <c r="BR130">
        <v>53</v>
      </c>
      <c r="BS130">
        <v>40</v>
      </c>
      <c r="BT130">
        <v>45</v>
      </c>
      <c r="BU130">
        <v>38</v>
      </c>
      <c r="BV130">
        <v>45</v>
      </c>
      <c r="BW130">
        <v>26</v>
      </c>
      <c r="BX130">
        <v>41</v>
      </c>
      <c r="BY130">
        <v>36</v>
      </c>
      <c r="BZ130">
        <v>46</v>
      </c>
      <c r="CA130">
        <v>50</v>
      </c>
      <c r="CB130">
        <v>54</v>
      </c>
      <c r="CC130">
        <v>57</v>
      </c>
      <c r="CD130">
        <v>62</v>
      </c>
      <c r="CE130">
        <v>41</v>
      </c>
      <c r="CF130">
        <v>56</v>
      </c>
      <c r="CG130">
        <v>41</v>
      </c>
      <c r="CH130">
        <v>43</v>
      </c>
      <c r="CI130">
        <v>55</v>
      </c>
      <c r="CJ130">
        <v>51</v>
      </c>
      <c r="CK130">
        <v>55</v>
      </c>
      <c r="CL130">
        <v>64</v>
      </c>
      <c r="CM130">
        <v>51</v>
      </c>
      <c r="CN130">
        <v>48</v>
      </c>
      <c r="CO130">
        <v>45</v>
      </c>
      <c r="CP130">
        <v>57</v>
      </c>
      <c r="CQ130">
        <v>59</v>
      </c>
      <c r="CR130">
        <v>52</v>
      </c>
      <c r="CS130">
        <v>51</v>
      </c>
      <c r="CT130">
        <v>42</v>
      </c>
      <c r="CU130">
        <v>56</v>
      </c>
      <c r="CV130">
        <v>61</v>
      </c>
      <c r="CW130">
        <v>59</v>
      </c>
      <c r="CX130">
        <v>81</v>
      </c>
      <c r="CY130">
        <v>63</v>
      </c>
      <c r="CZ130">
        <v>52</v>
      </c>
      <c r="DA130">
        <v>61</v>
      </c>
      <c r="DB130">
        <v>69</v>
      </c>
      <c r="DC130">
        <v>53</v>
      </c>
      <c r="DD130">
        <v>55</v>
      </c>
      <c r="DE130">
        <v>55</v>
      </c>
      <c r="DF130">
        <v>53</v>
      </c>
      <c r="DG130">
        <v>54</v>
      </c>
      <c r="DH130">
        <v>57</v>
      </c>
      <c r="DI130">
        <v>65</v>
      </c>
      <c r="DJ130">
        <v>43</v>
      </c>
      <c r="DK130">
        <v>44</v>
      </c>
      <c r="DL130">
        <v>42</v>
      </c>
      <c r="DM130">
        <v>46</v>
      </c>
      <c r="DN130">
        <v>56</v>
      </c>
      <c r="DO130">
        <v>55</v>
      </c>
      <c r="DP130">
        <v>36</v>
      </c>
      <c r="DQ130">
        <v>42</v>
      </c>
      <c r="DR130">
        <v>41</v>
      </c>
      <c r="DS130">
        <v>50</v>
      </c>
      <c r="DT130">
        <v>39</v>
      </c>
      <c r="DU130">
        <v>37</v>
      </c>
      <c r="DV130">
        <v>37</v>
      </c>
      <c r="DW130">
        <v>35</v>
      </c>
      <c r="DX130">
        <v>38</v>
      </c>
      <c r="DY130">
        <v>46</v>
      </c>
      <c r="DZ130">
        <v>35</v>
      </c>
      <c r="EA130">
        <v>38</v>
      </c>
      <c r="EB130">
        <v>27</v>
      </c>
      <c r="EC130">
        <v>30</v>
      </c>
      <c r="ED130">
        <v>26</v>
      </c>
      <c r="EE130">
        <v>24</v>
      </c>
      <c r="EF130">
        <v>35</v>
      </c>
      <c r="EG130">
        <v>33</v>
      </c>
      <c r="EH130">
        <v>23</v>
      </c>
      <c r="EI130">
        <v>27</v>
      </c>
      <c r="EJ130">
        <v>23</v>
      </c>
      <c r="EK130">
        <v>26</v>
      </c>
      <c r="EL130">
        <v>24</v>
      </c>
      <c r="EM130">
        <v>31</v>
      </c>
      <c r="EN130">
        <v>15</v>
      </c>
      <c r="EO130">
        <v>19</v>
      </c>
      <c r="EP130">
        <v>16</v>
      </c>
      <c r="EQ130">
        <v>25</v>
      </c>
      <c r="ER130">
        <v>13</v>
      </c>
      <c r="ES130">
        <v>15</v>
      </c>
      <c r="ET130">
        <v>23</v>
      </c>
      <c r="EU130">
        <v>27</v>
      </c>
      <c r="EV130">
        <v>15</v>
      </c>
      <c r="EW130">
        <v>21</v>
      </c>
      <c r="EX130">
        <v>15</v>
      </c>
      <c r="EY130">
        <v>24</v>
      </c>
      <c r="EZ130">
        <v>9</v>
      </c>
      <c r="FA130">
        <v>15</v>
      </c>
      <c r="FB130">
        <v>7</v>
      </c>
      <c r="FC130">
        <v>9</v>
      </c>
      <c r="FD130">
        <v>9</v>
      </c>
      <c r="FE130">
        <v>13</v>
      </c>
      <c r="FF130">
        <v>8</v>
      </c>
      <c r="FG130">
        <v>13</v>
      </c>
      <c r="FH130">
        <v>3</v>
      </c>
      <c r="FI130">
        <v>10</v>
      </c>
      <c r="FJ130">
        <v>9</v>
      </c>
      <c r="FK130">
        <v>9</v>
      </c>
      <c r="FL130">
        <v>4</v>
      </c>
      <c r="FM130">
        <v>4</v>
      </c>
      <c r="FN130">
        <v>3</v>
      </c>
      <c r="FO130">
        <v>6</v>
      </c>
      <c r="FP130">
        <v>3</v>
      </c>
      <c r="FQ130">
        <v>8</v>
      </c>
      <c r="FR130">
        <v>6</v>
      </c>
      <c r="FS130">
        <v>4</v>
      </c>
      <c r="FT130">
        <v>2</v>
      </c>
      <c r="FU130">
        <v>3</v>
      </c>
      <c r="FV130">
        <v>1</v>
      </c>
      <c r="FW130">
        <v>5</v>
      </c>
      <c r="FX130">
        <v>1</v>
      </c>
      <c r="FY130">
        <v>0</v>
      </c>
      <c r="FZ130">
        <v>2</v>
      </c>
      <c r="GA130">
        <v>0</v>
      </c>
      <c r="GB130">
        <v>0</v>
      </c>
      <c r="GC130">
        <v>3</v>
      </c>
      <c r="GD130">
        <v>0</v>
      </c>
      <c r="GE130">
        <v>1</v>
      </c>
      <c r="GF130">
        <v>0</v>
      </c>
      <c r="GG130">
        <v>2</v>
      </c>
      <c r="GH130">
        <v>0</v>
      </c>
      <c r="GI130">
        <v>0</v>
      </c>
      <c r="GJ130">
        <v>0</v>
      </c>
      <c r="GK130">
        <v>0</v>
      </c>
      <c r="GL130">
        <v>0</v>
      </c>
      <c r="GM130">
        <v>0</v>
      </c>
      <c r="GN130">
        <v>0</v>
      </c>
      <c r="GO130">
        <v>1</v>
      </c>
      <c r="GP130">
        <v>0</v>
      </c>
      <c r="GQ130">
        <v>0</v>
      </c>
      <c r="GR130">
        <v>0</v>
      </c>
      <c r="GS130">
        <v>0</v>
      </c>
      <c r="GT130">
        <v>0</v>
      </c>
      <c r="GU130">
        <v>0</v>
      </c>
      <c r="GV130">
        <v>0</v>
      </c>
      <c r="GW130">
        <v>1</v>
      </c>
      <c r="GY130">
        <f t="shared" si="1"/>
        <v>1127</v>
      </c>
      <c r="HA130">
        <v>0</v>
      </c>
      <c r="HB130">
        <v>0</v>
      </c>
      <c r="HC130">
        <v>0</v>
      </c>
      <c r="HD130">
        <v>0</v>
      </c>
      <c r="HE130">
        <v>0</v>
      </c>
      <c r="HF130">
        <v>0</v>
      </c>
      <c r="HG130">
        <v>0</v>
      </c>
      <c r="HH130">
        <v>1</v>
      </c>
      <c r="HI130">
        <v>1</v>
      </c>
      <c r="HJ130">
        <v>0</v>
      </c>
      <c r="HK130">
        <v>0</v>
      </c>
      <c r="HL130">
        <v>0</v>
      </c>
      <c r="HM130">
        <v>3155</v>
      </c>
      <c r="HN130">
        <v>3159</v>
      </c>
      <c r="HO130">
        <v>6314</v>
      </c>
    </row>
    <row r="131" spans="1:223">
      <c r="A131" t="s">
        <v>1560</v>
      </c>
      <c r="B131">
        <v>21</v>
      </c>
      <c r="C131">
        <v>27</v>
      </c>
      <c r="D131">
        <v>31</v>
      </c>
      <c r="E131">
        <v>17</v>
      </c>
      <c r="F131">
        <v>28</v>
      </c>
      <c r="G131">
        <v>26</v>
      </c>
      <c r="H131">
        <v>32</v>
      </c>
      <c r="I131">
        <v>29</v>
      </c>
      <c r="J131">
        <v>36</v>
      </c>
      <c r="K131">
        <v>30</v>
      </c>
      <c r="L131">
        <v>29</v>
      </c>
      <c r="M131">
        <v>23</v>
      </c>
      <c r="N131">
        <v>38</v>
      </c>
      <c r="O131">
        <v>20</v>
      </c>
      <c r="P131">
        <v>35</v>
      </c>
      <c r="Q131">
        <v>28</v>
      </c>
      <c r="R131">
        <v>36</v>
      </c>
      <c r="S131">
        <v>28</v>
      </c>
      <c r="T131">
        <v>33</v>
      </c>
      <c r="U131">
        <v>36</v>
      </c>
      <c r="V131">
        <v>27</v>
      </c>
      <c r="W131">
        <v>34</v>
      </c>
      <c r="X131">
        <v>44</v>
      </c>
      <c r="Y131">
        <v>45</v>
      </c>
      <c r="Z131">
        <v>36</v>
      </c>
      <c r="AA131">
        <v>31</v>
      </c>
      <c r="AB131">
        <v>34</v>
      </c>
      <c r="AC131">
        <v>40</v>
      </c>
      <c r="AD131">
        <v>43</v>
      </c>
      <c r="AE131">
        <v>38</v>
      </c>
      <c r="AF131">
        <v>43</v>
      </c>
      <c r="AG131">
        <v>42</v>
      </c>
      <c r="AH131">
        <v>37</v>
      </c>
      <c r="AI131">
        <v>42</v>
      </c>
      <c r="AJ131">
        <v>42</v>
      </c>
      <c r="AK131">
        <v>33</v>
      </c>
      <c r="AL131">
        <v>42</v>
      </c>
      <c r="AM131">
        <v>38</v>
      </c>
      <c r="AN131">
        <v>39</v>
      </c>
      <c r="AO131">
        <v>38</v>
      </c>
      <c r="AP131">
        <v>41</v>
      </c>
      <c r="AQ131">
        <v>44</v>
      </c>
      <c r="AR131">
        <v>29</v>
      </c>
      <c r="AS131">
        <v>46</v>
      </c>
      <c r="AT131">
        <v>52</v>
      </c>
      <c r="AU131">
        <v>36</v>
      </c>
      <c r="AV131">
        <v>47</v>
      </c>
      <c r="AW131">
        <v>45</v>
      </c>
      <c r="AX131">
        <v>44</v>
      </c>
      <c r="AY131">
        <v>27</v>
      </c>
      <c r="AZ131">
        <v>42</v>
      </c>
      <c r="BA131">
        <v>42</v>
      </c>
      <c r="BB131">
        <v>43</v>
      </c>
      <c r="BC131">
        <v>56</v>
      </c>
      <c r="BD131">
        <v>49</v>
      </c>
      <c r="BE131">
        <v>37</v>
      </c>
      <c r="BF131">
        <v>44</v>
      </c>
      <c r="BG131">
        <v>45</v>
      </c>
      <c r="BH131">
        <v>48</v>
      </c>
      <c r="BI131">
        <v>61</v>
      </c>
      <c r="BJ131">
        <v>50</v>
      </c>
      <c r="BK131">
        <v>39</v>
      </c>
      <c r="BL131">
        <v>44</v>
      </c>
      <c r="BM131">
        <v>42</v>
      </c>
      <c r="BN131">
        <v>40</v>
      </c>
      <c r="BO131">
        <v>49</v>
      </c>
      <c r="BP131">
        <v>45</v>
      </c>
      <c r="BQ131">
        <v>42</v>
      </c>
      <c r="BR131">
        <v>58</v>
      </c>
      <c r="BS131">
        <v>56</v>
      </c>
      <c r="BT131">
        <v>42</v>
      </c>
      <c r="BU131">
        <v>35</v>
      </c>
      <c r="BV131">
        <v>39</v>
      </c>
      <c r="BW131">
        <v>44</v>
      </c>
      <c r="BX131">
        <v>42</v>
      </c>
      <c r="BY131">
        <v>34</v>
      </c>
      <c r="BZ131">
        <v>52</v>
      </c>
      <c r="CA131">
        <v>49</v>
      </c>
      <c r="CB131">
        <v>52</v>
      </c>
      <c r="CC131">
        <v>52</v>
      </c>
      <c r="CD131">
        <v>66</v>
      </c>
      <c r="CE131">
        <v>56</v>
      </c>
      <c r="CF131">
        <v>77</v>
      </c>
      <c r="CG131">
        <v>55</v>
      </c>
      <c r="CH131">
        <v>49</v>
      </c>
      <c r="CI131">
        <v>65</v>
      </c>
      <c r="CJ131">
        <v>53</v>
      </c>
      <c r="CK131">
        <v>60</v>
      </c>
      <c r="CL131">
        <v>73</v>
      </c>
      <c r="CM131">
        <v>61</v>
      </c>
      <c r="CN131">
        <v>64</v>
      </c>
      <c r="CO131">
        <v>49</v>
      </c>
      <c r="CP131">
        <v>67</v>
      </c>
      <c r="CQ131">
        <v>72</v>
      </c>
      <c r="CR131">
        <v>73</v>
      </c>
      <c r="CS131">
        <v>67</v>
      </c>
      <c r="CT131">
        <v>75</v>
      </c>
      <c r="CU131">
        <v>73</v>
      </c>
      <c r="CV131">
        <v>75</v>
      </c>
      <c r="CW131">
        <v>67</v>
      </c>
      <c r="CX131">
        <v>60</v>
      </c>
      <c r="CY131">
        <v>59</v>
      </c>
      <c r="CZ131">
        <v>61</v>
      </c>
      <c r="DA131">
        <v>66</v>
      </c>
      <c r="DB131">
        <v>60</v>
      </c>
      <c r="DC131">
        <v>59</v>
      </c>
      <c r="DD131">
        <v>64</v>
      </c>
      <c r="DE131">
        <v>66</v>
      </c>
      <c r="DF131">
        <v>43</v>
      </c>
      <c r="DG131">
        <v>62</v>
      </c>
      <c r="DH131">
        <v>47</v>
      </c>
      <c r="DI131">
        <v>57</v>
      </c>
      <c r="DJ131">
        <v>52</v>
      </c>
      <c r="DK131">
        <v>57</v>
      </c>
      <c r="DL131">
        <v>50</v>
      </c>
      <c r="DM131">
        <v>37</v>
      </c>
      <c r="DN131">
        <v>55</v>
      </c>
      <c r="DO131">
        <v>70</v>
      </c>
      <c r="DP131">
        <v>35</v>
      </c>
      <c r="DQ131">
        <v>46</v>
      </c>
      <c r="DR131">
        <v>34</v>
      </c>
      <c r="DS131">
        <v>42</v>
      </c>
      <c r="DT131">
        <v>42</v>
      </c>
      <c r="DU131">
        <v>45</v>
      </c>
      <c r="DV131">
        <v>30</v>
      </c>
      <c r="DW131">
        <v>35</v>
      </c>
      <c r="DX131">
        <v>44</v>
      </c>
      <c r="DY131">
        <v>43</v>
      </c>
      <c r="DZ131">
        <v>37</v>
      </c>
      <c r="EA131">
        <v>41</v>
      </c>
      <c r="EB131">
        <v>28</v>
      </c>
      <c r="EC131">
        <v>40</v>
      </c>
      <c r="ED131">
        <v>27</v>
      </c>
      <c r="EE131">
        <v>33</v>
      </c>
      <c r="EF131">
        <v>27</v>
      </c>
      <c r="EG131">
        <v>47</v>
      </c>
      <c r="EH131">
        <v>33</v>
      </c>
      <c r="EI131">
        <v>28</v>
      </c>
      <c r="EJ131">
        <v>25</v>
      </c>
      <c r="EK131">
        <v>30</v>
      </c>
      <c r="EL131">
        <v>25</v>
      </c>
      <c r="EM131">
        <v>25</v>
      </c>
      <c r="EN131">
        <v>20</v>
      </c>
      <c r="EO131">
        <v>30</v>
      </c>
      <c r="EP131">
        <v>28</v>
      </c>
      <c r="EQ131">
        <v>27</v>
      </c>
      <c r="ER131">
        <v>25</v>
      </c>
      <c r="ES131">
        <v>22</v>
      </c>
      <c r="ET131">
        <v>20</v>
      </c>
      <c r="EU131">
        <v>25</v>
      </c>
      <c r="EV131">
        <v>12</v>
      </c>
      <c r="EW131">
        <v>16</v>
      </c>
      <c r="EX131">
        <v>16</v>
      </c>
      <c r="EY131">
        <v>19</v>
      </c>
      <c r="EZ131">
        <v>9</v>
      </c>
      <c r="FA131">
        <v>13</v>
      </c>
      <c r="FB131">
        <v>10</v>
      </c>
      <c r="FC131">
        <v>9</v>
      </c>
      <c r="FD131">
        <v>11</v>
      </c>
      <c r="FE131">
        <v>10</v>
      </c>
      <c r="FF131">
        <v>9</v>
      </c>
      <c r="FG131">
        <v>20</v>
      </c>
      <c r="FH131">
        <v>6</v>
      </c>
      <c r="FI131">
        <v>15</v>
      </c>
      <c r="FJ131">
        <v>6</v>
      </c>
      <c r="FK131">
        <v>10</v>
      </c>
      <c r="FL131">
        <v>6</v>
      </c>
      <c r="FM131">
        <v>6</v>
      </c>
      <c r="FN131">
        <v>2</v>
      </c>
      <c r="FO131">
        <v>7</v>
      </c>
      <c r="FP131">
        <v>1</v>
      </c>
      <c r="FQ131">
        <v>2</v>
      </c>
      <c r="FR131">
        <v>2</v>
      </c>
      <c r="FS131">
        <v>4</v>
      </c>
      <c r="FT131">
        <v>2</v>
      </c>
      <c r="FU131">
        <v>1</v>
      </c>
      <c r="FV131">
        <v>3</v>
      </c>
      <c r="FW131">
        <v>5</v>
      </c>
      <c r="FX131">
        <v>0</v>
      </c>
      <c r="FY131">
        <v>3</v>
      </c>
      <c r="FZ131">
        <v>1</v>
      </c>
      <c r="GA131">
        <v>3</v>
      </c>
      <c r="GB131">
        <v>1</v>
      </c>
      <c r="GC131">
        <v>1</v>
      </c>
      <c r="GD131">
        <v>2</v>
      </c>
      <c r="GE131">
        <v>3</v>
      </c>
      <c r="GF131">
        <v>1</v>
      </c>
      <c r="GG131">
        <v>2</v>
      </c>
      <c r="GH131">
        <v>0</v>
      </c>
      <c r="GI131">
        <v>1</v>
      </c>
      <c r="GJ131">
        <v>0</v>
      </c>
      <c r="GK131">
        <v>0</v>
      </c>
      <c r="GL131">
        <v>0</v>
      </c>
      <c r="GM131">
        <v>0</v>
      </c>
      <c r="GN131">
        <v>0</v>
      </c>
      <c r="GO131">
        <v>0</v>
      </c>
      <c r="GP131">
        <v>0</v>
      </c>
      <c r="GQ131">
        <v>0</v>
      </c>
      <c r="GR131">
        <v>0</v>
      </c>
      <c r="GS131">
        <v>0</v>
      </c>
      <c r="GT131">
        <v>0</v>
      </c>
      <c r="GU131">
        <v>0</v>
      </c>
      <c r="GV131">
        <v>0</v>
      </c>
      <c r="GW131">
        <v>1</v>
      </c>
      <c r="GY131">
        <f t="shared" si="1"/>
        <v>1209</v>
      </c>
      <c r="HA131">
        <v>0</v>
      </c>
      <c r="HB131">
        <v>0</v>
      </c>
      <c r="HC131">
        <v>0</v>
      </c>
      <c r="HD131">
        <v>0</v>
      </c>
      <c r="HE131">
        <v>0</v>
      </c>
      <c r="HF131">
        <v>0</v>
      </c>
      <c r="HG131">
        <v>2</v>
      </c>
      <c r="HH131">
        <v>2</v>
      </c>
      <c r="HI131">
        <v>4</v>
      </c>
      <c r="HJ131">
        <v>0</v>
      </c>
      <c r="HK131">
        <v>0</v>
      </c>
      <c r="HL131">
        <v>0</v>
      </c>
      <c r="HM131">
        <v>3355</v>
      </c>
      <c r="HN131">
        <v>3396</v>
      </c>
      <c r="HO131">
        <v>6751</v>
      </c>
    </row>
    <row r="132" spans="1:223">
      <c r="A132" t="s">
        <v>1561</v>
      </c>
      <c r="B132">
        <v>13</v>
      </c>
      <c r="C132">
        <v>9</v>
      </c>
      <c r="D132">
        <v>19</v>
      </c>
      <c r="E132">
        <v>16</v>
      </c>
      <c r="F132">
        <v>25</v>
      </c>
      <c r="G132">
        <v>13</v>
      </c>
      <c r="H132">
        <v>23</v>
      </c>
      <c r="I132">
        <v>21</v>
      </c>
      <c r="J132">
        <v>27</v>
      </c>
      <c r="K132">
        <v>15</v>
      </c>
      <c r="L132">
        <v>20</v>
      </c>
      <c r="M132">
        <v>20</v>
      </c>
      <c r="N132">
        <v>19</v>
      </c>
      <c r="O132">
        <v>19</v>
      </c>
      <c r="P132">
        <v>21</v>
      </c>
      <c r="Q132">
        <v>26</v>
      </c>
      <c r="R132">
        <v>17</v>
      </c>
      <c r="S132">
        <v>24</v>
      </c>
      <c r="T132">
        <v>29</v>
      </c>
      <c r="U132">
        <v>18</v>
      </c>
      <c r="V132">
        <v>24</v>
      </c>
      <c r="W132">
        <v>19</v>
      </c>
      <c r="X132">
        <v>24</v>
      </c>
      <c r="Y132">
        <v>33</v>
      </c>
      <c r="Z132">
        <v>24</v>
      </c>
      <c r="AA132">
        <v>23</v>
      </c>
      <c r="AB132">
        <v>29</v>
      </c>
      <c r="AC132">
        <v>24</v>
      </c>
      <c r="AD132">
        <v>30</v>
      </c>
      <c r="AE132">
        <v>23</v>
      </c>
      <c r="AF132">
        <v>21</v>
      </c>
      <c r="AG132">
        <v>26</v>
      </c>
      <c r="AH132">
        <v>31</v>
      </c>
      <c r="AI132">
        <v>31</v>
      </c>
      <c r="AJ132">
        <v>23</v>
      </c>
      <c r="AK132">
        <v>30</v>
      </c>
      <c r="AL132">
        <v>24</v>
      </c>
      <c r="AM132">
        <v>28</v>
      </c>
      <c r="AN132">
        <v>31</v>
      </c>
      <c r="AO132">
        <v>23</v>
      </c>
      <c r="AP132">
        <v>27</v>
      </c>
      <c r="AQ132">
        <v>20</v>
      </c>
      <c r="AR132">
        <v>18</v>
      </c>
      <c r="AS132">
        <v>26</v>
      </c>
      <c r="AT132">
        <v>18</v>
      </c>
      <c r="AU132">
        <v>22</v>
      </c>
      <c r="AV132">
        <v>22</v>
      </c>
      <c r="AW132">
        <v>24</v>
      </c>
      <c r="AX132">
        <v>38</v>
      </c>
      <c r="AY132">
        <v>29</v>
      </c>
      <c r="AZ132">
        <v>41</v>
      </c>
      <c r="BA132">
        <v>33</v>
      </c>
      <c r="BB132">
        <v>33</v>
      </c>
      <c r="BC132">
        <v>27</v>
      </c>
      <c r="BD132">
        <v>25</v>
      </c>
      <c r="BE132">
        <v>31</v>
      </c>
      <c r="BF132">
        <v>20</v>
      </c>
      <c r="BG132">
        <v>22</v>
      </c>
      <c r="BH132">
        <v>35</v>
      </c>
      <c r="BI132">
        <v>33</v>
      </c>
      <c r="BJ132">
        <v>27</v>
      </c>
      <c r="BK132">
        <v>26</v>
      </c>
      <c r="BL132">
        <v>30</v>
      </c>
      <c r="BM132">
        <v>36</v>
      </c>
      <c r="BN132">
        <v>28</v>
      </c>
      <c r="BO132">
        <v>25</v>
      </c>
      <c r="BP132">
        <v>26</v>
      </c>
      <c r="BQ132">
        <v>24</v>
      </c>
      <c r="BR132">
        <v>27</v>
      </c>
      <c r="BS132">
        <v>31</v>
      </c>
      <c r="BT132">
        <v>19</v>
      </c>
      <c r="BU132">
        <v>28</v>
      </c>
      <c r="BV132">
        <v>36</v>
      </c>
      <c r="BW132">
        <v>27</v>
      </c>
      <c r="BX132">
        <v>31</v>
      </c>
      <c r="BY132">
        <v>29</v>
      </c>
      <c r="BZ132">
        <v>38</v>
      </c>
      <c r="CA132">
        <v>33</v>
      </c>
      <c r="CB132">
        <v>31</v>
      </c>
      <c r="CC132">
        <v>39</v>
      </c>
      <c r="CD132">
        <v>26</v>
      </c>
      <c r="CE132">
        <v>25</v>
      </c>
      <c r="CF132">
        <v>30</v>
      </c>
      <c r="CG132">
        <v>35</v>
      </c>
      <c r="CH132">
        <v>25</v>
      </c>
      <c r="CI132">
        <v>34</v>
      </c>
      <c r="CJ132">
        <v>45</v>
      </c>
      <c r="CK132">
        <v>46</v>
      </c>
      <c r="CL132">
        <v>36</v>
      </c>
      <c r="CM132">
        <v>42</v>
      </c>
      <c r="CN132">
        <v>33</v>
      </c>
      <c r="CO132">
        <v>37</v>
      </c>
      <c r="CP132">
        <v>47</v>
      </c>
      <c r="CQ132">
        <v>20</v>
      </c>
      <c r="CR132">
        <v>36</v>
      </c>
      <c r="CS132">
        <v>41</v>
      </c>
      <c r="CT132">
        <v>42</v>
      </c>
      <c r="CU132">
        <v>33</v>
      </c>
      <c r="CV132">
        <v>37</v>
      </c>
      <c r="CW132">
        <v>33</v>
      </c>
      <c r="CX132">
        <v>38</v>
      </c>
      <c r="CY132">
        <v>40</v>
      </c>
      <c r="CZ132">
        <v>28</v>
      </c>
      <c r="DA132">
        <v>29</v>
      </c>
      <c r="DB132">
        <v>30</v>
      </c>
      <c r="DC132">
        <v>30</v>
      </c>
      <c r="DD132">
        <v>23</v>
      </c>
      <c r="DE132">
        <v>38</v>
      </c>
      <c r="DF132">
        <v>28</v>
      </c>
      <c r="DG132">
        <v>34</v>
      </c>
      <c r="DH132">
        <v>39</v>
      </c>
      <c r="DI132">
        <v>36</v>
      </c>
      <c r="DJ132">
        <v>31</v>
      </c>
      <c r="DK132">
        <v>33</v>
      </c>
      <c r="DL132">
        <v>30</v>
      </c>
      <c r="DM132">
        <v>25</v>
      </c>
      <c r="DN132">
        <v>32</v>
      </c>
      <c r="DO132">
        <v>29</v>
      </c>
      <c r="DP132">
        <v>19</v>
      </c>
      <c r="DQ132">
        <v>23</v>
      </c>
      <c r="DR132">
        <v>23</v>
      </c>
      <c r="DS132">
        <v>40</v>
      </c>
      <c r="DT132">
        <v>22</v>
      </c>
      <c r="DU132">
        <v>28</v>
      </c>
      <c r="DV132">
        <v>20</v>
      </c>
      <c r="DW132">
        <v>18</v>
      </c>
      <c r="DX132">
        <v>27</v>
      </c>
      <c r="DY132">
        <v>25</v>
      </c>
      <c r="DZ132">
        <v>22</v>
      </c>
      <c r="EA132">
        <v>22</v>
      </c>
      <c r="EB132">
        <v>18</v>
      </c>
      <c r="EC132">
        <v>24</v>
      </c>
      <c r="ED132">
        <v>14</v>
      </c>
      <c r="EE132">
        <v>15</v>
      </c>
      <c r="EF132">
        <v>13</v>
      </c>
      <c r="EG132">
        <v>29</v>
      </c>
      <c r="EH132">
        <v>19</v>
      </c>
      <c r="EI132">
        <v>12</v>
      </c>
      <c r="EJ132">
        <v>24</v>
      </c>
      <c r="EK132">
        <v>15</v>
      </c>
      <c r="EL132">
        <v>13</v>
      </c>
      <c r="EM132">
        <v>21</v>
      </c>
      <c r="EN132">
        <v>19</v>
      </c>
      <c r="EO132">
        <v>18</v>
      </c>
      <c r="EP132">
        <v>10</v>
      </c>
      <c r="EQ132">
        <v>17</v>
      </c>
      <c r="ER132">
        <v>13</v>
      </c>
      <c r="ES132">
        <v>9</v>
      </c>
      <c r="ET132">
        <v>12</v>
      </c>
      <c r="EU132">
        <v>23</v>
      </c>
      <c r="EV132">
        <v>10</v>
      </c>
      <c r="EW132">
        <v>16</v>
      </c>
      <c r="EX132">
        <v>13</v>
      </c>
      <c r="EY132">
        <v>14</v>
      </c>
      <c r="EZ132">
        <v>9</v>
      </c>
      <c r="FA132">
        <v>8</v>
      </c>
      <c r="FB132">
        <v>10</v>
      </c>
      <c r="FC132">
        <v>9</v>
      </c>
      <c r="FD132">
        <v>4</v>
      </c>
      <c r="FE132">
        <v>9</v>
      </c>
      <c r="FF132">
        <v>6</v>
      </c>
      <c r="FG132">
        <v>5</v>
      </c>
      <c r="FH132">
        <v>2</v>
      </c>
      <c r="FI132">
        <v>6</v>
      </c>
      <c r="FJ132">
        <v>4</v>
      </c>
      <c r="FK132">
        <v>5</v>
      </c>
      <c r="FL132">
        <v>3</v>
      </c>
      <c r="FM132">
        <v>6</v>
      </c>
      <c r="FN132">
        <v>1</v>
      </c>
      <c r="FO132">
        <v>7</v>
      </c>
      <c r="FP132">
        <v>3</v>
      </c>
      <c r="FQ132">
        <v>5</v>
      </c>
      <c r="FR132">
        <v>1</v>
      </c>
      <c r="FS132">
        <v>2</v>
      </c>
      <c r="FT132">
        <v>4</v>
      </c>
      <c r="FU132">
        <v>5</v>
      </c>
      <c r="FV132">
        <v>2</v>
      </c>
      <c r="FW132">
        <v>1</v>
      </c>
      <c r="FX132">
        <v>0</v>
      </c>
      <c r="FY132">
        <v>2</v>
      </c>
      <c r="FZ132">
        <v>1</v>
      </c>
      <c r="GA132">
        <v>1</v>
      </c>
      <c r="GB132">
        <v>0</v>
      </c>
      <c r="GC132">
        <v>4</v>
      </c>
      <c r="GD132">
        <v>1</v>
      </c>
      <c r="GE132">
        <v>1</v>
      </c>
      <c r="GF132">
        <v>0</v>
      </c>
      <c r="GG132">
        <v>0</v>
      </c>
      <c r="GH132">
        <v>0</v>
      </c>
      <c r="GI132">
        <v>1</v>
      </c>
      <c r="GJ132">
        <v>0</v>
      </c>
      <c r="GK132">
        <v>0</v>
      </c>
      <c r="GL132">
        <v>0</v>
      </c>
      <c r="GM132">
        <v>0</v>
      </c>
      <c r="GN132">
        <v>0</v>
      </c>
      <c r="GO132">
        <v>0</v>
      </c>
      <c r="GP132">
        <v>0</v>
      </c>
      <c r="GQ132">
        <v>1</v>
      </c>
      <c r="GR132">
        <v>0</v>
      </c>
      <c r="GS132">
        <v>0</v>
      </c>
      <c r="GT132">
        <v>0</v>
      </c>
      <c r="GU132">
        <v>0</v>
      </c>
      <c r="GV132">
        <v>0</v>
      </c>
      <c r="GW132">
        <v>0</v>
      </c>
      <c r="GY132">
        <f t="shared" ref="GY132:GY175" si="2">SUM(DR132:GW132)</f>
        <v>767</v>
      </c>
      <c r="HA132">
        <v>0</v>
      </c>
      <c r="HB132">
        <v>0</v>
      </c>
      <c r="HC132">
        <v>0</v>
      </c>
      <c r="HD132">
        <v>0</v>
      </c>
      <c r="HE132">
        <v>0</v>
      </c>
      <c r="HF132">
        <v>0</v>
      </c>
      <c r="HG132">
        <v>1</v>
      </c>
      <c r="HH132">
        <v>1</v>
      </c>
      <c r="HI132">
        <v>2</v>
      </c>
      <c r="HJ132">
        <v>0</v>
      </c>
      <c r="HK132">
        <v>0</v>
      </c>
      <c r="HL132">
        <v>0</v>
      </c>
      <c r="HM132">
        <v>2043</v>
      </c>
      <c r="HN132">
        <v>2094</v>
      </c>
      <c r="HO132">
        <v>4137</v>
      </c>
    </row>
    <row r="133" spans="1:223">
      <c r="A133" t="s">
        <v>1562</v>
      </c>
      <c r="B133">
        <v>12</v>
      </c>
      <c r="C133">
        <v>10</v>
      </c>
      <c r="D133">
        <v>13</v>
      </c>
      <c r="E133">
        <v>12</v>
      </c>
      <c r="F133">
        <v>16</v>
      </c>
      <c r="G133">
        <v>16</v>
      </c>
      <c r="H133">
        <v>8</v>
      </c>
      <c r="I133">
        <v>20</v>
      </c>
      <c r="J133">
        <v>15</v>
      </c>
      <c r="K133">
        <v>16</v>
      </c>
      <c r="L133">
        <v>17</v>
      </c>
      <c r="M133">
        <v>19</v>
      </c>
      <c r="N133">
        <v>18</v>
      </c>
      <c r="O133">
        <v>11</v>
      </c>
      <c r="P133">
        <v>15</v>
      </c>
      <c r="Q133">
        <v>16</v>
      </c>
      <c r="R133">
        <v>12</v>
      </c>
      <c r="S133">
        <v>18</v>
      </c>
      <c r="T133">
        <v>11</v>
      </c>
      <c r="U133">
        <v>19</v>
      </c>
      <c r="V133">
        <v>16</v>
      </c>
      <c r="W133">
        <v>22</v>
      </c>
      <c r="X133">
        <v>19</v>
      </c>
      <c r="Y133">
        <v>20</v>
      </c>
      <c r="Z133">
        <v>12</v>
      </c>
      <c r="AA133">
        <v>11</v>
      </c>
      <c r="AB133">
        <v>20</v>
      </c>
      <c r="AC133">
        <v>27</v>
      </c>
      <c r="AD133">
        <v>16</v>
      </c>
      <c r="AE133">
        <v>18</v>
      </c>
      <c r="AF133">
        <v>26</v>
      </c>
      <c r="AG133">
        <v>8</v>
      </c>
      <c r="AH133">
        <v>19</v>
      </c>
      <c r="AI133">
        <v>7</v>
      </c>
      <c r="AJ133">
        <v>18</v>
      </c>
      <c r="AK133">
        <v>13</v>
      </c>
      <c r="AL133">
        <v>19</v>
      </c>
      <c r="AM133">
        <v>21</v>
      </c>
      <c r="AN133">
        <v>12</v>
      </c>
      <c r="AO133">
        <v>13</v>
      </c>
      <c r="AP133">
        <v>13</v>
      </c>
      <c r="AQ133">
        <v>29</v>
      </c>
      <c r="AR133">
        <v>18</v>
      </c>
      <c r="AS133">
        <v>18</v>
      </c>
      <c r="AT133">
        <v>16</v>
      </c>
      <c r="AU133">
        <v>21</v>
      </c>
      <c r="AV133">
        <v>18</v>
      </c>
      <c r="AW133">
        <v>24</v>
      </c>
      <c r="AX133">
        <v>24</v>
      </c>
      <c r="AY133">
        <v>25</v>
      </c>
      <c r="AZ133">
        <v>19</v>
      </c>
      <c r="BA133">
        <v>16</v>
      </c>
      <c r="BB133">
        <v>21</v>
      </c>
      <c r="BC133">
        <v>17</v>
      </c>
      <c r="BD133">
        <v>26</v>
      </c>
      <c r="BE133">
        <v>16</v>
      </c>
      <c r="BF133">
        <v>19</v>
      </c>
      <c r="BG133">
        <v>19</v>
      </c>
      <c r="BH133">
        <v>23</v>
      </c>
      <c r="BI133">
        <v>23</v>
      </c>
      <c r="BJ133">
        <v>17</v>
      </c>
      <c r="BK133">
        <v>22</v>
      </c>
      <c r="BL133">
        <v>17</v>
      </c>
      <c r="BM133">
        <v>20</v>
      </c>
      <c r="BN133">
        <v>13</v>
      </c>
      <c r="BO133">
        <v>19</v>
      </c>
      <c r="BP133">
        <v>19</v>
      </c>
      <c r="BQ133">
        <v>17</v>
      </c>
      <c r="BR133">
        <v>20</v>
      </c>
      <c r="BS133">
        <v>19</v>
      </c>
      <c r="BT133">
        <v>23</v>
      </c>
      <c r="BU133">
        <v>12</v>
      </c>
      <c r="BV133">
        <v>17</v>
      </c>
      <c r="BW133">
        <v>20</v>
      </c>
      <c r="BX133">
        <v>15</v>
      </c>
      <c r="BY133">
        <v>25</v>
      </c>
      <c r="BZ133">
        <v>23</v>
      </c>
      <c r="CA133">
        <v>20</v>
      </c>
      <c r="CB133">
        <v>15</v>
      </c>
      <c r="CC133">
        <v>14</v>
      </c>
      <c r="CD133">
        <v>19</v>
      </c>
      <c r="CE133">
        <v>20</v>
      </c>
      <c r="CF133">
        <v>28</v>
      </c>
      <c r="CG133">
        <v>21</v>
      </c>
      <c r="CH133">
        <v>19</v>
      </c>
      <c r="CI133">
        <v>22</v>
      </c>
      <c r="CJ133">
        <v>38</v>
      </c>
      <c r="CK133">
        <v>26</v>
      </c>
      <c r="CL133">
        <v>25</v>
      </c>
      <c r="CM133">
        <v>23</v>
      </c>
      <c r="CN133">
        <v>25</v>
      </c>
      <c r="CO133">
        <v>25</v>
      </c>
      <c r="CP133">
        <v>34</v>
      </c>
      <c r="CQ133">
        <v>39</v>
      </c>
      <c r="CR133">
        <v>33</v>
      </c>
      <c r="CS133">
        <v>24</v>
      </c>
      <c r="CT133">
        <v>29</v>
      </c>
      <c r="CU133">
        <v>14</v>
      </c>
      <c r="CV133">
        <v>33</v>
      </c>
      <c r="CW133">
        <v>24</v>
      </c>
      <c r="CX133">
        <v>21</v>
      </c>
      <c r="CY133">
        <v>27</v>
      </c>
      <c r="CZ133">
        <v>23</v>
      </c>
      <c r="DA133">
        <v>23</v>
      </c>
      <c r="DB133">
        <v>20</v>
      </c>
      <c r="DC133">
        <v>21</v>
      </c>
      <c r="DD133">
        <v>26</v>
      </c>
      <c r="DE133">
        <v>27</v>
      </c>
      <c r="DF133">
        <v>25</v>
      </c>
      <c r="DG133">
        <v>22</v>
      </c>
      <c r="DH133">
        <v>26</v>
      </c>
      <c r="DI133">
        <v>14</v>
      </c>
      <c r="DJ133">
        <v>19</v>
      </c>
      <c r="DK133">
        <v>16</v>
      </c>
      <c r="DL133">
        <v>23</v>
      </c>
      <c r="DM133">
        <v>26</v>
      </c>
      <c r="DN133">
        <v>10</v>
      </c>
      <c r="DO133">
        <v>15</v>
      </c>
      <c r="DP133">
        <v>17</v>
      </c>
      <c r="DQ133">
        <v>16</v>
      </c>
      <c r="DR133">
        <v>19</v>
      </c>
      <c r="DS133">
        <v>23</v>
      </c>
      <c r="DT133">
        <v>10</v>
      </c>
      <c r="DU133">
        <v>20</v>
      </c>
      <c r="DV133">
        <v>13</v>
      </c>
      <c r="DW133">
        <v>12</v>
      </c>
      <c r="DX133">
        <v>15</v>
      </c>
      <c r="DY133">
        <v>13</v>
      </c>
      <c r="DZ133">
        <v>12</v>
      </c>
      <c r="EA133">
        <v>5</v>
      </c>
      <c r="EB133">
        <v>19</v>
      </c>
      <c r="EC133">
        <v>19</v>
      </c>
      <c r="ED133">
        <v>9</v>
      </c>
      <c r="EE133">
        <v>19</v>
      </c>
      <c r="EF133">
        <v>11</v>
      </c>
      <c r="EG133">
        <v>13</v>
      </c>
      <c r="EH133">
        <v>19</v>
      </c>
      <c r="EI133">
        <v>19</v>
      </c>
      <c r="EJ133">
        <v>15</v>
      </c>
      <c r="EK133">
        <v>17</v>
      </c>
      <c r="EL133">
        <v>21</v>
      </c>
      <c r="EM133">
        <v>12</v>
      </c>
      <c r="EN133">
        <v>13</v>
      </c>
      <c r="EO133">
        <v>15</v>
      </c>
      <c r="EP133">
        <v>6</v>
      </c>
      <c r="EQ133">
        <v>10</v>
      </c>
      <c r="ER133">
        <v>11</v>
      </c>
      <c r="ES133">
        <v>4</v>
      </c>
      <c r="ET133">
        <v>7</v>
      </c>
      <c r="EU133">
        <v>9</v>
      </c>
      <c r="EV133">
        <v>4</v>
      </c>
      <c r="EW133">
        <v>10</v>
      </c>
      <c r="EX133">
        <v>4</v>
      </c>
      <c r="EY133">
        <v>7</v>
      </c>
      <c r="EZ133">
        <v>5</v>
      </c>
      <c r="FA133">
        <v>7</v>
      </c>
      <c r="FB133">
        <v>2</v>
      </c>
      <c r="FC133">
        <v>9</v>
      </c>
      <c r="FD133">
        <v>3</v>
      </c>
      <c r="FE133">
        <v>5</v>
      </c>
      <c r="FF133">
        <v>5</v>
      </c>
      <c r="FG133">
        <v>6</v>
      </c>
      <c r="FH133">
        <v>4</v>
      </c>
      <c r="FI133">
        <v>3</v>
      </c>
      <c r="FJ133">
        <v>1</v>
      </c>
      <c r="FK133">
        <v>1</v>
      </c>
      <c r="FL133">
        <v>2</v>
      </c>
      <c r="FM133">
        <v>1</v>
      </c>
      <c r="FN133">
        <v>2</v>
      </c>
      <c r="FO133">
        <v>2</v>
      </c>
      <c r="FP133">
        <v>2</v>
      </c>
      <c r="FQ133">
        <v>2</v>
      </c>
      <c r="FR133">
        <v>1</v>
      </c>
      <c r="FS133">
        <v>3</v>
      </c>
      <c r="FT133">
        <v>1</v>
      </c>
      <c r="FU133">
        <v>4</v>
      </c>
      <c r="FV133">
        <v>0</v>
      </c>
      <c r="FW133">
        <v>3</v>
      </c>
      <c r="FX133">
        <v>1</v>
      </c>
      <c r="FY133">
        <v>2</v>
      </c>
      <c r="FZ133">
        <v>2</v>
      </c>
      <c r="GA133">
        <v>1</v>
      </c>
      <c r="GB133">
        <v>0</v>
      </c>
      <c r="GC133">
        <v>0</v>
      </c>
      <c r="GD133">
        <v>0</v>
      </c>
      <c r="GE133">
        <v>1</v>
      </c>
      <c r="GF133">
        <v>0</v>
      </c>
      <c r="GG133">
        <v>1</v>
      </c>
      <c r="GH133">
        <v>0</v>
      </c>
      <c r="GI133">
        <v>0</v>
      </c>
      <c r="GJ133">
        <v>0</v>
      </c>
      <c r="GK133">
        <v>1</v>
      </c>
      <c r="GL133">
        <v>0</v>
      </c>
      <c r="GM133">
        <v>0</v>
      </c>
      <c r="GN133">
        <v>0</v>
      </c>
      <c r="GO133">
        <v>0</v>
      </c>
      <c r="GP133">
        <v>0</v>
      </c>
      <c r="GQ133">
        <v>0</v>
      </c>
      <c r="GR133">
        <v>0</v>
      </c>
      <c r="GS133">
        <v>0</v>
      </c>
      <c r="GT133">
        <v>0</v>
      </c>
      <c r="GU133">
        <v>0</v>
      </c>
      <c r="GV133">
        <v>0</v>
      </c>
      <c r="GW133">
        <v>0</v>
      </c>
      <c r="GY133">
        <f t="shared" si="2"/>
        <v>518</v>
      </c>
      <c r="HA133">
        <v>0</v>
      </c>
      <c r="HB133">
        <v>0</v>
      </c>
      <c r="HC133">
        <v>0</v>
      </c>
      <c r="HD133">
        <v>0</v>
      </c>
      <c r="HE133">
        <v>0</v>
      </c>
      <c r="HF133">
        <v>0</v>
      </c>
      <c r="HG133">
        <v>1</v>
      </c>
      <c r="HH133">
        <v>1</v>
      </c>
      <c r="HI133">
        <v>2</v>
      </c>
      <c r="HJ133">
        <v>0</v>
      </c>
      <c r="HK133">
        <v>1</v>
      </c>
      <c r="HL133">
        <v>1</v>
      </c>
      <c r="HM133">
        <v>1423</v>
      </c>
      <c r="HN133">
        <v>1439</v>
      </c>
      <c r="HO133">
        <v>2862</v>
      </c>
    </row>
    <row r="134" spans="1:223">
      <c r="A134" t="s">
        <v>1563</v>
      </c>
      <c r="B134">
        <v>21</v>
      </c>
      <c r="C134">
        <v>23</v>
      </c>
      <c r="D134">
        <v>8</v>
      </c>
      <c r="E134">
        <v>16</v>
      </c>
      <c r="F134">
        <v>13</v>
      </c>
      <c r="G134">
        <v>21</v>
      </c>
      <c r="H134">
        <v>15</v>
      </c>
      <c r="I134">
        <v>12</v>
      </c>
      <c r="J134">
        <v>17</v>
      </c>
      <c r="K134">
        <v>17</v>
      </c>
      <c r="L134">
        <v>29</v>
      </c>
      <c r="M134">
        <v>27</v>
      </c>
      <c r="N134">
        <v>11</v>
      </c>
      <c r="O134">
        <v>16</v>
      </c>
      <c r="P134">
        <v>19</v>
      </c>
      <c r="Q134">
        <v>24</v>
      </c>
      <c r="R134">
        <v>20</v>
      </c>
      <c r="S134">
        <v>23</v>
      </c>
      <c r="T134">
        <v>19</v>
      </c>
      <c r="U134">
        <v>21</v>
      </c>
      <c r="V134">
        <v>24</v>
      </c>
      <c r="W134">
        <v>17</v>
      </c>
      <c r="X134">
        <v>18</v>
      </c>
      <c r="Y134">
        <v>19</v>
      </c>
      <c r="Z134">
        <v>17</v>
      </c>
      <c r="AA134">
        <v>12</v>
      </c>
      <c r="AB134">
        <v>24</v>
      </c>
      <c r="AC134">
        <v>19</v>
      </c>
      <c r="AD134">
        <v>24</v>
      </c>
      <c r="AE134">
        <v>21</v>
      </c>
      <c r="AF134">
        <v>24</v>
      </c>
      <c r="AG134">
        <v>26</v>
      </c>
      <c r="AH134">
        <v>20</v>
      </c>
      <c r="AI134">
        <v>17</v>
      </c>
      <c r="AJ134">
        <v>20</v>
      </c>
      <c r="AK134">
        <v>28</v>
      </c>
      <c r="AL134">
        <v>35</v>
      </c>
      <c r="AM134">
        <v>26</v>
      </c>
      <c r="AN134">
        <v>23</v>
      </c>
      <c r="AO134">
        <v>27</v>
      </c>
      <c r="AP134">
        <v>25</v>
      </c>
      <c r="AQ134">
        <v>18</v>
      </c>
      <c r="AR134">
        <v>25</v>
      </c>
      <c r="AS134">
        <v>17</v>
      </c>
      <c r="AT134">
        <v>24</v>
      </c>
      <c r="AU134">
        <v>34</v>
      </c>
      <c r="AV134">
        <v>42</v>
      </c>
      <c r="AW134">
        <v>34</v>
      </c>
      <c r="AX134">
        <v>27</v>
      </c>
      <c r="AY134">
        <v>32</v>
      </c>
      <c r="AZ134">
        <v>29</v>
      </c>
      <c r="BA134">
        <v>38</v>
      </c>
      <c r="BB134">
        <v>41</v>
      </c>
      <c r="BC134">
        <v>30</v>
      </c>
      <c r="BD134">
        <v>30</v>
      </c>
      <c r="BE134">
        <v>24</v>
      </c>
      <c r="BF134">
        <v>27</v>
      </c>
      <c r="BG134">
        <v>34</v>
      </c>
      <c r="BH134">
        <v>28</v>
      </c>
      <c r="BI134">
        <v>23</v>
      </c>
      <c r="BJ134">
        <v>24</v>
      </c>
      <c r="BK134">
        <v>26</v>
      </c>
      <c r="BL134">
        <v>21</v>
      </c>
      <c r="BM134">
        <v>28</v>
      </c>
      <c r="BN134">
        <v>19</v>
      </c>
      <c r="BO134">
        <v>27</v>
      </c>
      <c r="BP134">
        <v>22</v>
      </c>
      <c r="BQ134">
        <v>19</v>
      </c>
      <c r="BR134">
        <v>25</v>
      </c>
      <c r="BS134">
        <v>16</v>
      </c>
      <c r="BT134">
        <v>25</v>
      </c>
      <c r="BU134">
        <v>33</v>
      </c>
      <c r="BV134">
        <v>28</v>
      </c>
      <c r="BW134">
        <v>23</v>
      </c>
      <c r="BX134">
        <v>20</v>
      </c>
      <c r="BY134">
        <v>23</v>
      </c>
      <c r="BZ134">
        <v>35</v>
      </c>
      <c r="CA134">
        <v>29</v>
      </c>
      <c r="CB134">
        <v>26</v>
      </c>
      <c r="CC134">
        <v>25</v>
      </c>
      <c r="CD134">
        <v>22</v>
      </c>
      <c r="CE134">
        <v>35</v>
      </c>
      <c r="CF134">
        <v>34</v>
      </c>
      <c r="CG134">
        <v>30</v>
      </c>
      <c r="CH134">
        <v>39</v>
      </c>
      <c r="CI134">
        <v>36</v>
      </c>
      <c r="CJ134">
        <v>27</v>
      </c>
      <c r="CK134">
        <v>35</v>
      </c>
      <c r="CL134">
        <v>37</v>
      </c>
      <c r="CM134">
        <v>29</v>
      </c>
      <c r="CN134">
        <v>33</v>
      </c>
      <c r="CO134">
        <v>33</v>
      </c>
      <c r="CP134">
        <v>29</v>
      </c>
      <c r="CQ134">
        <v>34</v>
      </c>
      <c r="CR134">
        <v>45</v>
      </c>
      <c r="CS134">
        <v>34</v>
      </c>
      <c r="CT134">
        <v>39</v>
      </c>
      <c r="CU134">
        <v>41</v>
      </c>
      <c r="CV134">
        <v>43</v>
      </c>
      <c r="CW134">
        <v>38</v>
      </c>
      <c r="CX134">
        <v>31</v>
      </c>
      <c r="CY134">
        <v>40</v>
      </c>
      <c r="CZ134">
        <v>35</v>
      </c>
      <c r="DA134">
        <v>31</v>
      </c>
      <c r="DB134">
        <v>30</v>
      </c>
      <c r="DC134">
        <v>32</v>
      </c>
      <c r="DD134">
        <v>35</v>
      </c>
      <c r="DE134">
        <v>54</v>
      </c>
      <c r="DF134">
        <v>32</v>
      </c>
      <c r="DG134">
        <v>22</v>
      </c>
      <c r="DH134">
        <v>25</v>
      </c>
      <c r="DI134">
        <v>43</v>
      </c>
      <c r="DJ134">
        <v>30</v>
      </c>
      <c r="DK134">
        <v>31</v>
      </c>
      <c r="DL134">
        <v>52</v>
      </c>
      <c r="DM134">
        <v>36</v>
      </c>
      <c r="DN134">
        <v>17</v>
      </c>
      <c r="DO134">
        <v>22</v>
      </c>
      <c r="DP134">
        <v>22</v>
      </c>
      <c r="DQ134">
        <v>17</v>
      </c>
      <c r="DR134">
        <v>29</v>
      </c>
      <c r="DS134">
        <v>21</v>
      </c>
      <c r="DT134">
        <v>17</v>
      </c>
      <c r="DU134">
        <v>22</v>
      </c>
      <c r="DV134">
        <v>20</v>
      </c>
      <c r="DW134">
        <v>14</v>
      </c>
      <c r="DX134">
        <v>20</v>
      </c>
      <c r="DY134">
        <v>28</v>
      </c>
      <c r="DZ134">
        <v>16</v>
      </c>
      <c r="EA134">
        <v>18</v>
      </c>
      <c r="EB134">
        <v>13</v>
      </c>
      <c r="EC134">
        <v>27</v>
      </c>
      <c r="ED134">
        <v>17</v>
      </c>
      <c r="EE134">
        <v>18</v>
      </c>
      <c r="EF134">
        <v>12</v>
      </c>
      <c r="EG134">
        <v>22</v>
      </c>
      <c r="EH134">
        <v>9</v>
      </c>
      <c r="EI134">
        <v>23</v>
      </c>
      <c r="EJ134">
        <v>17</v>
      </c>
      <c r="EK134">
        <v>24</v>
      </c>
      <c r="EL134">
        <v>21</v>
      </c>
      <c r="EM134">
        <v>11</v>
      </c>
      <c r="EN134">
        <v>16</v>
      </c>
      <c r="EO134">
        <v>14</v>
      </c>
      <c r="EP134">
        <v>8</v>
      </c>
      <c r="EQ134">
        <v>15</v>
      </c>
      <c r="ER134">
        <v>16</v>
      </c>
      <c r="ES134">
        <v>14</v>
      </c>
      <c r="ET134">
        <v>5</v>
      </c>
      <c r="EU134">
        <v>10</v>
      </c>
      <c r="EV134">
        <v>9</v>
      </c>
      <c r="EW134">
        <v>11</v>
      </c>
      <c r="EX134">
        <v>4</v>
      </c>
      <c r="EY134">
        <v>8</v>
      </c>
      <c r="EZ134">
        <v>12</v>
      </c>
      <c r="FA134">
        <v>6</v>
      </c>
      <c r="FB134">
        <v>8</v>
      </c>
      <c r="FC134">
        <v>9</v>
      </c>
      <c r="FD134">
        <v>6</v>
      </c>
      <c r="FE134">
        <v>9</v>
      </c>
      <c r="FF134">
        <v>4</v>
      </c>
      <c r="FG134">
        <v>10</v>
      </c>
      <c r="FH134">
        <v>1</v>
      </c>
      <c r="FI134">
        <v>4</v>
      </c>
      <c r="FJ134">
        <v>3</v>
      </c>
      <c r="FK134">
        <v>6</v>
      </c>
      <c r="FL134">
        <v>2</v>
      </c>
      <c r="FM134">
        <v>6</v>
      </c>
      <c r="FN134">
        <v>8</v>
      </c>
      <c r="FO134">
        <v>5</v>
      </c>
      <c r="FP134">
        <v>1</v>
      </c>
      <c r="FQ134">
        <v>10</v>
      </c>
      <c r="FR134">
        <v>3</v>
      </c>
      <c r="FS134">
        <v>1</v>
      </c>
      <c r="FT134">
        <v>3</v>
      </c>
      <c r="FU134">
        <v>2</v>
      </c>
      <c r="FV134">
        <v>0</v>
      </c>
      <c r="FW134">
        <v>5</v>
      </c>
      <c r="FX134">
        <v>1</v>
      </c>
      <c r="FY134">
        <v>1</v>
      </c>
      <c r="FZ134">
        <v>0</v>
      </c>
      <c r="GA134">
        <v>1</v>
      </c>
      <c r="GB134">
        <v>1</v>
      </c>
      <c r="GC134">
        <v>1</v>
      </c>
      <c r="GD134">
        <v>2</v>
      </c>
      <c r="GE134">
        <v>0</v>
      </c>
      <c r="GF134">
        <v>0</v>
      </c>
      <c r="GG134">
        <v>0</v>
      </c>
      <c r="GH134">
        <v>0</v>
      </c>
      <c r="GI134">
        <v>0</v>
      </c>
      <c r="GJ134">
        <v>0</v>
      </c>
      <c r="GK134">
        <v>0</v>
      </c>
      <c r="GL134">
        <v>0</v>
      </c>
      <c r="GM134">
        <v>0</v>
      </c>
      <c r="GN134">
        <v>0</v>
      </c>
      <c r="GO134">
        <v>0</v>
      </c>
      <c r="GP134">
        <v>0</v>
      </c>
      <c r="GQ134">
        <v>0</v>
      </c>
      <c r="GR134">
        <v>0</v>
      </c>
      <c r="GS134">
        <v>0</v>
      </c>
      <c r="GT134">
        <v>0</v>
      </c>
      <c r="GU134">
        <v>0</v>
      </c>
      <c r="GV134">
        <v>0</v>
      </c>
      <c r="GW134">
        <v>0</v>
      </c>
      <c r="GY134">
        <f t="shared" si="2"/>
        <v>680</v>
      </c>
      <c r="HA134">
        <v>0</v>
      </c>
      <c r="HB134">
        <v>0</v>
      </c>
      <c r="HC134">
        <v>0</v>
      </c>
      <c r="HD134">
        <v>0</v>
      </c>
      <c r="HE134">
        <v>0</v>
      </c>
      <c r="HF134">
        <v>0</v>
      </c>
      <c r="HG134">
        <v>0</v>
      </c>
      <c r="HH134">
        <v>1</v>
      </c>
      <c r="HI134">
        <v>1</v>
      </c>
      <c r="HJ134">
        <v>0</v>
      </c>
      <c r="HK134">
        <v>0</v>
      </c>
      <c r="HL134">
        <v>0</v>
      </c>
      <c r="HM134">
        <v>1905</v>
      </c>
      <c r="HN134">
        <v>1995</v>
      </c>
      <c r="HO134">
        <v>3900</v>
      </c>
    </row>
    <row r="135" spans="1:223">
      <c r="A135" t="s">
        <v>1564</v>
      </c>
      <c r="B135">
        <v>16</v>
      </c>
      <c r="C135">
        <v>12</v>
      </c>
      <c r="D135">
        <v>21</v>
      </c>
      <c r="E135">
        <v>24</v>
      </c>
      <c r="F135">
        <v>22</v>
      </c>
      <c r="G135">
        <v>23</v>
      </c>
      <c r="H135">
        <v>32</v>
      </c>
      <c r="I135">
        <v>17</v>
      </c>
      <c r="J135">
        <v>17</v>
      </c>
      <c r="K135">
        <v>20</v>
      </c>
      <c r="L135">
        <v>31</v>
      </c>
      <c r="M135">
        <v>34</v>
      </c>
      <c r="N135">
        <v>29</v>
      </c>
      <c r="O135">
        <v>31</v>
      </c>
      <c r="P135">
        <v>26</v>
      </c>
      <c r="Q135">
        <v>27</v>
      </c>
      <c r="R135">
        <v>23</v>
      </c>
      <c r="S135">
        <v>20</v>
      </c>
      <c r="T135">
        <v>23</v>
      </c>
      <c r="U135">
        <v>27</v>
      </c>
      <c r="V135">
        <v>17</v>
      </c>
      <c r="W135">
        <v>26</v>
      </c>
      <c r="X135">
        <v>26</v>
      </c>
      <c r="Y135">
        <v>25</v>
      </c>
      <c r="Z135">
        <v>22</v>
      </c>
      <c r="AA135">
        <v>20</v>
      </c>
      <c r="AB135">
        <v>41</v>
      </c>
      <c r="AC135">
        <v>24</v>
      </c>
      <c r="AD135">
        <v>26</v>
      </c>
      <c r="AE135">
        <v>26</v>
      </c>
      <c r="AF135">
        <v>39</v>
      </c>
      <c r="AG135">
        <v>41</v>
      </c>
      <c r="AH135">
        <v>40</v>
      </c>
      <c r="AI135">
        <v>27</v>
      </c>
      <c r="AJ135">
        <v>30</v>
      </c>
      <c r="AK135">
        <v>41</v>
      </c>
      <c r="AL135">
        <v>29</v>
      </c>
      <c r="AM135">
        <v>29</v>
      </c>
      <c r="AN135">
        <v>33</v>
      </c>
      <c r="AO135">
        <v>33</v>
      </c>
      <c r="AP135">
        <v>52</v>
      </c>
      <c r="AQ135">
        <v>30</v>
      </c>
      <c r="AR135">
        <v>33</v>
      </c>
      <c r="AS135">
        <v>31</v>
      </c>
      <c r="AT135">
        <v>35</v>
      </c>
      <c r="AU135">
        <v>45</v>
      </c>
      <c r="AV135">
        <v>40</v>
      </c>
      <c r="AW135">
        <v>29</v>
      </c>
      <c r="AX135">
        <v>43</v>
      </c>
      <c r="AY135">
        <v>42</v>
      </c>
      <c r="AZ135">
        <v>35</v>
      </c>
      <c r="BA135">
        <v>27</v>
      </c>
      <c r="BB135">
        <v>38</v>
      </c>
      <c r="BC135">
        <v>32</v>
      </c>
      <c r="BD135">
        <v>39</v>
      </c>
      <c r="BE135">
        <v>34</v>
      </c>
      <c r="BF135">
        <v>42</v>
      </c>
      <c r="BG135">
        <v>33</v>
      </c>
      <c r="BH135">
        <v>55</v>
      </c>
      <c r="BI135">
        <v>34</v>
      </c>
      <c r="BJ135">
        <v>42</v>
      </c>
      <c r="BK135">
        <v>32</v>
      </c>
      <c r="BL135">
        <v>35</v>
      </c>
      <c r="BM135">
        <v>40</v>
      </c>
      <c r="BN135">
        <v>35</v>
      </c>
      <c r="BO135">
        <v>34</v>
      </c>
      <c r="BP135">
        <v>24</v>
      </c>
      <c r="BQ135">
        <v>38</v>
      </c>
      <c r="BR135">
        <v>49</v>
      </c>
      <c r="BS135">
        <v>32</v>
      </c>
      <c r="BT135">
        <v>38</v>
      </c>
      <c r="BU135">
        <v>27</v>
      </c>
      <c r="BV135">
        <v>28</v>
      </c>
      <c r="BW135">
        <v>24</v>
      </c>
      <c r="BX135">
        <v>37</v>
      </c>
      <c r="BY135">
        <v>28</v>
      </c>
      <c r="BZ135">
        <v>32</v>
      </c>
      <c r="CA135">
        <v>36</v>
      </c>
      <c r="CB135">
        <v>43</v>
      </c>
      <c r="CC135">
        <v>28</v>
      </c>
      <c r="CD135">
        <v>33</v>
      </c>
      <c r="CE135">
        <v>35</v>
      </c>
      <c r="CF135">
        <v>37</v>
      </c>
      <c r="CG135">
        <v>41</v>
      </c>
      <c r="CH135">
        <v>29</v>
      </c>
      <c r="CI135">
        <v>43</v>
      </c>
      <c r="CJ135">
        <v>43</v>
      </c>
      <c r="CK135">
        <v>34</v>
      </c>
      <c r="CL135">
        <v>41</v>
      </c>
      <c r="CM135">
        <v>39</v>
      </c>
      <c r="CN135">
        <v>46</v>
      </c>
      <c r="CO135">
        <v>51</v>
      </c>
      <c r="CP135">
        <v>58</v>
      </c>
      <c r="CQ135">
        <v>42</v>
      </c>
      <c r="CR135">
        <v>46</v>
      </c>
      <c r="CS135">
        <v>42</v>
      </c>
      <c r="CT135">
        <v>51</v>
      </c>
      <c r="CU135">
        <v>43</v>
      </c>
      <c r="CV135">
        <v>40</v>
      </c>
      <c r="CW135">
        <v>47</v>
      </c>
      <c r="CX135">
        <v>47</v>
      </c>
      <c r="CY135">
        <v>57</v>
      </c>
      <c r="CZ135">
        <v>40</v>
      </c>
      <c r="DA135">
        <v>41</v>
      </c>
      <c r="DB135">
        <v>48</v>
      </c>
      <c r="DC135">
        <v>55</v>
      </c>
      <c r="DD135">
        <v>45</v>
      </c>
      <c r="DE135">
        <v>50</v>
      </c>
      <c r="DF135">
        <v>50</v>
      </c>
      <c r="DG135">
        <v>37</v>
      </c>
      <c r="DH135">
        <v>39</v>
      </c>
      <c r="DI135">
        <v>41</v>
      </c>
      <c r="DJ135">
        <v>41</v>
      </c>
      <c r="DK135">
        <v>40</v>
      </c>
      <c r="DL135">
        <v>29</v>
      </c>
      <c r="DM135">
        <v>35</v>
      </c>
      <c r="DN135">
        <v>36</v>
      </c>
      <c r="DO135">
        <v>40</v>
      </c>
      <c r="DP135">
        <v>28</v>
      </c>
      <c r="DQ135">
        <v>31</v>
      </c>
      <c r="DR135">
        <v>38</v>
      </c>
      <c r="DS135">
        <v>25</v>
      </c>
      <c r="DT135">
        <v>32</v>
      </c>
      <c r="DU135">
        <v>22</v>
      </c>
      <c r="DV135">
        <v>21</v>
      </c>
      <c r="DW135">
        <v>32</v>
      </c>
      <c r="DX135">
        <v>18</v>
      </c>
      <c r="DY135">
        <v>27</v>
      </c>
      <c r="DZ135">
        <v>22</v>
      </c>
      <c r="EA135">
        <v>19</v>
      </c>
      <c r="EB135">
        <v>19</v>
      </c>
      <c r="EC135">
        <v>23</v>
      </c>
      <c r="ED135">
        <v>12</v>
      </c>
      <c r="EE135">
        <v>15</v>
      </c>
      <c r="EF135">
        <v>23</v>
      </c>
      <c r="EG135">
        <v>27</v>
      </c>
      <c r="EH135">
        <v>19</v>
      </c>
      <c r="EI135">
        <v>21</v>
      </c>
      <c r="EJ135">
        <v>19</v>
      </c>
      <c r="EK135">
        <v>21</v>
      </c>
      <c r="EL135">
        <v>21</v>
      </c>
      <c r="EM135">
        <v>15</v>
      </c>
      <c r="EN135">
        <v>17</v>
      </c>
      <c r="EO135">
        <v>11</v>
      </c>
      <c r="EP135">
        <v>13</v>
      </c>
      <c r="EQ135">
        <v>16</v>
      </c>
      <c r="ER135">
        <v>12</v>
      </c>
      <c r="ES135">
        <v>30</v>
      </c>
      <c r="ET135">
        <v>6</v>
      </c>
      <c r="EU135">
        <v>11</v>
      </c>
      <c r="EV135">
        <v>16</v>
      </c>
      <c r="EW135">
        <v>18</v>
      </c>
      <c r="EX135">
        <v>11</v>
      </c>
      <c r="EY135">
        <v>10</v>
      </c>
      <c r="EZ135">
        <v>13</v>
      </c>
      <c r="FA135">
        <v>13</v>
      </c>
      <c r="FB135">
        <v>14</v>
      </c>
      <c r="FC135">
        <v>9</v>
      </c>
      <c r="FD135">
        <v>8</v>
      </c>
      <c r="FE135">
        <v>15</v>
      </c>
      <c r="FF135">
        <v>9</v>
      </c>
      <c r="FG135">
        <v>6</v>
      </c>
      <c r="FH135">
        <v>1</v>
      </c>
      <c r="FI135">
        <v>6</v>
      </c>
      <c r="FJ135">
        <v>9</v>
      </c>
      <c r="FK135">
        <v>15</v>
      </c>
      <c r="FL135">
        <v>1</v>
      </c>
      <c r="FM135">
        <v>6</v>
      </c>
      <c r="FN135">
        <v>4</v>
      </c>
      <c r="FO135">
        <v>8</v>
      </c>
      <c r="FP135">
        <v>4</v>
      </c>
      <c r="FQ135">
        <v>5</v>
      </c>
      <c r="FR135">
        <v>3</v>
      </c>
      <c r="FS135">
        <v>3</v>
      </c>
      <c r="FT135">
        <v>1</v>
      </c>
      <c r="FU135">
        <v>6</v>
      </c>
      <c r="FV135">
        <v>0</v>
      </c>
      <c r="FW135">
        <v>2</v>
      </c>
      <c r="FX135">
        <v>3</v>
      </c>
      <c r="FY135">
        <v>4</v>
      </c>
      <c r="FZ135">
        <v>3</v>
      </c>
      <c r="GA135">
        <v>1</v>
      </c>
      <c r="GB135">
        <v>0</v>
      </c>
      <c r="GC135">
        <v>1</v>
      </c>
      <c r="GD135">
        <v>4</v>
      </c>
      <c r="GE135">
        <v>0</v>
      </c>
      <c r="GF135">
        <v>0</v>
      </c>
      <c r="GG135">
        <v>0</v>
      </c>
      <c r="GH135">
        <v>0</v>
      </c>
      <c r="GI135">
        <v>1</v>
      </c>
      <c r="GJ135">
        <v>0</v>
      </c>
      <c r="GK135">
        <v>0</v>
      </c>
      <c r="GL135">
        <v>0</v>
      </c>
      <c r="GM135">
        <v>0</v>
      </c>
      <c r="GN135">
        <v>0</v>
      </c>
      <c r="GO135">
        <v>1</v>
      </c>
      <c r="GP135">
        <v>0</v>
      </c>
      <c r="GQ135">
        <v>0</v>
      </c>
      <c r="GR135">
        <v>0</v>
      </c>
      <c r="GS135">
        <v>0</v>
      </c>
      <c r="GT135">
        <v>0</v>
      </c>
      <c r="GU135">
        <v>0</v>
      </c>
      <c r="GV135">
        <v>0</v>
      </c>
      <c r="GW135">
        <v>2</v>
      </c>
      <c r="GY135">
        <f t="shared" si="2"/>
        <v>843</v>
      </c>
      <c r="HA135">
        <v>0</v>
      </c>
      <c r="HB135">
        <v>0</v>
      </c>
      <c r="HC135">
        <v>0</v>
      </c>
      <c r="HD135">
        <v>0</v>
      </c>
      <c r="HE135">
        <v>0</v>
      </c>
      <c r="HF135">
        <v>0</v>
      </c>
      <c r="HG135">
        <v>0</v>
      </c>
      <c r="HH135">
        <v>0</v>
      </c>
      <c r="HI135">
        <v>0</v>
      </c>
      <c r="HJ135">
        <v>1</v>
      </c>
      <c r="HK135">
        <v>0</v>
      </c>
      <c r="HL135">
        <v>1</v>
      </c>
      <c r="HM135">
        <v>2542</v>
      </c>
      <c r="HN135">
        <v>2474</v>
      </c>
      <c r="HO135">
        <v>5016</v>
      </c>
    </row>
    <row r="136" spans="1:223" s="13" customFormat="1">
      <c r="A136" s="13" t="s">
        <v>139</v>
      </c>
      <c r="B136" s="13">
        <v>133</v>
      </c>
      <c r="C136" s="13">
        <v>136</v>
      </c>
      <c r="D136" s="13">
        <v>165</v>
      </c>
      <c r="E136" s="13">
        <v>165</v>
      </c>
      <c r="F136" s="13">
        <v>147</v>
      </c>
      <c r="G136" s="13">
        <v>147</v>
      </c>
      <c r="H136" s="13">
        <v>203</v>
      </c>
      <c r="I136" s="13">
        <v>156</v>
      </c>
      <c r="J136" s="13">
        <v>177</v>
      </c>
      <c r="K136" s="13">
        <v>165</v>
      </c>
      <c r="L136" s="13">
        <v>200</v>
      </c>
      <c r="M136" s="13">
        <v>183</v>
      </c>
      <c r="N136" s="13">
        <v>201</v>
      </c>
      <c r="O136" s="13">
        <v>177</v>
      </c>
      <c r="P136" s="13">
        <v>230</v>
      </c>
      <c r="Q136" s="13">
        <v>202</v>
      </c>
      <c r="R136" s="13">
        <v>232</v>
      </c>
      <c r="S136" s="13">
        <v>208</v>
      </c>
      <c r="T136" s="13">
        <v>225</v>
      </c>
      <c r="U136" s="13">
        <v>219</v>
      </c>
      <c r="V136" s="13">
        <v>225</v>
      </c>
      <c r="W136" s="13">
        <v>170</v>
      </c>
      <c r="X136" s="13">
        <v>209</v>
      </c>
      <c r="Y136" s="13">
        <v>209</v>
      </c>
      <c r="Z136" s="13">
        <v>197</v>
      </c>
      <c r="AA136" s="13">
        <v>206</v>
      </c>
      <c r="AB136" s="13">
        <v>240</v>
      </c>
      <c r="AC136" s="13">
        <v>174</v>
      </c>
      <c r="AD136" s="13">
        <v>215</v>
      </c>
      <c r="AE136" s="13">
        <v>214</v>
      </c>
      <c r="AF136" s="13">
        <v>243</v>
      </c>
      <c r="AG136" s="13">
        <v>225</v>
      </c>
      <c r="AH136" s="13">
        <v>203</v>
      </c>
      <c r="AI136" s="13">
        <v>235</v>
      </c>
      <c r="AJ136" s="13">
        <v>225</v>
      </c>
      <c r="AK136" s="13">
        <v>200</v>
      </c>
      <c r="AL136" s="13">
        <v>199</v>
      </c>
      <c r="AM136" s="13">
        <v>202</v>
      </c>
      <c r="AN136" s="13">
        <v>199</v>
      </c>
      <c r="AO136" s="13">
        <v>181</v>
      </c>
      <c r="AP136" s="13">
        <v>197</v>
      </c>
      <c r="AQ136" s="13">
        <v>213</v>
      </c>
      <c r="AR136" s="13">
        <v>195</v>
      </c>
      <c r="AS136" s="13">
        <v>186</v>
      </c>
      <c r="AT136" s="13">
        <v>218</v>
      </c>
      <c r="AU136" s="13">
        <v>216</v>
      </c>
      <c r="AV136" s="13">
        <v>236</v>
      </c>
      <c r="AW136" s="13">
        <v>241</v>
      </c>
      <c r="AX136" s="13">
        <v>287</v>
      </c>
      <c r="AY136" s="13">
        <v>277</v>
      </c>
      <c r="AZ136" s="13">
        <v>254</v>
      </c>
      <c r="BA136" s="13">
        <v>234</v>
      </c>
      <c r="BB136" s="13">
        <v>320</v>
      </c>
      <c r="BC136" s="13">
        <v>247</v>
      </c>
      <c r="BD136" s="13">
        <v>291</v>
      </c>
      <c r="BE136" s="13">
        <v>258</v>
      </c>
      <c r="BF136" s="13">
        <v>280</v>
      </c>
      <c r="BG136" s="13">
        <v>297</v>
      </c>
      <c r="BH136" s="13">
        <v>292</v>
      </c>
      <c r="BI136" s="13">
        <v>260</v>
      </c>
      <c r="BJ136" s="13">
        <v>285</v>
      </c>
      <c r="BK136" s="13">
        <v>276</v>
      </c>
      <c r="BL136" s="13">
        <v>289</v>
      </c>
      <c r="BM136" s="13">
        <v>248</v>
      </c>
      <c r="BN136" s="13">
        <v>269</v>
      </c>
      <c r="BO136" s="13">
        <v>273</v>
      </c>
      <c r="BP136" s="13">
        <v>273</v>
      </c>
      <c r="BQ136" s="13">
        <v>281</v>
      </c>
      <c r="BR136" s="13">
        <v>271</v>
      </c>
      <c r="BS136" s="13">
        <v>266</v>
      </c>
      <c r="BT136" s="13">
        <v>302</v>
      </c>
      <c r="BU136" s="13">
        <v>236</v>
      </c>
      <c r="BV136" s="13">
        <v>322</v>
      </c>
      <c r="BW136" s="13">
        <v>257</v>
      </c>
      <c r="BX136" s="13">
        <v>315</v>
      </c>
      <c r="BY136" s="13">
        <v>234</v>
      </c>
      <c r="BZ136" s="13">
        <v>268</v>
      </c>
      <c r="CA136" s="13">
        <v>301</v>
      </c>
      <c r="CB136" s="13">
        <v>298</v>
      </c>
      <c r="CC136" s="13">
        <v>316</v>
      </c>
      <c r="CD136" s="13">
        <v>284</v>
      </c>
      <c r="CE136" s="13">
        <v>267</v>
      </c>
      <c r="CF136" s="13">
        <v>291</v>
      </c>
      <c r="CG136" s="13">
        <v>288</v>
      </c>
      <c r="CH136" s="13">
        <v>343</v>
      </c>
      <c r="CI136" s="13">
        <v>287</v>
      </c>
      <c r="CJ136" s="13">
        <v>311</v>
      </c>
      <c r="CK136" s="13">
        <v>254</v>
      </c>
      <c r="CL136" s="13">
        <v>282</v>
      </c>
      <c r="CM136" s="13">
        <v>268</v>
      </c>
      <c r="CN136" s="13">
        <v>299</v>
      </c>
      <c r="CO136" s="13">
        <v>305</v>
      </c>
      <c r="CP136" s="13">
        <v>326</v>
      </c>
      <c r="CQ136" s="13">
        <v>332</v>
      </c>
      <c r="CR136" s="13">
        <v>310</v>
      </c>
      <c r="CS136" s="13">
        <v>312</v>
      </c>
      <c r="CT136" s="13">
        <v>324</v>
      </c>
      <c r="CU136" s="13">
        <v>328</v>
      </c>
      <c r="CV136" s="13">
        <v>324</v>
      </c>
      <c r="CW136" s="13">
        <v>363</v>
      </c>
      <c r="CX136" s="13">
        <v>353</v>
      </c>
      <c r="CY136" s="13">
        <v>373</v>
      </c>
      <c r="CZ136" s="13">
        <v>329</v>
      </c>
      <c r="DA136" s="13">
        <v>354</v>
      </c>
      <c r="DB136" s="13">
        <v>317</v>
      </c>
      <c r="DC136" s="13">
        <v>323</v>
      </c>
      <c r="DD136" s="13">
        <v>340</v>
      </c>
      <c r="DE136" s="13">
        <v>332</v>
      </c>
      <c r="DF136" s="13">
        <v>305</v>
      </c>
      <c r="DG136" s="13">
        <v>328</v>
      </c>
      <c r="DH136" s="13">
        <v>334</v>
      </c>
      <c r="DI136" s="13">
        <v>304</v>
      </c>
      <c r="DJ136" s="13">
        <v>313</v>
      </c>
      <c r="DK136" s="13">
        <v>303</v>
      </c>
      <c r="DL136" s="13">
        <v>265</v>
      </c>
      <c r="DM136" s="13">
        <v>263</v>
      </c>
      <c r="DN136" s="13">
        <v>262</v>
      </c>
      <c r="DO136" s="13">
        <v>257</v>
      </c>
      <c r="DP136" s="13">
        <v>242</v>
      </c>
      <c r="DQ136" s="13">
        <v>263</v>
      </c>
      <c r="DR136" s="13">
        <v>216</v>
      </c>
      <c r="DS136" s="13">
        <v>232</v>
      </c>
      <c r="DT136" s="13">
        <v>210</v>
      </c>
      <c r="DU136" s="13">
        <v>235</v>
      </c>
      <c r="DV136" s="13">
        <v>231</v>
      </c>
      <c r="DW136" s="13">
        <v>197</v>
      </c>
      <c r="DX136" s="13">
        <v>201</v>
      </c>
      <c r="DY136" s="13">
        <v>170</v>
      </c>
      <c r="DZ136" s="13">
        <v>172</v>
      </c>
      <c r="EA136" s="13">
        <v>179</v>
      </c>
      <c r="EB136" s="13">
        <v>163</v>
      </c>
      <c r="EC136" s="13">
        <v>168</v>
      </c>
      <c r="ED136" s="13">
        <v>134</v>
      </c>
      <c r="EE136" s="13">
        <v>192</v>
      </c>
      <c r="EF136" s="13">
        <v>152</v>
      </c>
      <c r="EG136" s="13">
        <v>184</v>
      </c>
      <c r="EH136" s="13">
        <v>146</v>
      </c>
      <c r="EI136" s="13">
        <v>159</v>
      </c>
      <c r="EJ136" s="13">
        <v>144</v>
      </c>
      <c r="EK136" s="13">
        <v>172</v>
      </c>
      <c r="EL136" s="13">
        <v>131</v>
      </c>
      <c r="EM136" s="13">
        <v>164</v>
      </c>
      <c r="EN136" s="13">
        <v>113</v>
      </c>
      <c r="EO136" s="13">
        <v>152</v>
      </c>
      <c r="EP136" s="13">
        <v>110</v>
      </c>
      <c r="EQ136" s="13">
        <v>133</v>
      </c>
      <c r="ER136" s="13">
        <v>111</v>
      </c>
      <c r="ES136" s="13">
        <v>111</v>
      </c>
      <c r="ET136" s="13">
        <v>113</v>
      </c>
      <c r="EU136" s="13">
        <v>108</v>
      </c>
      <c r="EV136" s="13">
        <v>81</v>
      </c>
      <c r="EW136" s="13">
        <v>110</v>
      </c>
      <c r="EX136" s="13">
        <v>102</v>
      </c>
      <c r="EY136" s="13">
        <v>102</v>
      </c>
      <c r="EZ136" s="13">
        <v>65</v>
      </c>
      <c r="FA136" s="13">
        <v>75</v>
      </c>
      <c r="FB136" s="13">
        <v>48</v>
      </c>
      <c r="FC136" s="13">
        <v>76</v>
      </c>
      <c r="FD136" s="13">
        <v>43</v>
      </c>
      <c r="FE136" s="13">
        <v>79</v>
      </c>
      <c r="FF136" s="13">
        <v>35</v>
      </c>
      <c r="FG136" s="13">
        <v>49</v>
      </c>
      <c r="FH136" s="13">
        <v>36</v>
      </c>
      <c r="FI136" s="13">
        <v>52</v>
      </c>
      <c r="FJ136" s="13">
        <v>39</v>
      </c>
      <c r="FK136" s="13">
        <v>53</v>
      </c>
      <c r="FL136" s="13">
        <v>21</v>
      </c>
      <c r="FM136" s="13">
        <v>42</v>
      </c>
      <c r="FN136" s="13">
        <v>19</v>
      </c>
      <c r="FO136" s="13">
        <v>43</v>
      </c>
      <c r="FP136" s="13">
        <v>19</v>
      </c>
      <c r="FQ136" s="13">
        <v>31</v>
      </c>
      <c r="FR136" s="13">
        <v>14</v>
      </c>
      <c r="FS136" s="13">
        <v>17</v>
      </c>
      <c r="FT136" s="13">
        <v>13</v>
      </c>
      <c r="FU136" s="13">
        <v>22</v>
      </c>
      <c r="FV136" s="13">
        <v>11</v>
      </c>
      <c r="FW136" s="13">
        <v>21</v>
      </c>
      <c r="FX136" s="13">
        <v>12</v>
      </c>
      <c r="FY136" s="13">
        <v>14</v>
      </c>
      <c r="FZ136" s="13">
        <v>9</v>
      </c>
      <c r="GA136" s="13">
        <v>7</v>
      </c>
      <c r="GB136" s="13">
        <v>4</v>
      </c>
      <c r="GC136" s="13">
        <v>11</v>
      </c>
      <c r="GD136" s="13">
        <v>3</v>
      </c>
      <c r="GE136" s="13">
        <v>3</v>
      </c>
      <c r="GF136" s="13">
        <v>5</v>
      </c>
      <c r="GG136" s="13">
        <v>5</v>
      </c>
      <c r="GH136" s="13">
        <v>1</v>
      </c>
      <c r="GI136" s="13">
        <v>3</v>
      </c>
      <c r="GJ136" s="13">
        <v>0</v>
      </c>
      <c r="GK136" s="13">
        <v>4</v>
      </c>
      <c r="GL136" s="13">
        <v>0</v>
      </c>
      <c r="GM136" s="13">
        <v>0</v>
      </c>
      <c r="GN136" s="13">
        <v>1</v>
      </c>
      <c r="GO136" s="13">
        <v>2</v>
      </c>
      <c r="GP136" s="13">
        <v>0</v>
      </c>
      <c r="GQ136" s="13">
        <v>1</v>
      </c>
      <c r="GR136" s="13">
        <v>0</v>
      </c>
      <c r="GS136" s="13">
        <v>2</v>
      </c>
      <c r="GT136" s="13">
        <v>0</v>
      </c>
      <c r="GU136" s="13">
        <v>0</v>
      </c>
      <c r="GV136" s="13">
        <v>0</v>
      </c>
      <c r="GW136" s="13">
        <v>0</v>
      </c>
      <c r="GY136">
        <f t="shared" si="2"/>
        <v>6308</v>
      </c>
      <c r="HA136" s="13">
        <v>0</v>
      </c>
      <c r="HB136" s="13">
        <v>0</v>
      </c>
      <c r="HC136" s="13">
        <v>0</v>
      </c>
      <c r="HD136" s="13">
        <v>16</v>
      </c>
      <c r="HE136" s="13">
        <v>7</v>
      </c>
      <c r="HF136" s="13">
        <v>23</v>
      </c>
      <c r="HG136" s="13">
        <v>15</v>
      </c>
      <c r="HH136" s="13">
        <v>6</v>
      </c>
      <c r="HI136" s="13">
        <v>21</v>
      </c>
      <c r="HJ136" s="13">
        <v>4</v>
      </c>
      <c r="HK136" s="13">
        <v>0</v>
      </c>
      <c r="HL136" s="13">
        <v>4</v>
      </c>
      <c r="HM136" s="13">
        <v>18647</v>
      </c>
      <c r="HN136" s="13">
        <v>18388</v>
      </c>
      <c r="HO136" s="13">
        <v>37035</v>
      </c>
    </row>
    <row r="137" spans="1:223">
      <c r="A137" t="s">
        <v>1565</v>
      </c>
      <c r="B137">
        <v>24</v>
      </c>
      <c r="C137">
        <v>22</v>
      </c>
      <c r="D137">
        <v>30</v>
      </c>
      <c r="E137">
        <v>25</v>
      </c>
      <c r="F137">
        <v>23</v>
      </c>
      <c r="G137">
        <v>29</v>
      </c>
      <c r="H137">
        <v>37</v>
      </c>
      <c r="I137">
        <v>34</v>
      </c>
      <c r="J137">
        <v>30</v>
      </c>
      <c r="K137">
        <v>32</v>
      </c>
      <c r="L137">
        <v>36</v>
      </c>
      <c r="M137">
        <v>29</v>
      </c>
      <c r="N137">
        <v>39</v>
      </c>
      <c r="O137">
        <v>30</v>
      </c>
      <c r="P137">
        <v>40</v>
      </c>
      <c r="Q137">
        <v>34</v>
      </c>
      <c r="R137">
        <v>52</v>
      </c>
      <c r="S137">
        <v>39</v>
      </c>
      <c r="T137">
        <v>38</v>
      </c>
      <c r="U137">
        <v>42</v>
      </c>
      <c r="V137">
        <v>44</v>
      </c>
      <c r="W137">
        <v>31</v>
      </c>
      <c r="X137">
        <v>32</v>
      </c>
      <c r="Y137">
        <v>36</v>
      </c>
      <c r="Z137">
        <v>34</v>
      </c>
      <c r="AA137">
        <v>36</v>
      </c>
      <c r="AB137">
        <v>51</v>
      </c>
      <c r="AC137">
        <v>31</v>
      </c>
      <c r="AD137">
        <v>51</v>
      </c>
      <c r="AE137">
        <v>42</v>
      </c>
      <c r="AF137">
        <v>45</v>
      </c>
      <c r="AG137">
        <v>35</v>
      </c>
      <c r="AH137">
        <v>34</v>
      </c>
      <c r="AI137">
        <v>38</v>
      </c>
      <c r="AJ137">
        <v>37</v>
      </c>
      <c r="AK137">
        <v>48</v>
      </c>
      <c r="AL137">
        <v>43</v>
      </c>
      <c r="AM137">
        <v>44</v>
      </c>
      <c r="AN137">
        <v>32</v>
      </c>
      <c r="AO137">
        <v>30</v>
      </c>
      <c r="AP137">
        <v>35</v>
      </c>
      <c r="AQ137">
        <v>37</v>
      </c>
      <c r="AR137">
        <v>34</v>
      </c>
      <c r="AS137">
        <v>38</v>
      </c>
      <c r="AT137">
        <v>37</v>
      </c>
      <c r="AU137">
        <v>44</v>
      </c>
      <c r="AV137">
        <v>45</v>
      </c>
      <c r="AW137">
        <v>34</v>
      </c>
      <c r="AX137">
        <v>47</v>
      </c>
      <c r="AY137">
        <v>43</v>
      </c>
      <c r="AZ137">
        <v>45</v>
      </c>
      <c r="BA137">
        <v>39</v>
      </c>
      <c r="BB137">
        <v>58</v>
      </c>
      <c r="BC137">
        <v>35</v>
      </c>
      <c r="BD137">
        <v>46</v>
      </c>
      <c r="BE137">
        <v>54</v>
      </c>
      <c r="BF137">
        <v>53</v>
      </c>
      <c r="BG137">
        <v>52</v>
      </c>
      <c r="BH137">
        <v>60</v>
      </c>
      <c r="BI137">
        <v>37</v>
      </c>
      <c r="BJ137">
        <v>65</v>
      </c>
      <c r="BK137">
        <v>60</v>
      </c>
      <c r="BL137">
        <v>45</v>
      </c>
      <c r="BM137">
        <v>40</v>
      </c>
      <c r="BN137">
        <v>51</v>
      </c>
      <c r="BO137">
        <v>54</v>
      </c>
      <c r="BP137">
        <v>50</v>
      </c>
      <c r="BQ137">
        <v>43</v>
      </c>
      <c r="BR137">
        <v>41</v>
      </c>
      <c r="BS137">
        <v>45</v>
      </c>
      <c r="BT137">
        <v>50</v>
      </c>
      <c r="BU137">
        <v>44</v>
      </c>
      <c r="BV137">
        <v>48</v>
      </c>
      <c r="BW137">
        <v>50</v>
      </c>
      <c r="BX137">
        <v>68</v>
      </c>
      <c r="BY137">
        <v>34</v>
      </c>
      <c r="BZ137">
        <v>45</v>
      </c>
      <c r="CA137">
        <v>55</v>
      </c>
      <c r="CB137">
        <v>51</v>
      </c>
      <c r="CC137">
        <v>55</v>
      </c>
      <c r="CD137">
        <v>45</v>
      </c>
      <c r="CE137">
        <v>38</v>
      </c>
      <c r="CF137">
        <v>43</v>
      </c>
      <c r="CG137">
        <v>49</v>
      </c>
      <c r="CH137">
        <v>52</v>
      </c>
      <c r="CI137">
        <v>47</v>
      </c>
      <c r="CJ137">
        <v>51</v>
      </c>
      <c r="CK137">
        <v>37</v>
      </c>
      <c r="CL137">
        <v>56</v>
      </c>
      <c r="CM137">
        <v>51</v>
      </c>
      <c r="CN137">
        <v>61</v>
      </c>
      <c r="CO137">
        <v>58</v>
      </c>
      <c r="CP137">
        <v>57</v>
      </c>
      <c r="CQ137">
        <v>65</v>
      </c>
      <c r="CR137">
        <v>55</v>
      </c>
      <c r="CS137">
        <v>52</v>
      </c>
      <c r="CT137">
        <v>69</v>
      </c>
      <c r="CU137">
        <v>64</v>
      </c>
      <c r="CV137">
        <v>56</v>
      </c>
      <c r="CW137">
        <v>80</v>
      </c>
      <c r="CX137">
        <v>69</v>
      </c>
      <c r="CY137">
        <v>66</v>
      </c>
      <c r="CZ137">
        <v>57</v>
      </c>
      <c r="DA137">
        <v>70</v>
      </c>
      <c r="DB137">
        <v>53</v>
      </c>
      <c r="DC137">
        <v>65</v>
      </c>
      <c r="DD137">
        <v>79</v>
      </c>
      <c r="DE137">
        <v>65</v>
      </c>
      <c r="DF137">
        <v>55</v>
      </c>
      <c r="DG137">
        <v>64</v>
      </c>
      <c r="DH137">
        <v>64</v>
      </c>
      <c r="DI137">
        <v>61</v>
      </c>
      <c r="DJ137">
        <v>56</v>
      </c>
      <c r="DK137">
        <v>54</v>
      </c>
      <c r="DL137">
        <v>57</v>
      </c>
      <c r="DM137">
        <v>64</v>
      </c>
      <c r="DN137">
        <v>49</v>
      </c>
      <c r="DO137">
        <v>51</v>
      </c>
      <c r="DP137">
        <v>45</v>
      </c>
      <c r="DQ137">
        <v>55</v>
      </c>
      <c r="DR137">
        <v>46</v>
      </c>
      <c r="DS137">
        <v>52</v>
      </c>
      <c r="DT137">
        <v>37</v>
      </c>
      <c r="DU137">
        <v>34</v>
      </c>
      <c r="DV137">
        <v>34</v>
      </c>
      <c r="DW137">
        <v>33</v>
      </c>
      <c r="DX137">
        <v>42</v>
      </c>
      <c r="DY137">
        <v>28</v>
      </c>
      <c r="DZ137">
        <v>40</v>
      </c>
      <c r="EA137">
        <v>31</v>
      </c>
      <c r="EB137">
        <v>30</v>
      </c>
      <c r="EC137">
        <v>38</v>
      </c>
      <c r="ED137">
        <v>18</v>
      </c>
      <c r="EE137">
        <v>39</v>
      </c>
      <c r="EF137">
        <v>23</v>
      </c>
      <c r="EG137">
        <v>38</v>
      </c>
      <c r="EH137">
        <v>29</v>
      </c>
      <c r="EI137">
        <v>34</v>
      </c>
      <c r="EJ137">
        <v>25</v>
      </c>
      <c r="EK137">
        <v>32</v>
      </c>
      <c r="EL137">
        <v>26</v>
      </c>
      <c r="EM137">
        <v>32</v>
      </c>
      <c r="EN137">
        <v>19</v>
      </c>
      <c r="EO137">
        <v>26</v>
      </c>
      <c r="EP137">
        <v>19</v>
      </c>
      <c r="EQ137">
        <v>27</v>
      </c>
      <c r="ER137">
        <v>23</v>
      </c>
      <c r="ES137">
        <v>11</v>
      </c>
      <c r="ET137">
        <v>19</v>
      </c>
      <c r="EU137">
        <v>16</v>
      </c>
      <c r="EV137">
        <v>15</v>
      </c>
      <c r="EW137">
        <v>18</v>
      </c>
      <c r="EX137">
        <v>14</v>
      </c>
      <c r="EY137">
        <v>24</v>
      </c>
      <c r="EZ137">
        <v>7</v>
      </c>
      <c r="FA137">
        <v>14</v>
      </c>
      <c r="FB137">
        <v>9</v>
      </c>
      <c r="FC137">
        <v>14</v>
      </c>
      <c r="FD137">
        <v>6</v>
      </c>
      <c r="FE137">
        <v>16</v>
      </c>
      <c r="FF137">
        <v>9</v>
      </c>
      <c r="FG137">
        <v>9</v>
      </c>
      <c r="FH137">
        <v>6</v>
      </c>
      <c r="FI137">
        <v>13</v>
      </c>
      <c r="FJ137">
        <v>14</v>
      </c>
      <c r="FK137">
        <v>8</v>
      </c>
      <c r="FL137">
        <v>5</v>
      </c>
      <c r="FM137">
        <v>8</v>
      </c>
      <c r="FN137">
        <v>3</v>
      </c>
      <c r="FO137">
        <v>8</v>
      </c>
      <c r="FP137">
        <v>4</v>
      </c>
      <c r="FQ137">
        <v>7</v>
      </c>
      <c r="FR137">
        <v>4</v>
      </c>
      <c r="FS137">
        <v>3</v>
      </c>
      <c r="FT137">
        <v>2</v>
      </c>
      <c r="FU137">
        <v>3</v>
      </c>
      <c r="FV137">
        <v>1</v>
      </c>
      <c r="FW137">
        <v>4</v>
      </c>
      <c r="FX137">
        <v>0</v>
      </c>
      <c r="FY137">
        <v>2</v>
      </c>
      <c r="FZ137">
        <v>0</v>
      </c>
      <c r="GA137">
        <v>1</v>
      </c>
      <c r="GB137">
        <v>0</v>
      </c>
      <c r="GC137">
        <v>4</v>
      </c>
      <c r="GD137">
        <v>0</v>
      </c>
      <c r="GE137">
        <v>0</v>
      </c>
      <c r="GF137">
        <v>0</v>
      </c>
      <c r="GG137">
        <v>0</v>
      </c>
      <c r="GH137">
        <v>0</v>
      </c>
      <c r="GI137">
        <v>1</v>
      </c>
      <c r="GJ137">
        <v>0</v>
      </c>
      <c r="GK137">
        <v>1</v>
      </c>
      <c r="GL137">
        <v>0</v>
      </c>
      <c r="GM137">
        <v>0</v>
      </c>
      <c r="GN137">
        <v>0</v>
      </c>
      <c r="GO137">
        <v>1</v>
      </c>
      <c r="GP137">
        <v>0</v>
      </c>
      <c r="GQ137">
        <v>0</v>
      </c>
      <c r="GR137">
        <v>0</v>
      </c>
      <c r="GS137">
        <v>0</v>
      </c>
      <c r="GT137">
        <v>0</v>
      </c>
      <c r="GU137">
        <v>0</v>
      </c>
      <c r="GV137">
        <v>0</v>
      </c>
      <c r="GW137">
        <v>0</v>
      </c>
      <c r="GY137">
        <f t="shared" si="2"/>
        <v>1159</v>
      </c>
      <c r="HA137">
        <v>0</v>
      </c>
      <c r="HB137">
        <v>0</v>
      </c>
      <c r="HC137">
        <v>0</v>
      </c>
      <c r="HD137">
        <v>16</v>
      </c>
      <c r="HE137">
        <v>7</v>
      </c>
      <c r="HF137">
        <v>23</v>
      </c>
      <c r="HG137">
        <v>7</v>
      </c>
      <c r="HH137">
        <v>1</v>
      </c>
      <c r="HI137">
        <v>8</v>
      </c>
      <c r="HJ137">
        <v>1</v>
      </c>
      <c r="HK137">
        <v>0</v>
      </c>
      <c r="HL137">
        <v>1</v>
      </c>
      <c r="HM137">
        <v>3408</v>
      </c>
      <c r="HN137">
        <v>3374</v>
      </c>
      <c r="HO137">
        <v>6782</v>
      </c>
    </row>
    <row r="138" spans="1:223">
      <c r="A138" t="s">
        <v>1566</v>
      </c>
      <c r="B138">
        <v>39</v>
      </c>
      <c r="C138">
        <v>44</v>
      </c>
      <c r="D138">
        <v>60</v>
      </c>
      <c r="E138">
        <v>59</v>
      </c>
      <c r="F138">
        <v>48</v>
      </c>
      <c r="G138">
        <v>48</v>
      </c>
      <c r="H138">
        <v>63</v>
      </c>
      <c r="I138">
        <v>41</v>
      </c>
      <c r="J138">
        <v>59</v>
      </c>
      <c r="K138">
        <v>46</v>
      </c>
      <c r="L138">
        <v>52</v>
      </c>
      <c r="M138">
        <v>57</v>
      </c>
      <c r="N138">
        <v>55</v>
      </c>
      <c r="O138">
        <v>66</v>
      </c>
      <c r="P138">
        <v>75</v>
      </c>
      <c r="Q138">
        <v>64</v>
      </c>
      <c r="R138">
        <v>64</v>
      </c>
      <c r="S138">
        <v>67</v>
      </c>
      <c r="T138">
        <v>65</v>
      </c>
      <c r="U138">
        <v>65</v>
      </c>
      <c r="V138">
        <v>54</v>
      </c>
      <c r="W138">
        <v>46</v>
      </c>
      <c r="X138">
        <v>74</v>
      </c>
      <c r="Y138">
        <v>71</v>
      </c>
      <c r="Z138">
        <v>62</v>
      </c>
      <c r="AA138">
        <v>64</v>
      </c>
      <c r="AB138">
        <v>75</v>
      </c>
      <c r="AC138">
        <v>53</v>
      </c>
      <c r="AD138">
        <v>68</v>
      </c>
      <c r="AE138">
        <v>65</v>
      </c>
      <c r="AF138">
        <v>70</v>
      </c>
      <c r="AG138">
        <v>78</v>
      </c>
      <c r="AH138">
        <v>59</v>
      </c>
      <c r="AI138">
        <v>70</v>
      </c>
      <c r="AJ138">
        <v>58</v>
      </c>
      <c r="AK138">
        <v>62</v>
      </c>
      <c r="AL138">
        <v>53</v>
      </c>
      <c r="AM138">
        <v>53</v>
      </c>
      <c r="AN138">
        <v>69</v>
      </c>
      <c r="AO138">
        <v>44</v>
      </c>
      <c r="AP138">
        <v>61</v>
      </c>
      <c r="AQ138">
        <v>60</v>
      </c>
      <c r="AR138">
        <v>54</v>
      </c>
      <c r="AS138">
        <v>56</v>
      </c>
      <c r="AT138">
        <v>58</v>
      </c>
      <c r="AU138">
        <v>67</v>
      </c>
      <c r="AV138">
        <v>58</v>
      </c>
      <c r="AW138">
        <v>86</v>
      </c>
      <c r="AX138">
        <v>77</v>
      </c>
      <c r="AY138">
        <v>84</v>
      </c>
      <c r="AZ138">
        <v>78</v>
      </c>
      <c r="BA138">
        <v>67</v>
      </c>
      <c r="BB138">
        <v>92</v>
      </c>
      <c r="BC138">
        <v>89</v>
      </c>
      <c r="BD138">
        <v>78</v>
      </c>
      <c r="BE138">
        <v>78</v>
      </c>
      <c r="BF138">
        <v>80</v>
      </c>
      <c r="BG138">
        <v>85</v>
      </c>
      <c r="BH138">
        <v>80</v>
      </c>
      <c r="BI138">
        <v>78</v>
      </c>
      <c r="BJ138">
        <v>81</v>
      </c>
      <c r="BK138">
        <v>80</v>
      </c>
      <c r="BL138">
        <v>95</v>
      </c>
      <c r="BM138">
        <v>76</v>
      </c>
      <c r="BN138">
        <v>81</v>
      </c>
      <c r="BO138">
        <v>79</v>
      </c>
      <c r="BP138">
        <v>81</v>
      </c>
      <c r="BQ138">
        <v>93</v>
      </c>
      <c r="BR138">
        <v>85</v>
      </c>
      <c r="BS138">
        <v>84</v>
      </c>
      <c r="BT138">
        <v>101</v>
      </c>
      <c r="BU138">
        <v>64</v>
      </c>
      <c r="BV138">
        <v>111</v>
      </c>
      <c r="BW138">
        <v>74</v>
      </c>
      <c r="BX138">
        <v>89</v>
      </c>
      <c r="BY138">
        <v>89</v>
      </c>
      <c r="BZ138">
        <v>77</v>
      </c>
      <c r="CA138">
        <v>101</v>
      </c>
      <c r="CB138">
        <v>96</v>
      </c>
      <c r="CC138">
        <v>102</v>
      </c>
      <c r="CD138">
        <v>97</v>
      </c>
      <c r="CE138">
        <v>100</v>
      </c>
      <c r="CF138">
        <v>85</v>
      </c>
      <c r="CG138">
        <v>93</v>
      </c>
      <c r="CH138">
        <v>91</v>
      </c>
      <c r="CI138">
        <v>67</v>
      </c>
      <c r="CJ138">
        <v>86</v>
      </c>
      <c r="CK138">
        <v>74</v>
      </c>
      <c r="CL138">
        <v>73</v>
      </c>
      <c r="CM138">
        <v>75</v>
      </c>
      <c r="CN138">
        <v>89</v>
      </c>
      <c r="CO138">
        <v>80</v>
      </c>
      <c r="CP138">
        <v>99</v>
      </c>
      <c r="CQ138">
        <v>82</v>
      </c>
      <c r="CR138">
        <v>93</v>
      </c>
      <c r="CS138">
        <v>88</v>
      </c>
      <c r="CT138">
        <v>84</v>
      </c>
      <c r="CU138">
        <v>104</v>
      </c>
      <c r="CV138">
        <v>85</v>
      </c>
      <c r="CW138">
        <v>87</v>
      </c>
      <c r="CX138">
        <v>93</v>
      </c>
      <c r="CY138">
        <v>102</v>
      </c>
      <c r="CZ138">
        <v>97</v>
      </c>
      <c r="DA138">
        <v>87</v>
      </c>
      <c r="DB138">
        <v>91</v>
      </c>
      <c r="DC138">
        <v>94</v>
      </c>
      <c r="DD138">
        <v>78</v>
      </c>
      <c r="DE138">
        <v>89</v>
      </c>
      <c r="DF138">
        <v>71</v>
      </c>
      <c r="DG138">
        <v>87</v>
      </c>
      <c r="DH138">
        <v>83</v>
      </c>
      <c r="DI138">
        <v>71</v>
      </c>
      <c r="DJ138">
        <v>96</v>
      </c>
      <c r="DK138">
        <v>90</v>
      </c>
      <c r="DL138">
        <v>64</v>
      </c>
      <c r="DM138">
        <v>66</v>
      </c>
      <c r="DN138">
        <v>74</v>
      </c>
      <c r="DO138">
        <v>75</v>
      </c>
      <c r="DP138">
        <v>71</v>
      </c>
      <c r="DQ138">
        <v>60</v>
      </c>
      <c r="DR138">
        <v>57</v>
      </c>
      <c r="DS138">
        <v>65</v>
      </c>
      <c r="DT138">
        <v>46</v>
      </c>
      <c r="DU138">
        <v>58</v>
      </c>
      <c r="DV138">
        <v>71</v>
      </c>
      <c r="DW138">
        <v>54</v>
      </c>
      <c r="DX138">
        <v>55</v>
      </c>
      <c r="DY138">
        <v>42</v>
      </c>
      <c r="DZ138">
        <v>40</v>
      </c>
      <c r="EA138">
        <v>40</v>
      </c>
      <c r="EB138">
        <v>48</v>
      </c>
      <c r="EC138">
        <v>39</v>
      </c>
      <c r="ED138">
        <v>29</v>
      </c>
      <c r="EE138">
        <v>42</v>
      </c>
      <c r="EF138">
        <v>41</v>
      </c>
      <c r="EG138">
        <v>47</v>
      </c>
      <c r="EH138">
        <v>30</v>
      </c>
      <c r="EI138">
        <v>39</v>
      </c>
      <c r="EJ138">
        <v>31</v>
      </c>
      <c r="EK138">
        <v>39</v>
      </c>
      <c r="EL138">
        <v>24</v>
      </c>
      <c r="EM138">
        <v>33</v>
      </c>
      <c r="EN138">
        <v>28</v>
      </c>
      <c r="EO138">
        <v>35</v>
      </c>
      <c r="EP138">
        <v>28</v>
      </c>
      <c r="EQ138">
        <v>31</v>
      </c>
      <c r="ER138">
        <v>21</v>
      </c>
      <c r="ES138">
        <v>26</v>
      </c>
      <c r="ET138">
        <v>34</v>
      </c>
      <c r="EU138">
        <v>23</v>
      </c>
      <c r="EV138">
        <v>17</v>
      </c>
      <c r="EW138">
        <v>18</v>
      </c>
      <c r="EX138">
        <v>24</v>
      </c>
      <c r="EY138">
        <v>19</v>
      </c>
      <c r="EZ138">
        <v>16</v>
      </c>
      <c r="FA138">
        <v>22</v>
      </c>
      <c r="FB138">
        <v>11</v>
      </c>
      <c r="FC138">
        <v>16</v>
      </c>
      <c r="FD138">
        <v>7</v>
      </c>
      <c r="FE138">
        <v>16</v>
      </c>
      <c r="FF138">
        <v>7</v>
      </c>
      <c r="FG138">
        <v>10</v>
      </c>
      <c r="FH138">
        <v>7</v>
      </c>
      <c r="FI138">
        <v>12</v>
      </c>
      <c r="FJ138">
        <v>11</v>
      </c>
      <c r="FK138">
        <v>12</v>
      </c>
      <c r="FL138">
        <v>2</v>
      </c>
      <c r="FM138">
        <v>8</v>
      </c>
      <c r="FN138">
        <v>5</v>
      </c>
      <c r="FO138">
        <v>8</v>
      </c>
      <c r="FP138">
        <v>2</v>
      </c>
      <c r="FQ138">
        <v>3</v>
      </c>
      <c r="FR138">
        <v>4</v>
      </c>
      <c r="FS138">
        <v>1</v>
      </c>
      <c r="FT138">
        <v>2</v>
      </c>
      <c r="FU138">
        <v>5</v>
      </c>
      <c r="FV138">
        <v>2</v>
      </c>
      <c r="FW138">
        <v>2</v>
      </c>
      <c r="FX138">
        <v>5</v>
      </c>
      <c r="FY138">
        <v>2</v>
      </c>
      <c r="FZ138">
        <v>4</v>
      </c>
      <c r="GA138">
        <v>1</v>
      </c>
      <c r="GB138">
        <v>2</v>
      </c>
      <c r="GC138">
        <v>5</v>
      </c>
      <c r="GD138">
        <v>0</v>
      </c>
      <c r="GE138">
        <v>1</v>
      </c>
      <c r="GF138">
        <v>0</v>
      </c>
      <c r="GG138">
        <v>0</v>
      </c>
      <c r="GH138">
        <v>1</v>
      </c>
      <c r="GI138">
        <v>0</v>
      </c>
      <c r="GJ138">
        <v>0</v>
      </c>
      <c r="GK138">
        <v>1</v>
      </c>
      <c r="GL138">
        <v>0</v>
      </c>
      <c r="GM138">
        <v>0</v>
      </c>
      <c r="GN138">
        <v>0</v>
      </c>
      <c r="GO138">
        <v>1</v>
      </c>
      <c r="GP138">
        <v>0</v>
      </c>
      <c r="GQ138">
        <v>1</v>
      </c>
      <c r="GR138">
        <v>0</v>
      </c>
      <c r="GS138">
        <v>1</v>
      </c>
      <c r="GT138">
        <v>0</v>
      </c>
      <c r="GU138">
        <v>0</v>
      </c>
      <c r="GV138">
        <v>0</v>
      </c>
      <c r="GW138">
        <v>0</v>
      </c>
      <c r="GY138">
        <f t="shared" si="2"/>
        <v>1490</v>
      </c>
      <c r="HA138">
        <v>0</v>
      </c>
      <c r="HB138">
        <v>0</v>
      </c>
      <c r="HC138">
        <v>0</v>
      </c>
      <c r="HD138">
        <v>0</v>
      </c>
      <c r="HE138">
        <v>0</v>
      </c>
      <c r="HF138">
        <v>0</v>
      </c>
      <c r="HG138">
        <v>1</v>
      </c>
      <c r="HH138">
        <v>0</v>
      </c>
      <c r="HI138">
        <v>1</v>
      </c>
      <c r="HJ138">
        <v>0</v>
      </c>
      <c r="HK138">
        <v>0</v>
      </c>
      <c r="HL138">
        <v>0</v>
      </c>
      <c r="HM138">
        <v>5248</v>
      </c>
      <c r="HN138">
        <v>5204</v>
      </c>
      <c r="HO138">
        <v>10452</v>
      </c>
    </row>
    <row r="139" spans="1:223">
      <c r="A139" t="s">
        <v>1567</v>
      </c>
      <c r="B139">
        <v>32</v>
      </c>
      <c r="C139">
        <v>27</v>
      </c>
      <c r="D139">
        <v>25</v>
      </c>
      <c r="E139">
        <v>34</v>
      </c>
      <c r="F139">
        <v>31</v>
      </c>
      <c r="G139">
        <v>31</v>
      </c>
      <c r="H139">
        <v>44</v>
      </c>
      <c r="I139">
        <v>31</v>
      </c>
      <c r="J139">
        <v>41</v>
      </c>
      <c r="K139">
        <v>34</v>
      </c>
      <c r="L139">
        <v>49</v>
      </c>
      <c r="M139">
        <v>44</v>
      </c>
      <c r="N139">
        <v>41</v>
      </c>
      <c r="O139">
        <v>31</v>
      </c>
      <c r="P139">
        <v>48</v>
      </c>
      <c r="Q139">
        <v>42</v>
      </c>
      <c r="R139">
        <v>44</v>
      </c>
      <c r="S139">
        <v>36</v>
      </c>
      <c r="T139">
        <v>45</v>
      </c>
      <c r="U139">
        <v>40</v>
      </c>
      <c r="V139">
        <v>54</v>
      </c>
      <c r="W139">
        <v>30</v>
      </c>
      <c r="X139">
        <v>42</v>
      </c>
      <c r="Y139">
        <v>35</v>
      </c>
      <c r="Z139">
        <v>42</v>
      </c>
      <c r="AA139">
        <v>42</v>
      </c>
      <c r="AB139">
        <v>37</v>
      </c>
      <c r="AC139">
        <v>44</v>
      </c>
      <c r="AD139">
        <v>41</v>
      </c>
      <c r="AE139">
        <v>42</v>
      </c>
      <c r="AF139">
        <v>53</v>
      </c>
      <c r="AG139">
        <v>47</v>
      </c>
      <c r="AH139">
        <v>41</v>
      </c>
      <c r="AI139">
        <v>58</v>
      </c>
      <c r="AJ139">
        <v>63</v>
      </c>
      <c r="AK139">
        <v>34</v>
      </c>
      <c r="AL139">
        <v>49</v>
      </c>
      <c r="AM139">
        <v>48</v>
      </c>
      <c r="AN139">
        <v>43</v>
      </c>
      <c r="AO139">
        <v>47</v>
      </c>
      <c r="AP139">
        <v>47</v>
      </c>
      <c r="AQ139">
        <v>45</v>
      </c>
      <c r="AR139">
        <v>44</v>
      </c>
      <c r="AS139">
        <v>44</v>
      </c>
      <c r="AT139">
        <v>51</v>
      </c>
      <c r="AU139">
        <v>62</v>
      </c>
      <c r="AV139">
        <v>58</v>
      </c>
      <c r="AW139">
        <v>43</v>
      </c>
      <c r="AX139">
        <v>69</v>
      </c>
      <c r="AY139">
        <v>78</v>
      </c>
      <c r="AZ139">
        <v>56</v>
      </c>
      <c r="BA139">
        <v>63</v>
      </c>
      <c r="BB139">
        <v>80</v>
      </c>
      <c r="BC139">
        <v>55</v>
      </c>
      <c r="BD139">
        <v>76</v>
      </c>
      <c r="BE139">
        <v>51</v>
      </c>
      <c r="BF139">
        <v>55</v>
      </c>
      <c r="BG139">
        <v>66</v>
      </c>
      <c r="BH139">
        <v>62</v>
      </c>
      <c r="BI139">
        <v>57</v>
      </c>
      <c r="BJ139">
        <v>55</v>
      </c>
      <c r="BK139">
        <v>61</v>
      </c>
      <c r="BL139">
        <v>62</v>
      </c>
      <c r="BM139">
        <v>47</v>
      </c>
      <c r="BN139">
        <v>58</v>
      </c>
      <c r="BO139">
        <v>65</v>
      </c>
      <c r="BP139">
        <v>56</v>
      </c>
      <c r="BQ139">
        <v>59</v>
      </c>
      <c r="BR139">
        <v>60</v>
      </c>
      <c r="BS139">
        <v>58</v>
      </c>
      <c r="BT139">
        <v>58</v>
      </c>
      <c r="BU139">
        <v>61</v>
      </c>
      <c r="BV139">
        <v>65</v>
      </c>
      <c r="BW139">
        <v>43</v>
      </c>
      <c r="BX139">
        <v>60</v>
      </c>
      <c r="BY139">
        <v>50</v>
      </c>
      <c r="BZ139">
        <v>59</v>
      </c>
      <c r="CA139">
        <v>62</v>
      </c>
      <c r="CB139">
        <v>69</v>
      </c>
      <c r="CC139">
        <v>73</v>
      </c>
      <c r="CD139">
        <v>65</v>
      </c>
      <c r="CE139">
        <v>54</v>
      </c>
      <c r="CF139">
        <v>65</v>
      </c>
      <c r="CG139">
        <v>54</v>
      </c>
      <c r="CH139">
        <v>86</v>
      </c>
      <c r="CI139">
        <v>84</v>
      </c>
      <c r="CJ139">
        <v>79</v>
      </c>
      <c r="CK139">
        <v>65</v>
      </c>
      <c r="CL139">
        <v>60</v>
      </c>
      <c r="CM139">
        <v>74</v>
      </c>
      <c r="CN139">
        <v>55</v>
      </c>
      <c r="CO139">
        <v>62</v>
      </c>
      <c r="CP139">
        <v>70</v>
      </c>
      <c r="CQ139">
        <v>90</v>
      </c>
      <c r="CR139">
        <v>74</v>
      </c>
      <c r="CS139">
        <v>73</v>
      </c>
      <c r="CT139">
        <v>77</v>
      </c>
      <c r="CU139">
        <v>65</v>
      </c>
      <c r="CV139">
        <v>82</v>
      </c>
      <c r="CW139">
        <v>91</v>
      </c>
      <c r="CX139">
        <v>90</v>
      </c>
      <c r="CY139">
        <v>82</v>
      </c>
      <c r="CZ139">
        <v>79</v>
      </c>
      <c r="DA139">
        <v>76</v>
      </c>
      <c r="DB139">
        <v>78</v>
      </c>
      <c r="DC139">
        <v>63</v>
      </c>
      <c r="DD139">
        <v>82</v>
      </c>
      <c r="DE139">
        <v>76</v>
      </c>
      <c r="DF139">
        <v>69</v>
      </c>
      <c r="DG139">
        <v>67</v>
      </c>
      <c r="DH139">
        <v>86</v>
      </c>
      <c r="DI139">
        <v>77</v>
      </c>
      <c r="DJ139">
        <v>61</v>
      </c>
      <c r="DK139">
        <v>53</v>
      </c>
      <c r="DL139">
        <v>53</v>
      </c>
      <c r="DM139">
        <v>61</v>
      </c>
      <c r="DN139">
        <v>48</v>
      </c>
      <c r="DO139">
        <v>56</v>
      </c>
      <c r="DP139">
        <v>51</v>
      </c>
      <c r="DQ139">
        <v>59</v>
      </c>
      <c r="DR139">
        <v>43</v>
      </c>
      <c r="DS139">
        <v>48</v>
      </c>
      <c r="DT139">
        <v>50</v>
      </c>
      <c r="DU139">
        <v>63</v>
      </c>
      <c r="DV139">
        <v>47</v>
      </c>
      <c r="DW139">
        <v>43</v>
      </c>
      <c r="DX139">
        <v>41</v>
      </c>
      <c r="DY139">
        <v>34</v>
      </c>
      <c r="DZ139">
        <v>34</v>
      </c>
      <c r="EA139">
        <v>41</v>
      </c>
      <c r="EB139">
        <v>36</v>
      </c>
      <c r="EC139">
        <v>29</v>
      </c>
      <c r="ED139">
        <v>32</v>
      </c>
      <c r="EE139">
        <v>34</v>
      </c>
      <c r="EF139">
        <v>36</v>
      </c>
      <c r="EG139">
        <v>41</v>
      </c>
      <c r="EH139">
        <v>39</v>
      </c>
      <c r="EI139">
        <v>38</v>
      </c>
      <c r="EJ139">
        <v>33</v>
      </c>
      <c r="EK139">
        <v>38</v>
      </c>
      <c r="EL139">
        <v>35</v>
      </c>
      <c r="EM139">
        <v>39</v>
      </c>
      <c r="EN139">
        <v>26</v>
      </c>
      <c r="EO139">
        <v>45</v>
      </c>
      <c r="EP139">
        <v>27</v>
      </c>
      <c r="EQ139">
        <v>35</v>
      </c>
      <c r="ER139">
        <v>28</v>
      </c>
      <c r="ES139">
        <v>25</v>
      </c>
      <c r="ET139">
        <v>25</v>
      </c>
      <c r="EU139">
        <v>36</v>
      </c>
      <c r="EV139">
        <v>15</v>
      </c>
      <c r="EW139">
        <v>34</v>
      </c>
      <c r="EX139">
        <v>33</v>
      </c>
      <c r="EY139">
        <v>29</v>
      </c>
      <c r="EZ139">
        <v>17</v>
      </c>
      <c r="FA139">
        <v>20</v>
      </c>
      <c r="FB139">
        <v>10</v>
      </c>
      <c r="FC139">
        <v>17</v>
      </c>
      <c r="FD139">
        <v>10</v>
      </c>
      <c r="FE139">
        <v>19</v>
      </c>
      <c r="FF139">
        <v>9</v>
      </c>
      <c r="FG139">
        <v>12</v>
      </c>
      <c r="FH139">
        <v>10</v>
      </c>
      <c r="FI139">
        <v>10</v>
      </c>
      <c r="FJ139">
        <v>4</v>
      </c>
      <c r="FK139">
        <v>11</v>
      </c>
      <c r="FL139">
        <v>7</v>
      </c>
      <c r="FM139">
        <v>4</v>
      </c>
      <c r="FN139">
        <v>2</v>
      </c>
      <c r="FO139">
        <v>8</v>
      </c>
      <c r="FP139">
        <v>2</v>
      </c>
      <c r="FQ139">
        <v>8</v>
      </c>
      <c r="FR139">
        <v>1</v>
      </c>
      <c r="FS139">
        <v>7</v>
      </c>
      <c r="FT139">
        <v>4</v>
      </c>
      <c r="FU139">
        <v>3</v>
      </c>
      <c r="FV139">
        <v>1</v>
      </c>
      <c r="FW139">
        <v>6</v>
      </c>
      <c r="FX139">
        <v>3</v>
      </c>
      <c r="FY139">
        <v>6</v>
      </c>
      <c r="FZ139">
        <v>3</v>
      </c>
      <c r="GA139">
        <v>2</v>
      </c>
      <c r="GB139">
        <v>1</v>
      </c>
      <c r="GC139">
        <v>1</v>
      </c>
      <c r="GD139">
        <v>2</v>
      </c>
      <c r="GE139">
        <v>0</v>
      </c>
      <c r="GF139">
        <v>3</v>
      </c>
      <c r="GG139">
        <v>1</v>
      </c>
      <c r="GH139">
        <v>0</v>
      </c>
      <c r="GI139">
        <v>2</v>
      </c>
      <c r="GJ139">
        <v>0</v>
      </c>
      <c r="GK139">
        <v>0</v>
      </c>
      <c r="GL139">
        <v>0</v>
      </c>
      <c r="GM139">
        <v>0</v>
      </c>
      <c r="GN139">
        <v>0</v>
      </c>
      <c r="GO139">
        <v>0</v>
      </c>
      <c r="GP139">
        <v>0</v>
      </c>
      <c r="GQ139">
        <v>0</v>
      </c>
      <c r="GR139">
        <v>0</v>
      </c>
      <c r="GS139">
        <v>1</v>
      </c>
      <c r="GT139">
        <v>0</v>
      </c>
      <c r="GU139">
        <v>0</v>
      </c>
      <c r="GV139">
        <v>0</v>
      </c>
      <c r="GW139">
        <v>0</v>
      </c>
      <c r="GY139">
        <f t="shared" si="2"/>
        <v>1459</v>
      </c>
      <c r="HA139">
        <v>0</v>
      </c>
      <c r="HB139">
        <v>0</v>
      </c>
      <c r="HC139">
        <v>0</v>
      </c>
      <c r="HD139">
        <v>0</v>
      </c>
      <c r="HE139">
        <v>0</v>
      </c>
      <c r="HF139">
        <v>0</v>
      </c>
      <c r="HG139">
        <v>3</v>
      </c>
      <c r="HH139">
        <v>3</v>
      </c>
      <c r="HI139">
        <v>6</v>
      </c>
      <c r="HJ139">
        <v>1</v>
      </c>
      <c r="HK139">
        <v>0</v>
      </c>
      <c r="HL139">
        <v>1</v>
      </c>
      <c r="HM139">
        <v>4148</v>
      </c>
      <c r="HN139">
        <v>4095</v>
      </c>
      <c r="HO139">
        <v>8243</v>
      </c>
    </row>
    <row r="140" spans="1:223">
      <c r="A140" t="s">
        <v>1568</v>
      </c>
      <c r="B140">
        <v>18</v>
      </c>
      <c r="C140">
        <v>19</v>
      </c>
      <c r="D140">
        <v>24</v>
      </c>
      <c r="E140">
        <v>19</v>
      </c>
      <c r="F140">
        <v>19</v>
      </c>
      <c r="G140">
        <v>23</v>
      </c>
      <c r="H140">
        <v>27</v>
      </c>
      <c r="I140">
        <v>25</v>
      </c>
      <c r="J140">
        <v>24</v>
      </c>
      <c r="K140">
        <v>35</v>
      </c>
      <c r="L140">
        <v>37</v>
      </c>
      <c r="M140">
        <v>29</v>
      </c>
      <c r="N140">
        <v>35</v>
      </c>
      <c r="O140">
        <v>21</v>
      </c>
      <c r="P140">
        <v>40</v>
      </c>
      <c r="Q140">
        <v>28</v>
      </c>
      <c r="R140">
        <v>33</v>
      </c>
      <c r="S140">
        <v>30</v>
      </c>
      <c r="T140">
        <v>38</v>
      </c>
      <c r="U140">
        <v>42</v>
      </c>
      <c r="V140">
        <v>39</v>
      </c>
      <c r="W140">
        <v>40</v>
      </c>
      <c r="X140">
        <v>28</v>
      </c>
      <c r="Y140">
        <v>29</v>
      </c>
      <c r="Z140">
        <v>26</v>
      </c>
      <c r="AA140">
        <v>29</v>
      </c>
      <c r="AB140">
        <v>42</v>
      </c>
      <c r="AC140">
        <v>23</v>
      </c>
      <c r="AD140">
        <v>33</v>
      </c>
      <c r="AE140">
        <v>39</v>
      </c>
      <c r="AF140">
        <v>42</v>
      </c>
      <c r="AG140">
        <v>36</v>
      </c>
      <c r="AH140">
        <v>37</v>
      </c>
      <c r="AI140">
        <v>37</v>
      </c>
      <c r="AJ140">
        <v>32</v>
      </c>
      <c r="AK140">
        <v>28</v>
      </c>
      <c r="AL140">
        <v>31</v>
      </c>
      <c r="AM140">
        <v>38</v>
      </c>
      <c r="AN140">
        <v>24</v>
      </c>
      <c r="AO140">
        <v>31</v>
      </c>
      <c r="AP140">
        <v>31</v>
      </c>
      <c r="AQ140">
        <v>45</v>
      </c>
      <c r="AR140">
        <v>29</v>
      </c>
      <c r="AS140">
        <v>27</v>
      </c>
      <c r="AT140">
        <v>41</v>
      </c>
      <c r="AU140">
        <v>24</v>
      </c>
      <c r="AV140">
        <v>41</v>
      </c>
      <c r="AW140">
        <v>34</v>
      </c>
      <c r="AX140">
        <v>49</v>
      </c>
      <c r="AY140">
        <v>37</v>
      </c>
      <c r="AZ140">
        <v>37</v>
      </c>
      <c r="BA140">
        <v>32</v>
      </c>
      <c r="BB140">
        <v>45</v>
      </c>
      <c r="BC140">
        <v>39</v>
      </c>
      <c r="BD140">
        <v>38</v>
      </c>
      <c r="BE140">
        <v>45</v>
      </c>
      <c r="BF140">
        <v>47</v>
      </c>
      <c r="BG140">
        <v>42</v>
      </c>
      <c r="BH140">
        <v>46</v>
      </c>
      <c r="BI140">
        <v>39</v>
      </c>
      <c r="BJ140">
        <v>45</v>
      </c>
      <c r="BK140">
        <v>39</v>
      </c>
      <c r="BL140">
        <v>49</v>
      </c>
      <c r="BM140">
        <v>44</v>
      </c>
      <c r="BN140">
        <v>44</v>
      </c>
      <c r="BO140">
        <v>38</v>
      </c>
      <c r="BP140">
        <v>43</v>
      </c>
      <c r="BQ140">
        <v>46</v>
      </c>
      <c r="BR140">
        <v>33</v>
      </c>
      <c r="BS140">
        <v>38</v>
      </c>
      <c r="BT140">
        <v>49</v>
      </c>
      <c r="BU140">
        <v>30</v>
      </c>
      <c r="BV140">
        <v>56</v>
      </c>
      <c r="BW140">
        <v>41</v>
      </c>
      <c r="BX140">
        <v>54</v>
      </c>
      <c r="BY140">
        <v>26</v>
      </c>
      <c r="BZ140">
        <v>48</v>
      </c>
      <c r="CA140">
        <v>45</v>
      </c>
      <c r="CB140">
        <v>43</v>
      </c>
      <c r="CC140">
        <v>47</v>
      </c>
      <c r="CD140">
        <v>41</v>
      </c>
      <c r="CE140">
        <v>35</v>
      </c>
      <c r="CF140">
        <v>57</v>
      </c>
      <c r="CG140">
        <v>51</v>
      </c>
      <c r="CH140">
        <v>60</v>
      </c>
      <c r="CI140">
        <v>51</v>
      </c>
      <c r="CJ140">
        <v>52</v>
      </c>
      <c r="CK140">
        <v>41</v>
      </c>
      <c r="CL140">
        <v>46</v>
      </c>
      <c r="CM140">
        <v>42</v>
      </c>
      <c r="CN140">
        <v>49</v>
      </c>
      <c r="CO140">
        <v>57</v>
      </c>
      <c r="CP140">
        <v>55</v>
      </c>
      <c r="CQ140">
        <v>48</v>
      </c>
      <c r="CR140">
        <v>49</v>
      </c>
      <c r="CS140">
        <v>46</v>
      </c>
      <c r="CT140">
        <v>44</v>
      </c>
      <c r="CU140">
        <v>45</v>
      </c>
      <c r="CV140">
        <v>57</v>
      </c>
      <c r="CW140">
        <v>59</v>
      </c>
      <c r="CX140">
        <v>51</v>
      </c>
      <c r="CY140">
        <v>64</v>
      </c>
      <c r="CZ140">
        <v>54</v>
      </c>
      <c r="DA140">
        <v>56</v>
      </c>
      <c r="DB140">
        <v>50</v>
      </c>
      <c r="DC140">
        <v>50</v>
      </c>
      <c r="DD140">
        <v>44</v>
      </c>
      <c r="DE140">
        <v>49</v>
      </c>
      <c r="DF140">
        <v>53</v>
      </c>
      <c r="DG140">
        <v>50</v>
      </c>
      <c r="DH140">
        <v>49</v>
      </c>
      <c r="DI140">
        <v>39</v>
      </c>
      <c r="DJ140">
        <v>50</v>
      </c>
      <c r="DK140">
        <v>50</v>
      </c>
      <c r="DL140">
        <v>47</v>
      </c>
      <c r="DM140">
        <v>32</v>
      </c>
      <c r="DN140">
        <v>43</v>
      </c>
      <c r="DO140">
        <v>35</v>
      </c>
      <c r="DP140">
        <v>33</v>
      </c>
      <c r="DQ140">
        <v>49</v>
      </c>
      <c r="DR140">
        <v>26</v>
      </c>
      <c r="DS140">
        <v>35</v>
      </c>
      <c r="DT140">
        <v>34</v>
      </c>
      <c r="DU140">
        <v>30</v>
      </c>
      <c r="DV140">
        <v>44</v>
      </c>
      <c r="DW140">
        <v>38</v>
      </c>
      <c r="DX140">
        <v>27</v>
      </c>
      <c r="DY140">
        <v>34</v>
      </c>
      <c r="DZ140">
        <v>25</v>
      </c>
      <c r="EA140">
        <v>33</v>
      </c>
      <c r="EB140">
        <v>28</v>
      </c>
      <c r="EC140">
        <v>36</v>
      </c>
      <c r="ED140">
        <v>29</v>
      </c>
      <c r="EE140">
        <v>36</v>
      </c>
      <c r="EF140">
        <v>24</v>
      </c>
      <c r="EG140">
        <v>33</v>
      </c>
      <c r="EH140">
        <v>27</v>
      </c>
      <c r="EI140">
        <v>23</v>
      </c>
      <c r="EJ140">
        <v>32</v>
      </c>
      <c r="EK140">
        <v>33</v>
      </c>
      <c r="EL140">
        <v>23</v>
      </c>
      <c r="EM140">
        <v>31</v>
      </c>
      <c r="EN140">
        <v>24</v>
      </c>
      <c r="EO140">
        <v>22</v>
      </c>
      <c r="EP140">
        <v>17</v>
      </c>
      <c r="EQ140">
        <v>16</v>
      </c>
      <c r="ER140">
        <v>20</v>
      </c>
      <c r="ES140">
        <v>22</v>
      </c>
      <c r="ET140">
        <v>17</v>
      </c>
      <c r="EU140">
        <v>18</v>
      </c>
      <c r="EV140">
        <v>14</v>
      </c>
      <c r="EW140">
        <v>9</v>
      </c>
      <c r="EX140">
        <v>16</v>
      </c>
      <c r="EY140">
        <v>18</v>
      </c>
      <c r="EZ140">
        <v>13</v>
      </c>
      <c r="FA140">
        <v>7</v>
      </c>
      <c r="FB140">
        <v>6</v>
      </c>
      <c r="FC140">
        <v>16</v>
      </c>
      <c r="FD140">
        <v>13</v>
      </c>
      <c r="FE140">
        <v>12</v>
      </c>
      <c r="FF140">
        <v>4</v>
      </c>
      <c r="FG140">
        <v>10</v>
      </c>
      <c r="FH140">
        <v>7</v>
      </c>
      <c r="FI140">
        <v>10</v>
      </c>
      <c r="FJ140">
        <v>5</v>
      </c>
      <c r="FK140">
        <v>11</v>
      </c>
      <c r="FL140">
        <v>5</v>
      </c>
      <c r="FM140">
        <v>15</v>
      </c>
      <c r="FN140">
        <v>5</v>
      </c>
      <c r="FO140">
        <v>8</v>
      </c>
      <c r="FP140">
        <v>11</v>
      </c>
      <c r="FQ140">
        <v>7</v>
      </c>
      <c r="FR140">
        <v>3</v>
      </c>
      <c r="FS140">
        <v>4</v>
      </c>
      <c r="FT140">
        <v>3</v>
      </c>
      <c r="FU140">
        <v>7</v>
      </c>
      <c r="FV140">
        <v>4</v>
      </c>
      <c r="FW140">
        <v>6</v>
      </c>
      <c r="FX140">
        <v>4</v>
      </c>
      <c r="FY140">
        <v>1</v>
      </c>
      <c r="FZ140">
        <v>2</v>
      </c>
      <c r="GA140">
        <v>2</v>
      </c>
      <c r="GB140">
        <v>0</v>
      </c>
      <c r="GC140">
        <v>1</v>
      </c>
      <c r="GD140">
        <v>0</v>
      </c>
      <c r="GE140">
        <v>2</v>
      </c>
      <c r="GF140">
        <v>0</v>
      </c>
      <c r="GG140">
        <v>4</v>
      </c>
      <c r="GH140">
        <v>0</v>
      </c>
      <c r="GI140">
        <v>0</v>
      </c>
      <c r="GJ140">
        <v>0</v>
      </c>
      <c r="GK140">
        <v>1</v>
      </c>
      <c r="GL140">
        <v>0</v>
      </c>
      <c r="GM140">
        <v>0</v>
      </c>
      <c r="GN140">
        <v>1</v>
      </c>
      <c r="GO140">
        <v>0</v>
      </c>
      <c r="GP140">
        <v>0</v>
      </c>
      <c r="GQ140">
        <v>0</v>
      </c>
      <c r="GR140">
        <v>0</v>
      </c>
      <c r="GS140">
        <v>0</v>
      </c>
      <c r="GT140">
        <v>0</v>
      </c>
      <c r="GU140">
        <v>0</v>
      </c>
      <c r="GV140">
        <v>0</v>
      </c>
      <c r="GW140">
        <v>0</v>
      </c>
      <c r="GY140">
        <f t="shared" si="2"/>
        <v>1104</v>
      </c>
      <c r="HA140">
        <v>0</v>
      </c>
      <c r="HB140">
        <v>0</v>
      </c>
      <c r="HC140">
        <v>0</v>
      </c>
      <c r="HD140">
        <v>0</v>
      </c>
      <c r="HE140">
        <v>0</v>
      </c>
      <c r="HF140">
        <v>0</v>
      </c>
      <c r="HG140">
        <v>2</v>
      </c>
      <c r="HH140">
        <v>1</v>
      </c>
      <c r="HI140">
        <v>3</v>
      </c>
      <c r="HJ140">
        <v>2</v>
      </c>
      <c r="HK140">
        <v>0</v>
      </c>
      <c r="HL140">
        <v>2</v>
      </c>
      <c r="HM140">
        <v>2998</v>
      </c>
      <c r="HN140">
        <v>2900</v>
      </c>
      <c r="HO140">
        <v>5898</v>
      </c>
    </row>
    <row r="141" spans="1:223">
      <c r="A141" t="s">
        <v>1569</v>
      </c>
      <c r="B141">
        <v>20</v>
      </c>
      <c r="C141">
        <v>24</v>
      </c>
      <c r="D141">
        <v>26</v>
      </c>
      <c r="E141">
        <v>28</v>
      </c>
      <c r="F141">
        <v>26</v>
      </c>
      <c r="G141">
        <v>16</v>
      </c>
      <c r="H141">
        <v>32</v>
      </c>
      <c r="I141">
        <v>25</v>
      </c>
      <c r="J141">
        <v>23</v>
      </c>
      <c r="K141">
        <v>18</v>
      </c>
      <c r="L141">
        <v>26</v>
      </c>
      <c r="M141">
        <v>24</v>
      </c>
      <c r="N141">
        <v>31</v>
      </c>
      <c r="O141">
        <v>29</v>
      </c>
      <c r="P141">
        <v>27</v>
      </c>
      <c r="Q141">
        <v>34</v>
      </c>
      <c r="R141">
        <v>39</v>
      </c>
      <c r="S141">
        <v>36</v>
      </c>
      <c r="T141">
        <v>39</v>
      </c>
      <c r="U141">
        <v>30</v>
      </c>
      <c r="V141">
        <v>34</v>
      </c>
      <c r="W141">
        <v>23</v>
      </c>
      <c r="X141">
        <v>33</v>
      </c>
      <c r="Y141">
        <v>38</v>
      </c>
      <c r="Z141">
        <v>33</v>
      </c>
      <c r="AA141">
        <v>35</v>
      </c>
      <c r="AB141">
        <v>35</v>
      </c>
      <c r="AC141">
        <v>23</v>
      </c>
      <c r="AD141">
        <v>22</v>
      </c>
      <c r="AE141">
        <v>26</v>
      </c>
      <c r="AF141">
        <v>33</v>
      </c>
      <c r="AG141">
        <v>29</v>
      </c>
      <c r="AH141">
        <v>32</v>
      </c>
      <c r="AI141">
        <v>32</v>
      </c>
      <c r="AJ141">
        <v>35</v>
      </c>
      <c r="AK141">
        <v>28</v>
      </c>
      <c r="AL141">
        <v>23</v>
      </c>
      <c r="AM141">
        <v>19</v>
      </c>
      <c r="AN141">
        <v>31</v>
      </c>
      <c r="AO141">
        <v>29</v>
      </c>
      <c r="AP141">
        <v>23</v>
      </c>
      <c r="AQ141">
        <v>26</v>
      </c>
      <c r="AR141">
        <v>34</v>
      </c>
      <c r="AS141">
        <v>21</v>
      </c>
      <c r="AT141">
        <v>31</v>
      </c>
      <c r="AU141">
        <v>19</v>
      </c>
      <c r="AV141">
        <v>34</v>
      </c>
      <c r="AW141">
        <v>44</v>
      </c>
      <c r="AX141">
        <v>45</v>
      </c>
      <c r="AY141">
        <v>35</v>
      </c>
      <c r="AZ141">
        <v>38</v>
      </c>
      <c r="BA141">
        <v>33</v>
      </c>
      <c r="BB141">
        <v>45</v>
      </c>
      <c r="BC141">
        <v>29</v>
      </c>
      <c r="BD141">
        <v>53</v>
      </c>
      <c r="BE141">
        <v>30</v>
      </c>
      <c r="BF141">
        <v>45</v>
      </c>
      <c r="BG141">
        <v>52</v>
      </c>
      <c r="BH141">
        <v>44</v>
      </c>
      <c r="BI141">
        <v>49</v>
      </c>
      <c r="BJ141">
        <v>39</v>
      </c>
      <c r="BK141">
        <v>36</v>
      </c>
      <c r="BL141">
        <v>38</v>
      </c>
      <c r="BM141">
        <v>41</v>
      </c>
      <c r="BN141">
        <v>35</v>
      </c>
      <c r="BO141">
        <v>37</v>
      </c>
      <c r="BP141">
        <v>43</v>
      </c>
      <c r="BQ141">
        <v>40</v>
      </c>
      <c r="BR141">
        <v>52</v>
      </c>
      <c r="BS141">
        <v>41</v>
      </c>
      <c r="BT141">
        <v>44</v>
      </c>
      <c r="BU141">
        <v>37</v>
      </c>
      <c r="BV141">
        <v>42</v>
      </c>
      <c r="BW141">
        <v>49</v>
      </c>
      <c r="BX141">
        <v>44</v>
      </c>
      <c r="BY141">
        <v>35</v>
      </c>
      <c r="BZ141">
        <v>39</v>
      </c>
      <c r="CA141">
        <v>38</v>
      </c>
      <c r="CB141">
        <v>39</v>
      </c>
      <c r="CC141">
        <v>39</v>
      </c>
      <c r="CD141">
        <v>36</v>
      </c>
      <c r="CE141">
        <v>40</v>
      </c>
      <c r="CF141">
        <v>41</v>
      </c>
      <c r="CG141">
        <v>41</v>
      </c>
      <c r="CH141">
        <v>54</v>
      </c>
      <c r="CI141">
        <v>38</v>
      </c>
      <c r="CJ141">
        <v>43</v>
      </c>
      <c r="CK141">
        <v>37</v>
      </c>
      <c r="CL141">
        <v>47</v>
      </c>
      <c r="CM141">
        <v>26</v>
      </c>
      <c r="CN141">
        <v>45</v>
      </c>
      <c r="CO141">
        <v>48</v>
      </c>
      <c r="CP141">
        <v>45</v>
      </c>
      <c r="CQ141">
        <v>47</v>
      </c>
      <c r="CR141">
        <v>39</v>
      </c>
      <c r="CS141">
        <v>53</v>
      </c>
      <c r="CT141">
        <v>50</v>
      </c>
      <c r="CU141">
        <v>50</v>
      </c>
      <c r="CV141">
        <v>44</v>
      </c>
      <c r="CW141">
        <v>46</v>
      </c>
      <c r="CX141">
        <v>50</v>
      </c>
      <c r="CY141">
        <v>59</v>
      </c>
      <c r="CZ141">
        <v>42</v>
      </c>
      <c r="DA141">
        <v>65</v>
      </c>
      <c r="DB141">
        <v>45</v>
      </c>
      <c r="DC141">
        <v>51</v>
      </c>
      <c r="DD141">
        <v>57</v>
      </c>
      <c r="DE141">
        <v>53</v>
      </c>
      <c r="DF141">
        <v>57</v>
      </c>
      <c r="DG141">
        <v>60</v>
      </c>
      <c r="DH141">
        <v>52</v>
      </c>
      <c r="DI141">
        <v>56</v>
      </c>
      <c r="DJ141">
        <v>50</v>
      </c>
      <c r="DK141">
        <v>56</v>
      </c>
      <c r="DL141">
        <v>44</v>
      </c>
      <c r="DM141">
        <v>40</v>
      </c>
      <c r="DN141">
        <v>48</v>
      </c>
      <c r="DO141">
        <v>40</v>
      </c>
      <c r="DP141">
        <v>42</v>
      </c>
      <c r="DQ141">
        <v>40</v>
      </c>
      <c r="DR141">
        <v>44</v>
      </c>
      <c r="DS141">
        <v>32</v>
      </c>
      <c r="DT141">
        <v>43</v>
      </c>
      <c r="DU141">
        <v>50</v>
      </c>
      <c r="DV141">
        <v>35</v>
      </c>
      <c r="DW141">
        <v>29</v>
      </c>
      <c r="DX141">
        <v>36</v>
      </c>
      <c r="DY141">
        <v>32</v>
      </c>
      <c r="DZ141">
        <v>33</v>
      </c>
      <c r="EA141">
        <v>34</v>
      </c>
      <c r="EB141">
        <v>21</v>
      </c>
      <c r="EC141">
        <v>26</v>
      </c>
      <c r="ED141">
        <v>26</v>
      </c>
      <c r="EE141">
        <v>41</v>
      </c>
      <c r="EF141">
        <v>28</v>
      </c>
      <c r="EG141">
        <v>25</v>
      </c>
      <c r="EH141">
        <v>21</v>
      </c>
      <c r="EI141">
        <v>25</v>
      </c>
      <c r="EJ141">
        <v>23</v>
      </c>
      <c r="EK141">
        <v>30</v>
      </c>
      <c r="EL141">
        <v>23</v>
      </c>
      <c r="EM141">
        <v>29</v>
      </c>
      <c r="EN141">
        <v>16</v>
      </c>
      <c r="EO141">
        <v>24</v>
      </c>
      <c r="EP141">
        <v>19</v>
      </c>
      <c r="EQ141">
        <v>24</v>
      </c>
      <c r="ER141">
        <v>19</v>
      </c>
      <c r="ES141">
        <v>27</v>
      </c>
      <c r="ET141">
        <v>18</v>
      </c>
      <c r="EU141">
        <v>15</v>
      </c>
      <c r="EV141">
        <v>20</v>
      </c>
      <c r="EW141">
        <v>31</v>
      </c>
      <c r="EX141">
        <v>15</v>
      </c>
      <c r="EY141">
        <v>12</v>
      </c>
      <c r="EZ141">
        <v>12</v>
      </c>
      <c r="FA141">
        <v>12</v>
      </c>
      <c r="FB141">
        <v>12</v>
      </c>
      <c r="FC141">
        <v>13</v>
      </c>
      <c r="FD141">
        <v>7</v>
      </c>
      <c r="FE141">
        <v>16</v>
      </c>
      <c r="FF141">
        <v>6</v>
      </c>
      <c r="FG141">
        <v>8</v>
      </c>
      <c r="FH141">
        <v>6</v>
      </c>
      <c r="FI141">
        <v>7</v>
      </c>
      <c r="FJ141">
        <v>5</v>
      </c>
      <c r="FK141">
        <v>11</v>
      </c>
      <c r="FL141">
        <v>2</v>
      </c>
      <c r="FM141">
        <v>7</v>
      </c>
      <c r="FN141">
        <v>4</v>
      </c>
      <c r="FO141">
        <v>11</v>
      </c>
      <c r="FP141">
        <v>0</v>
      </c>
      <c r="FQ141">
        <v>6</v>
      </c>
      <c r="FR141">
        <v>2</v>
      </c>
      <c r="FS141">
        <v>2</v>
      </c>
      <c r="FT141">
        <v>2</v>
      </c>
      <c r="FU141">
        <v>4</v>
      </c>
      <c r="FV141">
        <v>3</v>
      </c>
      <c r="FW141">
        <v>3</v>
      </c>
      <c r="FX141">
        <v>0</v>
      </c>
      <c r="FY141">
        <v>3</v>
      </c>
      <c r="FZ141">
        <v>0</v>
      </c>
      <c r="GA141">
        <v>1</v>
      </c>
      <c r="GB141">
        <v>1</v>
      </c>
      <c r="GC141">
        <v>0</v>
      </c>
      <c r="GD141">
        <v>1</v>
      </c>
      <c r="GE141">
        <v>0</v>
      </c>
      <c r="GF141">
        <v>2</v>
      </c>
      <c r="GG141">
        <v>0</v>
      </c>
      <c r="GH141">
        <v>0</v>
      </c>
      <c r="GI141">
        <v>0</v>
      </c>
      <c r="GJ141">
        <v>0</v>
      </c>
      <c r="GK141">
        <v>1</v>
      </c>
      <c r="GL141">
        <v>0</v>
      </c>
      <c r="GM141">
        <v>0</v>
      </c>
      <c r="GN141">
        <v>0</v>
      </c>
      <c r="GO141">
        <v>0</v>
      </c>
      <c r="GP141">
        <v>0</v>
      </c>
      <c r="GQ141">
        <v>0</v>
      </c>
      <c r="GR141">
        <v>0</v>
      </c>
      <c r="GS141">
        <v>0</v>
      </c>
      <c r="GT141">
        <v>0</v>
      </c>
      <c r="GU141">
        <v>0</v>
      </c>
      <c r="GV141">
        <v>0</v>
      </c>
      <c r="GW141">
        <v>0</v>
      </c>
      <c r="GY141">
        <f t="shared" si="2"/>
        <v>1096</v>
      </c>
      <c r="HA141">
        <v>0</v>
      </c>
      <c r="HB141">
        <v>0</v>
      </c>
      <c r="HC141">
        <v>0</v>
      </c>
      <c r="HD141">
        <v>0</v>
      </c>
      <c r="HE141">
        <v>0</v>
      </c>
      <c r="HF141">
        <v>0</v>
      </c>
      <c r="HG141">
        <v>2</v>
      </c>
      <c r="HH141">
        <v>1</v>
      </c>
      <c r="HI141">
        <v>3</v>
      </c>
      <c r="HJ141">
        <v>0</v>
      </c>
      <c r="HK141">
        <v>0</v>
      </c>
      <c r="HL141">
        <v>0</v>
      </c>
      <c r="HM141">
        <v>2845</v>
      </c>
      <c r="HN141">
        <v>2815</v>
      </c>
      <c r="HO141">
        <v>5660</v>
      </c>
    </row>
    <row r="142" spans="1:223" s="13" customFormat="1">
      <c r="A142" s="13" t="s">
        <v>141</v>
      </c>
      <c r="B142" s="13">
        <v>84</v>
      </c>
      <c r="C142" s="13">
        <v>85</v>
      </c>
      <c r="D142" s="13">
        <v>100</v>
      </c>
      <c r="E142" s="13">
        <v>96</v>
      </c>
      <c r="F142" s="13">
        <v>122</v>
      </c>
      <c r="G142" s="13">
        <v>96</v>
      </c>
      <c r="H142" s="13">
        <v>115</v>
      </c>
      <c r="I142" s="13">
        <v>115</v>
      </c>
      <c r="J142" s="13">
        <v>128</v>
      </c>
      <c r="K142" s="13">
        <v>118</v>
      </c>
      <c r="L142" s="13">
        <v>114</v>
      </c>
      <c r="M142" s="13">
        <v>110</v>
      </c>
      <c r="N142" s="13">
        <v>127</v>
      </c>
      <c r="O142" s="13">
        <v>125</v>
      </c>
      <c r="P142" s="13">
        <v>134</v>
      </c>
      <c r="Q142" s="13">
        <v>146</v>
      </c>
      <c r="R142" s="13">
        <v>150</v>
      </c>
      <c r="S142" s="13">
        <v>140</v>
      </c>
      <c r="T142" s="13">
        <v>142</v>
      </c>
      <c r="U142" s="13">
        <v>160</v>
      </c>
      <c r="V142" s="13">
        <v>156</v>
      </c>
      <c r="W142" s="13">
        <v>124</v>
      </c>
      <c r="X142" s="13">
        <v>154</v>
      </c>
      <c r="Y142" s="13">
        <v>124</v>
      </c>
      <c r="Z142" s="13">
        <v>143</v>
      </c>
      <c r="AA142" s="13">
        <v>140</v>
      </c>
      <c r="AB142" s="13">
        <v>149</v>
      </c>
      <c r="AC142" s="13">
        <v>121</v>
      </c>
      <c r="AD142" s="13">
        <v>132</v>
      </c>
      <c r="AE142" s="13">
        <v>158</v>
      </c>
      <c r="AF142" s="13">
        <v>137</v>
      </c>
      <c r="AG142" s="13">
        <v>176</v>
      </c>
      <c r="AH142" s="13">
        <v>171</v>
      </c>
      <c r="AI142" s="13">
        <v>154</v>
      </c>
      <c r="AJ142" s="13">
        <v>142</v>
      </c>
      <c r="AK142" s="13">
        <v>146</v>
      </c>
      <c r="AL142" s="13">
        <v>148</v>
      </c>
      <c r="AM142" s="13">
        <v>136</v>
      </c>
      <c r="AN142" s="13">
        <v>137</v>
      </c>
      <c r="AO142" s="13">
        <v>137</v>
      </c>
      <c r="AP142" s="13">
        <v>148</v>
      </c>
      <c r="AQ142" s="13">
        <v>132</v>
      </c>
      <c r="AR142" s="13">
        <v>136</v>
      </c>
      <c r="AS142" s="13">
        <v>135</v>
      </c>
      <c r="AT142" s="13">
        <v>153</v>
      </c>
      <c r="AU142" s="13">
        <v>147</v>
      </c>
      <c r="AV142" s="13">
        <v>184</v>
      </c>
      <c r="AW142" s="13">
        <v>174</v>
      </c>
      <c r="AX142" s="13">
        <v>158</v>
      </c>
      <c r="AY142" s="13">
        <v>204</v>
      </c>
      <c r="AZ142" s="13">
        <v>194</v>
      </c>
      <c r="BA142" s="13">
        <v>178</v>
      </c>
      <c r="BB142" s="13">
        <v>165</v>
      </c>
      <c r="BC142" s="13">
        <v>165</v>
      </c>
      <c r="BD142" s="13">
        <v>174</v>
      </c>
      <c r="BE142" s="13">
        <v>187</v>
      </c>
      <c r="BF142" s="13">
        <v>195</v>
      </c>
      <c r="BG142" s="13">
        <v>189</v>
      </c>
      <c r="BH142" s="13">
        <v>195</v>
      </c>
      <c r="BI142" s="13">
        <v>174</v>
      </c>
      <c r="BJ142" s="13">
        <v>166</v>
      </c>
      <c r="BK142" s="13">
        <v>162</v>
      </c>
      <c r="BL142" s="13">
        <v>149</v>
      </c>
      <c r="BM142" s="13">
        <v>158</v>
      </c>
      <c r="BN142" s="13">
        <v>183</v>
      </c>
      <c r="BO142" s="13">
        <v>154</v>
      </c>
      <c r="BP142" s="13">
        <v>182</v>
      </c>
      <c r="BQ142" s="13">
        <v>179</v>
      </c>
      <c r="BR142" s="13">
        <v>171</v>
      </c>
      <c r="BS142" s="13">
        <v>159</v>
      </c>
      <c r="BT142" s="13">
        <v>162</v>
      </c>
      <c r="BU142" s="13">
        <v>158</v>
      </c>
      <c r="BV142" s="13">
        <v>168</v>
      </c>
      <c r="BW142" s="13">
        <v>158</v>
      </c>
      <c r="BX142" s="13">
        <v>177</v>
      </c>
      <c r="BY142" s="13">
        <v>157</v>
      </c>
      <c r="BZ142" s="13">
        <v>187</v>
      </c>
      <c r="CA142" s="13">
        <v>176</v>
      </c>
      <c r="CB142" s="13">
        <v>196</v>
      </c>
      <c r="CC142" s="13">
        <v>207</v>
      </c>
      <c r="CD142" s="13">
        <v>183</v>
      </c>
      <c r="CE142" s="13">
        <v>202</v>
      </c>
      <c r="CF142" s="13">
        <v>221</v>
      </c>
      <c r="CG142" s="13">
        <v>208</v>
      </c>
      <c r="CH142" s="13">
        <v>183</v>
      </c>
      <c r="CI142" s="13">
        <v>183</v>
      </c>
      <c r="CJ142" s="13">
        <v>229</v>
      </c>
      <c r="CK142" s="13">
        <v>180</v>
      </c>
      <c r="CL142" s="13">
        <v>183</v>
      </c>
      <c r="CM142" s="13">
        <v>206</v>
      </c>
      <c r="CN142" s="13">
        <v>205</v>
      </c>
      <c r="CO142" s="13">
        <v>215</v>
      </c>
      <c r="CP142" s="13">
        <v>208</v>
      </c>
      <c r="CQ142" s="13">
        <v>228</v>
      </c>
      <c r="CR142" s="13">
        <v>247</v>
      </c>
      <c r="CS142" s="13">
        <v>223</v>
      </c>
      <c r="CT142" s="13">
        <v>227</v>
      </c>
      <c r="CU142" s="13">
        <v>227</v>
      </c>
      <c r="CV142" s="13">
        <v>225</v>
      </c>
      <c r="CW142" s="13">
        <v>240</v>
      </c>
      <c r="CX142" s="13">
        <v>217</v>
      </c>
      <c r="CY142" s="13">
        <v>264</v>
      </c>
      <c r="CZ142" s="13">
        <v>210</v>
      </c>
      <c r="DA142" s="13">
        <v>228</v>
      </c>
      <c r="DB142" s="13">
        <v>209</v>
      </c>
      <c r="DC142" s="13">
        <v>246</v>
      </c>
      <c r="DD142" s="13">
        <v>204</v>
      </c>
      <c r="DE142" s="13">
        <v>215</v>
      </c>
      <c r="DF142" s="13">
        <v>210</v>
      </c>
      <c r="DG142" s="13">
        <v>206</v>
      </c>
      <c r="DH142" s="13">
        <v>188</v>
      </c>
      <c r="DI142" s="13">
        <v>187</v>
      </c>
      <c r="DJ142" s="13">
        <v>176</v>
      </c>
      <c r="DK142" s="13">
        <v>219</v>
      </c>
      <c r="DL142" s="13">
        <v>144</v>
      </c>
      <c r="DM142" s="13">
        <v>160</v>
      </c>
      <c r="DN142" s="13">
        <v>169</v>
      </c>
      <c r="DO142" s="13">
        <v>152</v>
      </c>
      <c r="DP142" s="13">
        <v>141</v>
      </c>
      <c r="DQ142" s="13">
        <v>146</v>
      </c>
      <c r="DR142" s="13">
        <v>152</v>
      </c>
      <c r="DS142" s="13">
        <v>165</v>
      </c>
      <c r="DT142" s="13">
        <v>133</v>
      </c>
      <c r="DU142" s="13">
        <v>147</v>
      </c>
      <c r="DV142" s="13">
        <v>124</v>
      </c>
      <c r="DW142" s="13">
        <v>139</v>
      </c>
      <c r="DX142" s="13">
        <v>100</v>
      </c>
      <c r="DY142" s="13">
        <v>125</v>
      </c>
      <c r="DZ142" s="13">
        <v>126</v>
      </c>
      <c r="EA142" s="13">
        <v>113</v>
      </c>
      <c r="EB142" s="13">
        <v>91</v>
      </c>
      <c r="EC142" s="13">
        <v>106</v>
      </c>
      <c r="ED142" s="13">
        <v>101</v>
      </c>
      <c r="EE142" s="13">
        <v>125</v>
      </c>
      <c r="EF142" s="13">
        <v>96</v>
      </c>
      <c r="EG142" s="13">
        <v>123</v>
      </c>
      <c r="EH142" s="13">
        <v>97</v>
      </c>
      <c r="EI142" s="13">
        <v>115</v>
      </c>
      <c r="EJ142" s="13">
        <v>97</v>
      </c>
      <c r="EK142" s="13">
        <v>103</v>
      </c>
      <c r="EL142" s="13">
        <v>98</v>
      </c>
      <c r="EM142" s="13">
        <v>107</v>
      </c>
      <c r="EN142" s="13">
        <v>99</v>
      </c>
      <c r="EO142" s="13">
        <v>105</v>
      </c>
      <c r="EP142" s="13">
        <v>90</v>
      </c>
      <c r="EQ142" s="13">
        <v>118</v>
      </c>
      <c r="ER142" s="13">
        <v>78</v>
      </c>
      <c r="ES142" s="13">
        <v>88</v>
      </c>
      <c r="ET142" s="13">
        <v>62</v>
      </c>
      <c r="EU142" s="13">
        <v>76</v>
      </c>
      <c r="EV142" s="13">
        <v>39</v>
      </c>
      <c r="EW142" s="13">
        <v>78</v>
      </c>
      <c r="EX142" s="13">
        <v>51</v>
      </c>
      <c r="EY142" s="13">
        <v>56</v>
      </c>
      <c r="EZ142" s="13">
        <v>44</v>
      </c>
      <c r="FA142" s="13">
        <v>56</v>
      </c>
      <c r="FB142" s="13">
        <v>24</v>
      </c>
      <c r="FC142" s="13">
        <v>42</v>
      </c>
      <c r="FD142" s="13">
        <v>42</v>
      </c>
      <c r="FE142" s="13">
        <v>49</v>
      </c>
      <c r="FF142" s="13">
        <v>29</v>
      </c>
      <c r="FG142" s="13">
        <v>59</v>
      </c>
      <c r="FH142" s="13">
        <v>26</v>
      </c>
      <c r="FI142" s="13">
        <v>41</v>
      </c>
      <c r="FJ142" s="13">
        <v>26</v>
      </c>
      <c r="FK142" s="13">
        <v>45</v>
      </c>
      <c r="FL142" s="13">
        <v>24</v>
      </c>
      <c r="FM142" s="13">
        <v>11</v>
      </c>
      <c r="FN142" s="13">
        <v>15</v>
      </c>
      <c r="FO142" s="13">
        <v>28</v>
      </c>
      <c r="FP142" s="13">
        <v>11</v>
      </c>
      <c r="FQ142" s="13">
        <v>21</v>
      </c>
      <c r="FR142" s="13">
        <v>11</v>
      </c>
      <c r="FS142" s="13">
        <v>27</v>
      </c>
      <c r="FT142" s="13">
        <v>9</v>
      </c>
      <c r="FU142" s="13">
        <v>16</v>
      </c>
      <c r="FV142" s="13">
        <v>8</v>
      </c>
      <c r="FW142" s="13">
        <v>16</v>
      </c>
      <c r="FX142" s="13">
        <v>5</v>
      </c>
      <c r="FY142" s="13">
        <v>8</v>
      </c>
      <c r="FZ142" s="13">
        <v>6</v>
      </c>
      <c r="GA142" s="13">
        <v>6</v>
      </c>
      <c r="GB142" s="13">
        <v>3</v>
      </c>
      <c r="GC142" s="13">
        <v>6</v>
      </c>
      <c r="GD142" s="13">
        <v>2</v>
      </c>
      <c r="GE142" s="13">
        <v>5</v>
      </c>
      <c r="GF142" s="13">
        <v>4</v>
      </c>
      <c r="GG142" s="13">
        <v>3</v>
      </c>
      <c r="GH142" s="13">
        <v>1</v>
      </c>
      <c r="GI142" s="13">
        <v>0</v>
      </c>
      <c r="GJ142" s="13">
        <v>1</v>
      </c>
      <c r="GK142" s="13">
        <v>0</v>
      </c>
      <c r="GL142" s="13">
        <v>0</v>
      </c>
      <c r="GM142" s="13">
        <v>0</v>
      </c>
      <c r="GN142" s="13">
        <v>0</v>
      </c>
      <c r="GO142" s="13">
        <v>2</v>
      </c>
      <c r="GP142" s="13">
        <v>1</v>
      </c>
      <c r="GQ142" s="13">
        <v>1</v>
      </c>
      <c r="GR142" s="13">
        <v>1</v>
      </c>
      <c r="GS142" s="13">
        <v>0</v>
      </c>
      <c r="GT142" s="13">
        <v>1</v>
      </c>
      <c r="GU142" s="13">
        <v>1</v>
      </c>
      <c r="GV142" s="13">
        <v>0</v>
      </c>
      <c r="GW142" s="13">
        <v>0</v>
      </c>
      <c r="GY142">
        <f t="shared" si="2"/>
        <v>4260</v>
      </c>
      <c r="HA142" s="13">
        <v>0</v>
      </c>
      <c r="HB142" s="13">
        <v>0</v>
      </c>
      <c r="HC142" s="13">
        <v>0</v>
      </c>
      <c r="HD142" s="13">
        <v>64</v>
      </c>
      <c r="HE142" s="13">
        <v>59</v>
      </c>
      <c r="HF142" s="13">
        <v>123</v>
      </c>
      <c r="HG142" s="13">
        <v>8</v>
      </c>
      <c r="HH142" s="13">
        <v>8</v>
      </c>
      <c r="HI142" s="13">
        <v>16</v>
      </c>
      <c r="HJ142" s="13">
        <v>3</v>
      </c>
      <c r="HK142" s="13">
        <v>0</v>
      </c>
      <c r="HL142" s="13">
        <v>3</v>
      </c>
      <c r="HM142" s="13">
        <v>12110</v>
      </c>
      <c r="HN142" s="13">
        <v>12494</v>
      </c>
      <c r="HO142" s="13">
        <v>24604</v>
      </c>
    </row>
    <row r="143" spans="1:223">
      <c r="A143" t="s">
        <v>1570</v>
      </c>
      <c r="B143">
        <v>22</v>
      </c>
      <c r="C143">
        <v>19</v>
      </c>
      <c r="D143">
        <v>23</v>
      </c>
      <c r="E143">
        <v>24</v>
      </c>
      <c r="F143">
        <v>27</v>
      </c>
      <c r="G143">
        <v>17</v>
      </c>
      <c r="H143">
        <v>27</v>
      </c>
      <c r="I143">
        <v>26</v>
      </c>
      <c r="J143">
        <v>33</v>
      </c>
      <c r="K143">
        <v>23</v>
      </c>
      <c r="L143">
        <v>27</v>
      </c>
      <c r="M143">
        <v>22</v>
      </c>
      <c r="N143">
        <v>28</v>
      </c>
      <c r="O143">
        <v>37</v>
      </c>
      <c r="P143">
        <v>33</v>
      </c>
      <c r="Q143">
        <v>36</v>
      </c>
      <c r="R143">
        <v>32</v>
      </c>
      <c r="S143">
        <v>40</v>
      </c>
      <c r="T143">
        <v>31</v>
      </c>
      <c r="U143">
        <v>33</v>
      </c>
      <c r="V143">
        <v>33</v>
      </c>
      <c r="W143">
        <v>27</v>
      </c>
      <c r="X143">
        <v>32</v>
      </c>
      <c r="Y143">
        <v>31</v>
      </c>
      <c r="Z143">
        <v>33</v>
      </c>
      <c r="AA143">
        <v>41</v>
      </c>
      <c r="AB143">
        <v>38</v>
      </c>
      <c r="AC143">
        <v>31</v>
      </c>
      <c r="AD143">
        <v>37</v>
      </c>
      <c r="AE143">
        <v>37</v>
      </c>
      <c r="AF143">
        <v>33</v>
      </c>
      <c r="AG143">
        <v>35</v>
      </c>
      <c r="AH143">
        <v>34</v>
      </c>
      <c r="AI143">
        <v>29</v>
      </c>
      <c r="AJ143">
        <v>22</v>
      </c>
      <c r="AK143">
        <v>39</v>
      </c>
      <c r="AL143">
        <v>48</v>
      </c>
      <c r="AM143">
        <v>41</v>
      </c>
      <c r="AN143">
        <v>30</v>
      </c>
      <c r="AO143">
        <v>31</v>
      </c>
      <c r="AP143">
        <v>32</v>
      </c>
      <c r="AQ143">
        <v>32</v>
      </c>
      <c r="AR143">
        <v>29</v>
      </c>
      <c r="AS143">
        <v>42</v>
      </c>
      <c r="AT143">
        <v>28</v>
      </c>
      <c r="AU143">
        <v>38</v>
      </c>
      <c r="AV143">
        <v>44</v>
      </c>
      <c r="AW143">
        <v>43</v>
      </c>
      <c r="AX143">
        <v>45</v>
      </c>
      <c r="AY143">
        <v>46</v>
      </c>
      <c r="AZ143">
        <v>39</v>
      </c>
      <c r="BA143">
        <v>41</v>
      </c>
      <c r="BB143">
        <v>35</v>
      </c>
      <c r="BC143">
        <v>31</v>
      </c>
      <c r="BD143">
        <v>41</v>
      </c>
      <c r="BE143">
        <v>44</v>
      </c>
      <c r="BF143">
        <v>49</v>
      </c>
      <c r="BG143">
        <v>39</v>
      </c>
      <c r="BH143">
        <v>43</v>
      </c>
      <c r="BI143">
        <v>51</v>
      </c>
      <c r="BJ143">
        <v>39</v>
      </c>
      <c r="BK143">
        <v>41</v>
      </c>
      <c r="BL143">
        <v>45</v>
      </c>
      <c r="BM143">
        <v>33</v>
      </c>
      <c r="BN143">
        <v>60</v>
      </c>
      <c r="BO143">
        <v>35</v>
      </c>
      <c r="BP143">
        <v>44</v>
      </c>
      <c r="BQ143">
        <v>39</v>
      </c>
      <c r="BR143">
        <v>31</v>
      </c>
      <c r="BS143">
        <v>31</v>
      </c>
      <c r="BT143">
        <v>33</v>
      </c>
      <c r="BU143">
        <v>46</v>
      </c>
      <c r="BV143">
        <v>49</v>
      </c>
      <c r="BW143">
        <v>46</v>
      </c>
      <c r="BX143">
        <v>43</v>
      </c>
      <c r="BY143">
        <v>35</v>
      </c>
      <c r="BZ143">
        <v>47</v>
      </c>
      <c r="CA143">
        <v>47</v>
      </c>
      <c r="CB143">
        <v>46</v>
      </c>
      <c r="CC143">
        <v>48</v>
      </c>
      <c r="CD143">
        <v>43</v>
      </c>
      <c r="CE143">
        <v>49</v>
      </c>
      <c r="CF143">
        <v>44</v>
      </c>
      <c r="CG143">
        <v>48</v>
      </c>
      <c r="CH143">
        <v>39</v>
      </c>
      <c r="CI143">
        <v>57</v>
      </c>
      <c r="CJ143">
        <v>48</v>
      </c>
      <c r="CK143">
        <v>48</v>
      </c>
      <c r="CL143">
        <v>43</v>
      </c>
      <c r="CM143">
        <v>44</v>
      </c>
      <c r="CN143">
        <v>58</v>
      </c>
      <c r="CO143">
        <v>53</v>
      </c>
      <c r="CP143">
        <v>56</v>
      </c>
      <c r="CQ143">
        <v>67</v>
      </c>
      <c r="CR143">
        <v>50</v>
      </c>
      <c r="CS143">
        <v>66</v>
      </c>
      <c r="CT143">
        <v>54</v>
      </c>
      <c r="CU143">
        <v>47</v>
      </c>
      <c r="CV143">
        <v>61</v>
      </c>
      <c r="CW143">
        <v>62</v>
      </c>
      <c r="CX143">
        <v>51</v>
      </c>
      <c r="CY143">
        <v>64</v>
      </c>
      <c r="CZ143">
        <v>60</v>
      </c>
      <c r="DA143">
        <v>58</v>
      </c>
      <c r="DB143">
        <v>42</v>
      </c>
      <c r="DC143">
        <v>62</v>
      </c>
      <c r="DD143">
        <v>49</v>
      </c>
      <c r="DE143">
        <v>52</v>
      </c>
      <c r="DF143">
        <v>42</v>
      </c>
      <c r="DG143">
        <v>39</v>
      </c>
      <c r="DH143">
        <v>37</v>
      </c>
      <c r="DI143">
        <v>40</v>
      </c>
      <c r="DJ143">
        <v>48</v>
      </c>
      <c r="DK143">
        <v>62</v>
      </c>
      <c r="DL143">
        <v>38</v>
      </c>
      <c r="DM143">
        <v>31</v>
      </c>
      <c r="DN143">
        <v>27</v>
      </c>
      <c r="DO143">
        <v>39</v>
      </c>
      <c r="DP143">
        <v>32</v>
      </c>
      <c r="DQ143">
        <v>36</v>
      </c>
      <c r="DR143">
        <v>42</v>
      </c>
      <c r="DS143">
        <v>39</v>
      </c>
      <c r="DT143">
        <v>34</v>
      </c>
      <c r="DU143">
        <v>30</v>
      </c>
      <c r="DV143">
        <v>22</v>
      </c>
      <c r="DW143">
        <v>26</v>
      </c>
      <c r="DX143">
        <v>25</v>
      </c>
      <c r="DY143">
        <v>28</v>
      </c>
      <c r="DZ143">
        <v>34</v>
      </c>
      <c r="EA143">
        <v>35</v>
      </c>
      <c r="EB143">
        <v>25</v>
      </c>
      <c r="EC143">
        <v>26</v>
      </c>
      <c r="ED143">
        <v>28</v>
      </c>
      <c r="EE143">
        <v>41</v>
      </c>
      <c r="EF143">
        <v>17</v>
      </c>
      <c r="EG143">
        <v>25</v>
      </c>
      <c r="EH143">
        <v>21</v>
      </c>
      <c r="EI143">
        <v>29</v>
      </c>
      <c r="EJ143">
        <v>24</v>
      </c>
      <c r="EK143">
        <v>26</v>
      </c>
      <c r="EL143">
        <v>18</v>
      </c>
      <c r="EM143">
        <v>19</v>
      </c>
      <c r="EN143">
        <v>21</v>
      </c>
      <c r="EO143">
        <v>26</v>
      </c>
      <c r="EP143">
        <v>19</v>
      </c>
      <c r="EQ143">
        <v>27</v>
      </c>
      <c r="ER143">
        <v>16</v>
      </c>
      <c r="ES143">
        <v>23</v>
      </c>
      <c r="ET143">
        <v>16</v>
      </c>
      <c r="EU143">
        <v>20</v>
      </c>
      <c r="EV143">
        <v>11</v>
      </c>
      <c r="EW143">
        <v>30</v>
      </c>
      <c r="EX143">
        <v>10</v>
      </c>
      <c r="EY143">
        <v>15</v>
      </c>
      <c r="EZ143">
        <v>10</v>
      </c>
      <c r="FA143">
        <v>15</v>
      </c>
      <c r="FB143">
        <v>6</v>
      </c>
      <c r="FC143">
        <v>9</v>
      </c>
      <c r="FD143">
        <v>14</v>
      </c>
      <c r="FE143">
        <v>14</v>
      </c>
      <c r="FF143">
        <v>8</v>
      </c>
      <c r="FG143">
        <v>16</v>
      </c>
      <c r="FH143">
        <v>7</v>
      </c>
      <c r="FI143">
        <v>8</v>
      </c>
      <c r="FJ143">
        <v>12</v>
      </c>
      <c r="FK143">
        <v>5</v>
      </c>
      <c r="FL143">
        <v>6</v>
      </c>
      <c r="FM143">
        <v>2</v>
      </c>
      <c r="FN143">
        <v>3</v>
      </c>
      <c r="FO143">
        <v>5</v>
      </c>
      <c r="FP143">
        <v>4</v>
      </c>
      <c r="FQ143">
        <v>3</v>
      </c>
      <c r="FR143">
        <v>3</v>
      </c>
      <c r="FS143">
        <v>5</v>
      </c>
      <c r="FT143">
        <v>1</v>
      </c>
      <c r="FU143">
        <v>3</v>
      </c>
      <c r="FV143">
        <v>2</v>
      </c>
      <c r="FW143">
        <v>5</v>
      </c>
      <c r="FX143">
        <v>2</v>
      </c>
      <c r="FY143">
        <v>4</v>
      </c>
      <c r="FZ143">
        <v>1</v>
      </c>
      <c r="GA143">
        <v>2</v>
      </c>
      <c r="GB143">
        <v>1</v>
      </c>
      <c r="GC143">
        <v>2</v>
      </c>
      <c r="GD143">
        <v>1</v>
      </c>
      <c r="GE143">
        <v>1</v>
      </c>
      <c r="GF143">
        <v>1</v>
      </c>
      <c r="GG143">
        <v>1</v>
      </c>
      <c r="GH143">
        <v>1</v>
      </c>
      <c r="GI143">
        <v>0</v>
      </c>
      <c r="GJ143">
        <v>0</v>
      </c>
      <c r="GK143">
        <v>0</v>
      </c>
      <c r="GL143">
        <v>0</v>
      </c>
      <c r="GM143">
        <v>0</v>
      </c>
      <c r="GN143">
        <v>0</v>
      </c>
      <c r="GO143">
        <v>1</v>
      </c>
      <c r="GP143">
        <v>0</v>
      </c>
      <c r="GQ143">
        <v>0</v>
      </c>
      <c r="GR143">
        <v>0</v>
      </c>
      <c r="GS143">
        <v>0</v>
      </c>
      <c r="GT143">
        <v>0</v>
      </c>
      <c r="GU143">
        <v>1</v>
      </c>
      <c r="GV143">
        <v>0</v>
      </c>
      <c r="GW143">
        <v>0</v>
      </c>
      <c r="GY143">
        <f t="shared" si="2"/>
        <v>1033</v>
      </c>
      <c r="HA143">
        <v>0</v>
      </c>
      <c r="HB143">
        <v>0</v>
      </c>
      <c r="HC143">
        <v>0</v>
      </c>
      <c r="HD143">
        <v>64</v>
      </c>
      <c r="HE143">
        <v>59</v>
      </c>
      <c r="HF143">
        <v>123</v>
      </c>
      <c r="HG143">
        <v>1</v>
      </c>
      <c r="HH143">
        <v>1</v>
      </c>
      <c r="HI143">
        <v>2</v>
      </c>
      <c r="HJ143">
        <v>1</v>
      </c>
      <c r="HK143">
        <v>0</v>
      </c>
      <c r="HL143">
        <v>1</v>
      </c>
      <c r="HM143">
        <v>2899</v>
      </c>
      <c r="HN143">
        <v>3078</v>
      </c>
      <c r="HO143">
        <v>5977</v>
      </c>
    </row>
    <row r="144" spans="1:223">
      <c r="A144" t="s">
        <v>1571</v>
      </c>
      <c r="B144">
        <v>24</v>
      </c>
      <c r="C144">
        <v>30</v>
      </c>
      <c r="D144">
        <v>25</v>
      </c>
      <c r="E144">
        <v>25</v>
      </c>
      <c r="F144">
        <v>34</v>
      </c>
      <c r="G144">
        <v>28</v>
      </c>
      <c r="H144">
        <v>42</v>
      </c>
      <c r="I144">
        <v>39</v>
      </c>
      <c r="J144">
        <v>41</v>
      </c>
      <c r="K144">
        <v>45</v>
      </c>
      <c r="L144">
        <v>42</v>
      </c>
      <c r="M144">
        <v>41</v>
      </c>
      <c r="N144">
        <v>45</v>
      </c>
      <c r="O144">
        <v>45</v>
      </c>
      <c r="P144">
        <v>52</v>
      </c>
      <c r="Q144">
        <v>37</v>
      </c>
      <c r="R144">
        <v>54</v>
      </c>
      <c r="S144">
        <v>48</v>
      </c>
      <c r="T144">
        <v>47</v>
      </c>
      <c r="U144">
        <v>57</v>
      </c>
      <c r="V144">
        <v>59</v>
      </c>
      <c r="W144">
        <v>39</v>
      </c>
      <c r="X144">
        <v>47</v>
      </c>
      <c r="Y144">
        <v>42</v>
      </c>
      <c r="Z144">
        <v>41</v>
      </c>
      <c r="AA144">
        <v>51</v>
      </c>
      <c r="AB144">
        <v>55</v>
      </c>
      <c r="AC144">
        <v>38</v>
      </c>
      <c r="AD144">
        <v>43</v>
      </c>
      <c r="AE144">
        <v>52</v>
      </c>
      <c r="AF144">
        <v>45</v>
      </c>
      <c r="AG144">
        <v>49</v>
      </c>
      <c r="AH144">
        <v>57</v>
      </c>
      <c r="AI144">
        <v>53</v>
      </c>
      <c r="AJ144">
        <v>54</v>
      </c>
      <c r="AK144">
        <v>41</v>
      </c>
      <c r="AL144">
        <v>32</v>
      </c>
      <c r="AM144">
        <v>37</v>
      </c>
      <c r="AN144">
        <v>49</v>
      </c>
      <c r="AO144">
        <v>51</v>
      </c>
      <c r="AP144">
        <v>48</v>
      </c>
      <c r="AQ144">
        <v>46</v>
      </c>
      <c r="AR144">
        <v>39</v>
      </c>
      <c r="AS144">
        <v>44</v>
      </c>
      <c r="AT144">
        <v>64</v>
      </c>
      <c r="AU144">
        <v>40</v>
      </c>
      <c r="AV144">
        <v>62</v>
      </c>
      <c r="AW144">
        <v>66</v>
      </c>
      <c r="AX144">
        <v>57</v>
      </c>
      <c r="AY144">
        <v>56</v>
      </c>
      <c r="AZ144">
        <v>65</v>
      </c>
      <c r="BA144">
        <v>69</v>
      </c>
      <c r="BB144">
        <v>66</v>
      </c>
      <c r="BC144">
        <v>67</v>
      </c>
      <c r="BD144">
        <v>58</v>
      </c>
      <c r="BE144">
        <v>65</v>
      </c>
      <c r="BF144">
        <v>70</v>
      </c>
      <c r="BG144">
        <v>61</v>
      </c>
      <c r="BH144">
        <v>73</v>
      </c>
      <c r="BI144">
        <v>54</v>
      </c>
      <c r="BJ144">
        <v>61</v>
      </c>
      <c r="BK144">
        <v>55</v>
      </c>
      <c r="BL144">
        <v>30</v>
      </c>
      <c r="BM144">
        <v>61</v>
      </c>
      <c r="BN144">
        <v>47</v>
      </c>
      <c r="BO144">
        <v>65</v>
      </c>
      <c r="BP144">
        <v>70</v>
      </c>
      <c r="BQ144">
        <v>62</v>
      </c>
      <c r="BR144">
        <v>66</v>
      </c>
      <c r="BS144">
        <v>58</v>
      </c>
      <c r="BT144">
        <v>55</v>
      </c>
      <c r="BU144">
        <v>45</v>
      </c>
      <c r="BV144">
        <v>60</v>
      </c>
      <c r="BW144">
        <v>51</v>
      </c>
      <c r="BX144">
        <v>58</v>
      </c>
      <c r="BY144">
        <v>55</v>
      </c>
      <c r="BZ144">
        <v>58</v>
      </c>
      <c r="CA144">
        <v>49</v>
      </c>
      <c r="CB144">
        <v>59</v>
      </c>
      <c r="CC144">
        <v>65</v>
      </c>
      <c r="CD144">
        <v>52</v>
      </c>
      <c r="CE144">
        <v>59</v>
      </c>
      <c r="CF144">
        <v>78</v>
      </c>
      <c r="CG144">
        <v>72</v>
      </c>
      <c r="CH144">
        <v>64</v>
      </c>
      <c r="CI144">
        <v>53</v>
      </c>
      <c r="CJ144">
        <v>75</v>
      </c>
      <c r="CK144">
        <v>64</v>
      </c>
      <c r="CL144">
        <v>58</v>
      </c>
      <c r="CM144">
        <v>70</v>
      </c>
      <c r="CN144">
        <v>51</v>
      </c>
      <c r="CO144">
        <v>61</v>
      </c>
      <c r="CP144">
        <v>64</v>
      </c>
      <c r="CQ144">
        <v>65</v>
      </c>
      <c r="CR144">
        <v>82</v>
      </c>
      <c r="CS144">
        <v>74</v>
      </c>
      <c r="CT144">
        <v>85</v>
      </c>
      <c r="CU144">
        <v>87</v>
      </c>
      <c r="CV144">
        <v>80</v>
      </c>
      <c r="CW144">
        <v>85</v>
      </c>
      <c r="CX144">
        <v>77</v>
      </c>
      <c r="CY144">
        <v>90</v>
      </c>
      <c r="CZ144">
        <v>64</v>
      </c>
      <c r="DA144">
        <v>76</v>
      </c>
      <c r="DB144">
        <v>82</v>
      </c>
      <c r="DC144">
        <v>82</v>
      </c>
      <c r="DD144">
        <v>70</v>
      </c>
      <c r="DE144">
        <v>80</v>
      </c>
      <c r="DF144">
        <v>62</v>
      </c>
      <c r="DG144">
        <v>71</v>
      </c>
      <c r="DH144">
        <v>72</v>
      </c>
      <c r="DI144">
        <v>72</v>
      </c>
      <c r="DJ144">
        <v>55</v>
      </c>
      <c r="DK144">
        <v>72</v>
      </c>
      <c r="DL144">
        <v>45</v>
      </c>
      <c r="DM144">
        <v>63</v>
      </c>
      <c r="DN144">
        <v>56</v>
      </c>
      <c r="DO144">
        <v>47</v>
      </c>
      <c r="DP144">
        <v>43</v>
      </c>
      <c r="DQ144">
        <v>48</v>
      </c>
      <c r="DR144">
        <v>47</v>
      </c>
      <c r="DS144">
        <v>53</v>
      </c>
      <c r="DT144">
        <v>46</v>
      </c>
      <c r="DU144">
        <v>46</v>
      </c>
      <c r="DV144">
        <v>39</v>
      </c>
      <c r="DW144">
        <v>54</v>
      </c>
      <c r="DX144">
        <v>34</v>
      </c>
      <c r="DY144">
        <v>51</v>
      </c>
      <c r="DZ144">
        <v>41</v>
      </c>
      <c r="EA144">
        <v>28</v>
      </c>
      <c r="EB144">
        <v>29</v>
      </c>
      <c r="EC144">
        <v>45</v>
      </c>
      <c r="ED144">
        <v>33</v>
      </c>
      <c r="EE144">
        <v>37</v>
      </c>
      <c r="EF144">
        <v>31</v>
      </c>
      <c r="EG144">
        <v>36</v>
      </c>
      <c r="EH144">
        <v>29</v>
      </c>
      <c r="EI144">
        <v>31</v>
      </c>
      <c r="EJ144">
        <v>35</v>
      </c>
      <c r="EK144">
        <v>34</v>
      </c>
      <c r="EL144">
        <v>30</v>
      </c>
      <c r="EM144">
        <v>40</v>
      </c>
      <c r="EN144">
        <v>32</v>
      </c>
      <c r="EO144">
        <v>32</v>
      </c>
      <c r="EP144">
        <v>26</v>
      </c>
      <c r="EQ144">
        <v>38</v>
      </c>
      <c r="ER144">
        <v>23</v>
      </c>
      <c r="ES144">
        <v>27</v>
      </c>
      <c r="ET144">
        <v>23</v>
      </c>
      <c r="EU144">
        <v>20</v>
      </c>
      <c r="EV144">
        <v>13</v>
      </c>
      <c r="EW144">
        <v>19</v>
      </c>
      <c r="EX144">
        <v>17</v>
      </c>
      <c r="EY144">
        <v>21</v>
      </c>
      <c r="EZ144">
        <v>16</v>
      </c>
      <c r="FA144">
        <v>19</v>
      </c>
      <c r="FB144">
        <v>8</v>
      </c>
      <c r="FC144">
        <v>7</v>
      </c>
      <c r="FD144">
        <v>14</v>
      </c>
      <c r="FE144">
        <v>11</v>
      </c>
      <c r="FF144">
        <v>13</v>
      </c>
      <c r="FG144">
        <v>20</v>
      </c>
      <c r="FH144">
        <v>10</v>
      </c>
      <c r="FI144">
        <v>14</v>
      </c>
      <c r="FJ144">
        <v>6</v>
      </c>
      <c r="FK144">
        <v>20</v>
      </c>
      <c r="FL144">
        <v>4</v>
      </c>
      <c r="FM144">
        <v>5</v>
      </c>
      <c r="FN144">
        <v>3</v>
      </c>
      <c r="FO144">
        <v>5</v>
      </c>
      <c r="FP144">
        <v>0</v>
      </c>
      <c r="FQ144">
        <v>7</v>
      </c>
      <c r="FR144">
        <v>4</v>
      </c>
      <c r="FS144">
        <v>10</v>
      </c>
      <c r="FT144">
        <v>5</v>
      </c>
      <c r="FU144">
        <v>5</v>
      </c>
      <c r="FV144">
        <v>2</v>
      </c>
      <c r="FW144">
        <v>7</v>
      </c>
      <c r="FX144">
        <v>1</v>
      </c>
      <c r="FY144">
        <v>1</v>
      </c>
      <c r="FZ144">
        <v>2</v>
      </c>
      <c r="GA144">
        <v>2</v>
      </c>
      <c r="GB144">
        <v>1</v>
      </c>
      <c r="GC144">
        <v>2</v>
      </c>
      <c r="GD144">
        <v>0</v>
      </c>
      <c r="GE144">
        <v>3</v>
      </c>
      <c r="GF144">
        <v>2</v>
      </c>
      <c r="GG144">
        <v>2</v>
      </c>
      <c r="GH144">
        <v>0</v>
      </c>
      <c r="GI144">
        <v>0</v>
      </c>
      <c r="GJ144">
        <v>0</v>
      </c>
      <c r="GK144">
        <v>0</v>
      </c>
      <c r="GL144">
        <v>0</v>
      </c>
      <c r="GM144">
        <v>0</v>
      </c>
      <c r="GN144">
        <v>0</v>
      </c>
      <c r="GO144">
        <v>0</v>
      </c>
      <c r="GP144">
        <v>0</v>
      </c>
      <c r="GQ144">
        <v>0</v>
      </c>
      <c r="GR144">
        <v>0</v>
      </c>
      <c r="GS144">
        <v>0</v>
      </c>
      <c r="GT144">
        <v>1</v>
      </c>
      <c r="GU144">
        <v>0</v>
      </c>
      <c r="GV144">
        <v>0</v>
      </c>
      <c r="GW144">
        <v>0</v>
      </c>
      <c r="GY144">
        <f t="shared" si="2"/>
        <v>1372</v>
      </c>
      <c r="HA144">
        <v>0</v>
      </c>
      <c r="HB144">
        <v>0</v>
      </c>
      <c r="HC144">
        <v>0</v>
      </c>
      <c r="HD144">
        <v>0</v>
      </c>
      <c r="HE144">
        <v>0</v>
      </c>
      <c r="HF144">
        <v>0</v>
      </c>
      <c r="HG144">
        <v>1</v>
      </c>
      <c r="HH144">
        <v>3</v>
      </c>
      <c r="HI144">
        <v>4</v>
      </c>
      <c r="HJ144">
        <v>0</v>
      </c>
      <c r="HK144">
        <v>0</v>
      </c>
      <c r="HL144">
        <v>0</v>
      </c>
      <c r="HM144">
        <v>3990</v>
      </c>
      <c r="HN144">
        <v>4128</v>
      </c>
      <c r="HO144">
        <v>8118</v>
      </c>
    </row>
    <row r="145" spans="1:223">
      <c r="A145" t="s">
        <v>1572</v>
      </c>
      <c r="B145">
        <v>21</v>
      </c>
      <c r="C145">
        <v>20</v>
      </c>
      <c r="D145">
        <v>34</v>
      </c>
      <c r="E145">
        <v>27</v>
      </c>
      <c r="F145">
        <v>36</v>
      </c>
      <c r="G145">
        <v>33</v>
      </c>
      <c r="H145">
        <v>29</v>
      </c>
      <c r="I145">
        <v>33</v>
      </c>
      <c r="J145">
        <v>31</v>
      </c>
      <c r="K145">
        <v>35</v>
      </c>
      <c r="L145">
        <v>25</v>
      </c>
      <c r="M145">
        <v>33</v>
      </c>
      <c r="N145">
        <v>33</v>
      </c>
      <c r="O145">
        <v>22</v>
      </c>
      <c r="P145">
        <v>30</v>
      </c>
      <c r="Q145">
        <v>43</v>
      </c>
      <c r="R145">
        <v>43</v>
      </c>
      <c r="S145">
        <v>27</v>
      </c>
      <c r="T145">
        <v>40</v>
      </c>
      <c r="U145">
        <v>42</v>
      </c>
      <c r="V145">
        <v>42</v>
      </c>
      <c r="W145">
        <v>31</v>
      </c>
      <c r="X145">
        <v>44</v>
      </c>
      <c r="Y145">
        <v>36</v>
      </c>
      <c r="Z145">
        <v>43</v>
      </c>
      <c r="AA145">
        <v>27</v>
      </c>
      <c r="AB145">
        <v>45</v>
      </c>
      <c r="AC145">
        <v>34</v>
      </c>
      <c r="AD145">
        <v>28</v>
      </c>
      <c r="AE145">
        <v>40</v>
      </c>
      <c r="AF145">
        <v>33</v>
      </c>
      <c r="AG145">
        <v>51</v>
      </c>
      <c r="AH145">
        <v>41</v>
      </c>
      <c r="AI145">
        <v>35</v>
      </c>
      <c r="AJ145">
        <v>39</v>
      </c>
      <c r="AK145">
        <v>42</v>
      </c>
      <c r="AL145">
        <v>46</v>
      </c>
      <c r="AM145">
        <v>42</v>
      </c>
      <c r="AN145">
        <v>29</v>
      </c>
      <c r="AO145">
        <v>24</v>
      </c>
      <c r="AP145">
        <v>38</v>
      </c>
      <c r="AQ145">
        <v>32</v>
      </c>
      <c r="AR145">
        <v>41</v>
      </c>
      <c r="AS145">
        <v>27</v>
      </c>
      <c r="AT145">
        <v>39</v>
      </c>
      <c r="AU145">
        <v>39</v>
      </c>
      <c r="AV145">
        <v>43</v>
      </c>
      <c r="AW145">
        <v>35</v>
      </c>
      <c r="AX145">
        <v>28</v>
      </c>
      <c r="AY145">
        <v>57</v>
      </c>
      <c r="AZ145">
        <v>59</v>
      </c>
      <c r="BA145">
        <v>44</v>
      </c>
      <c r="BB145">
        <v>32</v>
      </c>
      <c r="BC145">
        <v>33</v>
      </c>
      <c r="BD145">
        <v>50</v>
      </c>
      <c r="BE145">
        <v>46</v>
      </c>
      <c r="BF145">
        <v>54</v>
      </c>
      <c r="BG145">
        <v>52</v>
      </c>
      <c r="BH145">
        <v>40</v>
      </c>
      <c r="BI145">
        <v>50</v>
      </c>
      <c r="BJ145">
        <v>40</v>
      </c>
      <c r="BK145">
        <v>44</v>
      </c>
      <c r="BL145">
        <v>42</v>
      </c>
      <c r="BM145">
        <v>41</v>
      </c>
      <c r="BN145">
        <v>39</v>
      </c>
      <c r="BO145">
        <v>32</v>
      </c>
      <c r="BP145">
        <v>39</v>
      </c>
      <c r="BQ145">
        <v>44</v>
      </c>
      <c r="BR145">
        <v>47</v>
      </c>
      <c r="BS145">
        <v>37</v>
      </c>
      <c r="BT145">
        <v>39</v>
      </c>
      <c r="BU145">
        <v>42</v>
      </c>
      <c r="BV145">
        <v>35</v>
      </c>
      <c r="BW145">
        <v>33</v>
      </c>
      <c r="BX145">
        <v>43</v>
      </c>
      <c r="BY145">
        <v>36</v>
      </c>
      <c r="BZ145">
        <v>39</v>
      </c>
      <c r="CA145">
        <v>56</v>
      </c>
      <c r="CB145">
        <v>47</v>
      </c>
      <c r="CC145">
        <v>57</v>
      </c>
      <c r="CD145">
        <v>52</v>
      </c>
      <c r="CE145">
        <v>64</v>
      </c>
      <c r="CF145">
        <v>63</v>
      </c>
      <c r="CG145">
        <v>59</v>
      </c>
      <c r="CH145">
        <v>45</v>
      </c>
      <c r="CI145">
        <v>44</v>
      </c>
      <c r="CJ145">
        <v>64</v>
      </c>
      <c r="CK145">
        <v>45</v>
      </c>
      <c r="CL145">
        <v>53</v>
      </c>
      <c r="CM145">
        <v>49</v>
      </c>
      <c r="CN145">
        <v>61</v>
      </c>
      <c r="CO145">
        <v>65</v>
      </c>
      <c r="CP145">
        <v>48</v>
      </c>
      <c r="CQ145">
        <v>55</v>
      </c>
      <c r="CR145">
        <v>75</v>
      </c>
      <c r="CS145">
        <v>50</v>
      </c>
      <c r="CT145">
        <v>49</v>
      </c>
      <c r="CU145">
        <v>46</v>
      </c>
      <c r="CV145">
        <v>45</v>
      </c>
      <c r="CW145">
        <v>66</v>
      </c>
      <c r="CX145">
        <v>50</v>
      </c>
      <c r="CY145">
        <v>58</v>
      </c>
      <c r="CZ145">
        <v>58</v>
      </c>
      <c r="DA145">
        <v>61</v>
      </c>
      <c r="DB145">
        <v>47</v>
      </c>
      <c r="DC145">
        <v>64</v>
      </c>
      <c r="DD145">
        <v>52</v>
      </c>
      <c r="DE145">
        <v>48</v>
      </c>
      <c r="DF145">
        <v>64</v>
      </c>
      <c r="DG145">
        <v>61</v>
      </c>
      <c r="DH145">
        <v>47</v>
      </c>
      <c r="DI145">
        <v>42</v>
      </c>
      <c r="DJ145">
        <v>38</v>
      </c>
      <c r="DK145">
        <v>45</v>
      </c>
      <c r="DL145">
        <v>35</v>
      </c>
      <c r="DM145">
        <v>38</v>
      </c>
      <c r="DN145">
        <v>49</v>
      </c>
      <c r="DO145">
        <v>38</v>
      </c>
      <c r="DP145">
        <v>38</v>
      </c>
      <c r="DQ145">
        <v>39</v>
      </c>
      <c r="DR145">
        <v>38</v>
      </c>
      <c r="DS145">
        <v>47</v>
      </c>
      <c r="DT145">
        <v>34</v>
      </c>
      <c r="DU145">
        <v>41</v>
      </c>
      <c r="DV145">
        <v>35</v>
      </c>
      <c r="DW145">
        <v>31</v>
      </c>
      <c r="DX145">
        <v>26</v>
      </c>
      <c r="DY145">
        <v>33</v>
      </c>
      <c r="DZ145">
        <v>31</v>
      </c>
      <c r="EA145">
        <v>33</v>
      </c>
      <c r="EB145">
        <v>23</v>
      </c>
      <c r="EC145">
        <v>18</v>
      </c>
      <c r="ED145">
        <v>26</v>
      </c>
      <c r="EE145">
        <v>34</v>
      </c>
      <c r="EF145">
        <v>31</v>
      </c>
      <c r="EG145">
        <v>42</v>
      </c>
      <c r="EH145">
        <v>27</v>
      </c>
      <c r="EI145">
        <v>31</v>
      </c>
      <c r="EJ145">
        <v>20</v>
      </c>
      <c r="EK145">
        <v>31</v>
      </c>
      <c r="EL145">
        <v>35</v>
      </c>
      <c r="EM145">
        <v>33</v>
      </c>
      <c r="EN145">
        <v>24</v>
      </c>
      <c r="EO145">
        <v>27</v>
      </c>
      <c r="EP145">
        <v>26</v>
      </c>
      <c r="EQ145">
        <v>29</v>
      </c>
      <c r="ER145">
        <v>23</v>
      </c>
      <c r="ES145">
        <v>28</v>
      </c>
      <c r="ET145">
        <v>18</v>
      </c>
      <c r="EU145">
        <v>27</v>
      </c>
      <c r="EV145">
        <v>9</v>
      </c>
      <c r="EW145">
        <v>18</v>
      </c>
      <c r="EX145">
        <v>21</v>
      </c>
      <c r="EY145">
        <v>10</v>
      </c>
      <c r="EZ145">
        <v>14</v>
      </c>
      <c r="FA145">
        <v>13</v>
      </c>
      <c r="FB145">
        <v>8</v>
      </c>
      <c r="FC145">
        <v>18</v>
      </c>
      <c r="FD145">
        <v>10</v>
      </c>
      <c r="FE145">
        <v>16</v>
      </c>
      <c r="FF145">
        <v>3</v>
      </c>
      <c r="FG145">
        <v>14</v>
      </c>
      <c r="FH145">
        <v>6</v>
      </c>
      <c r="FI145">
        <v>14</v>
      </c>
      <c r="FJ145">
        <v>6</v>
      </c>
      <c r="FK145">
        <v>14</v>
      </c>
      <c r="FL145">
        <v>10</v>
      </c>
      <c r="FM145">
        <v>4</v>
      </c>
      <c r="FN145">
        <v>3</v>
      </c>
      <c r="FO145">
        <v>8</v>
      </c>
      <c r="FP145">
        <v>5</v>
      </c>
      <c r="FQ145">
        <v>5</v>
      </c>
      <c r="FR145">
        <v>2</v>
      </c>
      <c r="FS145">
        <v>8</v>
      </c>
      <c r="FT145">
        <v>2</v>
      </c>
      <c r="FU145">
        <v>6</v>
      </c>
      <c r="FV145">
        <v>3</v>
      </c>
      <c r="FW145">
        <v>3</v>
      </c>
      <c r="FX145">
        <v>0</v>
      </c>
      <c r="FY145">
        <v>1</v>
      </c>
      <c r="FZ145">
        <v>2</v>
      </c>
      <c r="GA145">
        <v>2</v>
      </c>
      <c r="GB145">
        <v>0</v>
      </c>
      <c r="GC145">
        <v>2</v>
      </c>
      <c r="GD145">
        <v>0</v>
      </c>
      <c r="GE145">
        <v>0</v>
      </c>
      <c r="GF145">
        <v>1</v>
      </c>
      <c r="GG145">
        <v>0</v>
      </c>
      <c r="GH145">
        <v>0</v>
      </c>
      <c r="GI145">
        <v>0</v>
      </c>
      <c r="GJ145">
        <v>0</v>
      </c>
      <c r="GK145">
        <v>0</v>
      </c>
      <c r="GL145">
        <v>0</v>
      </c>
      <c r="GM145">
        <v>0</v>
      </c>
      <c r="GN145">
        <v>0</v>
      </c>
      <c r="GO145">
        <v>0</v>
      </c>
      <c r="GP145">
        <v>0</v>
      </c>
      <c r="GQ145">
        <v>1</v>
      </c>
      <c r="GR145">
        <v>1</v>
      </c>
      <c r="GS145">
        <v>0</v>
      </c>
      <c r="GT145">
        <v>0</v>
      </c>
      <c r="GU145">
        <v>0</v>
      </c>
      <c r="GV145">
        <v>0</v>
      </c>
      <c r="GW145">
        <v>0</v>
      </c>
      <c r="GY145">
        <f t="shared" si="2"/>
        <v>1165</v>
      </c>
      <c r="HA145">
        <v>0</v>
      </c>
      <c r="HB145">
        <v>0</v>
      </c>
      <c r="HC145">
        <v>0</v>
      </c>
      <c r="HD145">
        <v>0</v>
      </c>
      <c r="HE145">
        <v>0</v>
      </c>
      <c r="HF145">
        <v>0</v>
      </c>
      <c r="HG145">
        <v>3</v>
      </c>
      <c r="HH145">
        <v>3</v>
      </c>
      <c r="HI145">
        <v>6</v>
      </c>
      <c r="HJ145">
        <v>2</v>
      </c>
      <c r="HK145">
        <v>0</v>
      </c>
      <c r="HL145">
        <v>2</v>
      </c>
      <c r="HM145">
        <v>3107</v>
      </c>
      <c r="HN145">
        <v>3196</v>
      </c>
      <c r="HO145">
        <v>6303</v>
      </c>
    </row>
    <row r="146" spans="1:223">
      <c r="A146" t="s">
        <v>1463</v>
      </c>
      <c r="B146">
        <v>17</v>
      </c>
      <c r="C146">
        <v>16</v>
      </c>
      <c r="D146">
        <v>18</v>
      </c>
      <c r="E146">
        <v>20</v>
      </c>
      <c r="F146">
        <v>25</v>
      </c>
      <c r="G146">
        <v>18</v>
      </c>
      <c r="H146">
        <v>17</v>
      </c>
      <c r="I146">
        <v>17</v>
      </c>
      <c r="J146">
        <v>23</v>
      </c>
      <c r="K146">
        <v>15</v>
      </c>
      <c r="L146">
        <v>20</v>
      </c>
      <c r="M146">
        <v>14</v>
      </c>
      <c r="N146">
        <v>21</v>
      </c>
      <c r="O146">
        <v>21</v>
      </c>
      <c r="P146">
        <v>19</v>
      </c>
      <c r="Q146">
        <v>30</v>
      </c>
      <c r="R146">
        <v>21</v>
      </c>
      <c r="S146">
        <v>25</v>
      </c>
      <c r="T146">
        <v>24</v>
      </c>
      <c r="U146">
        <v>28</v>
      </c>
      <c r="V146">
        <v>22</v>
      </c>
      <c r="W146">
        <v>27</v>
      </c>
      <c r="X146">
        <v>31</v>
      </c>
      <c r="Y146">
        <v>15</v>
      </c>
      <c r="Z146">
        <v>26</v>
      </c>
      <c r="AA146">
        <v>21</v>
      </c>
      <c r="AB146">
        <v>11</v>
      </c>
      <c r="AC146">
        <v>18</v>
      </c>
      <c r="AD146">
        <v>24</v>
      </c>
      <c r="AE146">
        <v>29</v>
      </c>
      <c r="AF146">
        <v>26</v>
      </c>
      <c r="AG146">
        <v>41</v>
      </c>
      <c r="AH146">
        <v>39</v>
      </c>
      <c r="AI146">
        <v>37</v>
      </c>
      <c r="AJ146">
        <v>27</v>
      </c>
      <c r="AK146">
        <v>24</v>
      </c>
      <c r="AL146">
        <v>22</v>
      </c>
      <c r="AM146">
        <v>16</v>
      </c>
      <c r="AN146">
        <v>29</v>
      </c>
      <c r="AO146">
        <v>31</v>
      </c>
      <c r="AP146">
        <v>30</v>
      </c>
      <c r="AQ146">
        <v>22</v>
      </c>
      <c r="AR146">
        <v>27</v>
      </c>
      <c r="AS146">
        <v>22</v>
      </c>
      <c r="AT146">
        <v>22</v>
      </c>
      <c r="AU146">
        <v>30</v>
      </c>
      <c r="AV146">
        <v>35</v>
      </c>
      <c r="AW146">
        <v>30</v>
      </c>
      <c r="AX146">
        <v>28</v>
      </c>
      <c r="AY146">
        <v>45</v>
      </c>
      <c r="AZ146">
        <v>31</v>
      </c>
      <c r="BA146">
        <v>24</v>
      </c>
      <c r="BB146">
        <v>32</v>
      </c>
      <c r="BC146">
        <v>34</v>
      </c>
      <c r="BD146">
        <v>25</v>
      </c>
      <c r="BE146">
        <v>32</v>
      </c>
      <c r="BF146">
        <v>22</v>
      </c>
      <c r="BG146">
        <v>37</v>
      </c>
      <c r="BH146">
        <v>39</v>
      </c>
      <c r="BI146">
        <v>19</v>
      </c>
      <c r="BJ146">
        <v>26</v>
      </c>
      <c r="BK146">
        <v>22</v>
      </c>
      <c r="BL146">
        <v>32</v>
      </c>
      <c r="BM146">
        <v>23</v>
      </c>
      <c r="BN146">
        <v>37</v>
      </c>
      <c r="BO146">
        <v>22</v>
      </c>
      <c r="BP146">
        <v>29</v>
      </c>
      <c r="BQ146">
        <v>34</v>
      </c>
      <c r="BR146">
        <v>27</v>
      </c>
      <c r="BS146">
        <v>33</v>
      </c>
      <c r="BT146">
        <v>35</v>
      </c>
      <c r="BU146">
        <v>25</v>
      </c>
      <c r="BV146">
        <v>24</v>
      </c>
      <c r="BW146">
        <v>28</v>
      </c>
      <c r="BX146">
        <v>33</v>
      </c>
      <c r="BY146">
        <v>31</v>
      </c>
      <c r="BZ146">
        <v>43</v>
      </c>
      <c r="CA146">
        <v>24</v>
      </c>
      <c r="CB146">
        <v>44</v>
      </c>
      <c r="CC146">
        <v>37</v>
      </c>
      <c r="CD146">
        <v>36</v>
      </c>
      <c r="CE146">
        <v>30</v>
      </c>
      <c r="CF146">
        <v>36</v>
      </c>
      <c r="CG146">
        <v>29</v>
      </c>
      <c r="CH146">
        <v>35</v>
      </c>
      <c r="CI146">
        <v>29</v>
      </c>
      <c r="CJ146">
        <v>42</v>
      </c>
      <c r="CK146">
        <v>23</v>
      </c>
      <c r="CL146">
        <v>29</v>
      </c>
      <c r="CM146">
        <v>43</v>
      </c>
      <c r="CN146">
        <v>35</v>
      </c>
      <c r="CO146">
        <v>36</v>
      </c>
      <c r="CP146">
        <v>40</v>
      </c>
      <c r="CQ146">
        <v>41</v>
      </c>
      <c r="CR146">
        <v>40</v>
      </c>
      <c r="CS146">
        <v>33</v>
      </c>
      <c r="CT146">
        <v>39</v>
      </c>
      <c r="CU146">
        <v>47</v>
      </c>
      <c r="CV146">
        <v>39</v>
      </c>
      <c r="CW146">
        <v>27</v>
      </c>
      <c r="CX146">
        <v>39</v>
      </c>
      <c r="CY146">
        <v>52</v>
      </c>
      <c r="CZ146">
        <v>28</v>
      </c>
      <c r="DA146">
        <v>33</v>
      </c>
      <c r="DB146">
        <v>38</v>
      </c>
      <c r="DC146">
        <v>38</v>
      </c>
      <c r="DD146">
        <v>33</v>
      </c>
      <c r="DE146">
        <v>35</v>
      </c>
      <c r="DF146">
        <v>42</v>
      </c>
      <c r="DG146">
        <v>35</v>
      </c>
      <c r="DH146">
        <v>32</v>
      </c>
      <c r="DI146">
        <v>33</v>
      </c>
      <c r="DJ146">
        <v>35</v>
      </c>
      <c r="DK146">
        <v>40</v>
      </c>
      <c r="DL146">
        <v>26</v>
      </c>
      <c r="DM146">
        <v>28</v>
      </c>
      <c r="DN146">
        <v>37</v>
      </c>
      <c r="DO146">
        <v>28</v>
      </c>
      <c r="DP146">
        <v>28</v>
      </c>
      <c r="DQ146">
        <v>23</v>
      </c>
      <c r="DR146">
        <v>25</v>
      </c>
      <c r="DS146">
        <v>26</v>
      </c>
      <c r="DT146">
        <v>19</v>
      </c>
      <c r="DU146">
        <v>30</v>
      </c>
      <c r="DV146">
        <v>28</v>
      </c>
      <c r="DW146">
        <v>28</v>
      </c>
      <c r="DX146">
        <v>15</v>
      </c>
      <c r="DY146">
        <v>13</v>
      </c>
      <c r="DZ146">
        <v>20</v>
      </c>
      <c r="EA146">
        <v>17</v>
      </c>
      <c r="EB146">
        <v>14</v>
      </c>
      <c r="EC146">
        <v>17</v>
      </c>
      <c r="ED146">
        <v>14</v>
      </c>
      <c r="EE146">
        <v>13</v>
      </c>
      <c r="EF146">
        <v>17</v>
      </c>
      <c r="EG146">
        <v>20</v>
      </c>
      <c r="EH146">
        <v>20</v>
      </c>
      <c r="EI146">
        <v>24</v>
      </c>
      <c r="EJ146">
        <v>18</v>
      </c>
      <c r="EK146">
        <v>12</v>
      </c>
      <c r="EL146">
        <v>15</v>
      </c>
      <c r="EM146">
        <v>15</v>
      </c>
      <c r="EN146">
        <v>22</v>
      </c>
      <c r="EO146">
        <v>20</v>
      </c>
      <c r="EP146">
        <v>19</v>
      </c>
      <c r="EQ146">
        <v>24</v>
      </c>
      <c r="ER146">
        <v>16</v>
      </c>
      <c r="ES146">
        <v>10</v>
      </c>
      <c r="ET146">
        <v>5</v>
      </c>
      <c r="EU146">
        <v>9</v>
      </c>
      <c r="EV146">
        <v>6</v>
      </c>
      <c r="EW146">
        <v>11</v>
      </c>
      <c r="EX146">
        <v>3</v>
      </c>
      <c r="EY146">
        <v>10</v>
      </c>
      <c r="EZ146">
        <v>4</v>
      </c>
      <c r="FA146">
        <v>9</v>
      </c>
      <c r="FB146">
        <v>2</v>
      </c>
      <c r="FC146">
        <v>8</v>
      </c>
      <c r="FD146">
        <v>4</v>
      </c>
      <c r="FE146">
        <v>8</v>
      </c>
      <c r="FF146">
        <v>5</v>
      </c>
      <c r="FG146">
        <v>9</v>
      </c>
      <c r="FH146">
        <v>3</v>
      </c>
      <c r="FI146">
        <v>5</v>
      </c>
      <c r="FJ146">
        <v>2</v>
      </c>
      <c r="FK146">
        <v>6</v>
      </c>
      <c r="FL146">
        <v>4</v>
      </c>
      <c r="FM146">
        <v>0</v>
      </c>
      <c r="FN146">
        <v>6</v>
      </c>
      <c r="FO146">
        <v>10</v>
      </c>
      <c r="FP146">
        <v>2</v>
      </c>
      <c r="FQ146">
        <v>6</v>
      </c>
      <c r="FR146">
        <v>2</v>
      </c>
      <c r="FS146">
        <v>4</v>
      </c>
      <c r="FT146">
        <v>1</v>
      </c>
      <c r="FU146">
        <v>2</v>
      </c>
      <c r="FV146">
        <v>1</v>
      </c>
      <c r="FW146">
        <v>1</v>
      </c>
      <c r="FX146">
        <v>2</v>
      </c>
      <c r="FY146">
        <v>2</v>
      </c>
      <c r="FZ146">
        <v>1</v>
      </c>
      <c r="GA146">
        <v>0</v>
      </c>
      <c r="GB146">
        <v>1</v>
      </c>
      <c r="GC146">
        <v>0</v>
      </c>
      <c r="GD146">
        <v>1</v>
      </c>
      <c r="GE146">
        <v>1</v>
      </c>
      <c r="GF146">
        <v>0</v>
      </c>
      <c r="GG146">
        <v>0</v>
      </c>
      <c r="GH146">
        <v>0</v>
      </c>
      <c r="GI146">
        <v>0</v>
      </c>
      <c r="GJ146">
        <v>1</v>
      </c>
      <c r="GK146">
        <v>0</v>
      </c>
      <c r="GL146">
        <v>0</v>
      </c>
      <c r="GM146">
        <v>0</v>
      </c>
      <c r="GN146">
        <v>0</v>
      </c>
      <c r="GO146">
        <v>1</v>
      </c>
      <c r="GP146">
        <v>1</v>
      </c>
      <c r="GQ146">
        <v>0</v>
      </c>
      <c r="GR146">
        <v>0</v>
      </c>
      <c r="GS146">
        <v>0</v>
      </c>
      <c r="GT146">
        <v>0</v>
      </c>
      <c r="GU146">
        <v>0</v>
      </c>
      <c r="GV146">
        <v>0</v>
      </c>
      <c r="GW146">
        <v>0</v>
      </c>
      <c r="GY146">
        <f t="shared" si="2"/>
        <v>690</v>
      </c>
      <c r="HA146">
        <v>0</v>
      </c>
      <c r="HB146">
        <v>0</v>
      </c>
      <c r="HC146">
        <v>0</v>
      </c>
      <c r="HD146">
        <v>0</v>
      </c>
      <c r="HE146">
        <v>0</v>
      </c>
      <c r="HF146">
        <v>0</v>
      </c>
      <c r="HG146">
        <v>3</v>
      </c>
      <c r="HH146">
        <v>1</v>
      </c>
      <c r="HI146">
        <v>4</v>
      </c>
      <c r="HJ146">
        <v>0</v>
      </c>
      <c r="HK146">
        <v>0</v>
      </c>
      <c r="HL146">
        <v>0</v>
      </c>
      <c r="HM146">
        <v>2114</v>
      </c>
      <c r="HN146">
        <v>2092</v>
      </c>
      <c r="HO146">
        <v>4206</v>
      </c>
    </row>
    <row r="147" spans="1:223" s="13" customFormat="1">
      <c r="A147" s="13" t="s">
        <v>1573</v>
      </c>
      <c r="B147" s="13">
        <v>32</v>
      </c>
      <c r="C147" s="13">
        <v>37</v>
      </c>
      <c r="D147" s="13">
        <v>34</v>
      </c>
      <c r="E147" s="13">
        <v>42</v>
      </c>
      <c r="F147" s="13">
        <v>53</v>
      </c>
      <c r="G147" s="13">
        <v>41</v>
      </c>
      <c r="H147" s="13">
        <v>34</v>
      </c>
      <c r="I147" s="13">
        <v>35</v>
      </c>
      <c r="J147" s="13">
        <v>50</v>
      </c>
      <c r="K147" s="13">
        <v>40</v>
      </c>
      <c r="L147" s="13">
        <v>54</v>
      </c>
      <c r="M147" s="13">
        <v>54</v>
      </c>
      <c r="N147" s="13">
        <v>49</v>
      </c>
      <c r="O147" s="13">
        <v>39</v>
      </c>
      <c r="P147" s="13">
        <v>47</v>
      </c>
      <c r="Q147" s="13">
        <v>65</v>
      </c>
      <c r="R147" s="13">
        <v>52</v>
      </c>
      <c r="S147" s="13">
        <v>53</v>
      </c>
      <c r="T147" s="13">
        <v>61</v>
      </c>
      <c r="U147" s="13">
        <v>46</v>
      </c>
      <c r="V147" s="13">
        <v>52</v>
      </c>
      <c r="W147" s="13">
        <v>56</v>
      </c>
      <c r="X147" s="13">
        <v>43</v>
      </c>
      <c r="Y147" s="13">
        <v>50</v>
      </c>
      <c r="Z147" s="13">
        <v>52</v>
      </c>
      <c r="AA147" s="13">
        <v>50</v>
      </c>
      <c r="AB147" s="13">
        <v>53</v>
      </c>
      <c r="AC147" s="13">
        <v>54</v>
      </c>
      <c r="AD147" s="13">
        <v>60</v>
      </c>
      <c r="AE147" s="13">
        <v>57</v>
      </c>
      <c r="AF147" s="13">
        <v>42</v>
      </c>
      <c r="AG147" s="13">
        <v>47</v>
      </c>
      <c r="AH147" s="13">
        <v>46</v>
      </c>
      <c r="AI147" s="13">
        <v>62</v>
      </c>
      <c r="AJ147" s="13">
        <v>41</v>
      </c>
      <c r="AK147" s="13">
        <v>45</v>
      </c>
      <c r="AL147" s="13">
        <v>67</v>
      </c>
      <c r="AM147" s="13">
        <v>68</v>
      </c>
      <c r="AN147" s="13">
        <v>265</v>
      </c>
      <c r="AO147" s="13">
        <v>612</v>
      </c>
      <c r="AP147" s="13">
        <v>841</v>
      </c>
      <c r="AQ147" s="13">
        <v>1942</v>
      </c>
      <c r="AR147" s="13">
        <v>558</v>
      </c>
      <c r="AS147" s="13">
        <v>1410</v>
      </c>
      <c r="AT147" s="13">
        <v>365</v>
      </c>
      <c r="AU147" s="13">
        <v>789</v>
      </c>
      <c r="AV147" s="13">
        <v>182</v>
      </c>
      <c r="AW147" s="13">
        <v>239</v>
      </c>
      <c r="AX147" s="13">
        <v>236</v>
      </c>
      <c r="AY147" s="13">
        <v>288</v>
      </c>
      <c r="AZ147" s="13">
        <v>155</v>
      </c>
      <c r="BA147" s="13">
        <v>189</v>
      </c>
      <c r="BB147" s="13">
        <v>129</v>
      </c>
      <c r="BC147" s="13">
        <v>136</v>
      </c>
      <c r="BD147" s="13">
        <v>86</v>
      </c>
      <c r="BE147" s="13">
        <v>96</v>
      </c>
      <c r="BF147" s="13">
        <v>77</v>
      </c>
      <c r="BG147" s="13">
        <v>79</v>
      </c>
      <c r="BH147" s="13">
        <v>66</v>
      </c>
      <c r="BI147" s="13">
        <v>87</v>
      </c>
      <c r="BJ147" s="13">
        <v>91</v>
      </c>
      <c r="BK147" s="13">
        <v>68</v>
      </c>
      <c r="BL147" s="13">
        <v>61</v>
      </c>
      <c r="BM147" s="13">
        <v>63</v>
      </c>
      <c r="BN147" s="13">
        <v>62</v>
      </c>
      <c r="BO147" s="13">
        <v>48</v>
      </c>
      <c r="BP147" s="13">
        <v>82</v>
      </c>
      <c r="BQ147" s="13">
        <v>74</v>
      </c>
      <c r="BR147" s="13">
        <v>64</v>
      </c>
      <c r="BS147" s="13">
        <v>60</v>
      </c>
      <c r="BT147" s="13">
        <v>53</v>
      </c>
      <c r="BU147" s="13">
        <v>58</v>
      </c>
      <c r="BV147" s="13">
        <v>64</v>
      </c>
      <c r="BW147" s="13">
        <v>63</v>
      </c>
      <c r="BX147" s="13">
        <v>66</v>
      </c>
      <c r="BY147" s="13">
        <v>63</v>
      </c>
      <c r="BZ147" s="13">
        <v>82</v>
      </c>
      <c r="CA147" s="13">
        <v>73</v>
      </c>
      <c r="CB147" s="13">
        <v>70</v>
      </c>
      <c r="CC147" s="13">
        <v>78</v>
      </c>
      <c r="CD147" s="13">
        <v>77</v>
      </c>
      <c r="CE147" s="13">
        <v>81</v>
      </c>
      <c r="CF147" s="13">
        <v>66</v>
      </c>
      <c r="CG147" s="13">
        <v>72</v>
      </c>
      <c r="CH147" s="13">
        <v>101</v>
      </c>
      <c r="CI147" s="13">
        <v>86</v>
      </c>
      <c r="CJ147" s="13">
        <v>81</v>
      </c>
      <c r="CK147" s="13">
        <v>73</v>
      </c>
      <c r="CL147" s="13">
        <v>60</v>
      </c>
      <c r="CM147" s="13">
        <v>81</v>
      </c>
      <c r="CN147" s="13">
        <v>81</v>
      </c>
      <c r="CO147" s="13">
        <v>89</v>
      </c>
      <c r="CP147" s="13">
        <v>75</v>
      </c>
      <c r="CQ147" s="13">
        <v>81</v>
      </c>
      <c r="CR147" s="13">
        <v>69</v>
      </c>
      <c r="CS147" s="13">
        <v>80</v>
      </c>
      <c r="CT147" s="13">
        <v>76</v>
      </c>
      <c r="CU147" s="13">
        <v>86</v>
      </c>
      <c r="CV147" s="13">
        <v>91</v>
      </c>
      <c r="CW147" s="13">
        <v>94</v>
      </c>
      <c r="CX147" s="13">
        <v>63</v>
      </c>
      <c r="CY147" s="13">
        <v>94</v>
      </c>
      <c r="CZ147" s="13">
        <v>97</v>
      </c>
      <c r="DA147" s="13">
        <v>85</v>
      </c>
      <c r="DB147" s="13">
        <v>51</v>
      </c>
      <c r="DC147" s="13">
        <v>81</v>
      </c>
      <c r="DD147" s="13">
        <v>64</v>
      </c>
      <c r="DE147" s="13">
        <v>68</v>
      </c>
      <c r="DF147" s="13">
        <v>60</v>
      </c>
      <c r="DG147" s="13">
        <v>77</v>
      </c>
      <c r="DH147" s="13">
        <v>68</v>
      </c>
      <c r="DI147" s="13">
        <v>66</v>
      </c>
      <c r="DJ147" s="13">
        <v>65</v>
      </c>
      <c r="DK147" s="13">
        <v>73</v>
      </c>
      <c r="DL147" s="13">
        <v>53</v>
      </c>
      <c r="DM147" s="13">
        <v>52</v>
      </c>
      <c r="DN147" s="13">
        <v>65</v>
      </c>
      <c r="DO147" s="13">
        <v>50</v>
      </c>
      <c r="DP147" s="13">
        <v>70</v>
      </c>
      <c r="DQ147" s="13">
        <v>66</v>
      </c>
      <c r="DR147" s="13">
        <v>49</v>
      </c>
      <c r="DS147" s="13">
        <v>57</v>
      </c>
      <c r="DT147" s="13">
        <v>36</v>
      </c>
      <c r="DU147" s="13">
        <v>53</v>
      </c>
      <c r="DV147" s="13">
        <v>38</v>
      </c>
      <c r="DW147" s="13">
        <v>52</v>
      </c>
      <c r="DX147" s="13">
        <v>42</v>
      </c>
      <c r="DY147" s="13">
        <v>53</v>
      </c>
      <c r="DZ147" s="13">
        <v>35</v>
      </c>
      <c r="EA147" s="13">
        <v>38</v>
      </c>
      <c r="EB147" s="13">
        <v>44</v>
      </c>
      <c r="EC147" s="13">
        <v>39</v>
      </c>
      <c r="ED147" s="13">
        <v>28</v>
      </c>
      <c r="EE147" s="13">
        <v>47</v>
      </c>
      <c r="EF147" s="13">
        <v>34</v>
      </c>
      <c r="EG147" s="13">
        <v>31</v>
      </c>
      <c r="EH147" s="13">
        <v>39</v>
      </c>
      <c r="EI147" s="13">
        <v>42</v>
      </c>
      <c r="EJ147" s="13">
        <v>20</v>
      </c>
      <c r="EK147" s="13">
        <v>42</v>
      </c>
      <c r="EL147" s="13">
        <v>28</v>
      </c>
      <c r="EM147" s="13">
        <v>41</v>
      </c>
      <c r="EN147" s="13">
        <v>34</v>
      </c>
      <c r="EO147" s="13">
        <v>40</v>
      </c>
      <c r="EP147" s="13">
        <v>35</v>
      </c>
      <c r="EQ147" s="13">
        <v>38</v>
      </c>
      <c r="ER147" s="13">
        <v>25</v>
      </c>
      <c r="ES147" s="13">
        <v>39</v>
      </c>
      <c r="ET147" s="13">
        <v>13</v>
      </c>
      <c r="EU147" s="13">
        <v>33</v>
      </c>
      <c r="EV147" s="13">
        <v>23</v>
      </c>
      <c r="EW147" s="13">
        <v>16</v>
      </c>
      <c r="EX147" s="13">
        <v>9</v>
      </c>
      <c r="EY147" s="13">
        <v>26</v>
      </c>
      <c r="EZ147" s="13">
        <v>16</v>
      </c>
      <c r="FA147" s="13">
        <v>18</v>
      </c>
      <c r="FB147" s="13">
        <v>17</v>
      </c>
      <c r="FC147" s="13">
        <v>16</v>
      </c>
      <c r="FD147" s="13">
        <v>11</v>
      </c>
      <c r="FE147" s="13">
        <v>25</v>
      </c>
      <c r="FF147" s="13">
        <v>8</v>
      </c>
      <c r="FG147" s="13">
        <v>15</v>
      </c>
      <c r="FH147" s="13">
        <v>3</v>
      </c>
      <c r="FI147" s="13">
        <v>23</v>
      </c>
      <c r="FJ147" s="13">
        <v>7</v>
      </c>
      <c r="FK147" s="13">
        <v>12</v>
      </c>
      <c r="FL147" s="13">
        <v>6</v>
      </c>
      <c r="FM147" s="13">
        <v>11</v>
      </c>
      <c r="FN147" s="13">
        <v>7</v>
      </c>
      <c r="FO147" s="13">
        <v>12</v>
      </c>
      <c r="FP147" s="13">
        <v>5</v>
      </c>
      <c r="FQ147" s="13">
        <v>5</v>
      </c>
      <c r="FR147" s="13">
        <v>4</v>
      </c>
      <c r="FS147" s="13">
        <v>7</v>
      </c>
      <c r="FT147" s="13">
        <v>3</v>
      </c>
      <c r="FU147" s="13">
        <v>5</v>
      </c>
      <c r="FV147" s="13">
        <v>1</v>
      </c>
      <c r="FW147" s="13">
        <v>3</v>
      </c>
      <c r="FX147" s="13">
        <v>3</v>
      </c>
      <c r="FY147" s="13">
        <v>3</v>
      </c>
      <c r="FZ147" s="13">
        <v>2</v>
      </c>
      <c r="GA147" s="13">
        <v>0</v>
      </c>
      <c r="GB147" s="13">
        <v>2</v>
      </c>
      <c r="GC147" s="13">
        <v>2</v>
      </c>
      <c r="GD147" s="13">
        <v>1</v>
      </c>
      <c r="GE147" s="13">
        <v>1</v>
      </c>
      <c r="GF147" s="13">
        <v>1</v>
      </c>
      <c r="GG147" s="13">
        <v>1</v>
      </c>
      <c r="GH147" s="13">
        <v>0</v>
      </c>
      <c r="GI147" s="13">
        <v>0</v>
      </c>
      <c r="GJ147" s="13">
        <v>0</v>
      </c>
      <c r="GK147" s="13">
        <v>0</v>
      </c>
      <c r="GL147" s="13">
        <v>0</v>
      </c>
      <c r="GM147" s="13">
        <v>2</v>
      </c>
      <c r="GN147" s="13">
        <v>1</v>
      </c>
      <c r="GO147" s="13">
        <v>0</v>
      </c>
      <c r="GP147" s="13">
        <v>0</v>
      </c>
      <c r="GQ147" s="13">
        <v>0</v>
      </c>
      <c r="GR147" s="13">
        <v>0</v>
      </c>
      <c r="GS147" s="13">
        <v>0</v>
      </c>
      <c r="GT147" s="13">
        <v>0</v>
      </c>
      <c r="GU147" s="13">
        <v>0</v>
      </c>
      <c r="GV147" s="13">
        <v>0</v>
      </c>
      <c r="GW147" s="13">
        <v>0</v>
      </c>
      <c r="GY147">
        <f t="shared" si="2"/>
        <v>1478</v>
      </c>
      <c r="HA147" s="13">
        <v>0</v>
      </c>
      <c r="HB147" s="13">
        <v>0</v>
      </c>
      <c r="HC147" s="13">
        <v>0</v>
      </c>
      <c r="HD147" s="13">
        <v>7</v>
      </c>
      <c r="HE147" s="13">
        <v>3</v>
      </c>
      <c r="HF147" s="13">
        <v>10</v>
      </c>
      <c r="HG147" s="13">
        <v>14</v>
      </c>
      <c r="HH147" s="13">
        <v>4</v>
      </c>
      <c r="HI147" s="13">
        <v>18</v>
      </c>
      <c r="HJ147" s="13">
        <v>2</v>
      </c>
      <c r="HK147" s="13">
        <v>2</v>
      </c>
      <c r="HL147" s="13">
        <v>4</v>
      </c>
      <c r="HM147" s="13">
        <v>6663</v>
      </c>
      <c r="HN147" s="13">
        <v>9848</v>
      </c>
      <c r="HO147" s="13">
        <v>16511</v>
      </c>
    </row>
    <row r="148" spans="1:223" s="13" customFormat="1">
      <c r="A148" s="13" t="s">
        <v>1574</v>
      </c>
      <c r="B148" s="13">
        <v>32</v>
      </c>
      <c r="C148" s="13">
        <v>37</v>
      </c>
      <c r="D148" s="13">
        <v>34</v>
      </c>
      <c r="E148" s="13">
        <v>42</v>
      </c>
      <c r="F148" s="13">
        <v>53</v>
      </c>
      <c r="G148" s="13">
        <v>41</v>
      </c>
      <c r="H148" s="13">
        <v>34</v>
      </c>
      <c r="I148" s="13">
        <v>35</v>
      </c>
      <c r="J148" s="13">
        <v>50</v>
      </c>
      <c r="K148" s="13">
        <v>40</v>
      </c>
      <c r="L148" s="13">
        <v>54</v>
      </c>
      <c r="M148" s="13">
        <v>54</v>
      </c>
      <c r="N148" s="13">
        <v>49</v>
      </c>
      <c r="O148" s="13">
        <v>39</v>
      </c>
      <c r="P148" s="13">
        <v>47</v>
      </c>
      <c r="Q148" s="13">
        <v>65</v>
      </c>
      <c r="R148" s="13">
        <v>52</v>
      </c>
      <c r="S148" s="13">
        <v>53</v>
      </c>
      <c r="T148" s="13">
        <v>61</v>
      </c>
      <c r="U148" s="13">
        <v>46</v>
      </c>
      <c r="V148" s="13">
        <v>52</v>
      </c>
      <c r="W148" s="13">
        <v>56</v>
      </c>
      <c r="X148" s="13">
        <v>43</v>
      </c>
      <c r="Y148" s="13">
        <v>50</v>
      </c>
      <c r="Z148" s="13">
        <v>52</v>
      </c>
      <c r="AA148" s="13">
        <v>50</v>
      </c>
      <c r="AB148" s="13">
        <v>53</v>
      </c>
      <c r="AC148" s="13">
        <v>54</v>
      </c>
      <c r="AD148" s="13">
        <v>60</v>
      </c>
      <c r="AE148" s="13">
        <v>57</v>
      </c>
      <c r="AF148" s="13">
        <v>42</v>
      </c>
      <c r="AG148" s="13">
        <v>47</v>
      </c>
      <c r="AH148" s="13">
        <v>46</v>
      </c>
      <c r="AI148" s="13">
        <v>62</v>
      </c>
      <c r="AJ148" s="13">
        <v>41</v>
      </c>
      <c r="AK148" s="13">
        <v>45</v>
      </c>
      <c r="AL148" s="13">
        <v>67</v>
      </c>
      <c r="AM148" s="13">
        <v>68</v>
      </c>
      <c r="AN148" s="13">
        <v>265</v>
      </c>
      <c r="AO148" s="13">
        <v>612</v>
      </c>
      <c r="AP148" s="13">
        <v>841</v>
      </c>
      <c r="AQ148" s="13">
        <v>1942</v>
      </c>
      <c r="AR148" s="13">
        <v>558</v>
      </c>
      <c r="AS148" s="13">
        <v>1410</v>
      </c>
      <c r="AT148" s="13">
        <v>365</v>
      </c>
      <c r="AU148" s="13">
        <v>789</v>
      </c>
      <c r="AV148" s="13">
        <v>182</v>
      </c>
      <c r="AW148" s="13">
        <v>239</v>
      </c>
      <c r="AX148" s="13">
        <v>236</v>
      </c>
      <c r="AY148" s="13">
        <v>288</v>
      </c>
      <c r="AZ148" s="13">
        <v>155</v>
      </c>
      <c r="BA148" s="13">
        <v>189</v>
      </c>
      <c r="BB148" s="13">
        <v>129</v>
      </c>
      <c r="BC148" s="13">
        <v>136</v>
      </c>
      <c r="BD148" s="13">
        <v>86</v>
      </c>
      <c r="BE148" s="13">
        <v>96</v>
      </c>
      <c r="BF148" s="13">
        <v>77</v>
      </c>
      <c r="BG148" s="13">
        <v>79</v>
      </c>
      <c r="BH148" s="13">
        <v>66</v>
      </c>
      <c r="BI148" s="13">
        <v>87</v>
      </c>
      <c r="BJ148" s="13">
        <v>91</v>
      </c>
      <c r="BK148" s="13">
        <v>68</v>
      </c>
      <c r="BL148" s="13">
        <v>61</v>
      </c>
      <c r="BM148" s="13">
        <v>63</v>
      </c>
      <c r="BN148" s="13">
        <v>62</v>
      </c>
      <c r="BO148" s="13">
        <v>48</v>
      </c>
      <c r="BP148" s="13">
        <v>82</v>
      </c>
      <c r="BQ148" s="13">
        <v>74</v>
      </c>
      <c r="BR148" s="13">
        <v>64</v>
      </c>
      <c r="BS148" s="13">
        <v>60</v>
      </c>
      <c r="BT148" s="13">
        <v>53</v>
      </c>
      <c r="BU148" s="13">
        <v>58</v>
      </c>
      <c r="BV148" s="13">
        <v>64</v>
      </c>
      <c r="BW148" s="13">
        <v>63</v>
      </c>
      <c r="BX148" s="13">
        <v>66</v>
      </c>
      <c r="BY148" s="13">
        <v>63</v>
      </c>
      <c r="BZ148" s="13">
        <v>82</v>
      </c>
      <c r="CA148" s="13">
        <v>73</v>
      </c>
      <c r="CB148" s="13">
        <v>70</v>
      </c>
      <c r="CC148" s="13">
        <v>78</v>
      </c>
      <c r="CD148" s="13">
        <v>77</v>
      </c>
      <c r="CE148" s="13">
        <v>81</v>
      </c>
      <c r="CF148" s="13">
        <v>66</v>
      </c>
      <c r="CG148" s="13">
        <v>72</v>
      </c>
      <c r="CH148" s="13">
        <v>101</v>
      </c>
      <c r="CI148" s="13">
        <v>86</v>
      </c>
      <c r="CJ148" s="13">
        <v>81</v>
      </c>
      <c r="CK148" s="13">
        <v>73</v>
      </c>
      <c r="CL148" s="13">
        <v>60</v>
      </c>
      <c r="CM148" s="13">
        <v>81</v>
      </c>
      <c r="CN148" s="13">
        <v>81</v>
      </c>
      <c r="CO148" s="13">
        <v>89</v>
      </c>
      <c r="CP148" s="13">
        <v>75</v>
      </c>
      <c r="CQ148" s="13">
        <v>81</v>
      </c>
      <c r="CR148" s="13">
        <v>69</v>
      </c>
      <c r="CS148" s="13">
        <v>80</v>
      </c>
      <c r="CT148" s="13">
        <v>76</v>
      </c>
      <c r="CU148" s="13">
        <v>86</v>
      </c>
      <c r="CV148" s="13">
        <v>91</v>
      </c>
      <c r="CW148" s="13">
        <v>94</v>
      </c>
      <c r="CX148" s="13">
        <v>63</v>
      </c>
      <c r="CY148" s="13">
        <v>94</v>
      </c>
      <c r="CZ148" s="13">
        <v>97</v>
      </c>
      <c r="DA148" s="13">
        <v>85</v>
      </c>
      <c r="DB148" s="13">
        <v>51</v>
      </c>
      <c r="DC148" s="13">
        <v>81</v>
      </c>
      <c r="DD148" s="13">
        <v>64</v>
      </c>
      <c r="DE148" s="13">
        <v>68</v>
      </c>
      <c r="DF148" s="13">
        <v>60</v>
      </c>
      <c r="DG148" s="13">
        <v>77</v>
      </c>
      <c r="DH148" s="13">
        <v>68</v>
      </c>
      <c r="DI148" s="13">
        <v>66</v>
      </c>
      <c r="DJ148" s="13">
        <v>65</v>
      </c>
      <c r="DK148" s="13">
        <v>73</v>
      </c>
      <c r="DL148" s="13">
        <v>53</v>
      </c>
      <c r="DM148" s="13">
        <v>52</v>
      </c>
      <c r="DN148" s="13">
        <v>65</v>
      </c>
      <c r="DO148" s="13">
        <v>50</v>
      </c>
      <c r="DP148" s="13">
        <v>70</v>
      </c>
      <c r="DQ148" s="13">
        <v>66</v>
      </c>
      <c r="DR148" s="13">
        <v>49</v>
      </c>
      <c r="DS148" s="13">
        <v>57</v>
      </c>
      <c r="DT148" s="13">
        <v>36</v>
      </c>
      <c r="DU148" s="13">
        <v>53</v>
      </c>
      <c r="DV148" s="13">
        <v>38</v>
      </c>
      <c r="DW148" s="13">
        <v>52</v>
      </c>
      <c r="DX148" s="13">
        <v>42</v>
      </c>
      <c r="DY148" s="13">
        <v>53</v>
      </c>
      <c r="DZ148" s="13">
        <v>35</v>
      </c>
      <c r="EA148" s="13">
        <v>38</v>
      </c>
      <c r="EB148" s="13">
        <v>44</v>
      </c>
      <c r="EC148" s="13">
        <v>39</v>
      </c>
      <c r="ED148" s="13">
        <v>28</v>
      </c>
      <c r="EE148" s="13">
        <v>47</v>
      </c>
      <c r="EF148" s="13">
        <v>34</v>
      </c>
      <c r="EG148" s="13">
        <v>31</v>
      </c>
      <c r="EH148" s="13">
        <v>39</v>
      </c>
      <c r="EI148" s="13">
        <v>42</v>
      </c>
      <c r="EJ148" s="13">
        <v>20</v>
      </c>
      <c r="EK148" s="13">
        <v>42</v>
      </c>
      <c r="EL148" s="13">
        <v>28</v>
      </c>
      <c r="EM148" s="13">
        <v>41</v>
      </c>
      <c r="EN148" s="13">
        <v>34</v>
      </c>
      <c r="EO148" s="13">
        <v>40</v>
      </c>
      <c r="EP148" s="13">
        <v>35</v>
      </c>
      <c r="EQ148" s="13">
        <v>38</v>
      </c>
      <c r="ER148" s="13">
        <v>25</v>
      </c>
      <c r="ES148" s="13">
        <v>39</v>
      </c>
      <c r="ET148" s="13">
        <v>13</v>
      </c>
      <c r="EU148" s="13">
        <v>33</v>
      </c>
      <c r="EV148" s="13">
        <v>23</v>
      </c>
      <c r="EW148" s="13">
        <v>16</v>
      </c>
      <c r="EX148" s="13">
        <v>9</v>
      </c>
      <c r="EY148" s="13">
        <v>26</v>
      </c>
      <c r="EZ148" s="13">
        <v>16</v>
      </c>
      <c r="FA148" s="13">
        <v>18</v>
      </c>
      <c r="FB148" s="13">
        <v>17</v>
      </c>
      <c r="FC148" s="13">
        <v>16</v>
      </c>
      <c r="FD148" s="13">
        <v>11</v>
      </c>
      <c r="FE148" s="13">
        <v>25</v>
      </c>
      <c r="FF148" s="13">
        <v>8</v>
      </c>
      <c r="FG148" s="13">
        <v>15</v>
      </c>
      <c r="FH148" s="13">
        <v>3</v>
      </c>
      <c r="FI148" s="13">
        <v>23</v>
      </c>
      <c r="FJ148" s="13">
        <v>7</v>
      </c>
      <c r="FK148" s="13">
        <v>12</v>
      </c>
      <c r="FL148" s="13">
        <v>6</v>
      </c>
      <c r="FM148" s="13">
        <v>11</v>
      </c>
      <c r="FN148" s="13">
        <v>7</v>
      </c>
      <c r="FO148" s="13">
        <v>12</v>
      </c>
      <c r="FP148" s="13">
        <v>5</v>
      </c>
      <c r="FQ148" s="13">
        <v>5</v>
      </c>
      <c r="FR148" s="13">
        <v>4</v>
      </c>
      <c r="FS148" s="13">
        <v>7</v>
      </c>
      <c r="FT148" s="13">
        <v>3</v>
      </c>
      <c r="FU148" s="13">
        <v>5</v>
      </c>
      <c r="FV148" s="13">
        <v>1</v>
      </c>
      <c r="FW148" s="13">
        <v>3</v>
      </c>
      <c r="FX148" s="13">
        <v>3</v>
      </c>
      <c r="FY148" s="13">
        <v>3</v>
      </c>
      <c r="FZ148" s="13">
        <v>2</v>
      </c>
      <c r="GA148" s="13">
        <v>0</v>
      </c>
      <c r="GB148" s="13">
        <v>2</v>
      </c>
      <c r="GC148" s="13">
        <v>2</v>
      </c>
      <c r="GD148" s="13">
        <v>1</v>
      </c>
      <c r="GE148" s="13">
        <v>1</v>
      </c>
      <c r="GF148" s="13">
        <v>1</v>
      </c>
      <c r="GG148" s="13">
        <v>1</v>
      </c>
      <c r="GH148" s="13">
        <v>0</v>
      </c>
      <c r="GI148" s="13">
        <v>0</v>
      </c>
      <c r="GJ148" s="13">
        <v>0</v>
      </c>
      <c r="GK148" s="13">
        <v>0</v>
      </c>
      <c r="GL148" s="13">
        <v>0</v>
      </c>
      <c r="GM148" s="13">
        <v>2</v>
      </c>
      <c r="GN148" s="13">
        <v>1</v>
      </c>
      <c r="GO148" s="13">
        <v>0</v>
      </c>
      <c r="GP148" s="13">
        <v>0</v>
      </c>
      <c r="GQ148" s="13">
        <v>0</v>
      </c>
      <c r="GR148" s="13">
        <v>0</v>
      </c>
      <c r="GS148" s="13">
        <v>0</v>
      </c>
      <c r="GT148" s="13">
        <v>0</v>
      </c>
      <c r="GU148" s="13">
        <v>0</v>
      </c>
      <c r="GV148" s="13">
        <v>0</v>
      </c>
      <c r="GW148" s="13">
        <v>0</v>
      </c>
      <c r="GY148">
        <f t="shared" si="2"/>
        <v>1478</v>
      </c>
      <c r="HA148" s="13">
        <v>0</v>
      </c>
      <c r="HB148" s="13">
        <v>0</v>
      </c>
      <c r="HC148" s="13">
        <v>0</v>
      </c>
      <c r="HD148" s="13">
        <v>7</v>
      </c>
      <c r="HE148" s="13">
        <v>3</v>
      </c>
      <c r="HF148" s="13">
        <v>10</v>
      </c>
      <c r="HG148" s="13">
        <v>14</v>
      </c>
      <c r="HH148" s="13">
        <v>4</v>
      </c>
      <c r="HI148" s="13">
        <v>18</v>
      </c>
      <c r="HJ148" s="13">
        <v>2</v>
      </c>
      <c r="HK148" s="13">
        <v>2</v>
      </c>
      <c r="HL148" s="13">
        <v>4</v>
      </c>
      <c r="HM148" s="13">
        <v>6663</v>
      </c>
      <c r="HN148" s="13">
        <v>9848</v>
      </c>
      <c r="HO148" s="13">
        <v>16511</v>
      </c>
    </row>
    <row r="149" spans="1:223" s="371" customFormat="1">
      <c r="A149" s="371" t="s">
        <v>1575</v>
      </c>
      <c r="B149" s="371">
        <v>36</v>
      </c>
      <c r="C149" s="371">
        <v>40</v>
      </c>
      <c r="D149" s="371">
        <v>37</v>
      </c>
      <c r="E149" s="371">
        <v>43</v>
      </c>
      <c r="F149" s="371">
        <v>43</v>
      </c>
      <c r="G149" s="371">
        <v>30</v>
      </c>
      <c r="H149" s="371">
        <v>45</v>
      </c>
      <c r="I149" s="371">
        <v>39</v>
      </c>
      <c r="J149" s="371">
        <v>42</v>
      </c>
      <c r="K149" s="371">
        <v>38</v>
      </c>
      <c r="L149" s="371">
        <v>36</v>
      </c>
      <c r="M149" s="371">
        <v>56</v>
      </c>
      <c r="N149" s="371">
        <v>47</v>
      </c>
      <c r="O149" s="371">
        <v>43</v>
      </c>
      <c r="P149" s="371">
        <v>55</v>
      </c>
      <c r="Q149" s="371">
        <v>56</v>
      </c>
      <c r="R149" s="371">
        <v>37</v>
      </c>
      <c r="S149" s="371">
        <v>59</v>
      </c>
      <c r="T149" s="371">
        <v>57</v>
      </c>
      <c r="U149" s="371">
        <v>54</v>
      </c>
      <c r="V149" s="371">
        <v>48</v>
      </c>
      <c r="W149" s="371">
        <v>55</v>
      </c>
      <c r="X149" s="371">
        <v>50</v>
      </c>
      <c r="Y149" s="371">
        <v>43</v>
      </c>
      <c r="Z149" s="371">
        <v>55</v>
      </c>
      <c r="AA149" s="371">
        <v>48</v>
      </c>
      <c r="AB149" s="371">
        <v>49</v>
      </c>
      <c r="AC149" s="371">
        <v>46</v>
      </c>
      <c r="AD149" s="371">
        <v>46</v>
      </c>
      <c r="AE149" s="371">
        <v>59</v>
      </c>
      <c r="AF149" s="371">
        <v>60</v>
      </c>
      <c r="AG149" s="371">
        <v>49</v>
      </c>
      <c r="AH149" s="371">
        <v>40</v>
      </c>
      <c r="AI149" s="371">
        <v>58</v>
      </c>
      <c r="AJ149" s="371">
        <v>65</v>
      </c>
      <c r="AK149" s="371">
        <v>51</v>
      </c>
      <c r="AL149" s="371">
        <v>55</v>
      </c>
      <c r="AM149" s="371">
        <v>52</v>
      </c>
      <c r="AN149" s="371">
        <v>53</v>
      </c>
      <c r="AO149" s="371">
        <v>43</v>
      </c>
      <c r="AP149" s="371">
        <v>48</v>
      </c>
      <c r="AQ149" s="371">
        <v>48</v>
      </c>
      <c r="AR149" s="371">
        <v>54</v>
      </c>
      <c r="AS149" s="371">
        <v>43</v>
      </c>
      <c r="AT149" s="371">
        <v>47</v>
      </c>
      <c r="AU149" s="371">
        <v>51</v>
      </c>
      <c r="AV149" s="371">
        <v>65</v>
      </c>
      <c r="AW149" s="371">
        <v>55</v>
      </c>
      <c r="AX149" s="371">
        <v>63</v>
      </c>
      <c r="AY149" s="371">
        <v>71</v>
      </c>
      <c r="AZ149" s="371">
        <v>55</v>
      </c>
      <c r="BA149" s="371">
        <v>77</v>
      </c>
      <c r="BB149" s="371">
        <v>58</v>
      </c>
      <c r="BC149" s="371">
        <v>57</v>
      </c>
      <c r="BD149" s="371">
        <v>66</v>
      </c>
      <c r="BE149" s="371">
        <v>70</v>
      </c>
      <c r="BF149" s="371">
        <v>67</v>
      </c>
      <c r="BG149" s="371">
        <v>62</v>
      </c>
      <c r="BH149" s="371">
        <v>70</v>
      </c>
      <c r="BI149" s="371">
        <v>65</v>
      </c>
      <c r="BJ149" s="371">
        <v>63</v>
      </c>
      <c r="BK149" s="371">
        <v>55</v>
      </c>
      <c r="BL149" s="371">
        <v>55</v>
      </c>
      <c r="BM149" s="371">
        <v>63</v>
      </c>
      <c r="BN149" s="371">
        <v>56</v>
      </c>
      <c r="BO149" s="371">
        <v>59</v>
      </c>
      <c r="BP149" s="371">
        <v>51</v>
      </c>
      <c r="BQ149" s="371">
        <v>56</v>
      </c>
      <c r="BR149" s="371">
        <v>63</v>
      </c>
      <c r="BS149" s="371">
        <v>62</v>
      </c>
      <c r="BT149" s="371">
        <v>62</v>
      </c>
      <c r="BU149" s="371">
        <v>61</v>
      </c>
      <c r="BV149" s="371">
        <v>53</v>
      </c>
      <c r="BW149" s="371">
        <v>65</v>
      </c>
      <c r="BX149" s="371">
        <v>70</v>
      </c>
      <c r="BY149" s="371">
        <v>54</v>
      </c>
      <c r="BZ149" s="371">
        <v>73</v>
      </c>
      <c r="CA149" s="371">
        <v>78</v>
      </c>
      <c r="CB149" s="371">
        <v>68</v>
      </c>
      <c r="CC149" s="371">
        <v>78</v>
      </c>
      <c r="CD149" s="371">
        <v>89</v>
      </c>
      <c r="CE149" s="371">
        <v>71</v>
      </c>
      <c r="CF149" s="371">
        <v>90</v>
      </c>
      <c r="CG149" s="371">
        <v>60</v>
      </c>
      <c r="CH149" s="371">
        <v>84</v>
      </c>
      <c r="CI149" s="371">
        <v>84</v>
      </c>
      <c r="CJ149" s="371">
        <v>78</v>
      </c>
      <c r="CK149" s="371">
        <v>89</v>
      </c>
      <c r="CL149" s="371">
        <v>72</v>
      </c>
      <c r="CM149" s="371">
        <v>70</v>
      </c>
      <c r="CN149" s="371">
        <v>78</v>
      </c>
      <c r="CO149" s="371">
        <v>89</v>
      </c>
      <c r="CP149" s="371">
        <v>78</v>
      </c>
      <c r="CQ149" s="371">
        <v>96</v>
      </c>
      <c r="CR149" s="371">
        <v>95</v>
      </c>
      <c r="CS149" s="371">
        <v>88</v>
      </c>
      <c r="CT149" s="371">
        <v>78</v>
      </c>
      <c r="CU149" s="371">
        <v>84</v>
      </c>
      <c r="CV149" s="371">
        <v>74</v>
      </c>
      <c r="CW149" s="371">
        <v>108</v>
      </c>
      <c r="CX149" s="371">
        <v>69</v>
      </c>
      <c r="CY149" s="371">
        <v>100</v>
      </c>
      <c r="CZ149" s="371">
        <v>74</v>
      </c>
      <c r="DA149" s="371">
        <v>85</v>
      </c>
      <c r="DB149" s="371">
        <v>67</v>
      </c>
      <c r="DC149" s="371">
        <v>70</v>
      </c>
      <c r="DD149" s="371">
        <v>74</v>
      </c>
      <c r="DE149" s="371">
        <v>80</v>
      </c>
      <c r="DF149" s="371">
        <v>56</v>
      </c>
      <c r="DG149" s="371">
        <v>90</v>
      </c>
      <c r="DH149" s="371">
        <v>82</v>
      </c>
      <c r="DI149" s="371">
        <v>73</v>
      </c>
      <c r="DJ149" s="371">
        <v>58</v>
      </c>
      <c r="DK149" s="371">
        <v>74</v>
      </c>
      <c r="DL149" s="371">
        <v>53</v>
      </c>
      <c r="DM149" s="371">
        <v>53</v>
      </c>
      <c r="DN149" s="371">
        <v>51</v>
      </c>
      <c r="DO149" s="371">
        <v>58</v>
      </c>
      <c r="DP149" s="371">
        <v>48</v>
      </c>
      <c r="DQ149" s="371">
        <v>75</v>
      </c>
      <c r="DR149" s="371">
        <v>53</v>
      </c>
      <c r="DS149" s="371">
        <v>55</v>
      </c>
      <c r="DT149" s="371">
        <v>44</v>
      </c>
      <c r="DU149" s="371">
        <v>51</v>
      </c>
      <c r="DV149" s="371">
        <v>44</v>
      </c>
      <c r="DW149" s="371">
        <v>39</v>
      </c>
      <c r="DX149" s="371">
        <v>37</v>
      </c>
      <c r="DY149" s="371">
        <v>36</v>
      </c>
      <c r="DZ149" s="371">
        <v>40</v>
      </c>
      <c r="EA149" s="371">
        <v>43</v>
      </c>
      <c r="EB149" s="371">
        <v>39</v>
      </c>
      <c r="EC149" s="371">
        <v>40</v>
      </c>
      <c r="ED149" s="371">
        <v>26</v>
      </c>
      <c r="EE149" s="371">
        <v>44</v>
      </c>
      <c r="EF149" s="371">
        <v>31</v>
      </c>
      <c r="EG149" s="371">
        <v>25</v>
      </c>
      <c r="EH149" s="371">
        <v>26</v>
      </c>
      <c r="EI149" s="371">
        <v>42</v>
      </c>
      <c r="EJ149" s="371">
        <v>35</v>
      </c>
      <c r="EK149" s="371">
        <v>38</v>
      </c>
      <c r="EL149" s="371">
        <v>16</v>
      </c>
      <c r="EM149" s="371">
        <v>49</v>
      </c>
      <c r="EN149" s="371">
        <v>19</v>
      </c>
      <c r="EO149" s="371">
        <v>38</v>
      </c>
      <c r="EP149" s="371">
        <v>25</v>
      </c>
      <c r="EQ149" s="371">
        <v>23</v>
      </c>
      <c r="ER149" s="371">
        <v>23</v>
      </c>
      <c r="ES149" s="371">
        <v>30</v>
      </c>
      <c r="ET149" s="371">
        <v>25</v>
      </c>
      <c r="EU149" s="371">
        <v>26</v>
      </c>
      <c r="EV149" s="371">
        <v>23</v>
      </c>
      <c r="EW149" s="371">
        <v>30</v>
      </c>
      <c r="EX149" s="371">
        <v>20</v>
      </c>
      <c r="EY149" s="371">
        <v>16</v>
      </c>
      <c r="EZ149" s="371">
        <v>15</v>
      </c>
      <c r="FA149" s="371">
        <v>21</v>
      </c>
      <c r="FB149" s="371">
        <v>13</v>
      </c>
      <c r="FC149" s="371">
        <v>20</v>
      </c>
      <c r="FD149" s="371">
        <v>13</v>
      </c>
      <c r="FE149" s="371">
        <v>23</v>
      </c>
      <c r="FF149" s="371">
        <v>8</v>
      </c>
      <c r="FG149" s="371">
        <v>17</v>
      </c>
      <c r="FH149" s="371">
        <v>11</v>
      </c>
      <c r="FI149" s="371">
        <v>16</v>
      </c>
      <c r="FJ149" s="371">
        <v>7</v>
      </c>
      <c r="FK149" s="371">
        <v>11</v>
      </c>
      <c r="FL149" s="371">
        <v>5</v>
      </c>
      <c r="FM149" s="371">
        <v>14</v>
      </c>
      <c r="FN149" s="371">
        <v>5</v>
      </c>
      <c r="FO149" s="371">
        <v>14</v>
      </c>
      <c r="FP149" s="371">
        <v>4</v>
      </c>
      <c r="FQ149" s="371">
        <v>3</v>
      </c>
      <c r="FR149" s="371">
        <v>4</v>
      </c>
      <c r="FS149" s="371">
        <v>8</v>
      </c>
      <c r="FT149" s="371">
        <v>4</v>
      </c>
      <c r="FU149" s="371">
        <v>10</v>
      </c>
      <c r="FV149" s="371">
        <v>5</v>
      </c>
      <c r="FW149" s="371">
        <v>5</v>
      </c>
      <c r="FX149" s="371">
        <v>3</v>
      </c>
      <c r="FY149" s="371">
        <v>4</v>
      </c>
      <c r="FZ149" s="371">
        <v>3</v>
      </c>
      <c r="GA149" s="371">
        <v>4</v>
      </c>
      <c r="GB149" s="371">
        <v>3</v>
      </c>
      <c r="GC149" s="371">
        <v>4</v>
      </c>
      <c r="GD149" s="371">
        <v>3</v>
      </c>
      <c r="GE149" s="371">
        <v>1</v>
      </c>
      <c r="GF149" s="371">
        <v>0</v>
      </c>
      <c r="GG149" s="371">
        <v>0</v>
      </c>
      <c r="GH149" s="371">
        <v>1</v>
      </c>
      <c r="GI149" s="371">
        <v>1</v>
      </c>
      <c r="GJ149" s="371">
        <v>1</v>
      </c>
      <c r="GK149" s="371">
        <v>2</v>
      </c>
      <c r="GL149" s="371">
        <v>0</v>
      </c>
      <c r="GM149" s="371">
        <v>1</v>
      </c>
      <c r="GN149" s="371">
        <v>0</v>
      </c>
      <c r="GO149" s="371">
        <v>1</v>
      </c>
      <c r="GP149" s="371">
        <v>0</v>
      </c>
      <c r="GQ149" s="371">
        <v>0</v>
      </c>
      <c r="GR149" s="371">
        <v>0</v>
      </c>
      <c r="GS149" s="371">
        <v>0</v>
      </c>
      <c r="GT149" s="371">
        <v>1</v>
      </c>
      <c r="GU149" s="371">
        <v>1</v>
      </c>
      <c r="GV149" s="371">
        <v>0</v>
      </c>
      <c r="GW149" s="371">
        <v>0</v>
      </c>
      <c r="GY149">
        <f t="shared" si="2"/>
        <v>1441</v>
      </c>
      <c r="HA149" s="371">
        <v>0</v>
      </c>
      <c r="HB149" s="371">
        <v>0</v>
      </c>
      <c r="HC149" s="371">
        <v>0</v>
      </c>
      <c r="HD149" s="371">
        <v>1</v>
      </c>
      <c r="HE149" s="371">
        <v>1</v>
      </c>
      <c r="HF149" s="371">
        <v>2</v>
      </c>
      <c r="HG149" s="371">
        <v>9</v>
      </c>
      <c r="HH149" s="371">
        <v>4</v>
      </c>
      <c r="HI149" s="371">
        <v>13</v>
      </c>
      <c r="HJ149" s="371">
        <v>1</v>
      </c>
      <c r="HK149" s="371">
        <v>1</v>
      </c>
      <c r="HL149" s="371">
        <v>2</v>
      </c>
      <c r="HM149" s="371">
        <v>4257</v>
      </c>
      <c r="HN149" s="371">
        <v>4601</v>
      </c>
      <c r="HO149" s="371">
        <v>8858</v>
      </c>
    </row>
    <row r="150" spans="1:223" s="371" customFormat="1">
      <c r="A150" s="371" t="s">
        <v>1576</v>
      </c>
      <c r="B150" s="371">
        <v>36</v>
      </c>
      <c r="C150" s="371">
        <v>40</v>
      </c>
      <c r="D150" s="371">
        <v>37</v>
      </c>
      <c r="E150" s="371">
        <v>43</v>
      </c>
      <c r="F150" s="371">
        <v>43</v>
      </c>
      <c r="G150" s="371">
        <v>30</v>
      </c>
      <c r="H150" s="371">
        <v>45</v>
      </c>
      <c r="I150" s="371">
        <v>39</v>
      </c>
      <c r="J150" s="371">
        <v>42</v>
      </c>
      <c r="K150" s="371">
        <v>38</v>
      </c>
      <c r="L150" s="371">
        <v>36</v>
      </c>
      <c r="M150" s="371">
        <v>56</v>
      </c>
      <c r="N150" s="371">
        <v>47</v>
      </c>
      <c r="O150" s="371">
        <v>43</v>
      </c>
      <c r="P150" s="371">
        <v>55</v>
      </c>
      <c r="Q150" s="371">
        <v>56</v>
      </c>
      <c r="R150" s="371">
        <v>37</v>
      </c>
      <c r="S150" s="371">
        <v>59</v>
      </c>
      <c r="T150" s="371">
        <v>57</v>
      </c>
      <c r="U150" s="371">
        <v>54</v>
      </c>
      <c r="V150" s="371">
        <v>48</v>
      </c>
      <c r="W150" s="371">
        <v>55</v>
      </c>
      <c r="X150" s="371">
        <v>50</v>
      </c>
      <c r="Y150" s="371">
        <v>43</v>
      </c>
      <c r="Z150" s="371">
        <v>55</v>
      </c>
      <c r="AA150" s="371">
        <v>48</v>
      </c>
      <c r="AB150" s="371">
        <v>49</v>
      </c>
      <c r="AC150" s="371">
        <v>46</v>
      </c>
      <c r="AD150" s="371">
        <v>46</v>
      </c>
      <c r="AE150" s="371">
        <v>59</v>
      </c>
      <c r="AF150" s="371">
        <v>60</v>
      </c>
      <c r="AG150" s="371">
        <v>49</v>
      </c>
      <c r="AH150" s="371">
        <v>40</v>
      </c>
      <c r="AI150" s="371">
        <v>58</v>
      </c>
      <c r="AJ150" s="371">
        <v>65</v>
      </c>
      <c r="AK150" s="371">
        <v>51</v>
      </c>
      <c r="AL150" s="371">
        <v>55</v>
      </c>
      <c r="AM150" s="371">
        <v>52</v>
      </c>
      <c r="AN150" s="371">
        <v>53</v>
      </c>
      <c r="AO150" s="371">
        <v>43</v>
      </c>
      <c r="AP150" s="371">
        <v>48</v>
      </c>
      <c r="AQ150" s="371">
        <v>48</v>
      </c>
      <c r="AR150" s="371">
        <v>54</v>
      </c>
      <c r="AS150" s="371">
        <v>43</v>
      </c>
      <c r="AT150" s="371">
        <v>47</v>
      </c>
      <c r="AU150" s="371">
        <v>51</v>
      </c>
      <c r="AV150" s="371">
        <v>65</v>
      </c>
      <c r="AW150" s="371">
        <v>55</v>
      </c>
      <c r="AX150" s="371">
        <v>63</v>
      </c>
      <c r="AY150" s="371">
        <v>71</v>
      </c>
      <c r="AZ150" s="371">
        <v>55</v>
      </c>
      <c r="BA150" s="371">
        <v>77</v>
      </c>
      <c r="BB150" s="371">
        <v>58</v>
      </c>
      <c r="BC150" s="371">
        <v>57</v>
      </c>
      <c r="BD150" s="371">
        <v>66</v>
      </c>
      <c r="BE150" s="371">
        <v>70</v>
      </c>
      <c r="BF150" s="371">
        <v>67</v>
      </c>
      <c r="BG150" s="371">
        <v>62</v>
      </c>
      <c r="BH150" s="371">
        <v>70</v>
      </c>
      <c r="BI150" s="371">
        <v>65</v>
      </c>
      <c r="BJ150" s="371">
        <v>63</v>
      </c>
      <c r="BK150" s="371">
        <v>55</v>
      </c>
      <c r="BL150" s="371">
        <v>55</v>
      </c>
      <c r="BM150" s="371">
        <v>63</v>
      </c>
      <c r="BN150" s="371">
        <v>56</v>
      </c>
      <c r="BO150" s="371">
        <v>59</v>
      </c>
      <c r="BP150" s="371">
        <v>51</v>
      </c>
      <c r="BQ150" s="371">
        <v>56</v>
      </c>
      <c r="BR150" s="371">
        <v>63</v>
      </c>
      <c r="BS150" s="371">
        <v>62</v>
      </c>
      <c r="BT150" s="371">
        <v>62</v>
      </c>
      <c r="BU150" s="371">
        <v>61</v>
      </c>
      <c r="BV150" s="371">
        <v>53</v>
      </c>
      <c r="BW150" s="371">
        <v>65</v>
      </c>
      <c r="BX150" s="371">
        <v>70</v>
      </c>
      <c r="BY150" s="371">
        <v>54</v>
      </c>
      <c r="BZ150" s="371">
        <v>73</v>
      </c>
      <c r="CA150" s="371">
        <v>78</v>
      </c>
      <c r="CB150" s="371">
        <v>68</v>
      </c>
      <c r="CC150" s="371">
        <v>78</v>
      </c>
      <c r="CD150" s="371">
        <v>89</v>
      </c>
      <c r="CE150" s="371">
        <v>71</v>
      </c>
      <c r="CF150" s="371">
        <v>90</v>
      </c>
      <c r="CG150" s="371">
        <v>60</v>
      </c>
      <c r="CH150" s="371">
        <v>84</v>
      </c>
      <c r="CI150" s="371">
        <v>84</v>
      </c>
      <c r="CJ150" s="371">
        <v>78</v>
      </c>
      <c r="CK150" s="371">
        <v>89</v>
      </c>
      <c r="CL150" s="371">
        <v>72</v>
      </c>
      <c r="CM150" s="371">
        <v>70</v>
      </c>
      <c r="CN150" s="371">
        <v>78</v>
      </c>
      <c r="CO150" s="371">
        <v>89</v>
      </c>
      <c r="CP150" s="371">
        <v>78</v>
      </c>
      <c r="CQ150" s="371">
        <v>96</v>
      </c>
      <c r="CR150" s="371">
        <v>95</v>
      </c>
      <c r="CS150" s="371">
        <v>88</v>
      </c>
      <c r="CT150" s="371">
        <v>78</v>
      </c>
      <c r="CU150" s="371">
        <v>84</v>
      </c>
      <c r="CV150" s="371">
        <v>74</v>
      </c>
      <c r="CW150" s="371">
        <v>108</v>
      </c>
      <c r="CX150" s="371">
        <v>69</v>
      </c>
      <c r="CY150" s="371">
        <v>100</v>
      </c>
      <c r="CZ150" s="371">
        <v>74</v>
      </c>
      <c r="DA150" s="371">
        <v>85</v>
      </c>
      <c r="DB150" s="371">
        <v>67</v>
      </c>
      <c r="DC150" s="371">
        <v>70</v>
      </c>
      <c r="DD150" s="371">
        <v>74</v>
      </c>
      <c r="DE150" s="371">
        <v>80</v>
      </c>
      <c r="DF150" s="371">
        <v>56</v>
      </c>
      <c r="DG150" s="371">
        <v>90</v>
      </c>
      <c r="DH150" s="371">
        <v>82</v>
      </c>
      <c r="DI150" s="371">
        <v>73</v>
      </c>
      <c r="DJ150" s="371">
        <v>58</v>
      </c>
      <c r="DK150" s="371">
        <v>74</v>
      </c>
      <c r="DL150" s="371">
        <v>53</v>
      </c>
      <c r="DM150" s="371">
        <v>53</v>
      </c>
      <c r="DN150" s="371">
        <v>51</v>
      </c>
      <c r="DO150" s="371">
        <v>58</v>
      </c>
      <c r="DP150" s="371">
        <v>48</v>
      </c>
      <c r="DQ150" s="371">
        <v>75</v>
      </c>
      <c r="DR150" s="371">
        <v>53</v>
      </c>
      <c r="DS150" s="371">
        <v>55</v>
      </c>
      <c r="DT150" s="371">
        <v>44</v>
      </c>
      <c r="DU150" s="371">
        <v>51</v>
      </c>
      <c r="DV150" s="371">
        <v>44</v>
      </c>
      <c r="DW150" s="371">
        <v>39</v>
      </c>
      <c r="DX150" s="371">
        <v>37</v>
      </c>
      <c r="DY150" s="371">
        <v>36</v>
      </c>
      <c r="DZ150" s="371">
        <v>40</v>
      </c>
      <c r="EA150" s="371">
        <v>43</v>
      </c>
      <c r="EB150" s="371">
        <v>39</v>
      </c>
      <c r="EC150" s="371">
        <v>40</v>
      </c>
      <c r="ED150" s="371">
        <v>26</v>
      </c>
      <c r="EE150" s="371">
        <v>44</v>
      </c>
      <c r="EF150" s="371">
        <v>31</v>
      </c>
      <c r="EG150" s="371">
        <v>25</v>
      </c>
      <c r="EH150" s="371">
        <v>26</v>
      </c>
      <c r="EI150" s="371">
        <v>42</v>
      </c>
      <c r="EJ150" s="371">
        <v>35</v>
      </c>
      <c r="EK150" s="371">
        <v>38</v>
      </c>
      <c r="EL150" s="371">
        <v>16</v>
      </c>
      <c r="EM150" s="371">
        <v>49</v>
      </c>
      <c r="EN150" s="371">
        <v>19</v>
      </c>
      <c r="EO150" s="371">
        <v>38</v>
      </c>
      <c r="EP150" s="371">
        <v>25</v>
      </c>
      <c r="EQ150" s="371">
        <v>23</v>
      </c>
      <c r="ER150" s="371">
        <v>23</v>
      </c>
      <c r="ES150" s="371">
        <v>30</v>
      </c>
      <c r="ET150" s="371">
        <v>25</v>
      </c>
      <c r="EU150" s="371">
        <v>26</v>
      </c>
      <c r="EV150" s="371">
        <v>23</v>
      </c>
      <c r="EW150" s="371">
        <v>30</v>
      </c>
      <c r="EX150" s="371">
        <v>20</v>
      </c>
      <c r="EY150" s="371">
        <v>16</v>
      </c>
      <c r="EZ150" s="371">
        <v>15</v>
      </c>
      <c r="FA150" s="371">
        <v>21</v>
      </c>
      <c r="FB150" s="371">
        <v>13</v>
      </c>
      <c r="FC150" s="371">
        <v>20</v>
      </c>
      <c r="FD150" s="371">
        <v>13</v>
      </c>
      <c r="FE150" s="371">
        <v>23</v>
      </c>
      <c r="FF150" s="371">
        <v>8</v>
      </c>
      <c r="FG150" s="371">
        <v>17</v>
      </c>
      <c r="FH150" s="371">
        <v>11</v>
      </c>
      <c r="FI150" s="371">
        <v>16</v>
      </c>
      <c r="FJ150" s="371">
        <v>7</v>
      </c>
      <c r="FK150" s="371">
        <v>11</v>
      </c>
      <c r="FL150" s="371">
        <v>5</v>
      </c>
      <c r="FM150" s="371">
        <v>14</v>
      </c>
      <c r="FN150" s="371">
        <v>5</v>
      </c>
      <c r="FO150" s="371">
        <v>14</v>
      </c>
      <c r="FP150" s="371">
        <v>4</v>
      </c>
      <c r="FQ150" s="371">
        <v>3</v>
      </c>
      <c r="FR150" s="371">
        <v>4</v>
      </c>
      <c r="FS150" s="371">
        <v>8</v>
      </c>
      <c r="FT150" s="371">
        <v>4</v>
      </c>
      <c r="FU150" s="371">
        <v>10</v>
      </c>
      <c r="FV150" s="371">
        <v>5</v>
      </c>
      <c r="FW150" s="371">
        <v>5</v>
      </c>
      <c r="FX150" s="371">
        <v>3</v>
      </c>
      <c r="FY150" s="371">
        <v>4</v>
      </c>
      <c r="FZ150" s="371">
        <v>3</v>
      </c>
      <c r="GA150" s="371">
        <v>4</v>
      </c>
      <c r="GB150" s="371">
        <v>3</v>
      </c>
      <c r="GC150" s="371">
        <v>4</v>
      </c>
      <c r="GD150" s="371">
        <v>3</v>
      </c>
      <c r="GE150" s="371">
        <v>1</v>
      </c>
      <c r="GF150" s="371">
        <v>0</v>
      </c>
      <c r="GG150" s="371">
        <v>0</v>
      </c>
      <c r="GH150" s="371">
        <v>1</v>
      </c>
      <c r="GI150" s="371">
        <v>1</v>
      </c>
      <c r="GJ150" s="371">
        <v>1</v>
      </c>
      <c r="GK150" s="371">
        <v>2</v>
      </c>
      <c r="GL150" s="371">
        <v>0</v>
      </c>
      <c r="GM150" s="371">
        <v>1</v>
      </c>
      <c r="GN150" s="371">
        <v>0</v>
      </c>
      <c r="GO150" s="371">
        <v>1</v>
      </c>
      <c r="GP150" s="371">
        <v>0</v>
      </c>
      <c r="GQ150" s="371">
        <v>0</v>
      </c>
      <c r="GR150" s="371">
        <v>0</v>
      </c>
      <c r="GS150" s="371">
        <v>0</v>
      </c>
      <c r="GT150" s="371">
        <v>1</v>
      </c>
      <c r="GU150" s="371">
        <v>1</v>
      </c>
      <c r="GV150" s="371">
        <v>0</v>
      </c>
      <c r="GW150" s="371">
        <v>0</v>
      </c>
      <c r="GY150">
        <f t="shared" si="2"/>
        <v>1441</v>
      </c>
      <c r="HA150" s="371">
        <v>0</v>
      </c>
      <c r="HB150" s="371">
        <v>0</v>
      </c>
      <c r="HC150" s="371">
        <v>0</v>
      </c>
      <c r="HD150" s="371">
        <v>1</v>
      </c>
      <c r="HE150" s="371">
        <v>1</v>
      </c>
      <c r="HF150" s="371">
        <v>2</v>
      </c>
      <c r="HG150" s="371">
        <v>9</v>
      </c>
      <c r="HH150" s="371">
        <v>4</v>
      </c>
      <c r="HI150" s="371">
        <v>13</v>
      </c>
      <c r="HJ150" s="371">
        <v>1</v>
      </c>
      <c r="HK150" s="371">
        <v>1</v>
      </c>
      <c r="HL150" s="371">
        <v>2</v>
      </c>
      <c r="HM150" s="371">
        <v>4257</v>
      </c>
      <c r="HN150" s="371">
        <v>4601</v>
      </c>
      <c r="HO150" s="371">
        <v>8858</v>
      </c>
    </row>
    <row r="151" spans="1:223" s="372" customFormat="1">
      <c r="A151" s="372" t="s">
        <v>1577</v>
      </c>
      <c r="B151" s="372">
        <v>26</v>
      </c>
      <c r="C151" s="372">
        <v>12</v>
      </c>
      <c r="D151" s="372">
        <v>31</v>
      </c>
      <c r="E151" s="372">
        <v>18</v>
      </c>
      <c r="F151" s="372">
        <v>21</v>
      </c>
      <c r="G151" s="372">
        <v>18</v>
      </c>
      <c r="H151" s="372">
        <v>28</v>
      </c>
      <c r="I151" s="372">
        <v>20</v>
      </c>
      <c r="J151" s="372">
        <v>32</v>
      </c>
      <c r="K151" s="372">
        <v>20</v>
      </c>
      <c r="L151" s="372">
        <v>25</v>
      </c>
      <c r="M151" s="372">
        <v>21</v>
      </c>
      <c r="N151" s="372">
        <v>27</v>
      </c>
      <c r="O151" s="372">
        <v>33</v>
      </c>
      <c r="P151" s="372">
        <v>28</v>
      </c>
      <c r="Q151" s="372">
        <v>26</v>
      </c>
      <c r="R151" s="372">
        <v>38</v>
      </c>
      <c r="S151" s="372">
        <v>32</v>
      </c>
      <c r="T151" s="372">
        <v>31</v>
      </c>
      <c r="U151" s="372">
        <v>24</v>
      </c>
      <c r="V151" s="372">
        <v>33</v>
      </c>
      <c r="W151" s="372">
        <v>26</v>
      </c>
      <c r="X151" s="372">
        <v>28</v>
      </c>
      <c r="Y151" s="372">
        <v>17</v>
      </c>
      <c r="Z151" s="372">
        <v>31</v>
      </c>
      <c r="AA151" s="372">
        <v>35</v>
      </c>
      <c r="AB151" s="372">
        <v>20</v>
      </c>
      <c r="AC151" s="372">
        <v>21</v>
      </c>
      <c r="AD151" s="372">
        <v>29</v>
      </c>
      <c r="AE151" s="372">
        <v>33</v>
      </c>
      <c r="AF151" s="372">
        <v>38</v>
      </c>
      <c r="AG151" s="372">
        <v>17</v>
      </c>
      <c r="AH151" s="372">
        <v>28</v>
      </c>
      <c r="AI151" s="372">
        <v>28</v>
      </c>
      <c r="AJ151" s="372">
        <v>31</v>
      </c>
      <c r="AK151" s="372">
        <v>27</v>
      </c>
      <c r="AL151" s="372">
        <v>26</v>
      </c>
      <c r="AM151" s="372">
        <v>37</v>
      </c>
      <c r="AN151" s="372">
        <v>24</v>
      </c>
      <c r="AO151" s="372">
        <v>23</v>
      </c>
      <c r="AP151" s="372">
        <v>29</v>
      </c>
      <c r="AQ151" s="372">
        <v>28</v>
      </c>
      <c r="AR151" s="372">
        <v>29</v>
      </c>
      <c r="AS151" s="372">
        <v>21</v>
      </c>
      <c r="AT151" s="372">
        <v>28</v>
      </c>
      <c r="AU151" s="372">
        <v>23</v>
      </c>
      <c r="AV151" s="372">
        <v>28</v>
      </c>
      <c r="AW151" s="372">
        <v>24</v>
      </c>
      <c r="AX151" s="372">
        <v>40</v>
      </c>
      <c r="AY151" s="372">
        <v>37</v>
      </c>
      <c r="AZ151" s="372">
        <v>26</v>
      </c>
      <c r="BA151" s="372">
        <v>38</v>
      </c>
      <c r="BB151" s="372">
        <v>37</v>
      </c>
      <c r="BC151" s="372">
        <v>30</v>
      </c>
      <c r="BD151" s="372">
        <v>36</v>
      </c>
      <c r="BE151" s="372">
        <v>34</v>
      </c>
      <c r="BF151" s="372">
        <v>36</v>
      </c>
      <c r="BG151" s="372">
        <v>35</v>
      </c>
      <c r="BH151" s="372">
        <v>44</v>
      </c>
      <c r="BI151" s="372">
        <v>43</v>
      </c>
      <c r="BJ151" s="372">
        <v>28</v>
      </c>
      <c r="BK151" s="372">
        <v>31</v>
      </c>
      <c r="BL151" s="372">
        <v>37</v>
      </c>
      <c r="BM151" s="372">
        <v>36</v>
      </c>
      <c r="BN151" s="372">
        <v>32</v>
      </c>
      <c r="BO151" s="372">
        <v>37</v>
      </c>
      <c r="BP151" s="372">
        <v>38</v>
      </c>
      <c r="BQ151" s="372">
        <v>40</v>
      </c>
      <c r="BR151" s="372">
        <v>27</v>
      </c>
      <c r="BS151" s="372">
        <v>27</v>
      </c>
      <c r="BT151" s="372">
        <v>28</v>
      </c>
      <c r="BU151" s="372">
        <v>29</v>
      </c>
      <c r="BV151" s="372">
        <v>50</v>
      </c>
      <c r="BW151" s="372">
        <v>30</v>
      </c>
      <c r="BX151" s="372">
        <v>25</v>
      </c>
      <c r="BY151" s="372">
        <v>29</v>
      </c>
      <c r="BZ151" s="372">
        <v>44</v>
      </c>
      <c r="CA151" s="372">
        <v>28</v>
      </c>
      <c r="CB151" s="372">
        <v>31</v>
      </c>
      <c r="CC151" s="372">
        <v>34</v>
      </c>
      <c r="CD151" s="372">
        <v>32</v>
      </c>
      <c r="CE151" s="372">
        <v>34</v>
      </c>
      <c r="CF151" s="372">
        <v>43</v>
      </c>
      <c r="CG151" s="372">
        <v>39</v>
      </c>
      <c r="CH151" s="372">
        <v>39</v>
      </c>
      <c r="CI151" s="372">
        <v>35</v>
      </c>
      <c r="CJ151" s="372">
        <v>37</v>
      </c>
      <c r="CK151" s="372">
        <v>41</v>
      </c>
      <c r="CL151" s="372">
        <v>45</v>
      </c>
      <c r="CM151" s="372">
        <v>36</v>
      </c>
      <c r="CN151" s="372">
        <v>44</v>
      </c>
      <c r="CO151" s="372">
        <v>39</v>
      </c>
      <c r="CP151" s="372">
        <v>53</v>
      </c>
      <c r="CQ151" s="372">
        <v>50</v>
      </c>
      <c r="CR151" s="372">
        <v>35</v>
      </c>
      <c r="CS151" s="372">
        <v>58</v>
      </c>
      <c r="CT151" s="372">
        <v>38</v>
      </c>
      <c r="CU151" s="372">
        <v>45</v>
      </c>
      <c r="CV151" s="372">
        <v>46</v>
      </c>
      <c r="CW151" s="372">
        <v>44</v>
      </c>
      <c r="CX151" s="372">
        <v>41</v>
      </c>
      <c r="CY151" s="372">
        <v>33</v>
      </c>
      <c r="CZ151" s="372">
        <v>52</v>
      </c>
      <c r="DA151" s="372">
        <v>40</v>
      </c>
      <c r="DB151" s="372">
        <v>36</v>
      </c>
      <c r="DC151" s="372">
        <v>38</v>
      </c>
      <c r="DD151" s="372">
        <v>43</v>
      </c>
      <c r="DE151" s="372">
        <v>38</v>
      </c>
      <c r="DF151" s="372">
        <v>36</v>
      </c>
      <c r="DG151" s="372">
        <v>37</v>
      </c>
      <c r="DH151" s="372">
        <v>36</v>
      </c>
      <c r="DI151" s="372">
        <v>39</v>
      </c>
      <c r="DJ151" s="372">
        <v>41</v>
      </c>
      <c r="DK151" s="372">
        <v>39</v>
      </c>
      <c r="DL151" s="372">
        <v>22</v>
      </c>
      <c r="DM151" s="372">
        <v>30</v>
      </c>
      <c r="DN151" s="372">
        <v>26</v>
      </c>
      <c r="DO151" s="372">
        <v>33</v>
      </c>
      <c r="DP151" s="372">
        <v>24</v>
      </c>
      <c r="DQ151" s="372">
        <v>34</v>
      </c>
      <c r="DR151" s="372">
        <v>24</v>
      </c>
      <c r="DS151" s="372">
        <v>40</v>
      </c>
      <c r="DT151" s="372">
        <v>29</v>
      </c>
      <c r="DU151" s="372">
        <v>20</v>
      </c>
      <c r="DV151" s="372">
        <v>21</v>
      </c>
      <c r="DW151" s="372">
        <v>20</v>
      </c>
      <c r="DX151" s="372">
        <v>36</v>
      </c>
      <c r="DY151" s="372">
        <v>26</v>
      </c>
      <c r="DZ151" s="372">
        <v>19</v>
      </c>
      <c r="EA151" s="372">
        <v>23</v>
      </c>
      <c r="EB151" s="372">
        <v>22</v>
      </c>
      <c r="EC151" s="372">
        <v>18</v>
      </c>
      <c r="ED151" s="372">
        <v>16</v>
      </c>
      <c r="EE151" s="372">
        <v>25</v>
      </c>
      <c r="EF151" s="372">
        <v>17</v>
      </c>
      <c r="EG151" s="372">
        <v>27</v>
      </c>
      <c r="EH151" s="372">
        <v>22</v>
      </c>
      <c r="EI151" s="372">
        <v>31</v>
      </c>
      <c r="EJ151" s="372">
        <v>17</v>
      </c>
      <c r="EK151" s="372">
        <v>20</v>
      </c>
      <c r="EL151" s="372">
        <v>18</v>
      </c>
      <c r="EM151" s="372">
        <v>22</v>
      </c>
      <c r="EN151" s="372">
        <v>14</v>
      </c>
      <c r="EO151" s="372">
        <v>16</v>
      </c>
      <c r="EP151" s="372">
        <v>13</v>
      </c>
      <c r="EQ151" s="372">
        <v>15</v>
      </c>
      <c r="ER151" s="372">
        <v>12</v>
      </c>
      <c r="ES151" s="372">
        <v>13</v>
      </c>
      <c r="ET151" s="372">
        <v>12</v>
      </c>
      <c r="EU151" s="372">
        <v>10</v>
      </c>
      <c r="EV151" s="372">
        <v>10</v>
      </c>
      <c r="EW151" s="372">
        <v>9</v>
      </c>
      <c r="EX151" s="372">
        <v>9</v>
      </c>
      <c r="EY151" s="372">
        <v>12</v>
      </c>
      <c r="EZ151" s="372">
        <v>3</v>
      </c>
      <c r="FA151" s="372">
        <v>15</v>
      </c>
      <c r="FB151" s="372">
        <v>9</v>
      </c>
      <c r="FC151" s="372">
        <v>8</v>
      </c>
      <c r="FD151" s="372">
        <v>11</v>
      </c>
      <c r="FE151" s="372">
        <v>4</v>
      </c>
      <c r="FF151" s="372">
        <v>5</v>
      </c>
      <c r="FG151" s="372">
        <v>13</v>
      </c>
      <c r="FH151" s="372">
        <v>3</v>
      </c>
      <c r="FI151" s="372">
        <v>10</v>
      </c>
      <c r="FJ151" s="372">
        <v>2</v>
      </c>
      <c r="FK151" s="372">
        <v>12</v>
      </c>
      <c r="FL151" s="372">
        <v>8</v>
      </c>
      <c r="FM151" s="372">
        <v>4</v>
      </c>
      <c r="FN151" s="372">
        <v>3</v>
      </c>
      <c r="FO151" s="372">
        <v>4</v>
      </c>
      <c r="FP151" s="372">
        <v>1</v>
      </c>
      <c r="FQ151" s="372">
        <v>4</v>
      </c>
      <c r="FR151" s="372">
        <v>3</v>
      </c>
      <c r="FS151" s="372">
        <v>1</v>
      </c>
      <c r="FT151" s="372">
        <v>2</v>
      </c>
      <c r="FU151" s="372">
        <v>4</v>
      </c>
      <c r="FV151" s="372">
        <v>1</v>
      </c>
      <c r="FW151" s="372">
        <v>3</v>
      </c>
      <c r="FX151" s="372">
        <v>1</v>
      </c>
      <c r="FY151" s="372">
        <v>3</v>
      </c>
      <c r="FZ151" s="372">
        <v>1</v>
      </c>
      <c r="GA151" s="372">
        <v>2</v>
      </c>
      <c r="GB151" s="372">
        <v>2</v>
      </c>
      <c r="GC151" s="372">
        <v>3</v>
      </c>
      <c r="GD151" s="372">
        <v>1</v>
      </c>
      <c r="GE151" s="372">
        <v>3</v>
      </c>
      <c r="GF151" s="372">
        <v>0</v>
      </c>
      <c r="GG151" s="372">
        <v>0</v>
      </c>
      <c r="GH151" s="372">
        <v>0</v>
      </c>
      <c r="GI151" s="372">
        <v>0</v>
      </c>
      <c r="GJ151" s="372">
        <v>0</v>
      </c>
      <c r="GK151" s="372">
        <v>1</v>
      </c>
      <c r="GL151" s="372">
        <v>1</v>
      </c>
      <c r="GM151" s="372">
        <v>0</v>
      </c>
      <c r="GN151" s="372">
        <v>0</v>
      </c>
      <c r="GO151" s="372">
        <v>0</v>
      </c>
      <c r="GP151" s="372">
        <v>0</v>
      </c>
      <c r="GQ151" s="372">
        <v>0</v>
      </c>
      <c r="GR151" s="372">
        <v>0</v>
      </c>
      <c r="GS151" s="372">
        <v>0</v>
      </c>
      <c r="GT151" s="372">
        <v>0</v>
      </c>
      <c r="GU151" s="372">
        <v>0</v>
      </c>
      <c r="GV151" s="372">
        <v>0</v>
      </c>
      <c r="GW151" s="372">
        <v>0</v>
      </c>
      <c r="GY151">
        <f t="shared" si="2"/>
        <v>809</v>
      </c>
      <c r="HA151" s="372">
        <v>0</v>
      </c>
      <c r="HB151" s="372">
        <v>0</v>
      </c>
      <c r="HC151" s="372">
        <v>0</v>
      </c>
      <c r="HD151" s="372">
        <v>1</v>
      </c>
      <c r="HE151" s="372">
        <v>0</v>
      </c>
      <c r="HF151" s="372">
        <v>1</v>
      </c>
      <c r="HG151" s="372">
        <v>2</v>
      </c>
      <c r="HH151" s="372">
        <v>1</v>
      </c>
      <c r="HI151" s="372">
        <v>3</v>
      </c>
      <c r="HJ151" s="372">
        <v>0</v>
      </c>
      <c r="HK151" s="372">
        <v>0</v>
      </c>
      <c r="HL151" s="372">
        <v>0</v>
      </c>
      <c r="HM151" s="372">
        <v>2388</v>
      </c>
      <c r="HN151" s="372">
        <v>2346</v>
      </c>
      <c r="HO151" s="372">
        <v>4734</v>
      </c>
    </row>
    <row r="152" spans="1:223" s="372" customFormat="1">
      <c r="A152" s="372" t="s">
        <v>1549</v>
      </c>
      <c r="B152" s="372">
        <v>26</v>
      </c>
      <c r="C152" s="372">
        <v>12</v>
      </c>
      <c r="D152" s="372">
        <v>31</v>
      </c>
      <c r="E152" s="372">
        <v>18</v>
      </c>
      <c r="F152" s="372">
        <v>21</v>
      </c>
      <c r="G152" s="372">
        <v>18</v>
      </c>
      <c r="H152" s="372">
        <v>28</v>
      </c>
      <c r="I152" s="372">
        <v>20</v>
      </c>
      <c r="J152" s="372">
        <v>31</v>
      </c>
      <c r="K152" s="372">
        <v>20</v>
      </c>
      <c r="L152" s="372">
        <v>25</v>
      </c>
      <c r="M152" s="372">
        <v>21</v>
      </c>
      <c r="N152" s="372">
        <v>27</v>
      </c>
      <c r="O152" s="372">
        <v>33</v>
      </c>
      <c r="P152" s="372">
        <v>28</v>
      </c>
      <c r="Q152" s="372">
        <v>25</v>
      </c>
      <c r="R152" s="372">
        <v>38</v>
      </c>
      <c r="S152" s="372">
        <v>32</v>
      </c>
      <c r="T152" s="372">
        <v>31</v>
      </c>
      <c r="U152" s="372">
        <v>24</v>
      </c>
      <c r="V152" s="372">
        <v>32</v>
      </c>
      <c r="W152" s="372">
        <v>26</v>
      </c>
      <c r="X152" s="372">
        <v>28</v>
      </c>
      <c r="Y152" s="372">
        <v>17</v>
      </c>
      <c r="Z152" s="372">
        <v>31</v>
      </c>
      <c r="AA152" s="372">
        <v>35</v>
      </c>
      <c r="AB152" s="372">
        <v>20</v>
      </c>
      <c r="AC152" s="372">
        <v>21</v>
      </c>
      <c r="AD152" s="372">
        <v>29</v>
      </c>
      <c r="AE152" s="372">
        <v>33</v>
      </c>
      <c r="AF152" s="372">
        <v>38</v>
      </c>
      <c r="AG152" s="372">
        <v>17</v>
      </c>
      <c r="AH152" s="372">
        <v>28</v>
      </c>
      <c r="AI152" s="372">
        <v>28</v>
      </c>
      <c r="AJ152" s="372">
        <v>30</v>
      </c>
      <c r="AK152" s="372">
        <v>27</v>
      </c>
      <c r="AL152" s="372">
        <v>25</v>
      </c>
      <c r="AM152" s="372">
        <v>37</v>
      </c>
      <c r="AN152" s="372">
        <v>24</v>
      </c>
      <c r="AO152" s="372">
        <v>23</v>
      </c>
      <c r="AP152" s="372">
        <v>28</v>
      </c>
      <c r="AQ152" s="372">
        <v>28</v>
      </c>
      <c r="AR152" s="372">
        <v>28</v>
      </c>
      <c r="AS152" s="372">
        <v>21</v>
      </c>
      <c r="AT152" s="372">
        <v>28</v>
      </c>
      <c r="AU152" s="372">
        <v>23</v>
      </c>
      <c r="AV152" s="372">
        <v>28</v>
      </c>
      <c r="AW152" s="372">
        <v>23</v>
      </c>
      <c r="AX152" s="372">
        <v>40</v>
      </c>
      <c r="AY152" s="372">
        <v>37</v>
      </c>
      <c r="AZ152" s="372">
        <v>26</v>
      </c>
      <c r="BA152" s="372">
        <v>38</v>
      </c>
      <c r="BB152" s="372">
        <v>37</v>
      </c>
      <c r="BC152" s="372">
        <v>30</v>
      </c>
      <c r="BD152" s="372">
        <v>36</v>
      </c>
      <c r="BE152" s="372">
        <v>34</v>
      </c>
      <c r="BF152" s="372">
        <v>34</v>
      </c>
      <c r="BG152" s="372">
        <v>35</v>
      </c>
      <c r="BH152" s="372">
        <v>43</v>
      </c>
      <c r="BI152" s="372">
        <v>43</v>
      </c>
      <c r="BJ152" s="372">
        <v>28</v>
      </c>
      <c r="BK152" s="372">
        <v>30</v>
      </c>
      <c r="BL152" s="372">
        <v>37</v>
      </c>
      <c r="BM152" s="372">
        <v>36</v>
      </c>
      <c r="BN152" s="372">
        <v>32</v>
      </c>
      <c r="BO152" s="372">
        <v>37</v>
      </c>
      <c r="BP152" s="372">
        <v>38</v>
      </c>
      <c r="BQ152" s="372">
        <v>40</v>
      </c>
      <c r="BR152" s="372">
        <v>27</v>
      </c>
      <c r="BS152" s="372">
        <v>27</v>
      </c>
      <c r="BT152" s="372">
        <v>28</v>
      </c>
      <c r="BU152" s="372">
        <v>29</v>
      </c>
      <c r="BV152" s="372">
        <v>50</v>
      </c>
      <c r="BW152" s="372">
        <v>30</v>
      </c>
      <c r="BX152" s="372">
        <v>25</v>
      </c>
      <c r="BY152" s="372">
        <v>29</v>
      </c>
      <c r="BZ152" s="372">
        <v>44</v>
      </c>
      <c r="CA152" s="372">
        <v>28</v>
      </c>
      <c r="CB152" s="372">
        <v>31</v>
      </c>
      <c r="CC152" s="372">
        <v>33</v>
      </c>
      <c r="CD152" s="372">
        <v>32</v>
      </c>
      <c r="CE152" s="372">
        <v>34</v>
      </c>
      <c r="CF152" s="372">
        <v>42</v>
      </c>
      <c r="CG152" s="372">
        <v>39</v>
      </c>
      <c r="CH152" s="372">
        <v>39</v>
      </c>
      <c r="CI152" s="372">
        <v>35</v>
      </c>
      <c r="CJ152" s="372">
        <v>37</v>
      </c>
      <c r="CK152" s="372">
        <v>41</v>
      </c>
      <c r="CL152" s="372">
        <v>44</v>
      </c>
      <c r="CM152" s="372">
        <v>36</v>
      </c>
      <c r="CN152" s="372">
        <v>44</v>
      </c>
      <c r="CO152" s="372">
        <v>39</v>
      </c>
      <c r="CP152" s="372">
        <v>53</v>
      </c>
      <c r="CQ152" s="372">
        <v>50</v>
      </c>
      <c r="CR152" s="372">
        <v>35</v>
      </c>
      <c r="CS152" s="372">
        <v>57</v>
      </c>
      <c r="CT152" s="372">
        <v>38</v>
      </c>
      <c r="CU152" s="372">
        <v>45</v>
      </c>
      <c r="CV152" s="372">
        <v>46</v>
      </c>
      <c r="CW152" s="372">
        <v>44</v>
      </c>
      <c r="CX152" s="372">
        <v>41</v>
      </c>
      <c r="CY152" s="372">
        <v>32</v>
      </c>
      <c r="CZ152" s="372">
        <v>50</v>
      </c>
      <c r="DA152" s="372">
        <v>40</v>
      </c>
      <c r="DB152" s="372">
        <v>35</v>
      </c>
      <c r="DC152" s="372">
        <v>38</v>
      </c>
      <c r="DD152" s="372">
        <v>43</v>
      </c>
      <c r="DE152" s="372">
        <v>36</v>
      </c>
      <c r="DF152" s="372">
        <v>36</v>
      </c>
      <c r="DG152" s="372">
        <v>37</v>
      </c>
      <c r="DH152" s="372">
        <v>36</v>
      </c>
      <c r="DI152" s="372">
        <v>38</v>
      </c>
      <c r="DJ152" s="372">
        <v>41</v>
      </c>
      <c r="DK152" s="372">
        <v>38</v>
      </c>
      <c r="DL152" s="372">
        <v>22</v>
      </c>
      <c r="DM152" s="372">
        <v>30</v>
      </c>
      <c r="DN152" s="372">
        <v>26</v>
      </c>
      <c r="DO152" s="372">
        <v>32</v>
      </c>
      <c r="DP152" s="372">
        <v>24</v>
      </c>
      <c r="DQ152" s="372">
        <v>34</v>
      </c>
      <c r="DR152" s="372">
        <v>24</v>
      </c>
      <c r="DS152" s="372">
        <v>40</v>
      </c>
      <c r="DT152" s="372">
        <v>28</v>
      </c>
      <c r="DU152" s="372">
        <v>20</v>
      </c>
      <c r="DV152" s="372">
        <v>21</v>
      </c>
      <c r="DW152" s="372">
        <v>20</v>
      </c>
      <c r="DX152" s="372">
        <v>36</v>
      </c>
      <c r="DY152" s="372">
        <v>26</v>
      </c>
      <c r="DZ152" s="372">
        <v>19</v>
      </c>
      <c r="EA152" s="372">
        <v>23</v>
      </c>
      <c r="EB152" s="372">
        <v>22</v>
      </c>
      <c r="EC152" s="372">
        <v>18</v>
      </c>
      <c r="ED152" s="372">
        <v>16</v>
      </c>
      <c r="EE152" s="372">
        <v>25</v>
      </c>
      <c r="EF152" s="372">
        <v>17</v>
      </c>
      <c r="EG152" s="372">
        <v>27</v>
      </c>
      <c r="EH152" s="372">
        <v>22</v>
      </c>
      <c r="EI152" s="372">
        <v>31</v>
      </c>
      <c r="EJ152" s="372">
        <v>16</v>
      </c>
      <c r="EK152" s="372">
        <v>20</v>
      </c>
      <c r="EL152" s="372">
        <v>18</v>
      </c>
      <c r="EM152" s="372">
        <v>20</v>
      </c>
      <c r="EN152" s="372">
        <v>14</v>
      </c>
      <c r="EO152" s="372">
        <v>16</v>
      </c>
      <c r="EP152" s="372">
        <v>13</v>
      </c>
      <c r="EQ152" s="372">
        <v>15</v>
      </c>
      <c r="ER152" s="372">
        <v>12</v>
      </c>
      <c r="ES152" s="372">
        <v>13</v>
      </c>
      <c r="ET152" s="372">
        <v>12</v>
      </c>
      <c r="EU152" s="372">
        <v>10</v>
      </c>
      <c r="EV152" s="372">
        <v>10</v>
      </c>
      <c r="EW152" s="372">
        <v>9</v>
      </c>
      <c r="EX152" s="372">
        <v>9</v>
      </c>
      <c r="EY152" s="372">
        <v>12</v>
      </c>
      <c r="EZ152" s="372">
        <v>3</v>
      </c>
      <c r="FA152" s="372">
        <v>14</v>
      </c>
      <c r="FB152" s="372">
        <v>9</v>
      </c>
      <c r="FC152" s="372">
        <v>8</v>
      </c>
      <c r="FD152" s="372">
        <v>11</v>
      </c>
      <c r="FE152" s="372">
        <v>4</v>
      </c>
      <c r="FF152" s="372">
        <v>5</v>
      </c>
      <c r="FG152" s="372">
        <v>12</v>
      </c>
      <c r="FH152" s="372">
        <v>3</v>
      </c>
      <c r="FI152" s="372">
        <v>10</v>
      </c>
      <c r="FJ152" s="372">
        <v>2</v>
      </c>
      <c r="FK152" s="372">
        <v>12</v>
      </c>
      <c r="FL152" s="372">
        <v>7</v>
      </c>
      <c r="FM152" s="372">
        <v>4</v>
      </c>
      <c r="FN152" s="372">
        <v>3</v>
      </c>
      <c r="FO152" s="372">
        <v>4</v>
      </c>
      <c r="FP152" s="372">
        <v>1</v>
      </c>
      <c r="FQ152" s="372">
        <v>4</v>
      </c>
      <c r="FR152" s="372">
        <v>3</v>
      </c>
      <c r="FS152" s="372">
        <v>1</v>
      </c>
      <c r="FT152" s="372">
        <v>2</v>
      </c>
      <c r="FU152" s="372">
        <v>4</v>
      </c>
      <c r="FV152" s="372">
        <v>1</v>
      </c>
      <c r="FW152" s="372">
        <v>3</v>
      </c>
      <c r="FX152" s="372">
        <v>1</v>
      </c>
      <c r="FY152" s="372">
        <v>3</v>
      </c>
      <c r="FZ152" s="372">
        <v>1</v>
      </c>
      <c r="GA152" s="372">
        <v>2</v>
      </c>
      <c r="GB152" s="372">
        <v>2</v>
      </c>
      <c r="GC152" s="372">
        <v>3</v>
      </c>
      <c r="GD152" s="372">
        <v>1</v>
      </c>
      <c r="GE152" s="372">
        <v>3</v>
      </c>
      <c r="GF152" s="372">
        <v>0</v>
      </c>
      <c r="GG152" s="372">
        <v>0</v>
      </c>
      <c r="GH152" s="372">
        <v>0</v>
      </c>
      <c r="GI152" s="372">
        <v>0</v>
      </c>
      <c r="GJ152" s="372">
        <v>0</v>
      </c>
      <c r="GK152" s="372">
        <v>1</v>
      </c>
      <c r="GL152" s="372">
        <v>1</v>
      </c>
      <c r="GM152" s="372">
        <v>0</v>
      </c>
      <c r="GN152" s="372">
        <v>0</v>
      </c>
      <c r="GO152" s="372">
        <v>0</v>
      </c>
      <c r="GP152" s="372">
        <v>0</v>
      </c>
      <c r="GQ152" s="372">
        <v>0</v>
      </c>
      <c r="GR152" s="372">
        <v>0</v>
      </c>
      <c r="GS152" s="372">
        <v>0</v>
      </c>
      <c r="GT152" s="372">
        <v>0</v>
      </c>
      <c r="GU152" s="372">
        <v>0</v>
      </c>
      <c r="GV152" s="372">
        <v>0</v>
      </c>
      <c r="GW152" s="372">
        <v>0</v>
      </c>
      <c r="GY152">
        <f t="shared" si="2"/>
        <v>802</v>
      </c>
      <c r="HA152" s="372">
        <v>0</v>
      </c>
      <c r="HB152" s="372">
        <v>0</v>
      </c>
      <c r="HC152" s="372">
        <v>0</v>
      </c>
      <c r="HD152" s="372">
        <v>1</v>
      </c>
      <c r="HE152" s="372">
        <v>0</v>
      </c>
      <c r="HF152" s="372">
        <v>1</v>
      </c>
      <c r="HG152" s="372">
        <v>2</v>
      </c>
      <c r="HH152" s="372">
        <v>1</v>
      </c>
      <c r="HI152" s="372">
        <v>3</v>
      </c>
      <c r="HJ152" s="372">
        <v>0</v>
      </c>
      <c r="HK152" s="372">
        <v>0</v>
      </c>
      <c r="HL152" s="372">
        <v>0</v>
      </c>
      <c r="HM152" s="372">
        <v>2371</v>
      </c>
      <c r="HN152" s="372">
        <v>2331</v>
      </c>
      <c r="HO152" s="372">
        <v>4702</v>
      </c>
    </row>
    <row r="153" spans="1:223" s="372" customFormat="1">
      <c r="A153" s="372" t="s">
        <v>1557</v>
      </c>
      <c r="B153" s="372">
        <v>0</v>
      </c>
      <c r="C153" s="372">
        <v>0</v>
      </c>
      <c r="D153" s="372">
        <v>0</v>
      </c>
      <c r="E153" s="372">
        <v>0</v>
      </c>
      <c r="F153" s="372">
        <v>0</v>
      </c>
      <c r="G153" s="372">
        <v>0</v>
      </c>
      <c r="H153" s="372">
        <v>0</v>
      </c>
      <c r="I153" s="372">
        <v>0</v>
      </c>
      <c r="J153" s="372">
        <v>1</v>
      </c>
      <c r="K153" s="372">
        <v>0</v>
      </c>
      <c r="L153" s="372">
        <v>0</v>
      </c>
      <c r="M153" s="372">
        <v>0</v>
      </c>
      <c r="N153" s="372">
        <v>0</v>
      </c>
      <c r="O153" s="372">
        <v>0</v>
      </c>
      <c r="P153" s="372">
        <v>0</v>
      </c>
      <c r="Q153" s="372">
        <v>1</v>
      </c>
      <c r="R153" s="372">
        <v>0</v>
      </c>
      <c r="S153" s="372">
        <v>0</v>
      </c>
      <c r="T153" s="372">
        <v>0</v>
      </c>
      <c r="U153" s="372">
        <v>0</v>
      </c>
      <c r="V153" s="372">
        <v>1</v>
      </c>
      <c r="W153" s="372">
        <v>0</v>
      </c>
      <c r="X153" s="372">
        <v>0</v>
      </c>
      <c r="Y153" s="372">
        <v>0</v>
      </c>
      <c r="Z153" s="372">
        <v>0</v>
      </c>
      <c r="AA153" s="372">
        <v>0</v>
      </c>
      <c r="AB153" s="372">
        <v>0</v>
      </c>
      <c r="AC153" s="372">
        <v>0</v>
      </c>
      <c r="AD153" s="372">
        <v>0</v>
      </c>
      <c r="AE153" s="372">
        <v>0</v>
      </c>
      <c r="AF153" s="372">
        <v>0</v>
      </c>
      <c r="AG153" s="372">
        <v>0</v>
      </c>
      <c r="AH153" s="372">
        <v>0</v>
      </c>
      <c r="AI153" s="372">
        <v>0</v>
      </c>
      <c r="AJ153" s="372">
        <v>1</v>
      </c>
      <c r="AK153" s="372">
        <v>0</v>
      </c>
      <c r="AL153" s="372">
        <v>1</v>
      </c>
      <c r="AM153" s="372">
        <v>0</v>
      </c>
      <c r="AN153" s="372">
        <v>0</v>
      </c>
      <c r="AO153" s="372">
        <v>0</v>
      </c>
      <c r="AP153" s="372">
        <v>1</v>
      </c>
      <c r="AQ153" s="372">
        <v>0</v>
      </c>
      <c r="AR153" s="372">
        <v>1</v>
      </c>
      <c r="AS153" s="372">
        <v>0</v>
      </c>
      <c r="AT153" s="372">
        <v>0</v>
      </c>
      <c r="AU153" s="372">
        <v>0</v>
      </c>
      <c r="AV153" s="372">
        <v>0</v>
      </c>
      <c r="AW153" s="372">
        <v>1</v>
      </c>
      <c r="AX153" s="372">
        <v>0</v>
      </c>
      <c r="AY153" s="372">
        <v>0</v>
      </c>
      <c r="AZ153" s="372">
        <v>0</v>
      </c>
      <c r="BA153" s="372">
        <v>0</v>
      </c>
      <c r="BB153" s="372">
        <v>0</v>
      </c>
      <c r="BC153" s="372">
        <v>0</v>
      </c>
      <c r="BD153" s="372">
        <v>0</v>
      </c>
      <c r="BE153" s="372">
        <v>0</v>
      </c>
      <c r="BF153" s="372">
        <v>2</v>
      </c>
      <c r="BG153" s="372">
        <v>0</v>
      </c>
      <c r="BH153" s="372">
        <v>1</v>
      </c>
      <c r="BI153" s="372">
        <v>0</v>
      </c>
      <c r="BJ153" s="372">
        <v>0</v>
      </c>
      <c r="BK153" s="372">
        <v>1</v>
      </c>
      <c r="BL153" s="372">
        <v>0</v>
      </c>
      <c r="BM153" s="372">
        <v>0</v>
      </c>
      <c r="BN153" s="372">
        <v>0</v>
      </c>
      <c r="BO153" s="372">
        <v>0</v>
      </c>
      <c r="BP153" s="372">
        <v>0</v>
      </c>
      <c r="BQ153" s="372">
        <v>0</v>
      </c>
      <c r="BR153" s="372">
        <v>0</v>
      </c>
      <c r="BS153" s="372">
        <v>0</v>
      </c>
      <c r="BT153" s="372">
        <v>0</v>
      </c>
      <c r="BU153" s="372">
        <v>0</v>
      </c>
      <c r="BV153" s="372">
        <v>0</v>
      </c>
      <c r="BW153" s="372">
        <v>0</v>
      </c>
      <c r="BX153" s="372">
        <v>0</v>
      </c>
      <c r="BY153" s="372">
        <v>0</v>
      </c>
      <c r="BZ153" s="372">
        <v>0</v>
      </c>
      <c r="CA153" s="372">
        <v>0</v>
      </c>
      <c r="CB153" s="372">
        <v>0</v>
      </c>
      <c r="CC153" s="372">
        <v>1</v>
      </c>
      <c r="CD153" s="372">
        <v>0</v>
      </c>
      <c r="CE153" s="372">
        <v>0</v>
      </c>
      <c r="CF153" s="372">
        <v>1</v>
      </c>
      <c r="CG153" s="372">
        <v>0</v>
      </c>
      <c r="CH153" s="372">
        <v>0</v>
      </c>
      <c r="CI153" s="372">
        <v>0</v>
      </c>
      <c r="CJ153" s="372">
        <v>0</v>
      </c>
      <c r="CK153" s="372">
        <v>0</v>
      </c>
      <c r="CL153" s="372">
        <v>1</v>
      </c>
      <c r="CM153" s="372">
        <v>0</v>
      </c>
      <c r="CN153" s="372">
        <v>0</v>
      </c>
      <c r="CO153" s="372">
        <v>0</v>
      </c>
      <c r="CP153" s="372">
        <v>0</v>
      </c>
      <c r="CQ153" s="372">
        <v>0</v>
      </c>
      <c r="CR153" s="372">
        <v>0</v>
      </c>
      <c r="CS153" s="372">
        <v>1</v>
      </c>
      <c r="CT153" s="372">
        <v>0</v>
      </c>
      <c r="CU153" s="372">
        <v>0</v>
      </c>
      <c r="CV153" s="372">
        <v>0</v>
      </c>
      <c r="CW153" s="372">
        <v>0</v>
      </c>
      <c r="CX153" s="372">
        <v>0</v>
      </c>
      <c r="CY153" s="372">
        <v>1</v>
      </c>
      <c r="CZ153" s="372">
        <v>2</v>
      </c>
      <c r="DA153" s="372">
        <v>0</v>
      </c>
      <c r="DB153" s="372">
        <v>1</v>
      </c>
      <c r="DC153" s="372">
        <v>0</v>
      </c>
      <c r="DD153" s="372">
        <v>0</v>
      </c>
      <c r="DE153" s="372">
        <v>2</v>
      </c>
      <c r="DF153" s="372">
        <v>0</v>
      </c>
      <c r="DG153" s="372">
        <v>0</v>
      </c>
      <c r="DH153" s="372">
        <v>0</v>
      </c>
      <c r="DI153" s="372">
        <v>1</v>
      </c>
      <c r="DJ153" s="372">
        <v>0</v>
      </c>
      <c r="DK153" s="372">
        <v>1</v>
      </c>
      <c r="DL153" s="372">
        <v>0</v>
      </c>
      <c r="DM153" s="372">
        <v>0</v>
      </c>
      <c r="DN153" s="372">
        <v>0</v>
      </c>
      <c r="DO153" s="372">
        <v>1</v>
      </c>
      <c r="DP153" s="372">
        <v>0</v>
      </c>
      <c r="DQ153" s="372">
        <v>0</v>
      </c>
      <c r="DR153" s="372">
        <v>0</v>
      </c>
      <c r="DS153" s="372">
        <v>0</v>
      </c>
      <c r="DT153" s="372">
        <v>1</v>
      </c>
      <c r="DU153" s="372">
        <v>0</v>
      </c>
      <c r="DV153" s="372">
        <v>0</v>
      </c>
      <c r="DW153" s="372">
        <v>0</v>
      </c>
      <c r="DX153" s="372">
        <v>0</v>
      </c>
      <c r="DY153" s="372">
        <v>0</v>
      </c>
      <c r="DZ153" s="372">
        <v>0</v>
      </c>
      <c r="EA153" s="372">
        <v>0</v>
      </c>
      <c r="EB153" s="372">
        <v>0</v>
      </c>
      <c r="EC153" s="372">
        <v>0</v>
      </c>
      <c r="ED153" s="372">
        <v>0</v>
      </c>
      <c r="EE153" s="372">
        <v>0</v>
      </c>
      <c r="EF153" s="372">
        <v>0</v>
      </c>
      <c r="EG153" s="372">
        <v>0</v>
      </c>
      <c r="EH153" s="372">
        <v>0</v>
      </c>
      <c r="EI153" s="372">
        <v>0</v>
      </c>
      <c r="EJ153" s="372">
        <v>1</v>
      </c>
      <c r="EK153" s="372">
        <v>0</v>
      </c>
      <c r="EL153" s="372">
        <v>0</v>
      </c>
      <c r="EM153" s="372">
        <v>2</v>
      </c>
      <c r="EN153" s="372">
        <v>0</v>
      </c>
      <c r="EO153" s="372">
        <v>0</v>
      </c>
      <c r="EP153" s="372">
        <v>0</v>
      </c>
      <c r="EQ153" s="372">
        <v>0</v>
      </c>
      <c r="ER153" s="372">
        <v>0</v>
      </c>
      <c r="ES153" s="372">
        <v>0</v>
      </c>
      <c r="ET153" s="372">
        <v>0</v>
      </c>
      <c r="EU153" s="372">
        <v>0</v>
      </c>
      <c r="EV153" s="372">
        <v>0</v>
      </c>
      <c r="EW153" s="372">
        <v>0</v>
      </c>
      <c r="EX153" s="372">
        <v>0</v>
      </c>
      <c r="EY153" s="372">
        <v>0</v>
      </c>
      <c r="EZ153" s="372">
        <v>0</v>
      </c>
      <c r="FA153" s="372">
        <v>1</v>
      </c>
      <c r="FB153" s="372">
        <v>0</v>
      </c>
      <c r="FC153" s="372">
        <v>0</v>
      </c>
      <c r="FD153" s="372">
        <v>0</v>
      </c>
      <c r="FE153" s="372">
        <v>0</v>
      </c>
      <c r="FF153" s="372">
        <v>0</v>
      </c>
      <c r="FG153" s="372">
        <v>1</v>
      </c>
      <c r="FH153" s="372">
        <v>0</v>
      </c>
      <c r="FI153" s="372">
        <v>0</v>
      </c>
      <c r="FJ153" s="372">
        <v>0</v>
      </c>
      <c r="FK153" s="372">
        <v>0</v>
      </c>
      <c r="FL153" s="372">
        <v>1</v>
      </c>
      <c r="FM153" s="372">
        <v>0</v>
      </c>
      <c r="FN153" s="372">
        <v>0</v>
      </c>
      <c r="FO153" s="372">
        <v>0</v>
      </c>
      <c r="FP153" s="372">
        <v>0</v>
      </c>
      <c r="FQ153" s="372">
        <v>0</v>
      </c>
      <c r="FR153" s="372">
        <v>0</v>
      </c>
      <c r="FS153" s="372">
        <v>0</v>
      </c>
      <c r="FT153" s="372">
        <v>0</v>
      </c>
      <c r="FU153" s="372">
        <v>0</v>
      </c>
      <c r="FV153" s="372">
        <v>0</v>
      </c>
      <c r="FW153" s="372">
        <v>0</v>
      </c>
      <c r="FX153" s="372">
        <v>0</v>
      </c>
      <c r="FY153" s="372">
        <v>0</v>
      </c>
      <c r="FZ153" s="372">
        <v>0</v>
      </c>
      <c r="GA153" s="372">
        <v>0</v>
      </c>
      <c r="GB153" s="372">
        <v>0</v>
      </c>
      <c r="GC153" s="372">
        <v>0</v>
      </c>
      <c r="GD153" s="372">
        <v>0</v>
      </c>
      <c r="GE153" s="372">
        <v>0</v>
      </c>
      <c r="GF153" s="372">
        <v>0</v>
      </c>
      <c r="GG153" s="372">
        <v>0</v>
      </c>
      <c r="GH153" s="372">
        <v>0</v>
      </c>
      <c r="GI153" s="372">
        <v>0</v>
      </c>
      <c r="GJ153" s="372">
        <v>0</v>
      </c>
      <c r="GK153" s="372">
        <v>0</v>
      </c>
      <c r="GL153" s="372">
        <v>0</v>
      </c>
      <c r="GM153" s="372">
        <v>0</v>
      </c>
      <c r="GN153" s="372">
        <v>0</v>
      </c>
      <c r="GO153" s="372">
        <v>0</v>
      </c>
      <c r="GP153" s="372">
        <v>0</v>
      </c>
      <c r="GQ153" s="372">
        <v>0</v>
      </c>
      <c r="GR153" s="372">
        <v>0</v>
      </c>
      <c r="GS153" s="372">
        <v>0</v>
      </c>
      <c r="GT153" s="372">
        <v>0</v>
      </c>
      <c r="GU153" s="372">
        <v>0</v>
      </c>
      <c r="GV153" s="372">
        <v>0</v>
      </c>
      <c r="GW153" s="372">
        <v>0</v>
      </c>
      <c r="GY153">
        <f t="shared" si="2"/>
        <v>7</v>
      </c>
      <c r="HA153" s="372">
        <v>0</v>
      </c>
      <c r="HB153" s="372">
        <v>0</v>
      </c>
      <c r="HC153" s="372">
        <v>0</v>
      </c>
      <c r="HD153" s="372">
        <v>0</v>
      </c>
      <c r="HE153" s="372">
        <v>0</v>
      </c>
      <c r="HF153" s="372">
        <v>0</v>
      </c>
      <c r="HG153" s="372">
        <v>0</v>
      </c>
      <c r="HH153" s="372">
        <v>0</v>
      </c>
      <c r="HI153" s="372">
        <v>0</v>
      </c>
      <c r="HJ153" s="372">
        <v>0</v>
      </c>
      <c r="HK153" s="372">
        <v>0</v>
      </c>
      <c r="HL153" s="372">
        <v>0</v>
      </c>
      <c r="HM153" s="372">
        <v>17</v>
      </c>
      <c r="HN153" s="372">
        <v>15</v>
      </c>
      <c r="HO153" s="372">
        <v>32</v>
      </c>
    </row>
    <row r="154" spans="1:223" s="373" customFormat="1">
      <c r="A154" s="373" t="s">
        <v>1578</v>
      </c>
      <c r="B154" s="373">
        <v>14</v>
      </c>
      <c r="C154" s="373">
        <v>8</v>
      </c>
      <c r="D154" s="373">
        <v>14</v>
      </c>
      <c r="E154" s="373">
        <v>18</v>
      </c>
      <c r="F154" s="373">
        <v>16</v>
      </c>
      <c r="G154" s="373">
        <v>22</v>
      </c>
      <c r="H154" s="373">
        <v>31</v>
      </c>
      <c r="I154" s="373">
        <v>16</v>
      </c>
      <c r="J154" s="373">
        <v>22</v>
      </c>
      <c r="K154" s="373">
        <v>33</v>
      </c>
      <c r="L154" s="373">
        <v>14</v>
      </c>
      <c r="M154" s="373">
        <v>18</v>
      </c>
      <c r="N154" s="373">
        <v>26</v>
      </c>
      <c r="O154" s="373">
        <v>30</v>
      </c>
      <c r="P154" s="373">
        <v>24</v>
      </c>
      <c r="Q154" s="373">
        <v>21</v>
      </c>
      <c r="R154" s="373">
        <v>20</v>
      </c>
      <c r="S154" s="373">
        <v>15</v>
      </c>
      <c r="T154" s="373">
        <v>21</v>
      </c>
      <c r="U154" s="373">
        <v>30</v>
      </c>
      <c r="V154" s="373">
        <v>16</v>
      </c>
      <c r="W154" s="373">
        <v>21</v>
      </c>
      <c r="X154" s="373">
        <v>31</v>
      </c>
      <c r="Y154" s="373">
        <v>38</v>
      </c>
      <c r="Z154" s="373">
        <v>32</v>
      </c>
      <c r="AA154" s="373">
        <v>16</v>
      </c>
      <c r="AB154" s="373">
        <v>24</v>
      </c>
      <c r="AC154" s="373">
        <v>34</v>
      </c>
      <c r="AD154" s="373">
        <v>25</v>
      </c>
      <c r="AE154" s="373">
        <v>34</v>
      </c>
      <c r="AF154" s="373">
        <v>16</v>
      </c>
      <c r="AG154" s="373">
        <v>33</v>
      </c>
      <c r="AH154" s="373">
        <v>34</v>
      </c>
      <c r="AI154" s="373">
        <v>20</v>
      </c>
      <c r="AJ154" s="373">
        <v>34</v>
      </c>
      <c r="AK154" s="373">
        <v>25</v>
      </c>
      <c r="AL154" s="373">
        <v>21</v>
      </c>
      <c r="AM154" s="373">
        <v>25</v>
      </c>
      <c r="AN154" s="373">
        <v>31</v>
      </c>
      <c r="AO154" s="373">
        <v>19</v>
      </c>
      <c r="AP154" s="373">
        <v>28</v>
      </c>
      <c r="AQ154" s="373">
        <v>24</v>
      </c>
      <c r="AR154" s="373">
        <v>14</v>
      </c>
      <c r="AS154" s="373">
        <v>25</v>
      </c>
      <c r="AT154" s="373">
        <v>25</v>
      </c>
      <c r="AU154" s="373">
        <v>35</v>
      </c>
      <c r="AV154" s="373">
        <v>17</v>
      </c>
      <c r="AW154" s="373">
        <v>23</v>
      </c>
      <c r="AX154" s="373">
        <v>34</v>
      </c>
      <c r="AY154" s="373">
        <v>32</v>
      </c>
      <c r="AZ154" s="373">
        <v>24</v>
      </c>
      <c r="BA154" s="373">
        <v>21</v>
      </c>
      <c r="BB154" s="373">
        <v>35</v>
      </c>
      <c r="BC154" s="373">
        <v>36</v>
      </c>
      <c r="BD154" s="373">
        <v>20</v>
      </c>
      <c r="BE154" s="373">
        <v>26</v>
      </c>
      <c r="BF154" s="373">
        <v>33</v>
      </c>
      <c r="BG154" s="373">
        <v>31</v>
      </c>
      <c r="BH154" s="373">
        <v>32</v>
      </c>
      <c r="BI154" s="373">
        <v>38</v>
      </c>
      <c r="BJ154" s="373">
        <v>41</v>
      </c>
      <c r="BK154" s="373">
        <v>28</v>
      </c>
      <c r="BL154" s="373">
        <v>29</v>
      </c>
      <c r="BM154" s="373">
        <v>27</v>
      </c>
      <c r="BN154" s="373">
        <v>26</v>
      </c>
      <c r="BO154" s="373">
        <v>26</v>
      </c>
      <c r="BP154" s="373">
        <v>27</v>
      </c>
      <c r="BQ154" s="373">
        <v>34</v>
      </c>
      <c r="BR154" s="373">
        <v>26</v>
      </c>
      <c r="BS154" s="373">
        <v>26</v>
      </c>
      <c r="BT154" s="373">
        <v>30</v>
      </c>
      <c r="BU154" s="373">
        <v>25</v>
      </c>
      <c r="BV154" s="373">
        <v>29</v>
      </c>
      <c r="BW154" s="373">
        <v>28</v>
      </c>
      <c r="BX154" s="373">
        <v>24</v>
      </c>
      <c r="BY154" s="373">
        <v>25</v>
      </c>
      <c r="BZ154" s="373">
        <v>44</v>
      </c>
      <c r="CA154" s="373">
        <v>25</v>
      </c>
      <c r="CB154" s="373">
        <v>29</v>
      </c>
      <c r="CC154" s="373">
        <v>30</v>
      </c>
      <c r="CD154" s="373">
        <v>32</v>
      </c>
      <c r="CE154" s="373">
        <v>34</v>
      </c>
      <c r="CF154" s="373">
        <v>31</v>
      </c>
      <c r="CG154" s="373">
        <v>45</v>
      </c>
      <c r="CH154" s="373">
        <v>47</v>
      </c>
      <c r="CI154" s="373">
        <v>35</v>
      </c>
      <c r="CJ154" s="373">
        <v>23</v>
      </c>
      <c r="CK154" s="373">
        <v>43</v>
      </c>
      <c r="CL154" s="373">
        <v>40</v>
      </c>
      <c r="CM154" s="373">
        <v>42</v>
      </c>
      <c r="CN154" s="373">
        <v>43</v>
      </c>
      <c r="CO154" s="373">
        <v>36</v>
      </c>
      <c r="CP154" s="373">
        <v>34</v>
      </c>
      <c r="CQ154" s="373">
        <v>33</v>
      </c>
      <c r="CR154" s="373">
        <v>25</v>
      </c>
      <c r="CS154" s="373">
        <v>45</v>
      </c>
      <c r="CT154" s="373">
        <v>36</v>
      </c>
      <c r="CU154" s="373">
        <v>37</v>
      </c>
      <c r="CV154" s="373">
        <v>44</v>
      </c>
      <c r="CW154" s="373">
        <v>34</v>
      </c>
      <c r="CX154" s="373">
        <v>44</v>
      </c>
      <c r="CY154" s="373">
        <v>52</v>
      </c>
      <c r="CZ154" s="373">
        <v>34</v>
      </c>
      <c r="DA154" s="373">
        <v>50</v>
      </c>
      <c r="DB154" s="373">
        <v>35</v>
      </c>
      <c r="DC154" s="373">
        <v>35</v>
      </c>
      <c r="DD154" s="373">
        <v>28</v>
      </c>
      <c r="DE154" s="373">
        <v>38</v>
      </c>
      <c r="DF154" s="373">
        <v>32</v>
      </c>
      <c r="DG154" s="373">
        <v>40</v>
      </c>
      <c r="DH154" s="373">
        <v>37</v>
      </c>
      <c r="DI154" s="373">
        <v>27</v>
      </c>
      <c r="DJ154" s="373">
        <v>35</v>
      </c>
      <c r="DK154" s="373">
        <v>44</v>
      </c>
      <c r="DL154" s="373">
        <v>44</v>
      </c>
      <c r="DM154" s="373">
        <v>31</v>
      </c>
      <c r="DN154" s="373">
        <v>27</v>
      </c>
      <c r="DO154" s="373">
        <v>37</v>
      </c>
      <c r="DP154" s="373">
        <v>41</v>
      </c>
      <c r="DQ154" s="373">
        <v>35</v>
      </c>
      <c r="DR154" s="373">
        <v>26</v>
      </c>
      <c r="DS154" s="373">
        <v>40</v>
      </c>
      <c r="DT154" s="373">
        <v>35</v>
      </c>
      <c r="DU154" s="373">
        <v>49</v>
      </c>
      <c r="DV154" s="373">
        <v>21</v>
      </c>
      <c r="DW154" s="373">
        <v>45</v>
      </c>
      <c r="DX154" s="373">
        <v>24</v>
      </c>
      <c r="DY154" s="373">
        <v>32</v>
      </c>
      <c r="DZ154" s="373">
        <v>28</v>
      </c>
      <c r="EA154" s="373">
        <v>40</v>
      </c>
      <c r="EB154" s="373">
        <v>28</v>
      </c>
      <c r="EC154" s="373">
        <v>34</v>
      </c>
      <c r="ED154" s="373">
        <v>25</v>
      </c>
      <c r="EE154" s="373">
        <v>26</v>
      </c>
      <c r="EF154" s="373">
        <v>27</v>
      </c>
      <c r="EG154" s="373">
        <v>32</v>
      </c>
      <c r="EH154" s="373">
        <v>15</v>
      </c>
      <c r="EI154" s="373">
        <v>29</v>
      </c>
      <c r="EJ154" s="373">
        <v>31</v>
      </c>
      <c r="EK154" s="373">
        <v>34</v>
      </c>
      <c r="EL154" s="373">
        <v>22</v>
      </c>
      <c r="EM154" s="373">
        <v>32</v>
      </c>
      <c r="EN154" s="373">
        <v>21</v>
      </c>
      <c r="EO154" s="373">
        <v>25</v>
      </c>
      <c r="EP154" s="373">
        <v>15</v>
      </c>
      <c r="EQ154" s="373">
        <v>23</v>
      </c>
      <c r="ER154" s="373">
        <v>22</v>
      </c>
      <c r="ES154" s="373">
        <v>27</v>
      </c>
      <c r="ET154" s="373">
        <v>15</v>
      </c>
      <c r="EU154" s="373">
        <v>23</v>
      </c>
      <c r="EV154" s="373">
        <v>17</v>
      </c>
      <c r="EW154" s="373">
        <v>20</v>
      </c>
      <c r="EX154" s="373">
        <v>16</v>
      </c>
      <c r="EY154" s="373">
        <v>15</v>
      </c>
      <c r="EZ154" s="373">
        <v>13</v>
      </c>
      <c r="FA154" s="373">
        <v>11</v>
      </c>
      <c r="FB154" s="373">
        <v>12</v>
      </c>
      <c r="FC154" s="373">
        <v>21</v>
      </c>
      <c r="FD154" s="373">
        <v>16</v>
      </c>
      <c r="FE154" s="373">
        <v>15</v>
      </c>
      <c r="FF154" s="373">
        <v>8</v>
      </c>
      <c r="FG154" s="373">
        <v>16</v>
      </c>
      <c r="FH154" s="373">
        <v>9</v>
      </c>
      <c r="FI154" s="373">
        <v>11</v>
      </c>
      <c r="FJ154" s="373">
        <v>5</v>
      </c>
      <c r="FK154" s="373">
        <v>8</v>
      </c>
      <c r="FL154" s="373">
        <v>3</v>
      </c>
      <c r="FM154" s="373">
        <v>14</v>
      </c>
      <c r="FN154" s="373">
        <v>8</v>
      </c>
      <c r="FO154" s="373">
        <v>6</v>
      </c>
      <c r="FP154" s="373">
        <v>9</v>
      </c>
      <c r="FQ154" s="373">
        <v>6</v>
      </c>
      <c r="FR154" s="373">
        <v>8</v>
      </c>
      <c r="FS154" s="373">
        <v>4</v>
      </c>
      <c r="FT154" s="373">
        <v>4</v>
      </c>
      <c r="FU154" s="373">
        <v>9</v>
      </c>
      <c r="FV154" s="373">
        <v>4</v>
      </c>
      <c r="FW154" s="373">
        <v>3</v>
      </c>
      <c r="FX154" s="373">
        <v>3</v>
      </c>
      <c r="FY154" s="373">
        <v>2</v>
      </c>
      <c r="FZ154" s="373">
        <v>6</v>
      </c>
      <c r="GA154" s="373">
        <v>4</v>
      </c>
      <c r="GB154" s="373">
        <v>1</v>
      </c>
      <c r="GC154" s="373">
        <v>5</v>
      </c>
      <c r="GD154" s="373">
        <v>3</v>
      </c>
      <c r="GE154" s="373">
        <v>1</v>
      </c>
      <c r="GF154" s="373">
        <v>1</v>
      </c>
      <c r="GG154" s="373">
        <v>7</v>
      </c>
      <c r="GH154" s="373">
        <v>2</v>
      </c>
      <c r="GI154" s="373">
        <v>1</v>
      </c>
      <c r="GJ154" s="373">
        <v>1</v>
      </c>
      <c r="GK154" s="373">
        <v>0</v>
      </c>
      <c r="GL154" s="373">
        <v>0</v>
      </c>
      <c r="GM154" s="373">
        <v>1</v>
      </c>
      <c r="GN154" s="373">
        <v>1</v>
      </c>
      <c r="GO154" s="373">
        <v>0</v>
      </c>
      <c r="GP154" s="373">
        <v>2</v>
      </c>
      <c r="GQ154" s="373">
        <v>0</v>
      </c>
      <c r="GR154" s="373">
        <v>0</v>
      </c>
      <c r="GS154" s="373">
        <v>1</v>
      </c>
      <c r="GT154" s="373">
        <v>1</v>
      </c>
      <c r="GU154" s="373">
        <v>0</v>
      </c>
      <c r="GV154" s="373">
        <v>4</v>
      </c>
      <c r="GW154" s="373">
        <v>1</v>
      </c>
      <c r="GY154">
        <f t="shared" si="2"/>
        <v>1185</v>
      </c>
      <c r="HA154" s="373">
        <v>0</v>
      </c>
      <c r="HB154" s="373">
        <v>0</v>
      </c>
      <c r="HC154" s="373">
        <v>0</v>
      </c>
      <c r="HD154" s="373">
        <v>6</v>
      </c>
      <c r="HE154" s="373">
        <v>1</v>
      </c>
      <c r="HF154" s="373">
        <v>7</v>
      </c>
      <c r="HG154" s="373">
        <v>5</v>
      </c>
      <c r="HH154" s="373">
        <v>4</v>
      </c>
      <c r="HI154" s="373">
        <v>9</v>
      </c>
      <c r="HJ154" s="373">
        <v>0</v>
      </c>
      <c r="HK154" s="373">
        <v>0</v>
      </c>
      <c r="HL154" s="373">
        <v>0</v>
      </c>
      <c r="HM154" s="373">
        <v>2268</v>
      </c>
      <c r="HN154" s="373">
        <v>2492</v>
      </c>
      <c r="HO154" s="373">
        <v>4760</v>
      </c>
    </row>
    <row r="155" spans="1:223" s="373" customFormat="1">
      <c r="A155" s="373" t="s">
        <v>1534</v>
      </c>
      <c r="B155" s="373">
        <v>14</v>
      </c>
      <c r="C155" s="373">
        <v>8</v>
      </c>
      <c r="D155" s="373">
        <v>14</v>
      </c>
      <c r="E155" s="373">
        <v>18</v>
      </c>
      <c r="F155" s="373">
        <v>16</v>
      </c>
      <c r="G155" s="373">
        <v>22</v>
      </c>
      <c r="H155" s="373">
        <v>31</v>
      </c>
      <c r="I155" s="373">
        <v>16</v>
      </c>
      <c r="J155" s="373">
        <v>22</v>
      </c>
      <c r="K155" s="373">
        <v>33</v>
      </c>
      <c r="L155" s="373">
        <v>14</v>
      </c>
      <c r="M155" s="373">
        <v>18</v>
      </c>
      <c r="N155" s="373">
        <v>26</v>
      </c>
      <c r="O155" s="373">
        <v>30</v>
      </c>
      <c r="P155" s="373">
        <v>24</v>
      </c>
      <c r="Q155" s="373">
        <v>21</v>
      </c>
      <c r="R155" s="373">
        <v>20</v>
      </c>
      <c r="S155" s="373">
        <v>15</v>
      </c>
      <c r="T155" s="373">
        <v>21</v>
      </c>
      <c r="U155" s="373">
        <v>30</v>
      </c>
      <c r="V155" s="373">
        <v>16</v>
      </c>
      <c r="W155" s="373">
        <v>21</v>
      </c>
      <c r="X155" s="373">
        <v>31</v>
      </c>
      <c r="Y155" s="373">
        <v>38</v>
      </c>
      <c r="Z155" s="373">
        <v>32</v>
      </c>
      <c r="AA155" s="373">
        <v>16</v>
      </c>
      <c r="AB155" s="373">
        <v>24</v>
      </c>
      <c r="AC155" s="373">
        <v>34</v>
      </c>
      <c r="AD155" s="373">
        <v>25</v>
      </c>
      <c r="AE155" s="373">
        <v>34</v>
      </c>
      <c r="AF155" s="373">
        <v>16</v>
      </c>
      <c r="AG155" s="373">
        <v>33</v>
      </c>
      <c r="AH155" s="373">
        <v>34</v>
      </c>
      <c r="AI155" s="373">
        <v>20</v>
      </c>
      <c r="AJ155" s="373">
        <v>34</v>
      </c>
      <c r="AK155" s="373">
        <v>25</v>
      </c>
      <c r="AL155" s="373">
        <v>21</v>
      </c>
      <c r="AM155" s="373">
        <v>25</v>
      </c>
      <c r="AN155" s="373">
        <v>31</v>
      </c>
      <c r="AO155" s="373">
        <v>19</v>
      </c>
      <c r="AP155" s="373">
        <v>28</v>
      </c>
      <c r="AQ155" s="373">
        <v>24</v>
      </c>
      <c r="AR155" s="373">
        <v>14</v>
      </c>
      <c r="AS155" s="373">
        <v>25</v>
      </c>
      <c r="AT155" s="373">
        <v>25</v>
      </c>
      <c r="AU155" s="373">
        <v>35</v>
      </c>
      <c r="AV155" s="373">
        <v>17</v>
      </c>
      <c r="AW155" s="373">
        <v>23</v>
      </c>
      <c r="AX155" s="373">
        <v>34</v>
      </c>
      <c r="AY155" s="373">
        <v>32</v>
      </c>
      <c r="AZ155" s="373">
        <v>24</v>
      </c>
      <c r="BA155" s="373">
        <v>21</v>
      </c>
      <c r="BB155" s="373">
        <v>35</v>
      </c>
      <c r="BC155" s="373">
        <v>36</v>
      </c>
      <c r="BD155" s="373">
        <v>20</v>
      </c>
      <c r="BE155" s="373">
        <v>26</v>
      </c>
      <c r="BF155" s="373">
        <v>33</v>
      </c>
      <c r="BG155" s="373">
        <v>31</v>
      </c>
      <c r="BH155" s="373">
        <v>32</v>
      </c>
      <c r="BI155" s="373">
        <v>38</v>
      </c>
      <c r="BJ155" s="373">
        <v>41</v>
      </c>
      <c r="BK155" s="373">
        <v>28</v>
      </c>
      <c r="BL155" s="373">
        <v>29</v>
      </c>
      <c r="BM155" s="373">
        <v>27</v>
      </c>
      <c r="BN155" s="373">
        <v>26</v>
      </c>
      <c r="BO155" s="373">
        <v>26</v>
      </c>
      <c r="BP155" s="373">
        <v>27</v>
      </c>
      <c r="BQ155" s="373">
        <v>34</v>
      </c>
      <c r="BR155" s="373">
        <v>26</v>
      </c>
      <c r="BS155" s="373">
        <v>26</v>
      </c>
      <c r="BT155" s="373">
        <v>30</v>
      </c>
      <c r="BU155" s="373">
        <v>25</v>
      </c>
      <c r="BV155" s="373">
        <v>29</v>
      </c>
      <c r="BW155" s="373">
        <v>28</v>
      </c>
      <c r="BX155" s="373">
        <v>24</v>
      </c>
      <c r="BY155" s="373">
        <v>25</v>
      </c>
      <c r="BZ155" s="373">
        <v>44</v>
      </c>
      <c r="CA155" s="373">
        <v>25</v>
      </c>
      <c r="CB155" s="373">
        <v>29</v>
      </c>
      <c r="CC155" s="373">
        <v>30</v>
      </c>
      <c r="CD155" s="373">
        <v>32</v>
      </c>
      <c r="CE155" s="373">
        <v>34</v>
      </c>
      <c r="CF155" s="373">
        <v>31</v>
      </c>
      <c r="CG155" s="373">
        <v>45</v>
      </c>
      <c r="CH155" s="373">
        <v>47</v>
      </c>
      <c r="CI155" s="373">
        <v>35</v>
      </c>
      <c r="CJ155" s="373">
        <v>23</v>
      </c>
      <c r="CK155" s="373">
        <v>43</v>
      </c>
      <c r="CL155" s="373">
        <v>40</v>
      </c>
      <c r="CM155" s="373">
        <v>42</v>
      </c>
      <c r="CN155" s="373">
        <v>43</v>
      </c>
      <c r="CO155" s="373">
        <v>36</v>
      </c>
      <c r="CP155" s="373">
        <v>34</v>
      </c>
      <c r="CQ155" s="373">
        <v>33</v>
      </c>
      <c r="CR155" s="373">
        <v>25</v>
      </c>
      <c r="CS155" s="373">
        <v>45</v>
      </c>
      <c r="CT155" s="373">
        <v>36</v>
      </c>
      <c r="CU155" s="373">
        <v>37</v>
      </c>
      <c r="CV155" s="373">
        <v>44</v>
      </c>
      <c r="CW155" s="373">
        <v>34</v>
      </c>
      <c r="CX155" s="373">
        <v>44</v>
      </c>
      <c r="CY155" s="373">
        <v>52</v>
      </c>
      <c r="CZ155" s="373">
        <v>34</v>
      </c>
      <c r="DA155" s="373">
        <v>50</v>
      </c>
      <c r="DB155" s="373">
        <v>35</v>
      </c>
      <c r="DC155" s="373">
        <v>35</v>
      </c>
      <c r="DD155" s="373">
        <v>28</v>
      </c>
      <c r="DE155" s="373">
        <v>38</v>
      </c>
      <c r="DF155" s="373">
        <v>32</v>
      </c>
      <c r="DG155" s="373">
        <v>40</v>
      </c>
      <c r="DH155" s="373">
        <v>37</v>
      </c>
      <c r="DI155" s="373">
        <v>27</v>
      </c>
      <c r="DJ155" s="373">
        <v>35</v>
      </c>
      <c r="DK155" s="373">
        <v>44</v>
      </c>
      <c r="DL155" s="373">
        <v>44</v>
      </c>
      <c r="DM155" s="373">
        <v>31</v>
      </c>
      <c r="DN155" s="373">
        <v>27</v>
      </c>
      <c r="DO155" s="373">
        <v>37</v>
      </c>
      <c r="DP155" s="373">
        <v>41</v>
      </c>
      <c r="DQ155" s="373">
        <v>35</v>
      </c>
      <c r="DR155" s="373">
        <v>26</v>
      </c>
      <c r="DS155" s="373">
        <v>40</v>
      </c>
      <c r="DT155" s="373">
        <v>35</v>
      </c>
      <c r="DU155" s="373">
        <v>49</v>
      </c>
      <c r="DV155" s="373">
        <v>21</v>
      </c>
      <c r="DW155" s="373">
        <v>45</v>
      </c>
      <c r="DX155" s="373">
        <v>24</v>
      </c>
      <c r="DY155" s="373">
        <v>32</v>
      </c>
      <c r="DZ155" s="373">
        <v>28</v>
      </c>
      <c r="EA155" s="373">
        <v>40</v>
      </c>
      <c r="EB155" s="373">
        <v>28</v>
      </c>
      <c r="EC155" s="373">
        <v>34</v>
      </c>
      <c r="ED155" s="373">
        <v>25</v>
      </c>
      <c r="EE155" s="373">
        <v>26</v>
      </c>
      <c r="EF155" s="373">
        <v>27</v>
      </c>
      <c r="EG155" s="373">
        <v>32</v>
      </c>
      <c r="EH155" s="373">
        <v>15</v>
      </c>
      <c r="EI155" s="373">
        <v>29</v>
      </c>
      <c r="EJ155" s="373">
        <v>31</v>
      </c>
      <c r="EK155" s="373">
        <v>34</v>
      </c>
      <c r="EL155" s="373">
        <v>22</v>
      </c>
      <c r="EM155" s="373">
        <v>32</v>
      </c>
      <c r="EN155" s="373">
        <v>21</v>
      </c>
      <c r="EO155" s="373">
        <v>25</v>
      </c>
      <c r="EP155" s="373">
        <v>15</v>
      </c>
      <c r="EQ155" s="373">
        <v>23</v>
      </c>
      <c r="ER155" s="373">
        <v>22</v>
      </c>
      <c r="ES155" s="373">
        <v>27</v>
      </c>
      <c r="ET155" s="373">
        <v>15</v>
      </c>
      <c r="EU155" s="373">
        <v>23</v>
      </c>
      <c r="EV155" s="373">
        <v>17</v>
      </c>
      <c r="EW155" s="373">
        <v>20</v>
      </c>
      <c r="EX155" s="373">
        <v>16</v>
      </c>
      <c r="EY155" s="373">
        <v>15</v>
      </c>
      <c r="EZ155" s="373">
        <v>13</v>
      </c>
      <c r="FA155" s="373">
        <v>11</v>
      </c>
      <c r="FB155" s="373">
        <v>12</v>
      </c>
      <c r="FC155" s="373">
        <v>21</v>
      </c>
      <c r="FD155" s="373">
        <v>16</v>
      </c>
      <c r="FE155" s="373">
        <v>15</v>
      </c>
      <c r="FF155" s="373">
        <v>8</v>
      </c>
      <c r="FG155" s="373">
        <v>16</v>
      </c>
      <c r="FH155" s="373">
        <v>9</v>
      </c>
      <c r="FI155" s="373">
        <v>11</v>
      </c>
      <c r="FJ155" s="373">
        <v>5</v>
      </c>
      <c r="FK155" s="373">
        <v>8</v>
      </c>
      <c r="FL155" s="373">
        <v>3</v>
      </c>
      <c r="FM155" s="373">
        <v>14</v>
      </c>
      <c r="FN155" s="373">
        <v>8</v>
      </c>
      <c r="FO155" s="373">
        <v>6</v>
      </c>
      <c r="FP155" s="373">
        <v>9</v>
      </c>
      <c r="FQ155" s="373">
        <v>6</v>
      </c>
      <c r="FR155" s="373">
        <v>8</v>
      </c>
      <c r="FS155" s="373">
        <v>4</v>
      </c>
      <c r="FT155" s="373">
        <v>4</v>
      </c>
      <c r="FU155" s="373">
        <v>9</v>
      </c>
      <c r="FV155" s="373">
        <v>4</v>
      </c>
      <c r="FW155" s="373">
        <v>3</v>
      </c>
      <c r="FX155" s="373">
        <v>3</v>
      </c>
      <c r="FY155" s="373">
        <v>2</v>
      </c>
      <c r="FZ155" s="373">
        <v>6</v>
      </c>
      <c r="GA155" s="373">
        <v>4</v>
      </c>
      <c r="GB155" s="373">
        <v>1</v>
      </c>
      <c r="GC155" s="373">
        <v>5</v>
      </c>
      <c r="GD155" s="373">
        <v>3</v>
      </c>
      <c r="GE155" s="373">
        <v>1</v>
      </c>
      <c r="GF155" s="373">
        <v>1</v>
      </c>
      <c r="GG155" s="373">
        <v>7</v>
      </c>
      <c r="GH155" s="373">
        <v>2</v>
      </c>
      <c r="GI155" s="373">
        <v>1</v>
      </c>
      <c r="GJ155" s="373">
        <v>1</v>
      </c>
      <c r="GK155" s="373">
        <v>0</v>
      </c>
      <c r="GL155" s="373">
        <v>0</v>
      </c>
      <c r="GM155" s="373">
        <v>1</v>
      </c>
      <c r="GN155" s="373">
        <v>1</v>
      </c>
      <c r="GO155" s="373">
        <v>0</v>
      </c>
      <c r="GP155" s="373">
        <v>2</v>
      </c>
      <c r="GQ155" s="373">
        <v>0</v>
      </c>
      <c r="GR155" s="373">
        <v>0</v>
      </c>
      <c r="GS155" s="373">
        <v>1</v>
      </c>
      <c r="GT155" s="373">
        <v>1</v>
      </c>
      <c r="GU155" s="373">
        <v>0</v>
      </c>
      <c r="GV155" s="373">
        <v>4</v>
      </c>
      <c r="GW155" s="373">
        <v>1</v>
      </c>
      <c r="GY155">
        <f t="shared" si="2"/>
        <v>1185</v>
      </c>
      <c r="HA155" s="373">
        <v>0</v>
      </c>
      <c r="HB155" s="373">
        <v>0</v>
      </c>
      <c r="HC155" s="373">
        <v>0</v>
      </c>
      <c r="HD155" s="373">
        <v>6</v>
      </c>
      <c r="HE155" s="373">
        <v>1</v>
      </c>
      <c r="HF155" s="373">
        <v>7</v>
      </c>
      <c r="HG155" s="373">
        <v>5</v>
      </c>
      <c r="HH155" s="373">
        <v>4</v>
      </c>
      <c r="HI155" s="373">
        <v>9</v>
      </c>
      <c r="HJ155" s="373">
        <v>0</v>
      </c>
      <c r="HK155" s="373">
        <v>0</v>
      </c>
      <c r="HL155" s="373">
        <v>0</v>
      </c>
      <c r="HM155" s="373">
        <v>2268</v>
      </c>
      <c r="HN155" s="373">
        <v>2492</v>
      </c>
      <c r="HO155" s="373">
        <v>4760</v>
      </c>
    </row>
    <row r="156" spans="1:223" s="374" customFormat="1">
      <c r="A156" s="374" t="s">
        <v>1579</v>
      </c>
      <c r="B156" s="374">
        <v>23</v>
      </c>
      <c r="C156" s="374">
        <v>33</v>
      </c>
      <c r="D156" s="374">
        <v>39</v>
      </c>
      <c r="E156" s="374">
        <v>27</v>
      </c>
      <c r="F156" s="374">
        <v>32</v>
      </c>
      <c r="G156" s="374">
        <v>37</v>
      </c>
      <c r="H156" s="374">
        <v>42</v>
      </c>
      <c r="I156" s="374">
        <v>30</v>
      </c>
      <c r="J156" s="374">
        <v>25</v>
      </c>
      <c r="K156" s="374">
        <v>35</v>
      </c>
      <c r="L156" s="374">
        <v>36</v>
      </c>
      <c r="M156" s="374">
        <v>42</v>
      </c>
      <c r="N156" s="374">
        <v>35</v>
      </c>
      <c r="O156" s="374">
        <v>46</v>
      </c>
      <c r="P156" s="374">
        <v>44</v>
      </c>
      <c r="Q156" s="374">
        <v>32</v>
      </c>
      <c r="R156" s="374">
        <v>46</v>
      </c>
      <c r="S156" s="374">
        <v>52</v>
      </c>
      <c r="T156" s="374">
        <v>53</v>
      </c>
      <c r="U156" s="374">
        <v>41</v>
      </c>
      <c r="V156" s="374">
        <v>41</v>
      </c>
      <c r="W156" s="374">
        <v>42</v>
      </c>
      <c r="X156" s="374">
        <v>41</v>
      </c>
      <c r="Y156" s="374">
        <v>46</v>
      </c>
      <c r="Z156" s="374">
        <v>44</v>
      </c>
      <c r="AA156" s="374">
        <v>51</v>
      </c>
      <c r="AB156" s="374">
        <v>59</v>
      </c>
      <c r="AC156" s="374">
        <v>52</v>
      </c>
      <c r="AD156" s="374">
        <v>47</v>
      </c>
      <c r="AE156" s="374">
        <v>39</v>
      </c>
      <c r="AF156" s="374">
        <v>43</v>
      </c>
      <c r="AG156" s="374">
        <v>61</v>
      </c>
      <c r="AH156" s="374">
        <v>52</v>
      </c>
      <c r="AI156" s="374">
        <v>44</v>
      </c>
      <c r="AJ156" s="374">
        <v>52</v>
      </c>
      <c r="AK156" s="374">
        <v>45</v>
      </c>
      <c r="AL156" s="374">
        <v>41</v>
      </c>
      <c r="AM156" s="374">
        <v>42</v>
      </c>
      <c r="AN156" s="374">
        <v>37</v>
      </c>
      <c r="AO156" s="374">
        <v>36</v>
      </c>
      <c r="AP156" s="374">
        <v>43</v>
      </c>
      <c r="AQ156" s="374">
        <v>37</v>
      </c>
      <c r="AR156" s="374">
        <v>45</v>
      </c>
      <c r="AS156" s="374">
        <v>38</v>
      </c>
      <c r="AT156" s="374">
        <v>45</v>
      </c>
      <c r="AU156" s="374">
        <v>61</v>
      </c>
      <c r="AV156" s="374">
        <v>64</v>
      </c>
      <c r="AW156" s="374">
        <v>57</v>
      </c>
      <c r="AX156" s="374">
        <v>70</v>
      </c>
      <c r="AY156" s="374">
        <v>55</v>
      </c>
      <c r="AZ156" s="374">
        <v>66</v>
      </c>
      <c r="BA156" s="374">
        <v>63</v>
      </c>
      <c r="BB156" s="374">
        <v>70</v>
      </c>
      <c r="BC156" s="374">
        <v>58</v>
      </c>
      <c r="BD156" s="374">
        <v>52</v>
      </c>
      <c r="BE156" s="374">
        <v>51</v>
      </c>
      <c r="BF156" s="374">
        <v>69</v>
      </c>
      <c r="BG156" s="374">
        <v>54</v>
      </c>
      <c r="BH156" s="374">
        <v>65</v>
      </c>
      <c r="BI156" s="374">
        <v>57</v>
      </c>
      <c r="BJ156" s="374">
        <v>60</v>
      </c>
      <c r="BK156" s="374">
        <v>53</v>
      </c>
      <c r="BL156" s="374">
        <v>48</v>
      </c>
      <c r="BM156" s="374">
        <v>55</v>
      </c>
      <c r="BN156" s="374">
        <v>48</v>
      </c>
      <c r="BO156" s="374">
        <v>41</v>
      </c>
      <c r="BP156" s="374">
        <v>47</v>
      </c>
      <c r="BQ156" s="374">
        <v>68</v>
      </c>
      <c r="BR156" s="374">
        <v>53</v>
      </c>
      <c r="BS156" s="374">
        <v>49</v>
      </c>
      <c r="BT156" s="374">
        <v>49</v>
      </c>
      <c r="BU156" s="374">
        <v>58</v>
      </c>
      <c r="BV156" s="374">
        <v>48</v>
      </c>
      <c r="BW156" s="374">
        <v>45</v>
      </c>
      <c r="BX156" s="374">
        <v>39</v>
      </c>
      <c r="BY156" s="374">
        <v>52</v>
      </c>
      <c r="BZ156" s="374">
        <v>57</v>
      </c>
      <c r="CA156" s="374">
        <v>63</v>
      </c>
      <c r="CB156" s="374">
        <v>65</v>
      </c>
      <c r="CC156" s="374">
        <v>74</v>
      </c>
      <c r="CD156" s="374">
        <v>52</v>
      </c>
      <c r="CE156" s="374">
        <v>70</v>
      </c>
      <c r="CF156" s="374">
        <v>70</v>
      </c>
      <c r="CG156" s="374">
        <v>66</v>
      </c>
      <c r="CH156" s="374">
        <v>61</v>
      </c>
      <c r="CI156" s="374">
        <v>78</v>
      </c>
      <c r="CJ156" s="374">
        <v>60</v>
      </c>
      <c r="CK156" s="374">
        <v>60</v>
      </c>
      <c r="CL156" s="374">
        <v>55</v>
      </c>
      <c r="CM156" s="374">
        <v>63</v>
      </c>
      <c r="CN156" s="374">
        <v>68</v>
      </c>
      <c r="CO156" s="374">
        <v>69</v>
      </c>
      <c r="CP156" s="374">
        <v>69</v>
      </c>
      <c r="CQ156" s="374">
        <v>74</v>
      </c>
      <c r="CR156" s="374">
        <v>53</v>
      </c>
      <c r="CS156" s="374">
        <v>79</v>
      </c>
      <c r="CT156" s="374">
        <v>64</v>
      </c>
      <c r="CU156" s="374">
        <v>53</v>
      </c>
      <c r="CV156" s="374">
        <v>64</v>
      </c>
      <c r="CW156" s="374">
        <v>69</v>
      </c>
      <c r="CX156" s="374">
        <v>55</v>
      </c>
      <c r="CY156" s="374">
        <v>71</v>
      </c>
      <c r="CZ156" s="374">
        <v>66</v>
      </c>
      <c r="DA156" s="374">
        <v>64</v>
      </c>
      <c r="DB156" s="374">
        <v>69</v>
      </c>
      <c r="DC156" s="374">
        <v>66</v>
      </c>
      <c r="DD156" s="374">
        <v>65</v>
      </c>
      <c r="DE156" s="374">
        <v>74</v>
      </c>
      <c r="DF156" s="374">
        <v>50</v>
      </c>
      <c r="DG156" s="374">
        <v>81</v>
      </c>
      <c r="DH156" s="374">
        <v>73</v>
      </c>
      <c r="DI156" s="374">
        <v>70</v>
      </c>
      <c r="DJ156" s="374">
        <v>51</v>
      </c>
      <c r="DK156" s="374">
        <v>84</v>
      </c>
      <c r="DL156" s="374">
        <v>57</v>
      </c>
      <c r="DM156" s="374">
        <v>58</v>
      </c>
      <c r="DN156" s="374">
        <v>61</v>
      </c>
      <c r="DO156" s="374">
        <v>61</v>
      </c>
      <c r="DP156" s="374">
        <v>49</v>
      </c>
      <c r="DQ156" s="374">
        <v>66</v>
      </c>
      <c r="DR156" s="374">
        <v>57</v>
      </c>
      <c r="DS156" s="374">
        <v>55</v>
      </c>
      <c r="DT156" s="374">
        <v>30</v>
      </c>
      <c r="DU156" s="374">
        <v>75</v>
      </c>
      <c r="DV156" s="374">
        <v>41</v>
      </c>
      <c r="DW156" s="374">
        <v>66</v>
      </c>
      <c r="DX156" s="374">
        <v>47</v>
      </c>
      <c r="DY156" s="374">
        <v>61</v>
      </c>
      <c r="DZ156" s="374">
        <v>45</v>
      </c>
      <c r="EA156" s="374">
        <v>52</v>
      </c>
      <c r="EB156" s="374">
        <v>46</v>
      </c>
      <c r="EC156" s="374">
        <v>50</v>
      </c>
      <c r="ED156" s="374">
        <v>36</v>
      </c>
      <c r="EE156" s="374">
        <v>43</v>
      </c>
      <c r="EF156" s="374">
        <v>31</v>
      </c>
      <c r="EG156" s="374">
        <v>54</v>
      </c>
      <c r="EH156" s="374">
        <v>34</v>
      </c>
      <c r="EI156" s="374">
        <v>46</v>
      </c>
      <c r="EJ156" s="374">
        <v>38</v>
      </c>
      <c r="EK156" s="374">
        <v>34</v>
      </c>
      <c r="EL156" s="374">
        <v>28</v>
      </c>
      <c r="EM156" s="374">
        <v>30</v>
      </c>
      <c r="EN156" s="374">
        <v>24</v>
      </c>
      <c r="EO156" s="374">
        <v>39</v>
      </c>
      <c r="EP156" s="374">
        <v>21</v>
      </c>
      <c r="EQ156" s="374">
        <v>31</v>
      </c>
      <c r="ER156" s="374">
        <v>20</v>
      </c>
      <c r="ES156" s="374">
        <v>32</v>
      </c>
      <c r="ET156" s="374">
        <v>23</v>
      </c>
      <c r="EU156" s="374">
        <v>26</v>
      </c>
      <c r="EV156" s="374">
        <v>17</v>
      </c>
      <c r="EW156" s="374">
        <v>25</v>
      </c>
      <c r="EX156" s="374">
        <v>14</v>
      </c>
      <c r="EY156" s="374">
        <v>17</v>
      </c>
      <c r="EZ156" s="374">
        <v>15</v>
      </c>
      <c r="FA156" s="374">
        <v>21</v>
      </c>
      <c r="FB156" s="374">
        <v>10</v>
      </c>
      <c r="FC156" s="374">
        <v>22</v>
      </c>
      <c r="FD156" s="374">
        <v>9</v>
      </c>
      <c r="FE156" s="374">
        <v>25</v>
      </c>
      <c r="FF156" s="374">
        <v>7</v>
      </c>
      <c r="FG156" s="374">
        <v>22</v>
      </c>
      <c r="FH156" s="374">
        <v>11</v>
      </c>
      <c r="FI156" s="374">
        <v>11</v>
      </c>
      <c r="FJ156" s="374">
        <v>15</v>
      </c>
      <c r="FK156" s="374">
        <v>12</v>
      </c>
      <c r="FL156" s="374">
        <v>5</v>
      </c>
      <c r="FM156" s="374">
        <v>7</v>
      </c>
      <c r="FN156" s="374">
        <v>3</v>
      </c>
      <c r="FO156" s="374">
        <v>8</v>
      </c>
      <c r="FP156" s="374">
        <v>4</v>
      </c>
      <c r="FQ156" s="374">
        <v>6</v>
      </c>
      <c r="FR156" s="374">
        <v>8</v>
      </c>
      <c r="FS156" s="374">
        <v>3</v>
      </c>
      <c r="FT156" s="374">
        <v>2</v>
      </c>
      <c r="FU156" s="374">
        <v>6</v>
      </c>
      <c r="FV156" s="374">
        <v>0</v>
      </c>
      <c r="FW156" s="374">
        <v>3</v>
      </c>
      <c r="FX156" s="374">
        <v>1</v>
      </c>
      <c r="FY156" s="374">
        <v>2</v>
      </c>
      <c r="FZ156" s="374">
        <v>1</v>
      </c>
      <c r="GA156" s="374">
        <v>8</v>
      </c>
      <c r="GB156" s="374">
        <v>2</v>
      </c>
      <c r="GC156" s="374">
        <v>6</v>
      </c>
      <c r="GD156" s="374">
        <v>2</v>
      </c>
      <c r="GE156" s="374">
        <v>3</v>
      </c>
      <c r="GF156" s="374">
        <v>2</v>
      </c>
      <c r="GG156" s="374">
        <v>1</v>
      </c>
      <c r="GH156" s="374">
        <v>1</v>
      </c>
      <c r="GI156" s="374">
        <v>0</v>
      </c>
      <c r="GJ156" s="374">
        <v>0</v>
      </c>
      <c r="GK156" s="374">
        <v>0</v>
      </c>
      <c r="GL156" s="374">
        <v>0</v>
      </c>
      <c r="GM156" s="374">
        <v>4</v>
      </c>
      <c r="GN156" s="374">
        <v>2</v>
      </c>
      <c r="GO156" s="374">
        <v>1</v>
      </c>
      <c r="GP156" s="374">
        <v>0</v>
      </c>
      <c r="GQ156" s="374">
        <v>0</v>
      </c>
      <c r="GR156" s="374">
        <v>1</v>
      </c>
      <c r="GS156" s="374">
        <v>1</v>
      </c>
      <c r="GT156" s="374">
        <v>1</v>
      </c>
      <c r="GU156" s="374">
        <v>0</v>
      </c>
      <c r="GV156" s="374">
        <v>0</v>
      </c>
      <c r="GW156" s="374">
        <v>0</v>
      </c>
      <c r="GY156">
        <f t="shared" si="2"/>
        <v>1562</v>
      </c>
      <c r="HA156" s="374">
        <v>0</v>
      </c>
      <c r="HB156" s="374">
        <v>0</v>
      </c>
      <c r="HC156" s="374">
        <v>0</v>
      </c>
      <c r="HD156" s="374">
        <v>6</v>
      </c>
      <c r="HE156" s="374">
        <v>5</v>
      </c>
      <c r="HF156" s="374">
        <v>11</v>
      </c>
      <c r="HG156" s="374">
        <v>11</v>
      </c>
      <c r="HH156" s="374">
        <v>4</v>
      </c>
      <c r="HI156" s="374">
        <v>15</v>
      </c>
      <c r="HJ156" s="374">
        <v>2</v>
      </c>
      <c r="HK156" s="374">
        <v>5</v>
      </c>
      <c r="HL156" s="374">
        <v>7</v>
      </c>
      <c r="HM156" s="374">
        <v>3820</v>
      </c>
      <c r="HN156" s="374">
        <v>4220</v>
      </c>
      <c r="HO156" s="374">
        <v>8040</v>
      </c>
    </row>
    <row r="157" spans="1:223" s="374" customFormat="1">
      <c r="A157" s="374" t="s">
        <v>1521</v>
      </c>
      <c r="B157" s="374">
        <v>20</v>
      </c>
      <c r="C157" s="374">
        <v>21</v>
      </c>
      <c r="D157" s="374">
        <v>30</v>
      </c>
      <c r="E157" s="374">
        <v>21</v>
      </c>
      <c r="F157" s="374">
        <v>26</v>
      </c>
      <c r="G157" s="374">
        <v>30</v>
      </c>
      <c r="H157" s="374">
        <v>32</v>
      </c>
      <c r="I157" s="374">
        <v>22</v>
      </c>
      <c r="J157" s="374">
        <v>20</v>
      </c>
      <c r="K157" s="374">
        <v>22</v>
      </c>
      <c r="L157" s="374">
        <v>20</v>
      </c>
      <c r="M157" s="374">
        <v>30</v>
      </c>
      <c r="N157" s="374">
        <v>30</v>
      </c>
      <c r="O157" s="374">
        <v>34</v>
      </c>
      <c r="P157" s="374">
        <v>31</v>
      </c>
      <c r="Q157" s="374">
        <v>26</v>
      </c>
      <c r="R157" s="374">
        <v>36</v>
      </c>
      <c r="S157" s="374">
        <v>39</v>
      </c>
      <c r="T157" s="374">
        <v>43</v>
      </c>
      <c r="U157" s="374">
        <v>32</v>
      </c>
      <c r="V157" s="374">
        <v>28</v>
      </c>
      <c r="W157" s="374">
        <v>33</v>
      </c>
      <c r="X157" s="374">
        <v>30</v>
      </c>
      <c r="Y157" s="374">
        <v>34</v>
      </c>
      <c r="Z157" s="374">
        <v>34</v>
      </c>
      <c r="AA157" s="374">
        <v>44</v>
      </c>
      <c r="AB157" s="374">
        <v>41</v>
      </c>
      <c r="AC157" s="374">
        <v>40</v>
      </c>
      <c r="AD157" s="374">
        <v>36</v>
      </c>
      <c r="AE157" s="374">
        <v>30</v>
      </c>
      <c r="AF157" s="374">
        <v>36</v>
      </c>
      <c r="AG157" s="374">
        <v>45</v>
      </c>
      <c r="AH157" s="374">
        <v>43</v>
      </c>
      <c r="AI157" s="374">
        <v>39</v>
      </c>
      <c r="AJ157" s="374">
        <v>43</v>
      </c>
      <c r="AK157" s="374">
        <v>36</v>
      </c>
      <c r="AL157" s="374">
        <v>35</v>
      </c>
      <c r="AM157" s="374">
        <v>33</v>
      </c>
      <c r="AN157" s="374">
        <v>31</v>
      </c>
      <c r="AO157" s="374">
        <v>30</v>
      </c>
      <c r="AP157" s="374">
        <v>34</v>
      </c>
      <c r="AQ157" s="374">
        <v>27</v>
      </c>
      <c r="AR157" s="374">
        <v>33</v>
      </c>
      <c r="AS157" s="374">
        <v>29</v>
      </c>
      <c r="AT157" s="374">
        <v>34</v>
      </c>
      <c r="AU157" s="374">
        <v>47</v>
      </c>
      <c r="AV157" s="374">
        <v>52</v>
      </c>
      <c r="AW157" s="374">
        <v>45</v>
      </c>
      <c r="AX157" s="374">
        <v>51</v>
      </c>
      <c r="AY157" s="374">
        <v>44</v>
      </c>
      <c r="AZ157" s="374">
        <v>50</v>
      </c>
      <c r="BA157" s="374">
        <v>48</v>
      </c>
      <c r="BB157" s="374">
        <v>50</v>
      </c>
      <c r="BC157" s="374">
        <v>45</v>
      </c>
      <c r="BD157" s="374">
        <v>38</v>
      </c>
      <c r="BE157" s="374">
        <v>43</v>
      </c>
      <c r="BF157" s="374">
        <v>47</v>
      </c>
      <c r="BG157" s="374">
        <v>41</v>
      </c>
      <c r="BH157" s="374">
        <v>56</v>
      </c>
      <c r="BI157" s="374">
        <v>44</v>
      </c>
      <c r="BJ157" s="374">
        <v>48</v>
      </c>
      <c r="BK157" s="374">
        <v>34</v>
      </c>
      <c r="BL157" s="374">
        <v>35</v>
      </c>
      <c r="BM157" s="374">
        <v>38</v>
      </c>
      <c r="BN157" s="374">
        <v>35</v>
      </c>
      <c r="BO157" s="374">
        <v>33</v>
      </c>
      <c r="BP157" s="374">
        <v>34</v>
      </c>
      <c r="BQ157" s="374">
        <v>54</v>
      </c>
      <c r="BR157" s="374">
        <v>47</v>
      </c>
      <c r="BS157" s="374">
        <v>41</v>
      </c>
      <c r="BT157" s="374">
        <v>40</v>
      </c>
      <c r="BU157" s="374">
        <v>48</v>
      </c>
      <c r="BV157" s="374">
        <v>36</v>
      </c>
      <c r="BW157" s="374">
        <v>35</v>
      </c>
      <c r="BX157" s="374">
        <v>32</v>
      </c>
      <c r="BY157" s="374">
        <v>39</v>
      </c>
      <c r="BZ157" s="374">
        <v>48</v>
      </c>
      <c r="CA157" s="374">
        <v>58</v>
      </c>
      <c r="CB157" s="374">
        <v>48</v>
      </c>
      <c r="CC157" s="374">
        <v>56</v>
      </c>
      <c r="CD157" s="374">
        <v>42</v>
      </c>
      <c r="CE157" s="374">
        <v>58</v>
      </c>
      <c r="CF157" s="374">
        <v>49</v>
      </c>
      <c r="CG157" s="374">
        <v>49</v>
      </c>
      <c r="CH157" s="374">
        <v>51</v>
      </c>
      <c r="CI157" s="374">
        <v>60</v>
      </c>
      <c r="CJ157" s="374">
        <v>47</v>
      </c>
      <c r="CK157" s="374">
        <v>50</v>
      </c>
      <c r="CL157" s="374">
        <v>41</v>
      </c>
      <c r="CM157" s="374">
        <v>54</v>
      </c>
      <c r="CN157" s="374">
        <v>57</v>
      </c>
      <c r="CO157" s="374">
        <v>56</v>
      </c>
      <c r="CP157" s="374">
        <v>48</v>
      </c>
      <c r="CQ157" s="374">
        <v>59</v>
      </c>
      <c r="CR157" s="374">
        <v>41</v>
      </c>
      <c r="CS157" s="374">
        <v>66</v>
      </c>
      <c r="CT157" s="374">
        <v>49</v>
      </c>
      <c r="CU157" s="374">
        <v>35</v>
      </c>
      <c r="CV157" s="374">
        <v>49</v>
      </c>
      <c r="CW157" s="374">
        <v>54</v>
      </c>
      <c r="CX157" s="374">
        <v>41</v>
      </c>
      <c r="CY157" s="374">
        <v>57</v>
      </c>
      <c r="CZ157" s="374">
        <v>50</v>
      </c>
      <c r="DA157" s="374">
        <v>44</v>
      </c>
      <c r="DB157" s="374">
        <v>52</v>
      </c>
      <c r="DC157" s="374">
        <v>48</v>
      </c>
      <c r="DD157" s="374">
        <v>47</v>
      </c>
      <c r="DE157" s="374">
        <v>61</v>
      </c>
      <c r="DF157" s="374">
        <v>41</v>
      </c>
      <c r="DG157" s="374">
        <v>59</v>
      </c>
      <c r="DH157" s="374">
        <v>62</v>
      </c>
      <c r="DI157" s="374">
        <v>52</v>
      </c>
      <c r="DJ157" s="374">
        <v>40</v>
      </c>
      <c r="DK157" s="374">
        <v>64</v>
      </c>
      <c r="DL157" s="374">
        <v>46</v>
      </c>
      <c r="DM157" s="374">
        <v>44</v>
      </c>
      <c r="DN157" s="374">
        <v>48</v>
      </c>
      <c r="DO157" s="374">
        <v>49</v>
      </c>
      <c r="DP157" s="374">
        <v>38</v>
      </c>
      <c r="DQ157" s="374">
        <v>52</v>
      </c>
      <c r="DR157" s="374">
        <v>40</v>
      </c>
      <c r="DS157" s="374">
        <v>52</v>
      </c>
      <c r="DT157" s="374">
        <v>23</v>
      </c>
      <c r="DU157" s="374">
        <v>67</v>
      </c>
      <c r="DV157" s="374">
        <v>38</v>
      </c>
      <c r="DW157" s="374">
        <v>55</v>
      </c>
      <c r="DX157" s="374">
        <v>41</v>
      </c>
      <c r="DY157" s="374">
        <v>47</v>
      </c>
      <c r="DZ157" s="374">
        <v>38</v>
      </c>
      <c r="EA157" s="374">
        <v>47</v>
      </c>
      <c r="EB157" s="374">
        <v>35</v>
      </c>
      <c r="EC157" s="374">
        <v>41</v>
      </c>
      <c r="ED157" s="374">
        <v>29</v>
      </c>
      <c r="EE157" s="374">
        <v>33</v>
      </c>
      <c r="EF157" s="374">
        <v>24</v>
      </c>
      <c r="EG157" s="374">
        <v>45</v>
      </c>
      <c r="EH157" s="374">
        <v>29</v>
      </c>
      <c r="EI157" s="374">
        <v>34</v>
      </c>
      <c r="EJ157" s="374">
        <v>34</v>
      </c>
      <c r="EK157" s="374">
        <v>30</v>
      </c>
      <c r="EL157" s="374">
        <v>22</v>
      </c>
      <c r="EM157" s="374">
        <v>25</v>
      </c>
      <c r="EN157" s="374">
        <v>19</v>
      </c>
      <c r="EO157" s="374">
        <v>31</v>
      </c>
      <c r="EP157" s="374">
        <v>16</v>
      </c>
      <c r="EQ157" s="374">
        <v>25</v>
      </c>
      <c r="ER157" s="374">
        <v>15</v>
      </c>
      <c r="ES157" s="374">
        <v>26</v>
      </c>
      <c r="ET157" s="374">
        <v>17</v>
      </c>
      <c r="EU157" s="374">
        <v>21</v>
      </c>
      <c r="EV157" s="374">
        <v>13</v>
      </c>
      <c r="EW157" s="374">
        <v>20</v>
      </c>
      <c r="EX157" s="374">
        <v>11</v>
      </c>
      <c r="EY157" s="374">
        <v>12</v>
      </c>
      <c r="EZ157" s="374">
        <v>13</v>
      </c>
      <c r="FA157" s="374">
        <v>18</v>
      </c>
      <c r="FB157" s="374">
        <v>8</v>
      </c>
      <c r="FC157" s="374">
        <v>18</v>
      </c>
      <c r="FD157" s="374">
        <v>7</v>
      </c>
      <c r="FE157" s="374">
        <v>21</v>
      </c>
      <c r="FF157" s="374">
        <v>7</v>
      </c>
      <c r="FG157" s="374">
        <v>16</v>
      </c>
      <c r="FH157" s="374">
        <v>10</v>
      </c>
      <c r="FI157" s="374">
        <v>9</v>
      </c>
      <c r="FJ157" s="374">
        <v>14</v>
      </c>
      <c r="FK157" s="374">
        <v>12</v>
      </c>
      <c r="FL157" s="374">
        <v>3</v>
      </c>
      <c r="FM157" s="374">
        <v>5</v>
      </c>
      <c r="FN157" s="374">
        <v>3</v>
      </c>
      <c r="FO157" s="374">
        <v>7</v>
      </c>
      <c r="FP157" s="374">
        <v>4</v>
      </c>
      <c r="FQ157" s="374">
        <v>5</v>
      </c>
      <c r="FR157" s="374">
        <v>8</v>
      </c>
      <c r="FS157" s="374">
        <v>3</v>
      </c>
      <c r="FT157" s="374">
        <v>2</v>
      </c>
      <c r="FU157" s="374">
        <v>5</v>
      </c>
      <c r="FV157" s="374">
        <v>0</v>
      </c>
      <c r="FW157" s="374">
        <v>3</v>
      </c>
      <c r="FX157" s="374">
        <v>1</v>
      </c>
      <c r="FY157" s="374">
        <v>1</v>
      </c>
      <c r="FZ157" s="374">
        <v>1</v>
      </c>
      <c r="GA157" s="374">
        <v>7</v>
      </c>
      <c r="GB157" s="374">
        <v>2</v>
      </c>
      <c r="GC157" s="374">
        <v>5</v>
      </c>
      <c r="GD157" s="374">
        <v>2</v>
      </c>
      <c r="GE157" s="374">
        <v>3</v>
      </c>
      <c r="GF157" s="374">
        <v>2</v>
      </c>
      <c r="GG157" s="374">
        <v>1</v>
      </c>
      <c r="GH157" s="374">
        <v>1</v>
      </c>
      <c r="GI157" s="374">
        <v>0</v>
      </c>
      <c r="GJ157" s="374">
        <v>0</v>
      </c>
      <c r="GK157" s="374">
        <v>0</v>
      </c>
      <c r="GL157" s="374">
        <v>0</v>
      </c>
      <c r="GM157" s="374">
        <v>3</v>
      </c>
      <c r="GN157" s="374">
        <v>2</v>
      </c>
      <c r="GO157" s="374">
        <v>0</v>
      </c>
      <c r="GP157" s="374">
        <v>0</v>
      </c>
      <c r="GQ157" s="374">
        <v>0</v>
      </c>
      <c r="GR157" s="374">
        <v>1</v>
      </c>
      <c r="GS157" s="374">
        <v>1</v>
      </c>
      <c r="GT157" s="374">
        <v>1</v>
      </c>
      <c r="GU157" s="374">
        <v>0</v>
      </c>
      <c r="GV157" s="374">
        <v>0</v>
      </c>
      <c r="GW157" s="374">
        <v>0</v>
      </c>
      <c r="GY157">
        <f t="shared" si="2"/>
        <v>1290</v>
      </c>
      <c r="HA157" s="374">
        <v>0</v>
      </c>
      <c r="HB157" s="374">
        <v>0</v>
      </c>
      <c r="HC157" s="374">
        <v>0</v>
      </c>
      <c r="HD157" s="374">
        <v>6</v>
      </c>
      <c r="HE157" s="374">
        <v>5</v>
      </c>
      <c r="HF157" s="374">
        <v>11</v>
      </c>
      <c r="HG157" s="374">
        <v>9</v>
      </c>
      <c r="HH157" s="374">
        <v>4</v>
      </c>
      <c r="HI157" s="374">
        <v>13</v>
      </c>
      <c r="HJ157" s="374">
        <v>2</v>
      </c>
      <c r="HK157" s="374">
        <v>5</v>
      </c>
      <c r="HL157" s="374">
        <v>7</v>
      </c>
      <c r="HM157" s="374">
        <v>2985</v>
      </c>
      <c r="HN157" s="374">
        <v>3329</v>
      </c>
      <c r="HO157" s="374">
        <v>6314</v>
      </c>
    </row>
    <row r="158" spans="1:223" s="374" customFormat="1">
      <c r="A158" s="374" t="s">
        <v>1529</v>
      </c>
      <c r="B158" s="374">
        <v>3</v>
      </c>
      <c r="C158" s="374">
        <v>12</v>
      </c>
      <c r="D158" s="374">
        <v>9</v>
      </c>
      <c r="E158" s="374">
        <v>6</v>
      </c>
      <c r="F158" s="374">
        <v>6</v>
      </c>
      <c r="G158" s="374">
        <v>7</v>
      </c>
      <c r="H158" s="374">
        <v>10</v>
      </c>
      <c r="I158" s="374">
        <v>8</v>
      </c>
      <c r="J158" s="374">
        <v>5</v>
      </c>
      <c r="K158" s="374">
        <v>13</v>
      </c>
      <c r="L158" s="374">
        <v>16</v>
      </c>
      <c r="M158" s="374">
        <v>12</v>
      </c>
      <c r="N158" s="374">
        <v>5</v>
      </c>
      <c r="O158" s="374">
        <v>12</v>
      </c>
      <c r="P158" s="374">
        <v>13</v>
      </c>
      <c r="Q158" s="374">
        <v>6</v>
      </c>
      <c r="R158" s="374">
        <v>10</v>
      </c>
      <c r="S158" s="374">
        <v>13</v>
      </c>
      <c r="T158" s="374">
        <v>10</v>
      </c>
      <c r="U158" s="374">
        <v>9</v>
      </c>
      <c r="V158" s="374">
        <v>13</v>
      </c>
      <c r="W158" s="374">
        <v>9</v>
      </c>
      <c r="X158" s="374">
        <v>11</v>
      </c>
      <c r="Y158" s="374">
        <v>12</v>
      </c>
      <c r="Z158" s="374">
        <v>10</v>
      </c>
      <c r="AA158" s="374">
        <v>7</v>
      </c>
      <c r="AB158" s="374">
        <v>18</v>
      </c>
      <c r="AC158" s="374">
        <v>12</v>
      </c>
      <c r="AD158" s="374">
        <v>11</v>
      </c>
      <c r="AE158" s="374">
        <v>9</v>
      </c>
      <c r="AF158" s="374">
        <v>7</v>
      </c>
      <c r="AG158" s="374">
        <v>16</v>
      </c>
      <c r="AH158" s="374">
        <v>9</v>
      </c>
      <c r="AI158" s="374">
        <v>5</v>
      </c>
      <c r="AJ158" s="374">
        <v>9</v>
      </c>
      <c r="AK158" s="374">
        <v>9</v>
      </c>
      <c r="AL158" s="374">
        <v>6</v>
      </c>
      <c r="AM158" s="374">
        <v>9</v>
      </c>
      <c r="AN158" s="374">
        <v>6</v>
      </c>
      <c r="AO158" s="374">
        <v>6</v>
      </c>
      <c r="AP158" s="374">
        <v>9</v>
      </c>
      <c r="AQ158" s="374">
        <v>10</v>
      </c>
      <c r="AR158" s="374">
        <v>12</v>
      </c>
      <c r="AS158" s="374">
        <v>9</v>
      </c>
      <c r="AT158" s="374">
        <v>11</v>
      </c>
      <c r="AU158" s="374">
        <v>14</v>
      </c>
      <c r="AV158" s="374">
        <v>12</v>
      </c>
      <c r="AW158" s="374">
        <v>12</v>
      </c>
      <c r="AX158" s="374">
        <v>19</v>
      </c>
      <c r="AY158" s="374">
        <v>11</v>
      </c>
      <c r="AZ158" s="374">
        <v>16</v>
      </c>
      <c r="BA158" s="374">
        <v>15</v>
      </c>
      <c r="BB158" s="374">
        <v>20</v>
      </c>
      <c r="BC158" s="374">
        <v>13</v>
      </c>
      <c r="BD158" s="374">
        <v>14</v>
      </c>
      <c r="BE158" s="374">
        <v>8</v>
      </c>
      <c r="BF158" s="374">
        <v>22</v>
      </c>
      <c r="BG158" s="374">
        <v>13</v>
      </c>
      <c r="BH158" s="374">
        <v>9</v>
      </c>
      <c r="BI158" s="374">
        <v>13</v>
      </c>
      <c r="BJ158" s="374">
        <v>12</v>
      </c>
      <c r="BK158" s="374">
        <v>19</v>
      </c>
      <c r="BL158" s="374">
        <v>13</v>
      </c>
      <c r="BM158" s="374">
        <v>17</v>
      </c>
      <c r="BN158" s="374">
        <v>13</v>
      </c>
      <c r="BO158" s="374">
        <v>8</v>
      </c>
      <c r="BP158" s="374">
        <v>13</v>
      </c>
      <c r="BQ158" s="374">
        <v>14</v>
      </c>
      <c r="BR158" s="374">
        <v>6</v>
      </c>
      <c r="BS158" s="374">
        <v>8</v>
      </c>
      <c r="BT158" s="374">
        <v>9</v>
      </c>
      <c r="BU158" s="374">
        <v>10</v>
      </c>
      <c r="BV158" s="374">
        <v>12</v>
      </c>
      <c r="BW158" s="374">
        <v>10</v>
      </c>
      <c r="BX158" s="374">
        <v>7</v>
      </c>
      <c r="BY158" s="374">
        <v>13</v>
      </c>
      <c r="BZ158" s="374">
        <v>9</v>
      </c>
      <c r="CA158" s="374">
        <v>5</v>
      </c>
      <c r="CB158" s="374">
        <v>17</v>
      </c>
      <c r="CC158" s="374">
        <v>18</v>
      </c>
      <c r="CD158" s="374">
        <v>10</v>
      </c>
      <c r="CE158" s="374">
        <v>12</v>
      </c>
      <c r="CF158" s="374">
        <v>21</v>
      </c>
      <c r="CG158" s="374">
        <v>17</v>
      </c>
      <c r="CH158" s="374">
        <v>10</v>
      </c>
      <c r="CI158" s="374">
        <v>18</v>
      </c>
      <c r="CJ158" s="374">
        <v>13</v>
      </c>
      <c r="CK158" s="374">
        <v>10</v>
      </c>
      <c r="CL158" s="374">
        <v>14</v>
      </c>
      <c r="CM158" s="374">
        <v>9</v>
      </c>
      <c r="CN158" s="374">
        <v>11</v>
      </c>
      <c r="CO158" s="374">
        <v>13</v>
      </c>
      <c r="CP158" s="374">
        <v>21</v>
      </c>
      <c r="CQ158" s="374">
        <v>15</v>
      </c>
      <c r="CR158" s="374">
        <v>12</v>
      </c>
      <c r="CS158" s="374">
        <v>13</v>
      </c>
      <c r="CT158" s="374">
        <v>15</v>
      </c>
      <c r="CU158" s="374">
        <v>18</v>
      </c>
      <c r="CV158" s="374">
        <v>15</v>
      </c>
      <c r="CW158" s="374">
        <v>15</v>
      </c>
      <c r="CX158" s="374">
        <v>14</v>
      </c>
      <c r="CY158" s="374">
        <v>14</v>
      </c>
      <c r="CZ158" s="374">
        <v>16</v>
      </c>
      <c r="DA158" s="374">
        <v>20</v>
      </c>
      <c r="DB158" s="374">
        <v>17</v>
      </c>
      <c r="DC158" s="374">
        <v>18</v>
      </c>
      <c r="DD158" s="374">
        <v>18</v>
      </c>
      <c r="DE158" s="374">
        <v>13</v>
      </c>
      <c r="DF158" s="374">
        <v>9</v>
      </c>
      <c r="DG158" s="374">
        <v>22</v>
      </c>
      <c r="DH158" s="374">
        <v>11</v>
      </c>
      <c r="DI158" s="374">
        <v>18</v>
      </c>
      <c r="DJ158" s="374">
        <v>11</v>
      </c>
      <c r="DK158" s="374">
        <v>20</v>
      </c>
      <c r="DL158" s="374">
        <v>11</v>
      </c>
      <c r="DM158" s="374">
        <v>14</v>
      </c>
      <c r="DN158" s="374">
        <v>13</v>
      </c>
      <c r="DO158" s="374">
        <v>12</v>
      </c>
      <c r="DP158" s="374">
        <v>11</v>
      </c>
      <c r="DQ158" s="374">
        <v>14</v>
      </c>
      <c r="DR158" s="374">
        <v>17</v>
      </c>
      <c r="DS158" s="374">
        <v>3</v>
      </c>
      <c r="DT158" s="374">
        <v>7</v>
      </c>
      <c r="DU158" s="374">
        <v>8</v>
      </c>
      <c r="DV158" s="374">
        <v>3</v>
      </c>
      <c r="DW158" s="374">
        <v>11</v>
      </c>
      <c r="DX158" s="374">
        <v>6</v>
      </c>
      <c r="DY158" s="374">
        <v>14</v>
      </c>
      <c r="DZ158" s="374">
        <v>7</v>
      </c>
      <c r="EA158" s="374">
        <v>5</v>
      </c>
      <c r="EB158" s="374">
        <v>11</v>
      </c>
      <c r="EC158" s="374">
        <v>9</v>
      </c>
      <c r="ED158" s="374">
        <v>7</v>
      </c>
      <c r="EE158" s="374">
        <v>10</v>
      </c>
      <c r="EF158" s="374">
        <v>7</v>
      </c>
      <c r="EG158" s="374">
        <v>9</v>
      </c>
      <c r="EH158" s="374">
        <v>5</v>
      </c>
      <c r="EI158" s="374">
        <v>12</v>
      </c>
      <c r="EJ158" s="374">
        <v>4</v>
      </c>
      <c r="EK158" s="374">
        <v>4</v>
      </c>
      <c r="EL158" s="374">
        <v>6</v>
      </c>
      <c r="EM158" s="374">
        <v>5</v>
      </c>
      <c r="EN158" s="374">
        <v>5</v>
      </c>
      <c r="EO158" s="374">
        <v>8</v>
      </c>
      <c r="EP158" s="374">
        <v>5</v>
      </c>
      <c r="EQ158" s="374">
        <v>6</v>
      </c>
      <c r="ER158" s="374">
        <v>5</v>
      </c>
      <c r="ES158" s="374">
        <v>6</v>
      </c>
      <c r="ET158" s="374">
        <v>6</v>
      </c>
      <c r="EU158" s="374">
        <v>5</v>
      </c>
      <c r="EV158" s="374">
        <v>4</v>
      </c>
      <c r="EW158" s="374">
        <v>5</v>
      </c>
      <c r="EX158" s="374">
        <v>3</v>
      </c>
      <c r="EY158" s="374">
        <v>5</v>
      </c>
      <c r="EZ158" s="374">
        <v>2</v>
      </c>
      <c r="FA158" s="374">
        <v>3</v>
      </c>
      <c r="FB158" s="374">
        <v>2</v>
      </c>
      <c r="FC158" s="374">
        <v>4</v>
      </c>
      <c r="FD158" s="374">
        <v>2</v>
      </c>
      <c r="FE158" s="374">
        <v>4</v>
      </c>
      <c r="FF158" s="374">
        <v>0</v>
      </c>
      <c r="FG158" s="374">
        <v>6</v>
      </c>
      <c r="FH158" s="374">
        <v>1</v>
      </c>
      <c r="FI158" s="374">
        <v>2</v>
      </c>
      <c r="FJ158" s="374">
        <v>1</v>
      </c>
      <c r="FK158" s="374">
        <v>0</v>
      </c>
      <c r="FL158" s="374">
        <v>2</v>
      </c>
      <c r="FM158" s="374">
        <v>2</v>
      </c>
      <c r="FN158" s="374">
        <v>0</v>
      </c>
      <c r="FO158" s="374">
        <v>1</v>
      </c>
      <c r="FP158" s="374">
        <v>0</v>
      </c>
      <c r="FQ158" s="374">
        <v>1</v>
      </c>
      <c r="FR158" s="374">
        <v>0</v>
      </c>
      <c r="FS158" s="374">
        <v>0</v>
      </c>
      <c r="FT158" s="374">
        <v>0</v>
      </c>
      <c r="FU158" s="374">
        <v>1</v>
      </c>
      <c r="FV158" s="374">
        <v>0</v>
      </c>
      <c r="FW158" s="374">
        <v>0</v>
      </c>
      <c r="FX158" s="374">
        <v>0</v>
      </c>
      <c r="FY158" s="374">
        <v>1</v>
      </c>
      <c r="FZ158" s="374">
        <v>0</v>
      </c>
      <c r="GA158" s="374">
        <v>1</v>
      </c>
      <c r="GB158" s="374">
        <v>0</v>
      </c>
      <c r="GC158" s="374">
        <v>1</v>
      </c>
      <c r="GD158" s="374">
        <v>0</v>
      </c>
      <c r="GE158" s="374">
        <v>0</v>
      </c>
      <c r="GF158" s="374">
        <v>0</v>
      </c>
      <c r="GG158" s="374">
        <v>0</v>
      </c>
      <c r="GH158" s="374">
        <v>0</v>
      </c>
      <c r="GI158" s="374">
        <v>0</v>
      </c>
      <c r="GJ158" s="374">
        <v>0</v>
      </c>
      <c r="GK158" s="374">
        <v>0</v>
      </c>
      <c r="GL158" s="374">
        <v>0</v>
      </c>
      <c r="GM158" s="374">
        <v>1</v>
      </c>
      <c r="GN158" s="374">
        <v>0</v>
      </c>
      <c r="GO158" s="374">
        <v>1</v>
      </c>
      <c r="GP158" s="374">
        <v>0</v>
      </c>
      <c r="GQ158" s="374">
        <v>0</v>
      </c>
      <c r="GR158" s="374">
        <v>0</v>
      </c>
      <c r="GS158" s="374">
        <v>0</v>
      </c>
      <c r="GT158" s="374">
        <v>0</v>
      </c>
      <c r="GU158" s="374">
        <v>0</v>
      </c>
      <c r="GV158" s="374">
        <v>0</v>
      </c>
      <c r="GW158" s="374">
        <v>0</v>
      </c>
      <c r="GY158">
        <f t="shared" si="2"/>
        <v>272</v>
      </c>
      <c r="HA158" s="374">
        <v>0</v>
      </c>
      <c r="HB158" s="374">
        <v>0</v>
      </c>
      <c r="HC158" s="374">
        <v>0</v>
      </c>
      <c r="HD158" s="374">
        <v>0</v>
      </c>
      <c r="HE158" s="374">
        <v>0</v>
      </c>
      <c r="HF158" s="374">
        <v>0</v>
      </c>
      <c r="HG158" s="374">
        <v>2</v>
      </c>
      <c r="HH158" s="374">
        <v>0</v>
      </c>
      <c r="HI158" s="374">
        <v>2</v>
      </c>
      <c r="HJ158" s="374">
        <v>0</v>
      </c>
      <c r="HK158" s="374">
        <v>0</v>
      </c>
      <c r="HL158" s="374">
        <v>0</v>
      </c>
      <c r="HM158" s="374">
        <v>835</v>
      </c>
      <c r="HN158" s="374">
        <v>891</v>
      </c>
      <c r="HO158" s="374">
        <v>1726</v>
      </c>
    </row>
    <row r="159" spans="1:223" s="375" customFormat="1">
      <c r="A159" s="375" t="s">
        <v>1580</v>
      </c>
      <c r="B159" s="375">
        <v>15</v>
      </c>
      <c r="C159" s="375">
        <v>14</v>
      </c>
      <c r="D159" s="375">
        <v>12</v>
      </c>
      <c r="E159" s="375">
        <v>15</v>
      </c>
      <c r="F159" s="375">
        <v>20</v>
      </c>
      <c r="G159" s="375">
        <v>20</v>
      </c>
      <c r="H159" s="375">
        <v>17</v>
      </c>
      <c r="I159" s="375">
        <v>20</v>
      </c>
      <c r="J159" s="375">
        <v>17</v>
      </c>
      <c r="K159" s="375">
        <v>16</v>
      </c>
      <c r="L159" s="375">
        <v>12</v>
      </c>
      <c r="M159" s="375">
        <v>14</v>
      </c>
      <c r="N159" s="375">
        <v>25</v>
      </c>
      <c r="O159" s="375">
        <v>18</v>
      </c>
      <c r="P159" s="375">
        <v>18</v>
      </c>
      <c r="Q159" s="375">
        <v>15</v>
      </c>
      <c r="R159" s="375">
        <v>17</v>
      </c>
      <c r="S159" s="375">
        <v>21</v>
      </c>
      <c r="T159" s="375">
        <v>22</v>
      </c>
      <c r="U159" s="375">
        <v>17</v>
      </c>
      <c r="V159" s="375">
        <v>20</v>
      </c>
      <c r="W159" s="375">
        <v>14</v>
      </c>
      <c r="X159" s="375">
        <v>14</v>
      </c>
      <c r="Y159" s="375">
        <v>24</v>
      </c>
      <c r="Z159" s="375">
        <v>22</v>
      </c>
      <c r="AA159" s="375">
        <v>25</v>
      </c>
      <c r="AB159" s="375">
        <v>21</v>
      </c>
      <c r="AC159" s="375">
        <v>15</v>
      </c>
      <c r="AD159" s="375">
        <v>31</v>
      </c>
      <c r="AE159" s="375">
        <v>25</v>
      </c>
      <c r="AF159" s="375">
        <v>26</v>
      </c>
      <c r="AG159" s="375">
        <v>28</v>
      </c>
      <c r="AH159" s="375">
        <v>20</v>
      </c>
      <c r="AI159" s="375">
        <v>15</v>
      </c>
      <c r="AJ159" s="375">
        <v>23</v>
      </c>
      <c r="AK159" s="375">
        <v>18</v>
      </c>
      <c r="AL159" s="375">
        <v>24</v>
      </c>
      <c r="AM159" s="375">
        <v>25</v>
      </c>
      <c r="AN159" s="375">
        <v>22</v>
      </c>
      <c r="AO159" s="375">
        <v>13</v>
      </c>
      <c r="AP159" s="375">
        <v>22</v>
      </c>
      <c r="AQ159" s="375">
        <v>21</v>
      </c>
      <c r="AR159" s="375">
        <v>18</v>
      </c>
      <c r="AS159" s="375">
        <v>13</v>
      </c>
      <c r="AT159" s="375">
        <v>23</v>
      </c>
      <c r="AU159" s="375">
        <v>21</v>
      </c>
      <c r="AV159" s="375">
        <v>21</v>
      </c>
      <c r="AW159" s="375">
        <v>20</v>
      </c>
      <c r="AX159" s="375">
        <v>29</v>
      </c>
      <c r="AY159" s="375">
        <v>29</v>
      </c>
      <c r="AZ159" s="375">
        <v>21</v>
      </c>
      <c r="BA159" s="375">
        <v>27</v>
      </c>
      <c r="BB159" s="375">
        <v>34</v>
      </c>
      <c r="BC159" s="375">
        <v>31</v>
      </c>
      <c r="BD159" s="375">
        <v>38</v>
      </c>
      <c r="BE159" s="375">
        <v>32</v>
      </c>
      <c r="BF159" s="375">
        <v>27</v>
      </c>
      <c r="BG159" s="375">
        <v>34</v>
      </c>
      <c r="BH159" s="375">
        <v>27</v>
      </c>
      <c r="BI159" s="375">
        <v>28</v>
      </c>
      <c r="BJ159" s="375">
        <v>30</v>
      </c>
      <c r="BK159" s="375">
        <v>34</v>
      </c>
      <c r="BL159" s="375">
        <v>33</v>
      </c>
      <c r="BM159" s="375">
        <v>18</v>
      </c>
      <c r="BN159" s="375">
        <v>25</v>
      </c>
      <c r="BO159" s="375">
        <v>27</v>
      </c>
      <c r="BP159" s="375">
        <v>25</v>
      </c>
      <c r="BQ159" s="375">
        <v>18</v>
      </c>
      <c r="BR159" s="375">
        <v>25</v>
      </c>
      <c r="BS159" s="375">
        <v>21</v>
      </c>
      <c r="BT159" s="375">
        <v>22</v>
      </c>
      <c r="BU159" s="375">
        <v>17</v>
      </c>
      <c r="BV159" s="375">
        <v>14</v>
      </c>
      <c r="BW159" s="375">
        <v>20</v>
      </c>
      <c r="BX159" s="375">
        <v>25</v>
      </c>
      <c r="BY159" s="375">
        <v>25</v>
      </c>
      <c r="BZ159" s="375">
        <v>31</v>
      </c>
      <c r="CA159" s="375">
        <v>27</v>
      </c>
      <c r="CB159" s="375">
        <v>34</v>
      </c>
      <c r="CC159" s="375">
        <v>29</v>
      </c>
      <c r="CD159" s="375">
        <v>34</v>
      </c>
      <c r="CE159" s="375">
        <v>21</v>
      </c>
      <c r="CF159" s="375">
        <v>30</v>
      </c>
      <c r="CG159" s="375">
        <v>27</v>
      </c>
      <c r="CH159" s="375">
        <v>35</v>
      </c>
      <c r="CI159" s="375">
        <v>35</v>
      </c>
      <c r="CJ159" s="375">
        <v>35</v>
      </c>
      <c r="CK159" s="375">
        <v>38</v>
      </c>
      <c r="CL159" s="375">
        <v>36</v>
      </c>
      <c r="CM159" s="375">
        <v>41</v>
      </c>
      <c r="CN159" s="375">
        <v>23</v>
      </c>
      <c r="CO159" s="375">
        <v>32</v>
      </c>
      <c r="CP159" s="375">
        <v>29</v>
      </c>
      <c r="CQ159" s="375">
        <v>42</v>
      </c>
      <c r="CR159" s="375">
        <v>25</v>
      </c>
      <c r="CS159" s="375">
        <v>29</v>
      </c>
      <c r="CT159" s="375">
        <v>30</v>
      </c>
      <c r="CU159" s="375">
        <v>42</v>
      </c>
      <c r="CV159" s="375">
        <v>36</v>
      </c>
      <c r="CW159" s="375">
        <v>42</v>
      </c>
      <c r="CX159" s="375">
        <v>35</v>
      </c>
      <c r="CY159" s="375">
        <v>34</v>
      </c>
      <c r="CZ159" s="375">
        <v>39</v>
      </c>
      <c r="DA159" s="375">
        <v>46</v>
      </c>
      <c r="DB159" s="375">
        <v>39</v>
      </c>
      <c r="DC159" s="375">
        <v>33</v>
      </c>
      <c r="DD159" s="375">
        <v>29</v>
      </c>
      <c r="DE159" s="375">
        <v>34</v>
      </c>
      <c r="DF159" s="375">
        <v>26</v>
      </c>
      <c r="DG159" s="375">
        <v>29</v>
      </c>
      <c r="DH159" s="375">
        <v>25</v>
      </c>
      <c r="DI159" s="375">
        <v>34</v>
      </c>
      <c r="DJ159" s="375">
        <v>28</v>
      </c>
      <c r="DK159" s="375">
        <v>30</v>
      </c>
      <c r="DL159" s="375">
        <v>27</v>
      </c>
      <c r="DM159" s="375">
        <v>34</v>
      </c>
      <c r="DN159" s="375">
        <v>26</v>
      </c>
      <c r="DO159" s="375">
        <v>21</v>
      </c>
      <c r="DP159" s="375">
        <v>26</v>
      </c>
      <c r="DQ159" s="375">
        <v>26</v>
      </c>
      <c r="DR159" s="375">
        <v>25</v>
      </c>
      <c r="DS159" s="375">
        <v>32</v>
      </c>
      <c r="DT159" s="375">
        <v>14</v>
      </c>
      <c r="DU159" s="375">
        <v>22</v>
      </c>
      <c r="DV159" s="375">
        <v>21</v>
      </c>
      <c r="DW159" s="375">
        <v>24</v>
      </c>
      <c r="DX159" s="375">
        <v>17</v>
      </c>
      <c r="DY159" s="375">
        <v>22</v>
      </c>
      <c r="DZ159" s="375">
        <v>16</v>
      </c>
      <c r="EA159" s="375">
        <v>26</v>
      </c>
      <c r="EB159" s="375">
        <v>13</v>
      </c>
      <c r="EC159" s="375">
        <v>16</v>
      </c>
      <c r="ED159" s="375">
        <v>14</v>
      </c>
      <c r="EE159" s="375">
        <v>25</v>
      </c>
      <c r="EF159" s="375">
        <v>13</v>
      </c>
      <c r="EG159" s="375">
        <v>22</v>
      </c>
      <c r="EH159" s="375">
        <v>17</v>
      </c>
      <c r="EI159" s="375">
        <v>22</v>
      </c>
      <c r="EJ159" s="375">
        <v>17</v>
      </c>
      <c r="EK159" s="375">
        <v>18</v>
      </c>
      <c r="EL159" s="375">
        <v>16</v>
      </c>
      <c r="EM159" s="375">
        <v>15</v>
      </c>
      <c r="EN159" s="375">
        <v>9</v>
      </c>
      <c r="EO159" s="375">
        <v>20</v>
      </c>
      <c r="EP159" s="375">
        <v>12</v>
      </c>
      <c r="EQ159" s="375">
        <v>10</v>
      </c>
      <c r="ER159" s="375">
        <v>15</v>
      </c>
      <c r="ES159" s="375">
        <v>16</v>
      </c>
      <c r="ET159" s="375">
        <v>11</v>
      </c>
      <c r="EU159" s="375">
        <v>14</v>
      </c>
      <c r="EV159" s="375">
        <v>10</v>
      </c>
      <c r="EW159" s="375">
        <v>8</v>
      </c>
      <c r="EX159" s="375">
        <v>8</v>
      </c>
      <c r="EY159" s="375">
        <v>14</v>
      </c>
      <c r="EZ159" s="375">
        <v>7</v>
      </c>
      <c r="FA159" s="375">
        <v>10</v>
      </c>
      <c r="FB159" s="375">
        <v>7</v>
      </c>
      <c r="FC159" s="375">
        <v>7</v>
      </c>
      <c r="FD159" s="375">
        <v>5</v>
      </c>
      <c r="FE159" s="375">
        <v>5</v>
      </c>
      <c r="FF159" s="375">
        <v>6</v>
      </c>
      <c r="FG159" s="375">
        <v>5</v>
      </c>
      <c r="FH159" s="375">
        <v>7</v>
      </c>
      <c r="FI159" s="375">
        <v>7</v>
      </c>
      <c r="FJ159" s="375">
        <v>6</v>
      </c>
      <c r="FK159" s="375">
        <v>4</v>
      </c>
      <c r="FL159" s="375">
        <v>2</v>
      </c>
      <c r="FM159" s="375">
        <v>6</v>
      </c>
      <c r="FN159" s="375">
        <v>3</v>
      </c>
      <c r="FO159" s="375">
        <v>5</v>
      </c>
      <c r="FP159" s="375">
        <v>6</v>
      </c>
      <c r="FQ159" s="375">
        <v>3</v>
      </c>
      <c r="FR159" s="375">
        <v>1</v>
      </c>
      <c r="FS159" s="375">
        <v>6</v>
      </c>
      <c r="FT159" s="375">
        <v>3</v>
      </c>
      <c r="FU159" s="375">
        <v>5</v>
      </c>
      <c r="FV159" s="375">
        <v>0</v>
      </c>
      <c r="FW159" s="375">
        <v>1</v>
      </c>
      <c r="FX159" s="375">
        <v>1</v>
      </c>
      <c r="FY159" s="375">
        <v>2</v>
      </c>
      <c r="FZ159" s="375">
        <v>1</v>
      </c>
      <c r="GA159" s="375">
        <v>5</v>
      </c>
      <c r="GB159" s="375">
        <v>0</v>
      </c>
      <c r="GC159" s="375">
        <v>3</v>
      </c>
      <c r="GD159" s="375">
        <v>1</v>
      </c>
      <c r="GE159" s="375">
        <v>1</v>
      </c>
      <c r="GF159" s="375">
        <v>0</v>
      </c>
      <c r="GG159" s="375">
        <v>2</v>
      </c>
      <c r="GH159" s="375">
        <v>0</v>
      </c>
      <c r="GI159" s="375">
        <v>1</v>
      </c>
      <c r="GJ159" s="375">
        <v>0</v>
      </c>
      <c r="GK159" s="375">
        <v>1</v>
      </c>
      <c r="GL159" s="375">
        <v>0</v>
      </c>
      <c r="GM159" s="375">
        <v>0</v>
      </c>
      <c r="GN159" s="375">
        <v>0</v>
      </c>
      <c r="GO159" s="375">
        <v>0</v>
      </c>
      <c r="GP159" s="375">
        <v>0</v>
      </c>
      <c r="GQ159" s="375">
        <v>0</v>
      </c>
      <c r="GR159" s="375">
        <v>0</v>
      </c>
      <c r="GS159" s="375">
        <v>0</v>
      </c>
      <c r="GT159" s="375">
        <v>0</v>
      </c>
      <c r="GU159" s="375">
        <v>0</v>
      </c>
      <c r="GV159" s="375">
        <v>0</v>
      </c>
      <c r="GW159" s="375">
        <v>0</v>
      </c>
      <c r="GY159">
        <f t="shared" si="2"/>
        <v>709</v>
      </c>
      <c r="HA159" s="375">
        <v>0</v>
      </c>
      <c r="HB159" s="375">
        <v>0</v>
      </c>
      <c r="HC159" s="375">
        <v>0</v>
      </c>
      <c r="HD159" s="375">
        <v>1</v>
      </c>
      <c r="HE159" s="375">
        <v>2</v>
      </c>
      <c r="HF159" s="375">
        <v>3</v>
      </c>
      <c r="HG159" s="375">
        <v>3</v>
      </c>
      <c r="HH159" s="375">
        <v>0</v>
      </c>
      <c r="HI159" s="375">
        <v>3</v>
      </c>
      <c r="HJ159" s="375">
        <v>0</v>
      </c>
      <c r="HK159" s="375">
        <v>0</v>
      </c>
      <c r="HL159" s="375">
        <v>0</v>
      </c>
      <c r="HM159" s="375">
        <v>1843</v>
      </c>
      <c r="HN159" s="375">
        <v>1941</v>
      </c>
      <c r="HO159" s="375">
        <v>3784</v>
      </c>
    </row>
    <row r="160" spans="1:223" s="375" customFormat="1">
      <c r="A160" s="375" t="s">
        <v>1513</v>
      </c>
      <c r="B160" s="375">
        <v>12</v>
      </c>
      <c r="C160" s="375">
        <v>11</v>
      </c>
      <c r="D160" s="375">
        <v>11</v>
      </c>
      <c r="E160" s="375">
        <v>12</v>
      </c>
      <c r="F160" s="375">
        <v>16</v>
      </c>
      <c r="G160" s="375">
        <v>17</v>
      </c>
      <c r="H160" s="375">
        <v>16</v>
      </c>
      <c r="I160" s="375">
        <v>17</v>
      </c>
      <c r="J160" s="375">
        <v>15</v>
      </c>
      <c r="K160" s="375">
        <v>16</v>
      </c>
      <c r="L160" s="375">
        <v>10</v>
      </c>
      <c r="M160" s="375">
        <v>9</v>
      </c>
      <c r="N160" s="375">
        <v>17</v>
      </c>
      <c r="O160" s="375">
        <v>16</v>
      </c>
      <c r="P160" s="375">
        <v>15</v>
      </c>
      <c r="Q160" s="375">
        <v>13</v>
      </c>
      <c r="R160" s="375">
        <v>14</v>
      </c>
      <c r="S160" s="375">
        <v>17</v>
      </c>
      <c r="T160" s="375">
        <v>17</v>
      </c>
      <c r="U160" s="375">
        <v>15</v>
      </c>
      <c r="V160" s="375">
        <v>15</v>
      </c>
      <c r="W160" s="375">
        <v>13</v>
      </c>
      <c r="X160" s="375">
        <v>12</v>
      </c>
      <c r="Y160" s="375">
        <v>22</v>
      </c>
      <c r="Z160" s="375">
        <v>21</v>
      </c>
      <c r="AA160" s="375">
        <v>23</v>
      </c>
      <c r="AB160" s="375">
        <v>19</v>
      </c>
      <c r="AC160" s="375">
        <v>8</v>
      </c>
      <c r="AD160" s="375">
        <v>29</v>
      </c>
      <c r="AE160" s="375">
        <v>21</v>
      </c>
      <c r="AF160" s="375">
        <v>19</v>
      </c>
      <c r="AG160" s="375">
        <v>25</v>
      </c>
      <c r="AH160" s="375">
        <v>17</v>
      </c>
      <c r="AI160" s="375">
        <v>12</v>
      </c>
      <c r="AJ160" s="375">
        <v>20</v>
      </c>
      <c r="AK160" s="375">
        <v>17</v>
      </c>
      <c r="AL160" s="375">
        <v>23</v>
      </c>
      <c r="AM160" s="375">
        <v>19</v>
      </c>
      <c r="AN160" s="375">
        <v>22</v>
      </c>
      <c r="AO160" s="375">
        <v>12</v>
      </c>
      <c r="AP160" s="375">
        <v>20</v>
      </c>
      <c r="AQ160" s="375">
        <v>18</v>
      </c>
      <c r="AR160" s="375">
        <v>13</v>
      </c>
      <c r="AS160" s="375">
        <v>11</v>
      </c>
      <c r="AT160" s="375">
        <v>20</v>
      </c>
      <c r="AU160" s="375">
        <v>18</v>
      </c>
      <c r="AV160" s="375">
        <v>18</v>
      </c>
      <c r="AW160" s="375">
        <v>19</v>
      </c>
      <c r="AX160" s="375">
        <v>23</v>
      </c>
      <c r="AY160" s="375">
        <v>25</v>
      </c>
      <c r="AZ160" s="375">
        <v>20</v>
      </c>
      <c r="BA160" s="375">
        <v>22</v>
      </c>
      <c r="BB160" s="375">
        <v>31</v>
      </c>
      <c r="BC160" s="375">
        <v>24</v>
      </c>
      <c r="BD160" s="375">
        <v>34</v>
      </c>
      <c r="BE160" s="375">
        <v>28</v>
      </c>
      <c r="BF160" s="375">
        <v>24</v>
      </c>
      <c r="BG160" s="375">
        <v>29</v>
      </c>
      <c r="BH160" s="375">
        <v>21</v>
      </c>
      <c r="BI160" s="375">
        <v>27</v>
      </c>
      <c r="BJ160" s="375">
        <v>24</v>
      </c>
      <c r="BK160" s="375">
        <v>30</v>
      </c>
      <c r="BL160" s="375">
        <v>30</v>
      </c>
      <c r="BM160" s="375">
        <v>14</v>
      </c>
      <c r="BN160" s="375">
        <v>21</v>
      </c>
      <c r="BO160" s="375">
        <v>26</v>
      </c>
      <c r="BP160" s="375">
        <v>19</v>
      </c>
      <c r="BQ160" s="375">
        <v>14</v>
      </c>
      <c r="BR160" s="375">
        <v>22</v>
      </c>
      <c r="BS160" s="375">
        <v>17</v>
      </c>
      <c r="BT160" s="375">
        <v>20</v>
      </c>
      <c r="BU160" s="375">
        <v>15</v>
      </c>
      <c r="BV160" s="375">
        <v>14</v>
      </c>
      <c r="BW160" s="375">
        <v>18</v>
      </c>
      <c r="BX160" s="375">
        <v>20</v>
      </c>
      <c r="BY160" s="375">
        <v>20</v>
      </c>
      <c r="BZ160" s="375">
        <v>26</v>
      </c>
      <c r="CA160" s="375">
        <v>24</v>
      </c>
      <c r="CB160" s="375">
        <v>32</v>
      </c>
      <c r="CC160" s="375">
        <v>24</v>
      </c>
      <c r="CD160" s="375">
        <v>27</v>
      </c>
      <c r="CE160" s="375">
        <v>21</v>
      </c>
      <c r="CF160" s="375">
        <v>25</v>
      </c>
      <c r="CG160" s="375">
        <v>25</v>
      </c>
      <c r="CH160" s="375">
        <v>30</v>
      </c>
      <c r="CI160" s="375">
        <v>28</v>
      </c>
      <c r="CJ160" s="375">
        <v>29</v>
      </c>
      <c r="CK160" s="375">
        <v>34</v>
      </c>
      <c r="CL160" s="375">
        <v>28</v>
      </c>
      <c r="CM160" s="375">
        <v>36</v>
      </c>
      <c r="CN160" s="375">
        <v>21</v>
      </c>
      <c r="CO160" s="375">
        <v>30</v>
      </c>
      <c r="CP160" s="375">
        <v>25</v>
      </c>
      <c r="CQ160" s="375">
        <v>39</v>
      </c>
      <c r="CR160" s="375">
        <v>23</v>
      </c>
      <c r="CS160" s="375">
        <v>23</v>
      </c>
      <c r="CT160" s="375">
        <v>25</v>
      </c>
      <c r="CU160" s="375">
        <v>38</v>
      </c>
      <c r="CV160" s="375">
        <v>31</v>
      </c>
      <c r="CW160" s="375">
        <v>40</v>
      </c>
      <c r="CX160" s="375">
        <v>30</v>
      </c>
      <c r="CY160" s="375">
        <v>28</v>
      </c>
      <c r="CZ160" s="375">
        <v>34</v>
      </c>
      <c r="DA160" s="375">
        <v>39</v>
      </c>
      <c r="DB160" s="375">
        <v>33</v>
      </c>
      <c r="DC160" s="375">
        <v>28</v>
      </c>
      <c r="DD160" s="375">
        <v>26</v>
      </c>
      <c r="DE160" s="375">
        <v>34</v>
      </c>
      <c r="DF160" s="375">
        <v>21</v>
      </c>
      <c r="DG160" s="375">
        <v>24</v>
      </c>
      <c r="DH160" s="375">
        <v>24</v>
      </c>
      <c r="DI160" s="375">
        <v>33</v>
      </c>
      <c r="DJ160" s="375">
        <v>22</v>
      </c>
      <c r="DK160" s="375">
        <v>28</v>
      </c>
      <c r="DL160" s="375">
        <v>24</v>
      </c>
      <c r="DM160" s="375">
        <v>30</v>
      </c>
      <c r="DN160" s="375">
        <v>24</v>
      </c>
      <c r="DO160" s="375">
        <v>17</v>
      </c>
      <c r="DP160" s="375">
        <v>22</v>
      </c>
      <c r="DQ160" s="375">
        <v>23</v>
      </c>
      <c r="DR160" s="375">
        <v>23</v>
      </c>
      <c r="DS160" s="375">
        <v>26</v>
      </c>
      <c r="DT160" s="375">
        <v>10</v>
      </c>
      <c r="DU160" s="375">
        <v>21</v>
      </c>
      <c r="DV160" s="375">
        <v>19</v>
      </c>
      <c r="DW160" s="375">
        <v>23</v>
      </c>
      <c r="DX160" s="375">
        <v>14</v>
      </c>
      <c r="DY160" s="375">
        <v>19</v>
      </c>
      <c r="DZ160" s="375">
        <v>15</v>
      </c>
      <c r="EA160" s="375">
        <v>24</v>
      </c>
      <c r="EB160" s="375">
        <v>12</v>
      </c>
      <c r="EC160" s="375">
        <v>14</v>
      </c>
      <c r="ED160" s="375">
        <v>13</v>
      </c>
      <c r="EE160" s="375">
        <v>22</v>
      </c>
      <c r="EF160" s="375">
        <v>12</v>
      </c>
      <c r="EG160" s="375">
        <v>17</v>
      </c>
      <c r="EH160" s="375">
        <v>16</v>
      </c>
      <c r="EI160" s="375">
        <v>21</v>
      </c>
      <c r="EJ160" s="375">
        <v>14</v>
      </c>
      <c r="EK160" s="375">
        <v>18</v>
      </c>
      <c r="EL160" s="375">
        <v>12</v>
      </c>
      <c r="EM160" s="375">
        <v>15</v>
      </c>
      <c r="EN160" s="375">
        <v>9</v>
      </c>
      <c r="EO160" s="375">
        <v>18</v>
      </c>
      <c r="EP160" s="375">
        <v>12</v>
      </c>
      <c r="EQ160" s="375">
        <v>9</v>
      </c>
      <c r="ER160" s="375">
        <v>12</v>
      </c>
      <c r="ES160" s="375">
        <v>14</v>
      </c>
      <c r="ET160" s="375">
        <v>9</v>
      </c>
      <c r="EU160" s="375">
        <v>14</v>
      </c>
      <c r="EV160" s="375">
        <v>8</v>
      </c>
      <c r="EW160" s="375">
        <v>8</v>
      </c>
      <c r="EX160" s="375">
        <v>8</v>
      </c>
      <c r="EY160" s="375">
        <v>14</v>
      </c>
      <c r="EZ160" s="375">
        <v>7</v>
      </c>
      <c r="FA160" s="375">
        <v>9</v>
      </c>
      <c r="FB160" s="375">
        <v>7</v>
      </c>
      <c r="FC160" s="375">
        <v>7</v>
      </c>
      <c r="FD160" s="375">
        <v>3</v>
      </c>
      <c r="FE160" s="375">
        <v>5</v>
      </c>
      <c r="FF160" s="375">
        <v>6</v>
      </c>
      <c r="FG160" s="375">
        <v>5</v>
      </c>
      <c r="FH160" s="375">
        <v>6</v>
      </c>
      <c r="FI160" s="375">
        <v>7</v>
      </c>
      <c r="FJ160" s="375">
        <v>4</v>
      </c>
      <c r="FK160" s="375">
        <v>4</v>
      </c>
      <c r="FL160" s="375">
        <v>2</v>
      </c>
      <c r="FM160" s="375">
        <v>5</v>
      </c>
      <c r="FN160" s="375">
        <v>3</v>
      </c>
      <c r="FO160" s="375">
        <v>5</v>
      </c>
      <c r="FP160" s="375">
        <v>6</v>
      </c>
      <c r="FQ160" s="375">
        <v>2</v>
      </c>
      <c r="FR160" s="375">
        <v>1</v>
      </c>
      <c r="FS160" s="375">
        <v>5</v>
      </c>
      <c r="FT160" s="375">
        <v>3</v>
      </c>
      <c r="FU160" s="375">
        <v>5</v>
      </c>
      <c r="FV160" s="375">
        <v>0</v>
      </c>
      <c r="FW160" s="375">
        <v>1</v>
      </c>
      <c r="FX160" s="375">
        <v>1</v>
      </c>
      <c r="FY160" s="375">
        <v>2</v>
      </c>
      <c r="FZ160" s="375">
        <v>1</v>
      </c>
      <c r="GA160" s="375">
        <v>5</v>
      </c>
      <c r="GB160" s="375">
        <v>0</v>
      </c>
      <c r="GC160" s="375">
        <v>3</v>
      </c>
      <c r="GD160" s="375">
        <v>1</v>
      </c>
      <c r="GE160" s="375">
        <v>1</v>
      </c>
      <c r="GF160" s="375">
        <v>0</v>
      </c>
      <c r="GG160" s="375">
        <v>2</v>
      </c>
      <c r="GH160" s="375">
        <v>0</v>
      </c>
      <c r="GI160" s="375">
        <v>1</v>
      </c>
      <c r="GJ160" s="375">
        <v>0</v>
      </c>
      <c r="GK160" s="375">
        <v>1</v>
      </c>
      <c r="GL160" s="375">
        <v>0</v>
      </c>
      <c r="GM160" s="375">
        <v>0</v>
      </c>
      <c r="GN160" s="375">
        <v>0</v>
      </c>
      <c r="GO160" s="375">
        <v>0</v>
      </c>
      <c r="GP160" s="375">
        <v>0</v>
      </c>
      <c r="GQ160" s="375">
        <v>0</v>
      </c>
      <c r="GR160" s="375">
        <v>0</v>
      </c>
      <c r="GS160" s="375">
        <v>0</v>
      </c>
      <c r="GT160" s="375">
        <v>0</v>
      </c>
      <c r="GU160" s="375">
        <v>0</v>
      </c>
      <c r="GV160" s="375">
        <v>0</v>
      </c>
      <c r="GW160" s="375">
        <v>0</v>
      </c>
      <c r="GY160">
        <f t="shared" si="2"/>
        <v>641</v>
      </c>
      <c r="HA160" s="375">
        <v>0</v>
      </c>
      <c r="HB160" s="375">
        <v>0</v>
      </c>
      <c r="HC160" s="375">
        <v>0</v>
      </c>
      <c r="HD160" s="375">
        <v>1</v>
      </c>
      <c r="HE160" s="375">
        <v>2</v>
      </c>
      <c r="HF160" s="375">
        <v>3</v>
      </c>
      <c r="HG160" s="375">
        <v>3</v>
      </c>
      <c r="HH160" s="375">
        <v>0</v>
      </c>
      <c r="HI160" s="375">
        <v>3</v>
      </c>
      <c r="HJ160" s="375">
        <v>0</v>
      </c>
      <c r="HK160" s="375">
        <v>0</v>
      </c>
      <c r="HL160" s="375">
        <v>0</v>
      </c>
      <c r="HM160" s="375">
        <v>1589</v>
      </c>
      <c r="HN160" s="375">
        <v>1710</v>
      </c>
      <c r="HO160" s="375">
        <v>3299</v>
      </c>
    </row>
    <row r="161" spans="1:223" s="375" customFormat="1">
      <c r="A161" s="375" t="s">
        <v>1468</v>
      </c>
      <c r="B161" s="375">
        <v>3</v>
      </c>
      <c r="C161" s="375">
        <v>3</v>
      </c>
      <c r="D161" s="375">
        <v>1</v>
      </c>
      <c r="E161" s="375">
        <v>3</v>
      </c>
      <c r="F161" s="375">
        <v>4</v>
      </c>
      <c r="G161" s="375">
        <v>3</v>
      </c>
      <c r="H161" s="375">
        <v>1</v>
      </c>
      <c r="I161" s="375">
        <v>3</v>
      </c>
      <c r="J161" s="375">
        <v>2</v>
      </c>
      <c r="K161" s="375">
        <v>0</v>
      </c>
      <c r="L161" s="375">
        <v>2</v>
      </c>
      <c r="M161" s="375">
        <v>5</v>
      </c>
      <c r="N161" s="375">
        <v>8</v>
      </c>
      <c r="O161" s="375">
        <v>2</v>
      </c>
      <c r="P161" s="375">
        <v>3</v>
      </c>
      <c r="Q161" s="375">
        <v>2</v>
      </c>
      <c r="R161" s="375">
        <v>3</v>
      </c>
      <c r="S161" s="375">
        <v>4</v>
      </c>
      <c r="T161" s="375">
        <v>5</v>
      </c>
      <c r="U161" s="375">
        <v>2</v>
      </c>
      <c r="V161" s="375">
        <v>5</v>
      </c>
      <c r="W161" s="375">
        <v>1</v>
      </c>
      <c r="X161" s="375">
        <v>2</v>
      </c>
      <c r="Y161" s="375">
        <v>2</v>
      </c>
      <c r="Z161" s="375">
        <v>1</v>
      </c>
      <c r="AA161" s="375">
        <v>2</v>
      </c>
      <c r="AB161" s="375">
        <v>2</v>
      </c>
      <c r="AC161" s="375">
        <v>7</v>
      </c>
      <c r="AD161" s="375">
        <v>2</v>
      </c>
      <c r="AE161" s="375">
        <v>4</v>
      </c>
      <c r="AF161" s="375">
        <v>7</v>
      </c>
      <c r="AG161" s="375">
        <v>3</v>
      </c>
      <c r="AH161" s="375">
        <v>3</v>
      </c>
      <c r="AI161" s="375">
        <v>3</v>
      </c>
      <c r="AJ161" s="375">
        <v>3</v>
      </c>
      <c r="AK161" s="375">
        <v>1</v>
      </c>
      <c r="AL161" s="375">
        <v>1</v>
      </c>
      <c r="AM161" s="375">
        <v>6</v>
      </c>
      <c r="AN161" s="375">
        <v>0</v>
      </c>
      <c r="AO161" s="375">
        <v>1</v>
      </c>
      <c r="AP161" s="375">
        <v>2</v>
      </c>
      <c r="AQ161" s="375">
        <v>3</v>
      </c>
      <c r="AR161" s="375">
        <v>5</v>
      </c>
      <c r="AS161" s="375">
        <v>2</v>
      </c>
      <c r="AT161" s="375">
        <v>3</v>
      </c>
      <c r="AU161" s="375">
        <v>3</v>
      </c>
      <c r="AV161" s="375">
        <v>3</v>
      </c>
      <c r="AW161" s="375">
        <v>1</v>
      </c>
      <c r="AX161" s="375">
        <v>6</v>
      </c>
      <c r="AY161" s="375">
        <v>4</v>
      </c>
      <c r="AZ161" s="375">
        <v>1</v>
      </c>
      <c r="BA161" s="375">
        <v>5</v>
      </c>
      <c r="BB161" s="375">
        <v>3</v>
      </c>
      <c r="BC161" s="375">
        <v>7</v>
      </c>
      <c r="BD161" s="375">
        <v>4</v>
      </c>
      <c r="BE161" s="375">
        <v>4</v>
      </c>
      <c r="BF161" s="375">
        <v>3</v>
      </c>
      <c r="BG161" s="375">
        <v>5</v>
      </c>
      <c r="BH161" s="375">
        <v>6</v>
      </c>
      <c r="BI161" s="375">
        <v>1</v>
      </c>
      <c r="BJ161" s="375">
        <v>6</v>
      </c>
      <c r="BK161" s="375">
        <v>4</v>
      </c>
      <c r="BL161" s="375">
        <v>3</v>
      </c>
      <c r="BM161" s="375">
        <v>4</v>
      </c>
      <c r="BN161" s="375">
        <v>4</v>
      </c>
      <c r="BO161" s="375">
        <v>1</v>
      </c>
      <c r="BP161" s="375">
        <v>6</v>
      </c>
      <c r="BQ161" s="375">
        <v>4</v>
      </c>
      <c r="BR161" s="375">
        <v>3</v>
      </c>
      <c r="BS161" s="375">
        <v>4</v>
      </c>
      <c r="BT161" s="375">
        <v>2</v>
      </c>
      <c r="BU161" s="375">
        <v>2</v>
      </c>
      <c r="BV161" s="375">
        <v>0</v>
      </c>
      <c r="BW161" s="375">
        <v>2</v>
      </c>
      <c r="BX161" s="375">
        <v>5</v>
      </c>
      <c r="BY161" s="375">
        <v>5</v>
      </c>
      <c r="BZ161" s="375">
        <v>5</v>
      </c>
      <c r="CA161" s="375">
        <v>3</v>
      </c>
      <c r="CB161" s="375">
        <v>2</v>
      </c>
      <c r="CC161" s="375">
        <v>5</v>
      </c>
      <c r="CD161" s="375">
        <v>7</v>
      </c>
      <c r="CE161" s="375">
        <v>0</v>
      </c>
      <c r="CF161" s="375">
        <v>5</v>
      </c>
      <c r="CG161" s="375">
        <v>2</v>
      </c>
      <c r="CH161" s="375">
        <v>5</v>
      </c>
      <c r="CI161" s="375">
        <v>7</v>
      </c>
      <c r="CJ161" s="375">
        <v>6</v>
      </c>
      <c r="CK161" s="375">
        <v>4</v>
      </c>
      <c r="CL161" s="375">
        <v>8</v>
      </c>
      <c r="CM161" s="375">
        <v>5</v>
      </c>
      <c r="CN161" s="375">
        <v>2</v>
      </c>
      <c r="CO161" s="375">
        <v>2</v>
      </c>
      <c r="CP161" s="375">
        <v>4</v>
      </c>
      <c r="CQ161" s="375">
        <v>3</v>
      </c>
      <c r="CR161" s="375">
        <v>2</v>
      </c>
      <c r="CS161" s="375">
        <v>6</v>
      </c>
      <c r="CT161" s="375">
        <v>5</v>
      </c>
      <c r="CU161" s="375">
        <v>4</v>
      </c>
      <c r="CV161" s="375">
        <v>5</v>
      </c>
      <c r="CW161" s="375">
        <v>2</v>
      </c>
      <c r="CX161" s="375">
        <v>5</v>
      </c>
      <c r="CY161" s="375">
        <v>6</v>
      </c>
      <c r="CZ161" s="375">
        <v>5</v>
      </c>
      <c r="DA161" s="375">
        <v>7</v>
      </c>
      <c r="DB161" s="375">
        <v>6</v>
      </c>
      <c r="DC161" s="375">
        <v>5</v>
      </c>
      <c r="DD161" s="375">
        <v>3</v>
      </c>
      <c r="DE161" s="375">
        <v>0</v>
      </c>
      <c r="DF161" s="375">
        <v>5</v>
      </c>
      <c r="DG161" s="375">
        <v>5</v>
      </c>
      <c r="DH161" s="375">
        <v>1</v>
      </c>
      <c r="DI161" s="375">
        <v>1</v>
      </c>
      <c r="DJ161" s="375">
        <v>6</v>
      </c>
      <c r="DK161" s="375">
        <v>2</v>
      </c>
      <c r="DL161" s="375">
        <v>3</v>
      </c>
      <c r="DM161" s="375">
        <v>4</v>
      </c>
      <c r="DN161" s="375">
        <v>2</v>
      </c>
      <c r="DO161" s="375">
        <v>4</v>
      </c>
      <c r="DP161" s="375">
        <v>4</v>
      </c>
      <c r="DQ161" s="375">
        <v>3</v>
      </c>
      <c r="DR161" s="375">
        <v>2</v>
      </c>
      <c r="DS161" s="375">
        <v>6</v>
      </c>
      <c r="DT161" s="375">
        <v>4</v>
      </c>
      <c r="DU161" s="375">
        <v>1</v>
      </c>
      <c r="DV161" s="375">
        <v>2</v>
      </c>
      <c r="DW161" s="375">
        <v>1</v>
      </c>
      <c r="DX161" s="375">
        <v>3</v>
      </c>
      <c r="DY161" s="375">
        <v>3</v>
      </c>
      <c r="DZ161" s="375">
        <v>1</v>
      </c>
      <c r="EA161" s="375">
        <v>2</v>
      </c>
      <c r="EB161" s="375">
        <v>1</v>
      </c>
      <c r="EC161" s="375">
        <v>2</v>
      </c>
      <c r="ED161" s="375">
        <v>1</v>
      </c>
      <c r="EE161" s="375">
        <v>3</v>
      </c>
      <c r="EF161" s="375">
        <v>1</v>
      </c>
      <c r="EG161" s="375">
        <v>5</v>
      </c>
      <c r="EH161" s="375">
        <v>1</v>
      </c>
      <c r="EI161" s="375">
        <v>1</v>
      </c>
      <c r="EJ161" s="375">
        <v>3</v>
      </c>
      <c r="EK161" s="375">
        <v>0</v>
      </c>
      <c r="EL161" s="375">
        <v>4</v>
      </c>
      <c r="EM161" s="375">
        <v>0</v>
      </c>
      <c r="EN161" s="375">
        <v>0</v>
      </c>
      <c r="EO161" s="375">
        <v>2</v>
      </c>
      <c r="EP161" s="375">
        <v>0</v>
      </c>
      <c r="EQ161" s="375">
        <v>1</v>
      </c>
      <c r="ER161" s="375">
        <v>3</v>
      </c>
      <c r="ES161" s="375">
        <v>2</v>
      </c>
      <c r="ET161" s="375">
        <v>2</v>
      </c>
      <c r="EU161" s="375">
        <v>0</v>
      </c>
      <c r="EV161" s="375">
        <v>2</v>
      </c>
      <c r="EW161" s="375">
        <v>0</v>
      </c>
      <c r="EX161" s="375">
        <v>0</v>
      </c>
      <c r="EY161" s="375">
        <v>0</v>
      </c>
      <c r="EZ161" s="375">
        <v>0</v>
      </c>
      <c r="FA161" s="375">
        <v>1</v>
      </c>
      <c r="FB161" s="375">
        <v>0</v>
      </c>
      <c r="FC161" s="375">
        <v>0</v>
      </c>
      <c r="FD161" s="375">
        <v>2</v>
      </c>
      <c r="FE161" s="375">
        <v>0</v>
      </c>
      <c r="FF161" s="375">
        <v>0</v>
      </c>
      <c r="FG161" s="375">
        <v>0</v>
      </c>
      <c r="FH161" s="375">
        <v>1</v>
      </c>
      <c r="FI161" s="375">
        <v>0</v>
      </c>
      <c r="FJ161" s="375">
        <v>2</v>
      </c>
      <c r="FK161" s="375">
        <v>0</v>
      </c>
      <c r="FL161" s="375">
        <v>0</v>
      </c>
      <c r="FM161" s="375">
        <v>1</v>
      </c>
      <c r="FN161" s="375">
        <v>0</v>
      </c>
      <c r="FO161" s="375">
        <v>0</v>
      </c>
      <c r="FP161" s="375">
        <v>0</v>
      </c>
      <c r="FQ161" s="375">
        <v>1</v>
      </c>
      <c r="FR161" s="375">
        <v>0</v>
      </c>
      <c r="FS161" s="375">
        <v>1</v>
      </c>
      <c r="FT161" s="375">
        <v>0</v>
      </c>
      <c r="FU161" s="375">
        <v>0</v>
      </c>
      <c r="FV161" s="375">
        <v>0</v>
      </c>
      <c r="FW161" s="375">
        <v>0</v>
      </c>
      <c r="FX161" s="375">
        <v>0</v>
      </c>
      <c r="FY161" s="375">
        <v>0</v>
      </c>
      <c r="FZ161" s="375">
        <v>0</v>
      </c>
      <c r="GA161" s="375">
        <v>0</v>
      </c>
      <c r="GB161" s="375">
        <v>0</v>
      </c>
      <c r="GC161" s="375">
        <v>0</v>
      </c>
      <c r="GD161" s="375">
        <v>0</v>
      </c>
      <c r="GE161" s="375">
        <v>0</v>
      </c>
      <c r="GF161" s="375">
        <v>0</v>
      </c>
      <c r="GG161" s="375">
        <v>0</v>
      </c>
      <c r="GH161" s="375">
        <v>0</v>
      </c>
      <c r="GI161" s="375">
        <v>0</v>
      </c>
      <c r="GJ161" s="375">
        <v>0</v>
      </c>
      <c r="GK161" s="375">
        <v>0</v>
      </c>
      <c r="GL161" s="375">
        <v>0</v>
      </c>
      <c r="GM161" s="375">
        <v>0</v>
      </c>
      <c r="GN161" s="375">
        <v>0</v>
      </c>
      <c r="GO161" s="375">
        <v>0</v>
      </c>
      <c r="GP161" s="375">
        <v>0</v>
      </c>
      <c r="GQ161" s="375">
        <v>0</v>
      </c>
      <c r="GR161" s="375">
        <v>0</v>
      </c>
      <c r="GS161" s="375">
        <v>0</v>
      </c>
      <c r="GT161" s="375">
        <v>0</v>
      </c>
      <c r="GU161" s="375">
        <v>0</v>
      </c>
      <c r="GV161" s="375">
        <v>0</v>
      </c>
      <c r="GW161" s="375">
        <v>0</v>
      </c>
      <c r="GY161">
        <f t="shared" si="2"/>
        <v>68</v>
      </c>
      <c r="HA161" s="375">
        <v>0</v>
      </c>
      <c r="HB161" s="375">
        <v>0</v>
      </c>
      <c r="HC161" s="375">
        <v>0</v>
      </c>
      <c r="HD161" s="375">
        <v>0</v>
      </c>
      <c r="HE161" s="375">
        <v>0</v>
      </c>
      <c r="HF161" s="375">
        <v>0</v>
      </c>
      <c r="HG161" s="375">
        <v>0</v>
      </c>
      <c r="HH161" s="375">
        <v>0</v>
      </c>
      <c r="HI161" s="375">
        <v>0</v>
      </c>
      <c r="HJ161" s="375">
        <v>0</v>
      </c>
      <c r="HK161" s="375">
        <v>0</v>
      </c>
      <c r="HL161" s="375">
        <v>0</v>
      </c>
      <c r="HM161" s="375">
        <v>254</v>
      </c>
      <c r="HN161" s="375">
        <v>231</v>
      </c>
      <c r="HO161" s="375">
        <v>485</v>
      </c>
    </row>
    <row r="162" spans="1:223" s="148" customFormat="1">
      <c r="A162" s="148" t="s">
        <v>1581</v>
      </c>
      <c r="B162" s="148">
        <v>14</v>
      </c>
      <c r="C162" s="148">
        <v>18</v>
      </c>
      <c r="D162" s="148">
        <v>18</v>
      </c>
      <c r="E162" s="148">
        <v>19</v>
      </c>
      <c r="F162" s="148">
        <v>25</v>
      </c>
      <c r="G162" s="148">
        <v>31</v>
      </c>
      <c r="H162" s="148">
        <v>37</v>
      </c>
      <c r="I162" s="148">
        <v>32</v>
      </c>
      <c r="J162" s="148">
        <v>33</v>
      </c>
      <c r="K162" s="148">
        <v>41</v>
      </c>
      <c r="L162" s="148">
        <v>49</v>
      </c>
      <c r="M162" s="148">
        <v>38</v>
      </c>
      <c r="N162" s="148">
        <v>49</v>
      </c>
      <c r="O162" s="148">
        <v>47</v>
      </c>
      <c r="P162" s="148">
        <v>46</v>
      </c>
      <c r="Q162" s="148">
        <v>45</v>
      </c>
      <c r="R162" s="148">
        <v>50</v>
      </c>
      <c r="S162" s="148">
        <v>47</v>
      </c>
      <c r="T162" s="148">
        <v>42</v>
      </c>
      <c r="U162" s="148">
        <v>36</v>
      </c>
      <c r="V162" s="148">
        <v>43</v>
      </c>
      <c r="W162" s="148">
        <v>50</v>
      </c>
      <c r="X162" s="148">
        <v>46</v>
      </c>
      <c r="Y162" s="148">
        <v>49</v>
      </c>
      <c r="Z162" s="148">
        <v>38</v>
      </c>
      <c r="AA162" s="148">
        <v>64</v>
      </c>
      <c r="AB162" s="148">
        <v>51</v>
      </c>
      <c r="AC162" s="148">
        <v>63</v>
      </c>
      <c r="AD162" s="148">
        <v>42</v>
      </c>
      <c r="AE162" s="148">
        <v>43</v>
      </c>
      <c r="AF162" s="148">
        <v>33</v>
      </c>
      <c r="AG162" s="148">
        <v>35</v>
      </c>
      <c r="AH162" s="148">
        <v>29</v>
      </c>
      <c r="AI162" s="148">
        <v>28</v>
      </c>
      <c r="AJ162" s="148">
        <v>26</v>
      </c>
      <c r="AK162" s="148">
        <v>39</v>
      </c>
      <c r="AL162" s="148">
        <v>35</v>
      </c>
      <c r="AM162" s="148">
        <v>40</v>
      </c>
      <c r="AN162" s="148">
        <v>28</v>
      </c>
      <c r="AO162" s="148">
        <v>28</v>
      </c>
      <c r="AP162" s="148">
        <v>35</v>
      </c>
      <c r="AQ162" s="148">
        <v>25</v>
      </c>
      <c r="AR162" s="148">
        <v>24</v>
      </c>
      <c r="AS162" s="148">
        <v>21</v>
      </c>
      <c r="AT162" s="148">
        <v>20</v>
      </c>
      <c r="AU162" s="148">
        <v>44</v>
      </c>
      <c r="AV162" s="148">
        <v>23</v>
      </c>
      <c r="AW162" s="148">
        <v>29</v>
      </c>
      <c r="AX162" s="148">
        <v>27</v>
      </c>
      <c r="AY162" s="148">
        <v>32</v>
      </c>
      <c r="AZ162" s="148">
        <v>32</v>
      </c>
      <c r="BA162" s="148">
        <v>42</v>
      </c>
      <c r="BB162" s="148">
        <v>33</v>
      </c>
      <c r="BC162" s="148">
        <v>32</v>
      </c>
      <c r="BD162" s="148">
        <v>35</v>
      </c>
      <c r="BE162" s="148">
        <v>41</v>
      </c>
      <c r="BF162" s="148">
        <v>27</v>
      </c>
      <c r="BG162" s="148">
        <v>45</v>
      </c>
      <c r="BH162" s="148">
        <v>41</v>
      </c>
      <c r="BI162" s="148">
        <v>48</v>
      </c>
      <c r="BJ162" s="148">
        <v>32</v>
      </c>
      <c r="BK162" s="148">
        <v>40</v>
      </c>
      <c r="BL162" s="148">
        <v>33</v>
      </c>
      <c r="BM162" s="148">
        <v>31</v>
      </c>
      <c r="BN162" s="148">
        <v>38</v>
      </c>
      <c r="BO162" s="148">
        <v>35</v>
      </c>
      <c r="BP162" s="148">
        <v>28</v>
      </c>
      <c r="BQ162" s="148">
        <v>41</v>
      </c>
      <c r="BR162" s="148">
        <v>27</v>
      </c>
      <c r="BS162" s="148">
        <v>41</v>
      </c>
      <c r="BT162" s="148">
        <v>27</v>
      </c>
      <c r="BU162" s="148">
        <v>48</v>
      </c>
      <c r="BV162" s="148">
        <v>30</v>
      </c>
      <c r="BW162" s="148">
        <v>39</v>
      </c>
      <c r="BX162" s="148">
        <v>41</v>
      </c>
      <c r="BY162" s="148">
        <v>44</v>
      </c>
      <c r="BZ162" s="148">
        <v>40</v>
      </c>
      <c r="CA162" s="148">
        <v>40</v>
      </c>
      <c r="CB162" s="148">
        <v>24</v>
      </c>
      <c r="CC162" s="148">
        <v>36</v>
      </c>
      <c r="CD162" s="148">
        <v>39</v>
      </c>
      <c r="CE162" s="148">
        <v>43</v>
      </c>
      <c r="CF162" s="148">
        <v>31</v>
      </c>
      <c r="CG162" s="148">
        <v>44</v>
      </c>
      <c r="CH162" s="148">
        <v>30</v>
      </c>
      <c r="CI162" s="148">
        <v>39</v>
      </c>
      <c r="CJ162" s="148">
        <v>44</v>
      </c>
      <c r="CK162" s="148">
        <v>37</v>
      </c>
      <c r="CL162" s="148">
        <v>45</v>
      </c>
      <c r="CM162" s="148">
        <v>39</v>
      </c>
      <c r="CN162" s="148">
        <v>51</v>
      </c>
      <c r="CO162" s="148">
        <v>35</v>
      </c>
      <c r="CP162" s="148">
        <v>37</v>
      </c>
      <c r="CQ162" s="148">
        <v>38</v>
      </c>
      <c r="CR162" s="148">
        <v>44</v>
      </c>
      <c r="CS162" s="148">
        <v>47</v>
      </c>
      <c r="CT162" s="148">
        <v>43</v>
      </c>
      <c r="CU162" s="148">
        <v>44</v>
      </c>
      <c r="CV162" s="148">
        <v>48</v>
      </c>
      <c r="CW162" s="148">
        <v>48</v>
      </c>
      <c r="CX162" s="148">
        <v>37</v>
      </c>
      <c r="CY162" s="148">
        <v>44</v>
      </c>
      <c r="CZ162" s="148">
        <v>40</v>
      </c>
      <c r="DA162" s="148">
        <v>46</v>
      </c>
      <c r="DB162" s="148">
        <v>46</v>
      </c>
      <c r="DC162" s="148">
        <v>48</v>
      </c>
      <c r="DD162" s="148">
        <v>48</v>
      </c>
      <c r="DE162" s="148">
        <v>49</v>
      </c>
      <c r="DF162" s="148">
        <v>43</v>
      </c>
      <c r="DG162" s="148">
        <v>35</v>
      </c>
      <c r="DH162" s="148">
        <v>35</v>
      </c>
      <c r="DI162" s="148">
        <v>39</v>
      </c>
      <c r="DJ162" s="148">
        <v>28</v>
      </c>
      <c r="DK162" s="148">
        <v>48</v>
      </c>
      <c r="DL162" s="148">
        <v>23</v>
      </c>
      <c r="DM162" s="148">
        <v>44</v>
      </c>
      <c r="DN162" s="148">
        <v>37</v>
      </c>
      <c r="DO162" s="148">
        <v>37</v>
      </c>
      <c r="DP162" s="148">
        <v>32</v>
      </c>
      <c r="DQ162" s="148">
        <v>33</v>
      </c>
      <c r="DR162" s="148">
        <v>36</v>
      </c>
      <c r="DS162" s="148">
        <v>24</v>
      </c>
      <c r="DT162" s="148">
        <v>31</v>
      </c>
      <c r="DU162" s="148">
        <v>46</v>
      </c>
      <c r="DV162" s="148">
        <v>28</v>
      </c>
      <c r="DW162" s="148">
        <v>39</v>
      </c>
      <c r="DX162" s="148">
        <v>28</v>
      </c>
      <c r="DY162" s="148">
        <v>41</v>
      </c>
      <c r="DZ162" s="148">
        <v>23</v>
      </c>
      <c r="EA162" s="148">
        <v>39</v>
      </c>
      <c r="EB162" s="148">
        <v>35</v>
      </c>
      <c r="EC162" s="148">
        <v>41</v>
      </c>
      <c r="ED162" s="148">
        <v>25</v>
      </c>
      <c r="EE162" s="148">
        <v>36</v>
      </c>
      <c r="EF162" s="148">
        <v>25</v>
      </c>
      <c r="EG162" s="148">
        <v>24</v>
      </c>
      <c r="EH162" s="148">
        <v>24</v>
      </c>
      <c r="EI162" s="148">
        <v>39</v>
      </c>
      <c r="EJ162" s="148">
        <v>22</v>
      </c>
      <c r="EK162" s="148">
        <v>17</v>
      </c>
      <c r="EL162" s="148">
        <v>22</v>
      </c>
      <c r="EM162" s="148">
        <v>35</v>
      </c>
      <c r="EN162" s="148">
        <v>21</v>
      </c>
      <c r="EO162" s="148">
        <v>22</v>
      </c>
      <c r="EP162" s="148">
        <v>12</v>
      </c>
      <c r="EQ162" s="148">
        <v>25</v>
      </c>
      <c r="ER162" s="148">
        <v>12</v>
      </c>
      <c r="ES162" s="148">
        <v>36</v>
      </c>
      <c r="ET162" s="148">
        <v>13</v>
      </c>
      <c r="EU162" s="148">
        <v>23</v>
      </c>
      <c r="EV162" s="148">
        <v>13</v>
      </c>
      <c r="EW162" s="148">
        <v>25</v>
      </c>
      <c r="EX162" s="148">
        <v>13</v>
      </c>
      <c r="EY162" s="148">
        <v>17</v>
      </c>
      <c r="EZ162" s="148">
        <v>10</v>
      </c>
      <c r="FA162" s="148">
        <v>16</v>
      </c>
      <c r="FB162" s="148">
        <v>9</v>
      </c>
      <c r="FC162" s="148">
        <v>10</v>
      </c>
      <c r="FD162" s="148">
        <v>15</v>
      </c>
      <c r="FE162" s="148">
        <v>10</v>
      </c>
      <c r="FF162" s="148">
        <v>10</v>
      </c>
      <c r="FG162" s="148">
        <v>10</v>
      </c>
      <c r="FH162" s="148">
        <v>5</v>
      </c>
      <c r="FI162" s="148">
        <v>12</v>
      </c>
      <c r="FJ162" s="148">
        <v>4</v>
      </c>
      <c r="FK162" s="148">
        <v>12</v>
      </c>
      <c r="FL162" s="148">
        <v>3</v>
      </c>
      <c r="FM162" s="148">
        <v>7</v>
      </c>
      <c r="FN162" s="148">
        <v>4</v>
      </c>
      <c r="FO162" s="148">
        <v>5</v>
      </c>
      <c r="FP162" s="148">
        <v>3</v>
      </c>
      <c r="FQ162" s="148">
        <v>8</v>
      </c>
      <c r="FR162" s="148">
        <v>4</v>
      </c>
      <c r="FS162" s="148">
        <v>4</v>
      </c>
      <c r="FT162" s="148">
        <v>2</v>
      </c>
      <c r="FU162" s="148">
        <v>7</v>
      </c>
      <c r="FV162" s="148">
        <v>2</v>
      </c>
      <c r="FW162" s="148">
        <v>6</v>
      </c>
      <c r="FX162" s="148">
        <v>0</v>
      </c>
      <c r="FY162" s="148">
        <v>1</v>
      </c>
      <c r="FZ162" s="148">
        <v>1</v>
      </c>
      <c r="GA162" s="148">
        <v>5</v>
      </c>
      <c r="GB162" s="148">
        <v>2</v>
      </c>
      <c r="GC162" s="148">
        <v>4</v>
      </c>
      <c r="GD162" s="148">
        <v>2</v>
      </c>
      <c r="GE162" s="148">
        <v>2</v>
      </c>
      <c r="GF162" s="148">
        <v>1</v>
      </c>
      <c r="GG162" s="148">
        <v>0</v>
      </c>
      <c r="GH162" s="148">
        <v>2</v>
      </c>
      <c r="GI162" s="148">
        <v>2</v>
      </c>
      <c r="GJ162" s="148">
        <v>2</v>
      </c>
      <c r="GK162" s="148">
        <v>2</v>
      </c>
      <c r="GL162" s="148">
        <v>1</v>
      </c>
      <c r="GM162" s="148">
        <v>1</v>
      </c>
      <c r="GN162" s="148">
        <v>1</v>
      </c>
      <c r="GO162" s="148">
        <v>1</v>
      </c>
      <c r="GP162" s="148">
        <v>1</v>
      </c>
      <c r="GQ162" s="148">
        <v>1</v>
      </c>
      <c r="GR162" s="148">
        <v>0</v>
      </c>
      <c r="GS162" s="148">
        <v>1</v>
      </c>
      <c r="GT162" s="148">
        <v>0</v>
      </c>
      <c r="GU162" s="148">
        <v>0</v>
      </c>
      <c r="GV162" s="148">
        <v>1</v>
      </c>
      <c r="GW162" s="148">
        <v>0</v>
      </c>
      <c r="GY162">
        <f t="shared" si="2"/>
        <v>1124</v>
      </c>
      <c r="HA162" s="148">
        <v>0</v>
      </c>
      <c r="HB162" s="148">
        <v>0</v>
      </c>
      <c r="HC162" s="148">
        <v>0</v>
      </c>
      <c r="HD162" s="148">
        <v>11</v>
      </c>
      <c r="HE162" s="148">
        <v>14</v>
      </c>
      <c r="HF162" s="148">
        <v>25</v>
      </c>
      <c r="HG162" s="148">
        <v>4</v>
      </c>
      <c r="HH162" s="148">
        <v>2</v>
      </c>
      <c r="HI162" s="148">
        <v>6</v>
      </c>
      <c r="HJ162" s="148">
        <v>0</v>
      </c>
      <c r="HK162" s="148">
        <v>0</v>
      </c>
      <c r="HL162" s="148">
        <v>0</v>
      </c>
      <c r="HM162" s="148">
        <v>2615</v>
      </c>
      <c r="HN162" s="148">
        <v>3056</v>
      </c>
      <c r="HO162" s="148">
        <v>5671</v>
      </c>
    </row>
    <row r="163" spans="1:223" s="148" customFormat="1">
      <c r="A163" s="148" t="s">
        <v>1498</v>
      </c>
      <c r="B163" s="148">
        <v>14</v>
      </c>
      <c r="C163" s="148">
        <v>18</v>
      </c>
      <c r="D163" s="148">
        <v>18</v>
      </c>
      <c r="E163" s="148">
        <v>19</v>
      </c>
      <c r="F163" s="148">
        <v>25</v>
      </c>
      <c r="G163" s="148">
        <v>31</v>
      </c>
      <c r="H163" s="148">
        <v>37</v>
      </c>
      <c r="I163" s="148">
        <v>32</v>
      </c>
      <c r="J163" s="148">
        <v>33</v>
      </c>
      <c r="K163" s="148">
        <v>41</v>
      </c>
      <c r="L163" s="148">
        <v>49</v>
      </c>
      <c r="M163" s="148">
        <v>38</v>
      </c>
      <c r="N163" s="148">
        <v>49</v>
      </c>
      <c r="O163" s="148">
        <v>47</v>
      </c>
      <c r="P163" s="148">
        <v>46</v>
      </c>
      <c r="Q163" s="148">
        <v>45</v>
      </c>
      <c r="R163" s="148">
        <v>50</v>
      </c>
      <c r="S163" s="148">
        <v>47</v>
      </c>
      <c r="T163" s="148">
        <v>42</v>
      </c>
      <c r="U163" s="148">
        <v>36</v>
      </c>
      <c r="V163" s="148">
        <v>43</v>
      </c>
      <c r="W163" s="148">
        <v>50</v>
      </c>
      <c r="X163" s="148">
        <v>46</v>
      </c>
      <c r="Y163" s="148">
        <v>49</v>
      </c>
      <c r="Z163" s="148">
        <v>38</v>
      </c>
      <c r="AA163" s="148">
        <v>64</v>
      </c>
      <c r="AB163" s="148">
        <v>51</v>
      </c>
      <c r="AC163" s="148">
        <v>63</v>
      </c>
      <c r="AD163" s="148">
        <v>42</v>
      </c>
      <c r="AE163" s="148">
        <v>43</v>
      </c>
      <c r="AF163" s="148">
        <v>33</v>
      </c>
      <c r="AG163" s="148">
        <v>35</v>
      </c>
      <c r="AH163" s="148">
        <v>29</v>
      </c>
      <c r="AI163" s="148">
        <v>28</v>
      </c>
      <c r="AJ163" s="148">
        <v>26</v>
      </c>
      <c r="AK163" s="148">
        <v>39</v>
      </c>
      <c r="AL163" s="148">
        <v>35</v>
      </c>
      <c r="AM163" s="148">
        <v>40</v>
      </c>
      <c r="AN163" s="148">
        <v>28</v>
      </c>
      <c r="AO163" s="148">
        <v>28</v>
      </c>
      <c r="AP163" s="148">
        <v>35</v>
      </c>
      <c r="AQ163" s="148">
        <v>25</v>
      </c>
      <c r="AR163" s="148">
        <v>24</v>
      </c>
      <c r="AS163" s="148">
        <v>21</v>
      </c>
      <c r="AT163" s="148">
        <v>20</v>
      </c>
      <c r="AU163" s="148">
        <v>44</v>
      </c>
      <c r="AV163" s="148">
        <v>23</v>
      </c>
      <c r="AW163" s="148">
        <v>29</v>
      </c>
      <c r="AX163" s="148">
        <v>27</v>
      </c>
      <c r="AY163" s="148">
        <v>32</v>
      </c>
      <c r="AZ163" s="148">
        <v>32</v>
      </c>
      <c r="BA163" s="148">
        <v>42</v>
      </c>
      <c r="BB163" s="148">
        <v>33</v>
      </c>
      <c r="BC163" s="148">
        <v>32</v>
      </c>
      <c r="BD163" s="148">
        <v>35</v>
      </c>
      <c r="BE163" s="148">
        <v>41</v>
      </c>
      <c r="BF163" s="148">
        <v>27</v>
      </c>
      <c r="BG163" s="148">
        <v>45</v>
      </c>
      <c r="BH163" s="148">
        <v>41</v>
      </c>
      <c r="BI163" s="148">
        <v>48</v>
      </c>
      <c r="BJ163" s="148">
        <v>32</v>
      </c>
      <c r="BK163" s="148">
        <v>40</v>
      </c>
      <c r="BL163" s="148">
        <v>33</v>
      </c>
      <c r="BM163" s="148">
        <v>31</v>
      </c>
      <c r="BN163" s="148">
        <v>38</v>
      </c>
      <c r="BO163" s="148">
        <v>35</v>
      </c>
      <c r="BP163" s="148">
        <v>28</v>
      </c>
      <c r="BQ163" s="148">
        <v>41</v>
      </c>
      <c r="BR163" s="148">
        <v>27</v>
      </c>
      <c r="BS163" s="148">
        <v>41</v>
      </c>
      <c r="BT163" s="148">
        <v>27</v>
      </c>
      <c r="BU163" s="148">
        <v>48</v>
      </c>
      <c r="BV163" s="148">
        <v>30</v>
      </c>
      <c r="BW163" s="148">
        <v>39</v>
      </c>
      <c r="BX163" s="148">
        <v>41</v>
      </c>
      <c r="BY163" s="148">
        <v>44</v>
      </c>
      <c r="BZ163" s="148">
        <v>40</v>
      </c>
      <c r="CA163" s="148">
        <v>40</v>
      </c>
      <c r="CB163" s="148">
        <v>24</v>
      </c>
      <c r="CC163" s="148">
        <v>36</v>
      </c>
      <c r="CD163" s="148">
        <v>39</v>
      </c>
      <c r="CE163" s="148">
        <v>43</v>
      </c>
      <c r="CF163" s="148">
        <v>31</v>
      </c>
      <c r="CG163" s="148">
        <v>44</v>
      </c>
      <c r="CH163" s="148">
        <v>30</v>
      </c>
      <c r="CI163" s="148">
        <v>39</v>
      </c>
      <c r="CJ163" s="148">
        <v>44</v>
      </c>
      <c r="CK163" s="148">
        <v>37</v>
      </c>
      <c r="CL163" s="148">
        <v>45</v>
      </c>
      <c r="CM163" s="148">
        <v>39</v>
      </c>
      <c r="CN163" s="148">
        <v>51</v>
      </c>
      <c r="CO163" s="148">
        <v>35</v>
      </c>
      <c r="CP163" s="148">
        <v>37</v>
      </c>
      <c r="CQ163" s="148">
        <v>38</v>
      </c>
      <c r="CR163" s="148">
        <v>44</v>
      </c>
      <c r="CS163" s="148">
        <v>47</v>
      </c>
      <c r="CT163" s="148">
        <v>43</v>
      </c>
      <c r="CU163" s="148">
        <v>44</v>
      </c>
      <c r="CV163" s="148">
        <v>48</v>
      </c>
      <c r="CW163" s="148">
        <v>48</v>
      </c>
      <c r="CX163" s="148">
        <v>37</v>
      </c>
      <c r="CY163" s="148">
        <v>44</v>
      </c>
      <c r="CZ163" s="148">
        <v>40</v>
      </c>
      <c r="DA163" s="148">
        <v>46</v>
      </c>
      <c r="DB163" s="148">
        <v>46</v>
      </c>
      <c r="DC163" s="148">
        <v>48</v>
      </c>
      <c r="DD163" s="148">
        <v>48</v>
      </c>
      <c r="DE163" s="148">
        <v>49</v>
      </c>
      <c r="DF163" s="148">
        <v>43</v>
      </c>
      <c r="DG163" s="148">
        <v>35</v>
      </c>
      <c r="DH163" s="148">
        <v>35</v>
      </c>
      <c r="DI163" s="148">
        <v>39</v>
      </c>
      <c r="DJ163" s="148">
        <v>28</v>
      </c>
      <c r="DK163" s="148">
        <v>48</v>
      </c>
      <c r="DL163" s="148">
        <v>23</v>
      </c>
      <c r="DM163" s="148">
        <v>44</v>
      </c>
      <c r="DN163" s="148">
        <v>37</v>
      </c>
      <c r="DO163" s="148">
        <v>37</v>
      </c>
      <c r="DP163" s="148">
        <v>32</v>
      </c>
      <c r="DQ163" s="148">
        <v>33</v>
      </c>
      <c r="DR163" s="148">
        <v>36</v>
      </c>
      <c r="DS163" s="148">
        <v>24</v>
      </c>
      <c r="DT163" s="148">
        <v>31</v>
      </c>
      <c r="DU163" s="148">
        <v>46</v>
      </c>
      <c r="DV163" s="148">
        <v>28</v>
      </c>
      <c r="DW163" s="148">
        <v>39</v>
      </c>
      <c r="DX163" s="148">
        <v>28</v>
      </c>
      <c r="DY163" s="148">
        <v>41</v>
      </c>
      <c r="DZ163" s="148">
        <v>23</v>
      </c>
      <c r="EA163" s="148">
        <v>39</v>
      </c>
      <c r="EB163" s="148">
        <v>35</v>
      </c>
      <c r="EC163" s="148">
        <v>41</v>
      </c>
      <c r="ED163" s="148">
        <v>25</v>
      </c>
      <c r="EE163" s="148">
        <v>36</v>
      </c>
      <c r="EF163" s="148">
        <v>25</v>
      </c>
      <c r="EG163" s="148">
        <v>24</v>
      </c>
      <c r="EH163" s="148">
        <v>24</v>
      </c>
      <c r="EI163" s="148">
        <v>39</v>
      </c>
      <c r="EJ163" s="148">
        <v>22</v>
      </c>
      <c r="EK163" s="148">
        <v>17</v>
      </c>
      <c r="EL163" s="148">
        <v>22</v>
      </c>
      <c r="EM163" s="148">
        <v>35</v>
      </c>
      <c r="EN163" s="148">
        <v>21</v>
      </c>
      <c r="EO163" s="148">
        <v>22</v>
      </c>
      <c r="EP163" s="148">
        <v>12</v>
      </c>
      <c r="EQ163" s="148">
        <v>25</v>
      </c>
      <c r="ER163" s="148">
        <v>12</v>
      </c>
      <c r="ES163" s="148">
        <v>36</v>
      </c>
      <c r="ET163" s="148">
        <v>13</v>
      </c>
      <c r="EU163" s="148">
        <v>23</v>
      </c>
      <c r="EV163" s="148">
        <v>13</v>
      </c>
      <c r="EW163" s="148">
        <v>25</v>
      </c>
      <c r="EX163" s="148">
        <v>13</v>
      </c>
      <c r="EY163" s="148">
        <v>17</v>
      </c>
      <c r="EZ163" s="148">
        <v>10</v>
      </c>
      <c r="FA163" s="148">
        <v>16</v>
      </c>
      <c r="FB163" s="148">
        <v>9</v>
      </c>
      <c r="FC163" s="148">
        <v>10</v>
      </c>
      <c r="FD163" s="148">
        <v>15</v>
      </c>
      <c r="FE163" s="148">
        <v>10</v>
      </c>
      <c r="FF163" s="148">
        <v>10</v>
      </c>
      <c r="FG163" s="148">
        <v>10</v>
      </c>
      <c r="FH163" s="148">
        <v>5</v>
      </c>
      <c r="FI163" s="148">
        <v>12</v>
      </c>
      <c r="FJ163" s="148">
        <v>4</v>
      </c>
      <c r="FK163" s="148">
        <v>12</v>
      </c>
      <c r="FL163" s="148">
        <v>3</v>
      </c>
      <c r="FM163" s="148">
        <v>7</v>
      </c>
      <c r="FN163" s="148">
        <v>4</v>
      </c>
      <c r="FO163" s="148">
        <v>5</v>
      </c>
      <c r="FP163" s="148">
        <v>3</v>
      </c>
      <c r="FQ163" s="148">
        <v>8</v>
      </c>
      <c r="FR163" s="148">
        <v>4</v>
      </c>
      <c r="FS163" s="148">
        <v>4</v>
      </c>
      <c r="FT163" s="148">
        <v>2</v>
      </c>
      <c r="FU163" s="148">
        <v>7</v>
      </c>
      <c r="FV163" s="148">
        <v>2</v>
      </c>
      <c r="FW163" s="148">
        <v>6</v>
      </c>
      <c r="FX163" s="148">
        <v>0</v>
      </c>
      <c r="FY163" s="148">
        <v>1</v>
      </c>
      <c r="FZ163" s="148">
        <v>1</v>
      </c>
      <c r="GA163" s="148">
        <v>5</v>
      </c>
      <c r="GB163" s="148">
        <v>2</v>
      </c>
      <c r="GC163" s="148">
        <v>4</v>
      </c>
      <c r="GD163" s="148">
        <v>2</v>
      </c>
      <c r="GE163" s="148">
        <v>2</v>
      </c>
      <c r="GF163" s="148">
        <v>1</v>
      </c>
      <c r="GG163" s="148">
        <v>0</v>
      </c>
      <c r="GH163" s="148">
        <v>2</v>
      </c>
      <c r="GI163" s="148">
        <v>2</v>
      </c>
      <c r="GJ163" s="148">
        <v>2</v>
      </c>
      <c r="GK163" s="148">
        <v>2</v>
      </c>
      <c r="GL163" s="148">
        <v>1</v>
      </c>
      <c r="GM163" s="148">
        <v>1</v>
      </c>
      <c r="GN163" s="148">
        <v>1</v>
      </c>
      <c r="GO163" s="148">
        <v>1</v>
      </c>
      <c r="GP163" s="148">
        <v>1</v>
      </c>
      <c r="GQ163" s="148">
        <v>1</v>
      </c>
      <c r="GR163" s="148">
        <v>0</v>
      </c>
      <c r="GS163" s="148">
        <v>1</v>
      </c>
      <c r="GT163" s="148">
        <v>0</v>
      </c>
      <c r="GU163" s="148">
        <v>0</v>
      </c>
      <c r="GV163" s="148">
        <v>1</v>
      </c>
      <c r="GW163" s="148">
        <v>0</v>
      </c>
      <c r="GY163">
        <f t="shared" si="2"/>
        <v>1124</v>
      </c>
      <c r="HA163" s="148">
        <v>0</v>
      </c>
      <c r="HB163" s="148">
        <v>0</v>
      </c>
      <c r="HC163" s="148">
        <v>0</v>
      </c>
      <c r="HD163" s="148">
        <v>11</v>
      </c>
      <c r="HE163" s="148">
        <v>14</v>
      </c>
      <c r="HF163" s="148">
        <v>25</v>
      </c>
      <c r="HG163" s="148">
        <v>4</v>
      </c>
      <c r="HH163" s="148">
        <v>2</v>
      </c>
      <c r="HI163" s="148">
        <v>6</v>
      </c>
      <c r="HJ163" s="148">
        <v>0</v>
      </c>
      <c r="HK163" s="148">
        <v>0</v>
      </c>
      <c r="HL163" s="148">
        <v>0</v>
      </c>
      <c r="HM163" s="148">
        <v>2615</v>
      </c>
      <c r="HN163" s="148">
        <v>3056</v>
      </c>
      <c r="HO163" s="148">
        <v>5671</v>
      </c>
    </row>
    <row r="164" spans="1:223" s="376" customFormat="1">
      <c r="A164" s="376" t="s">
        <v>1582</v>
      </c>
      <c r="B164" s="376">
        <v>21</v>
      </c>
      <c r="C164" s="376">
        <v>14</v>
      </c>
      <c r="D164" s="376">
        <v>17</v>
      </c>
      <c r="E164" s="376">
        <v>8</v>
      </c>
      <c r="F164" s="376">
        <v>19</v>
      </c>
      <c r="G164" s="376">
        <v>18</v>
      </c>
      <c r="H164" s="376">
        <v>20</v>
      </c>
      <c r="I164" s="376">
        <v>11</v>
      </c>
      <c r="J164" s="376">
        <v>13</v>
      </c>
      <c r="K164" s="376">
        <v>16</v>
      </c>
      <c r="L164" s="376">
        <v>10</v>
      </c>
      <c r="M164" s="376">
        <v>16</v>
      </c>
      <c r="N164" s="376">
        <v>19</v>
      </c>
      <c r="O164" s="376">
        <v>11</v>
      </c>
      <c r="P164" s="376">
        <v>31</v>
      </c>
      <c r="Q164" s="376">
        <v>21</v>
      </c>
      <c r="R164" s="376">
        <v>23</v>
      </c>
      <c r="S164" s="376">
        <v>27</v>
      </c>
      <c r="T164" s="376">
        <v>28</v>
      </c>
      <c r="U164" s="376">
        <v>19</v>
      </c>
      <c r="V164" s="376">
        <v>18</v>
      </c>
      <c r="W164" s="376">
        <v>16</v>
      </c>
      <c r="X164" s="376">
        <v>22</v>
      </c>
      <c r="Y164" s="376">
        <v>24</v>
      </c>
      <c r="Z164" s="376">
        <v>25</v>
      </c>
      <c r="AA164" s="376">
        <v>20</v>
      </c>
      <c r="AB164" s="376">
        <v>24</v>
      </c>
      <c r="AC164" s="376">
        <v>25</v>
      </c>
      <c r="AD164" s="376">
        <v>31</v>
      </c>
      <c r="AE164" s="376">
        <v>20</v>
      </c>
      <c r="AF164" s="376">
        <v>28</v>
      </c>
      <c r="AG164" s="376">
        <v>31</v>
      </c>
      <c r="AH164" s="376">
        <v>41</v>
      </c>
      <c r="AI164" s="376">
        <v>23</v>
      </c>
      <c r="AJ164" s="376">
        <v>28</v>
      </c>
      <c r="AK164" s="376">
        <v>24</v>
      </c>
      <c r="AL164" s="376">
        <v>20</v>
      </c>
      <c r="AM164" s="376">
        <v>21</v>
      </c>
      <c r="AN164" s="376">
        <v>16</v>
      </c>
      <c r="AO164" s="376">
        <v>23</v>
      </c>
      <c r="AP164" s="376">
        <v>19</v>
      </c>
      <c r="AQ164" s="376">
        <v>16</v>
      </c>
      <c r="AR164" s="376">
        <v>17</v>
      </c>
      <c r="AS164" s="376">
        <v>26</v>
      </c>
      <c r="AT164" s="376">
        <v>20</v>
      </c>
      <c r="AU164" s="376">
        <v>29</v>
      </c>
      <c r="AV164" s="376">
        <v>18</v>
      </c>
      <c r="AW164" s="376">
        <v>34</v>
      </c>
      <c r="AX164" s="376">
        <v>31</v>
      </c>
      <c r="AY164" s="376">
        <v>25</v>
      </c>
      <c r="AZ164" s="376">
        <v>34</v>
      </c>
      <c r="BA164" s="376">
        <v>34</v>
      </c>
      <c r="BB164" s="376">
        <v>33</v>
      </c>
      <c r="BC164" s="376">
        <v>31</v>
      </c>
      <c r="BD164" s="376">
        <v>43</v>
      </c>
      <c r="BE164" s="376">
        <v>33</v>
      </c>
      <c r="BF164" s="376">
        <v>38</v>
      </c>
      <c r="BG164" s="376">
        <v>24</v>
      </c>
      <c r="BH164" s="376">
        <v>34</v>
      </c>
      <c r="BI164" s="376">
        <v>34</v>
      </c>
      <c r="BJ164" s="376">
        <v>30</v>
      </c>
      <c r="BK164" s="376">
        <v>29</v>
      </c>
      <c r="BL164" s="376">
        <v>28</v>
      </c>
      <c r="BM164" s="376">
        <v>39</v>
      </c>
      <c r="BN164" s="376">
        <v>35</v>
      </c>
      <c r="BO164" s="376">
        <v>30</v>
      </c>
      <c r="BP164" s="376">
        <v>36</v>
      </c>
      <c r="BQ164" s="376">
        <v>31</v>
      </c>
      <c r="BR164" s="376">
        <v>28</v>
      </c>
      <c r="BS164" s="376">
        <v>22</v>
      </c>
      <c r="BT164" s="376">
        <v>28</v>
      </c>
      <c r="BU164" s="376">
        <v>21</v>
      </c>
      <c r="BV164" s="376">
        <v>36</v>
      </c>
      <c r="BW164" s="376">
        <v>34</v>
      </c>
      <c r="BX164" s="376">
        <v>36</v>
      </c>
      <c r="BY164" s="376">
        <v>33</v>
      </c>
      <c r="BZ164" s="376">
        <v>43</v>
      </c>
      <c r="CA164" s="376">
        <v>36</v>
      </c>
      <c r="CB164" s="376">
        <v>38</v>
      </c>
      <c r="CC164" s="376">
        <v>35</v>
      </c>
      <c r="CD164" s="376">
        <v>32</v>
      </c>
      <c r="CE164" s="376">
        <v>37</v>
      </c>
      <c r="CF164" s="376">
        <v>26</v>
      </c>
      <c r="CG164" s="376">
        <v>33</v>
      </c>
      <c r="CH164" s="376">
        <v>43</v>
      </c>
      <c r="CI164" s="376">
        <v>33</v>
      </c>
      <c r="CJ164" s="376">
        <v>25</v>
      </c>
      <c r="CK164" s="376">
        <v>35</v>
      </c>
      <c r="CL164" s="376">
        <v>35</v>
      </c>
      <c r="CM164" s="376">
        <v>33</v>
      </c>
      <c r="CN164" s="376">
        <v>30</v>
      </c>
      <c r="CO164" s="376">
        <v>36</v>
      </c>
      <c r="CP164" s="376">
        <v>38</v>
      </c>
      <c r="CQ164" s="376">
        <v>33</v>
      </c>
      <c r="CR164" s="376">
        <v>36</v>
      </c>
      <c r="CS164" s="376">
        <v>37</v>
      </c>
      <c r="CT164" s="376">
        <v>37</v>
      </c>
      <c r="CU164" s="376">
        <v>41</v>
      </c>
      <c r="CV164" s="376">
        <v>45</v>
      </c>
      <c r="CW164" s="376">
        <v>29</v>
      </c>
      <c r="CX164" s="376">
        <v>42</v>
      </c>
      <c r="CY164" s="376">
        <v>41</v>
      </c>
      <c r="CZ164" s="376">
        <v>52</v>
      </c>
      <c r="DA164" s="376">
        <v>49</v>
      </c>
      <c r="DB164" s="376">
        <v>32</v>
      </c>
      <c r="DC164" s="376">
        <v>41</v>
      </c>
      <c r="DD164" s="376">
        <v>40</v>
      </c>
      <c r="DE164" s="376">
        <v>58</v>
      </c>
      <c r="DF164" s="376">
        <v>41</v>
      </c>
      <c r="DG164" s="376">
        <v>43</v>
      </c>
      <c r="DH164" s="376">
        <v>46</v>
      </c>
      <c r="DI164" s="376">
        <v>38</v>
      </c>
      <c r="DJ164" s="376">
        <v>43</v>
      </c>
      <c r="DK164" s="376">
        <v>45</v>
      </c>
      <c r="DL164" s="376">
        <v>27</v>
      </c>
      <c r="DM164" s="376">
        <v>36</v>
      </c>
      <c r="DN164" s="376">
        <v>34</v>
      </c>
      <c r="DO164" s="376">
        <v>57</v>
      </c>
      <c r="DP164" s="376">
        <v>40</v>
      </c>
      <c r="DQ164" s="376">
        <v>42</v>
      </c>
      <c r="DR164" s="376">
        <v>27</v>
      </c>
      <c r="DS164" s="376">
        <v>48</v>
      </c>
      <c r="DT164" s="376">
        <v>29</v>
      </c>
      <c r="DU164" s="376">
        <v>23</v>
      </c>
      <c r="DV164" s="376">
        <v>28</v>
      </c>
      <c r="DW164" s="376">
        <v>53</v>
      </c>
      <c r="DX164" s="376">
        <v>25</v>
      </c>
      <c r="DY164" s="376">
        <v>39</v>
      </c>
      <c r="DZ164" s="376">
        <v>30</v>
      </c>
      <c r="EA164" s="376">
        <v>39</v>
      </c>
      <c r="EB164" s="376">
        <v>27</v>
      </c>
      <c r="EC164" s="376">
        <v>31</v>
      </c>
      <c r="ED164" s="376">
        <v>23</v>
      </c>
      <c r="EE164" s="376">
        <v>34</v>
      </c>
      <c r="EF164" s="376">
        <v>22</v>
      </c>
      <c r="EG164" s="376">
        <v>28</v>
      </c>
      <c r="EH164" s="376">
        <v>18</v>
      </c>
      <c r="EI164" s="376">
        <v>27</v>
      </c>
      <c r="EJ164" s="376">
        <v>17</v>
      </c>
      <c r="EK164" s="376">
        <v>27</v>
      </c>
      <c r="EL164" s="376">
        <v>22</v>
      </c>
      <c r="EM164" s="376">
        <v>13</v>
      </c>
      <c r="EN164" s="376">
        <v>22</v>
      </c>
      <c r="EO164" s="376">
        <v>25</v>
      </c>
      <c r="EP164" s="376">
        <v>18</v>
      </c>
      <c r="EQ164" s="376">
        <v>27</v>
      </c>
      <c r="ER164" s="376">
        <v>14</v>
      </c>
      <c r="ES164" s="376">
        <v>18</v>
      </c>
      <c r="ET164" s="376">
        <v>11</v>
      </c>
      <c r="EU164" s="376">
        <v>16</v>
      </c>
      <c r="EV164" s="376">
        <v>15</v>
      </c>
      <c r="EW164" s="376">
        <v>21</v>
      </c>
      <c r="EX164" s="376">
        <v>16</v>
      </c>
      <c r="EY164" s="376">
        <v>16</v>
      </c>
      <c r="EZ164" s="376">
        <v>15</v>
      </c>
      <c r="FA164" s="376">
        <v>6</v>
      </c>
      <c r="FB164" s="376">
        <v>12</v>
      </c>
      <c r="FC164" s="376">
        <v>9</v>
      </c>
      <c r="FD164" s="376">
        <v>2</v>
      </c>
      <c r="FE164" s="376">
        <v>12</v>
      </c>
      <c r="FF164" s="376">
        <v>9</v>
      </c>
      <c r="FG164" s="376">
        <v>13</v>
      </c>
      <c r="FH164" s="376">
        <v>7</v>
      </c>
      <c r="FI164" s="376">
        <v>4</v>
      </c>
      <c r="FJ164" s="376">
        <v>9</v>
      </c>
      <c r="FK164" s="376">
        <v>18</v>
      </c>
      <c r="FL164" s="376">
        <v>6</v>
      </c>
      <c r="FM164" s="376">
        <v>7</v>
      </c>
      <c r="FN164" s="376">
        <v>3</v>
      </c>
      <c r="FO164" s="376">
        <v>7</v>
      </c>
      <c r="FP164" s="376">
        <v>4</v>
      </c>
      <c r="FQ164" s="376">
        <v>8</v>
      </c>
      <c r="FR164" s="376">
        <v>5</v>
      </c>
      <c r="FS164" s="376">
        <v>5</v>
      </c>
      <c r="FT164" s="376">
        <v>1</v>
      </c>
      <c r="FU164" s="376">
        <v>10</v>
      </c>
      <c r="FV164" s="376">
        <v>1</v>
      </c>
      <c r="FW164" s="376">
        <v>5</v>
      </c>
      <c r="FX164" s="376">
        <v>2</v>
      </c>
      <c r="FY164" s="376">
        <v>5</v>
      </c>
      <c r="FZ164" s="376">
        <v>2</v>
      </c>
      <c r="GA164" s="376">
        <v>4</v>
      </c>
      <c r="GB164" s="376">
        <v>2</v>
      </c>
      <c r="GC164" s="376">
        <v>2</v>
      </c>
      <c r="GD164" s="376">
        <v>0</v>
      </c>
      <c r="GE164" s="376">
        <v>3</v>
      </c>
      <c r="GF164" s="376">
        <v>2</v>
      </c>
      <c r="GG164" s="376">
        <v>1</v>
      </c>
      <c r="GH164" s="376">
        <v>0</v>
      </c>
      <c r="GI164" s="376">
        <v>1</v>
      </c>
      <c r="GJ164" s="376">
        <v>1</v>
      </c>
      <c r="GK164" s="376">
        <v>0</v>
      </c>
      <c r="GL164" s="376">
        <v>0</v>
      </c>
      <c r="GM164" s="376">
        <v>1</v>
      </c>
      <c r="GN164" s="376">
        <v>0</v>
      </c>
      <c r="GO164" s="376">
        <v>1</v>
      </c>
      <c r="GP164" s="376">
        <v>0</v>
      </c>
      <c r="GQ164" s="376">
        <v>1</v>
      </c>
      <c r="GR164" s="376">
        <v>1</v>
      </c>
      <c r="GS164" s="376">
        <v>0</v>
      </c>
      <c r="GT164" s="376">
        <v>0</v>
      </c>
      <c r="GU164" s="376">
        <v>0</v>
      </c>
      <c r="GV164" s="376">
        <v>0</v>
      </c>
      <c r="GW164" s="376">
        <v>0</v>
      </c>
      <c r="GY164">
        <f t="shared" si="2"/>
        <v>1056</v>
      </c>
      <c r="HA164" s="376">
        <v>0</v>
      </c>
      <c r="HB164" s="376">
        <v>0</v>
      </c>
      <c r="HC164" s="376">
        <v>0</v>
      </c>
      <c r="HD164" s="376">
        <v>8</v>
      </c>
      <c r="HE164" s="376">
        <v>13</v>
      </c>
      <c r="HF164" s="376">
        <v>21</v>
      </c>
      <c r="HG164" s="376">
        <v>4</v>
      </c>
      <c r="HH164" s="376">
        <v>2</v>
      </c>
      <c r="HI164" s="376">
        <v>6</v>
      </c>
      <c r="HJ164" s="376">
        <v>0</v>
      </c>
      <c r="HK164" s="376">
        <v>0</v>
      </c>
      <c r="HL164" s="376">
        <v>0</v>
      </c>
      <c r="HM164" s="376">
        <v>2283</v>
      </c>
      <c r="HN164" s="376">
        <v>2404</v>
      </c>
      <c r="HO164" s="376">
        <v>4687</v>
      </c>
    </row>
    <row r="165" spans="1:223" s="376" customFormat="1">
      <c r="A165" s="376" t="s">
        <v>1490</v>
      </c>
      <c r="B165" s="376">
        <v>21</v>
      </c>
      <c r="C165" s="376">
        <v>14</v>
      </c>
      <c r="D165" s="376">
        <v>17</v>
      </c>
      <c r="E165" s="376">
        <v>8</v>
      </c>
      <c r="F165" s="376">
        <v>19</v>
      </c>
      <c r="G165" s="376">
        <v>18</v>
      </c>
      <c r="H165" s="376">
        <v>20</v>
      </c>
      <c r="I165" s="376">
        <v>11</v>
      </c>
      <c r="J165" s="376">
        <v>13</v>
      </c>
      <c r="K165" s="376">
        <v>16</v>
      </c>
      <c r="L165" s="376">
        <v>10</v>
      </c>
      <c r="M165" s="376">
        <v>16</v>
      </c>
      <c r="N165" s="376">
        <v>19</v>
      </c>
      <c r="O165" s="376">
        <v>11</v>
      </c>
      <c r="P165" s="376">
        <v>31</v>
      </c>
      <c r="Q165" s="376">
        <v>21</v>
      </c>
      <c r="R165" s="376">
        <v>23</v>
      </c>
      <c r="S165" s="376">
        <v>27</v>
      </c>
      <c r="T165" s="376">
        <v>28</v>
      </c>
      <c r="U165" s="376">
        <v>19</v>
      </c>
      <c r="V165" s="376">
        <v>18</v>
      </c>
      <c r="W165" s="376">
        <v>16</v>
      </c>
      <c r="X165" s="376">
        <v>22</v>
      </c>
      <c r="Y165" s="376">
        <v>24</v>
      </c>
      <c r="Z165" s="376">
        <v>25</v>
      </c>
      <c r="AA165" s="376">
        <v>20</v>
      </c>
      <c r="AB165" s="376">
        <v>24</v>
      </c>
      <c r="AC165" s="376">
        <v>25</v>
      </c>
      <c r="AD165" s="376">
        <v>31</v>
      </c>
      <c r="AE165" s="376">
        <v>20</v>
      </c>
      <c r="AF165" s="376">
        <v>28</v>
      </c>
      <c r="AG165" s="376">
        <v>31</v>
      </c>
      <c r="AH165" s="376">
        <v>41</v>
      </c>
      <c r="AI165" s="376">
        <v>23</v>
      </c>
      <c r="AJ165" s="376">
        <v>28</v>
      </c>
      <c r="AK165" s="376">
        <v>24</v>
      </c>
      <c r="AL165" s="376">
        <v>20</v>
      </c>
      <c r="AM165" s="376">
        <v>21</v>
      </c>
      <c r="AN165" s="376">
        <v>16</v>
      </c>
      <c r="AO165" s="376">
        <v>23</v>
      </c>
      <c r="AP165" s="376">
        <v>19</v>
      </c>
      <c r="AQ165" s="376">
        <v>16</v>
      </c>
      <c r="AR165" s="376">
        <v>17</v>
      </c>
      <c r="AS165" s="376">
        <v>26</v>
      </c>
      <c r="AT165" s="376">
        <v>20</v>
      </c>
      <c r="AU165" s="376">
        <v>29</v>
      </c>
      <c r="AV165" s="376">
        <v>18</v>
      </c>
      <c r="AW165" s="376">
        <v>34</v>
      </c>
      <c r="AX165" s="376">
        <v>31</v>
      </c>
      <c r="AY165" s="376">
        <v>25</v>
      </c>
      <c r="AZ165" s="376">
        <v>34</v>
      </c>
      <c r="BA165" s="376">
        <v>34</v>
      </c>
      <c r="BB165" s="376">
        <v>33</v>
      </c>
      <c r="BC165" s="376">
        <v>31</v>
      </c>
      <c r="BD165" s="376">
        <v>43</v>
      </c>
      <c r="BE165" s="376">
        <v>33</v>
      </c>
      <c r="BF165" s="376">
        <v>38</v>
      </c>
      <c r="BG165" s="376">
        <v>24</v>
      </c>
      <c r="BH165" s="376">
        <v>34</v>
      </c>
      <c r="BI165" s="376">
        <v>34</v>
      </c>
      <c r="BJ165" s="376">
        <v>30</v>
      </c>
      <c r="BK165" s="376">
        <v>29</v>
      </c>
      <c r="BL165" s="376">
        <v>28</v>
      </c>
      <c r="BM165" s="376">
        <v>39</v>
      </c>
      <c r="BN165" s="376">
        <v>35</v>
      </c>
      <c r="BO165" s="376">
        <v>30</v>
      </c>
      <c r="BP165" s="376">
        <v>36</v>
      </c>
      <c r="BQ165" s="376">
        <v>31</v>
      </c>
      <c r="BR165" s="376">
        <v>28</v>
      </c>
      <c r="BS165" s="376">
        <v>22</v>
      </c>
      <c r="BT165" s="376">
        <v>28</v>
      </c>
      <c r="BU165" s="376">
        <v>21</v>
      </c>
      <c r="BV165" s="376">
        <v>36</v>
      </c>
      <c r="BW165" s="376">
        <v>34</v>
      </c>
      <c r="BX165" s="376">
        <v>36</v>
      </c>
      <c r="BY165" s="376">
        <v>33</v>
      </c>
      <c r="BZ165" s="376">
        <v>43</v>
      </c>
      <c r="CA165" s="376">
        <v>36</v>
      </c>
      <c r="CB165" s="376">
        <v>38</v>
      </c>
      <c r="CC165" s="376">
        <v>35</v>
      </c>
      <c r="CD165" s="376">
        <v>32</v>
      </c>
      <c r="CE165" s="376">
        <v>37</v>
      </c>
      <c r="CF165" s="376">
        <v>26</v>
      </c>
      <c r="CG165" s="376">
        <v>33</v>
      </c>
      <c r="CH165" s="376">
        <v>43</v>
      </c>
      <c r="CI165" s="376">
        <v>33</v>
      </c>
      <c r="CJ165" s="376">
        <v>25</v>
      </c>
      <c r="CK165" s="376">
        <v>35</v>
      </c>
      <c r="CL165" s="376">
        <v>35</v>
      </c>
      <c r="CM165" s="376">
        <v>33</v>
      </c>
      <c r="CN165" s="376">
        <v>30</v>
      </c>
      <c r="CO165" s="376">
        <v>36</v>
      </c>
      <c r="CP165" s="376">
        <v>38</v>
      </c>
      <c r="CQ165" s="376">
        <v>33</v>
      </c>
      <c r="CR165" s="376">
        <v>36</v>
      </c>
      <c r="CS165" s="376">
        <v>37</v>
      </c>
      <c r="CT165" s="376">
        <v>37</v>
      </c>
      <c r="CU165" s="376">
        <v>41</v>
      </c>
      <c r="CV165" s="376">
        <v>45</v>
      </c>
      <c r="CW165" s="376">
        <v>29</v>
      </c>
      <c r="CX165" s="376">
        <v>42</v>
      </c>
      <c r="CY165" s="376">
        <v>41</v>
      </c>
      <c r="CZ165" s="376">
        <v>52</v>
      </c>
      <c r="DA165" s="376">
        <v>49</v>
      </c>
      <c r="DB165" s="376">
        <v>32</v>
      </c>
      <c r="DC165" s="376">
        <v>41</v>
      </c>
      <c r="DD165" s="376">
        <v>40</v>
      </c>
      <c r="DE165" s="376">
        <v>58</v>
      </c>
      <c r="DF165" s="376">
        <v>41</v>
      </c>
      <c r="DG165" s="376">
        <v>43</v>
      </c>
      <c r="DH165" s="376">
        <v>46</v>
      </c>
      <c r="DI165" s="376">
        <v>38</v>
      </c>
      <c r="DJ165" s="376">
        <v>43</v>
      </c>
      <c r="DK165" s="376">
        <v>45</v>
      </c>
      <c r="DL165" s="376">
        <v>27</v>
      </c>
      <c r="DM165" s="376">
        <v>36</v>
      </c>
      <c r="DN165" s="376">
        <v>34</v>
      </c>
      <c r="DO165" s="376">
        <v>57</v>
      </c>
      <c r="DP165" s="376">
        <v>40</v>
      </c>
      <c r="DQ165" s="376">
        <v>42</v>
      </c>
      <c r="DR165" s="376">
        <v>27</v>
      </c>
      <c r="DS165" s="376">
        <v>48</v>
      </c>
      <c r="DT165" s="376">
        <v>29</v>
      </c>
      <c r="DU165" s="376">
        <v>23</v>
      </c>
      <c r="DV165" s="376">
        <v>28</v>
      </c>
      <c r="DW165" s="376">
        <v>53</v>
      </c>
      <c r="DX165" s="376">
        <v>25</v>
      </c>
      <c r="DY165" s="376">
        <v>39</v>
      </c>
      <c r="DZ165" s="376">
        <v>30</v>
      </c>
      <c r="EA165" s="376">
        <v>39</v>
      </c>
      <c r="EB165" s="376">
        <v>27</v>
      </c>
      <c r="EC165" s="376">
        <v>31</v>
      </c>
      <c r="ED165" s="376">
        <v>23</v>
      </c>
      <c r="EE165" s="376">
        <v>34</v>
      </c>
      <c r="EF165" s="376">
        <v>22</v>
      </c>
      <c r="EG165" s="376">
        <v>28</v>
      </c>
      <c r="EH165" s="376">
        <v>18</v>
      </c>
      <c r="EI165" s="376">
        <v>27</v>
      </c>
      <c r="EJ165" s="376">
        <v>17</v>
      </c>
      <c r="EK165" s="376">
        <v>27</v>
      </c>
      <c r="EL165" s="376">
        <v>22</v>
      </c>
      <c r="EM165" s="376">
        <v>13</v>
      </c>
      <c r="EN165" s="376">
        <v>22</v>
      </c>
      <c r="EO165" s="376">
        <v>25</v>
      </c>
      <c r="EP165" s="376">
        <v>18</v>
      </c>
      <c r="EQ165" s="376">
        <v>27</v>
      </c>
      <c r="ER165" s="376">
        <v>14</v>
      </c>
      <c r="ES165" s="376">
        <v>18</v>
      </c>
      <c r="ET165" s="376">
        <v>11</v>
      </c>
      <c r="EU165" s="376">
        <v>16</v>
      </c>
      <c r="EV165" s="376">
        <v>15</v>
      </c>
      <c r="EW165" s="376">
        <v>21</v>
      </c>
      <c r="EX165" s="376">
        <v>16</v>
      </c>
      <c r="EY165" s="376">
        <v>16</v>
      </c>
      <c r="EZ165" s="376">
        <v>15</v>
      </c>
      <c r="FA165" s="376">
        <v>6</v>
      </c>
      <c r="FB165" s="376">
        <v>12</v>
      </c>
      <c r="FC165" s="376">
        <v>9</v>
      </c>
      <c r="FD165" s="376">
        <v>2</v>
      </c>
      <c r="FE165" s="376">
        <v>12</v>
      </c>
      <c r="FF165" s="376">
        <v>9</v>
      </c>
      <c r="FG165" s="376">
        <v>13</v>
      </c>
      <c r="FH165" s="376">
        <v>7</v>
      </c>
      <c r="FI165" s="376">
        <v>4</v>
      </c>
      <c r="FJ165" s="376">
        <v>9</v>
      </c>
      <c r="FK165" s="376">
        <v>18</v>
      </c>
      <c r="FL165" s="376">
        <v>6</v>
      </c>
      <c r="FM165" s="376">
        <v>7</v>
      </c>
      <c r="FN165" s="376">
        <v>3</v>
      </c>
      <c r="FO165" s="376">
        <v>7</v>
      </c>
      <c r="FP165" s="376">
        <v>4</v>
      </c>
      <c r="FQ165" s="376">
        <v>8</v>
      </c>
      <c r="FR165" s="376">
        <v>5</v>
      </c>
      <c r="FS165" s="376">
        <v>5</v>
      </c>
      <c r="FT165" s="376">
        <v>1</v>
      </c>
      <c r="FU165" s="376">
        <v>10</v>
      </c>
      <c r="FV165" s="376">
        <v>1</v>
      </c>
      <c r="FW165" s="376">
        <v>5</v>
      </c>
      <c r="FX165" s="376">
        <v>2</v>
      </c>
      <c r="FY165" s="376">
        <v>5</v>
      </c>
      <c r="FZ165" s="376">
        <v>2</v>
      </c>
      <c r="GA165" s="376">
        <v>4</v>
      </c>
      <c r="GB165" s="376">
        <v>2</v>
      </c>
      <c r="GC165" s="376">
        <v>2</v>
      </c>
      <c r="GD165" s="376">
        <v>0</v>
      </c>
      <c r="GE165" s="376">
        <v>3</v>
      </c>
      <c r="GF165" s="376">
        <v>2</v>
      </c>
      <c r="GG165" s="376">
        <v>1</v>
      </c>
      <c r="GH165" s="376">
        <v>0</v>
      </c>
      <c r="GI165" s="376">
        <v>1</v>
      </c>
      <c r="GJ165" s="376">
        <v>1</v>
      </c>
      <c r="GK165" s="376">
        <v>0</v>
      </c>
      <c r="GL165" s="376">
        <v>0</v>
      </c>
      <c r="GM165" s="376">
        <v>1</v>
      </c>
      <c r="GN165" s="376">
        <v>0</v>
      </c>
      <c r="GO165" s="376">
        <v>1</v>
      </c>
      <c r="GP165" s="376">
        <v>0</v>
      </c>
      <c r="GQ165" s="376">
        <v>1</v>
      </c>
      <c r="GR165" s="376">
        <v>1</v>
      </c>
      <c r="GS165" s="376">
        <v>0</v>
      </c>
      <c r="GT165" s="376">
        <v>0</v>
      </c>
      <c r="GU165" s="376">
        <v>0</v>
      </c>
      <c r="GV165" s="376">
        <v>0</v>
      </c>
      <c r="GW165" s="376">
        <v>0</v>
      </c>
      <c r="GY165">
        <f t="shared" si="2"/>
        <v>1056</v>
      </c>
      <c r="HA165" s="376">
        <v>0</v>
      </c>
      <c r="HB165" s="376">
        <v>0</v>
      </c>
      <c r="HC165" s="376">
        <v>0</v>
      </c>
      <c r="HD165" s="376">
        <v>8</v>
      </c>
      <c r="HE165" s="376">
        <v>13</v>
      </c>
      <c r="HF165" s="376">
        <v>21</v>
      </c>
      <c r="HG165" s="376">
        <v>4</v>
      </c>
      <c r="HH165" s="376">
        <v>2</v>
      </c>
      <c r="HI165" s="376">
        <v>6</v>
      </c>
      <c r="HJ165" s="376">
        <v>0</v>
      </c>
      <c r="HK165" s="376">
        <v>0</v>
      </c>
      <c r="HL165" s="376">
        <v>0</v>
      </c>
      <c r="HM165" s="376">
        <v>2283</v>
      </c>
      <c r="HN165" s="376">
        <v>2404</v>
      </c>
      <c r="HO165" s="376">
        <v>4687</v>
      </c>
    </row>
    <row r="166" spans="1:223" s="377" customFormat="1">
      <c r="A166" s="377" t="s">
        <v>1583</v>
      </c>
      <c r="B166" s="377">
        <v>10</v>
      </c>
      <c r="C166" s="377">
        <v>11</v>
      </c>
      <c r="D166" s="377">
        <v>11</v>
      </c>
      <c r="E166" s="377">
        <v>8</v>
      </c>
      <c r="F166" s="377">
        <v>10</v>
      </c>
      <c r="G166" s="377">
        <v>9</v>
      </c>
      <c r="H166" s="377">
        <v>11</v>
      </c>
      <c r="I166" s="377">
        <v>10</v>
      </c>
      <c r="J166" s="377">
        <v>11</v>
      </c>
      <c r="K166" s="377">
        <v>14</v>
      </c>
      <c r="L166" s="377">
        <v>6</v>
      </c>
      <c r="M166" s="377">
        <v>8</v>
      </c>
      <c r="N166" s="377">
        <v>17</v>
      </c>
      <c r="O166" s="377">
        <v>9</v>
      </c>
      <c r="P166" s="377">
        <v>21</v>
      </c>
      <c r="Q166" s="377">
        <v>15</v>
      </c>
      <c r="R166" s="377">
        <v>20</v>
      </c>
      <c r="S166" s="377">
        <v>23</v>
      </c>
      <c r="T166" s="377">
        <v>21</v>
      </c>
      <c r="U166" s="377">
        <v>12</v>
      </c>
      <c r="V166" s="377">
        <v>14</v>
      </c>
      <c r="W166" s="377">
        <v>16</v>
      </c>
      <c r="X166" s="377">
        <v>17</v>
      </c>
      <c r="Y166" s="377">
        <v>19</v>
      </c>
      <c r="Z166" s="377">
        <v>25</v>
      </c>
      <c r="AA166" s="377">
        <v>12</v>
      </c>
      <c r="AB166" s="377">
        <v>24</v>
      </c>
      <c r="AC166" s="377">
        <v>19</v>
      </c>
      <c r="AD166" s="377">
        <v>19</v>
      </c>
      <c r="AE166" s="377">
        <v>21</v>
      </c>
      <c r="AF166" s="377">
        <v>14</v>
      </c>
      <c r="AG166" s="377">
        <v>16</v>
      </c>
      <c r="AH166" s="377">
        <v>17</v>
      </c>
      <c r="AI166" s="377">
        <v>15</v>
      </c>
      <c r="AJ166" s="377">
        <v>15</v>
      </c>
      <c r="AK166" s="377">
        <v>21</v>
      </c>
      <c r="AL166" s="377">
        <v>26</v>
      </c>
      <c r="AM166" s="377">
        <v>17</v>
      </c>
      <c r="AN166" s="377">
        <v>20</v>
      </c>
      <c r="AO166" s="377">
        <v>14</v>
      </c>
      <c r="AP166" s="377">
        <v>21</v>
      </c>
      <c r="AQ166" s="377">
        <v>22</v>
      </c>
      <c r="AR166" s="377">
        <v>20</v>
      </c>
      <c r="AS166" s="377">
        <v>16</v>
      </c>
      <c r="AT166" s="377">
        <v>14</v>
      </c>
      <c r="AU166" s="377">
        <v>12</v>
      </c>
      <c r="AV166" s="377">
        <v>29</v>
      </c>
      <c r="AW166" s="377">
        <v>25</v>
      </c>
      <c r="AX166" s="377">
        <v>24</v>
      </c>
      <c r="AY166" s="377">
        <v>19</v>
      </c>
      <c r="AZ166" s="377">
        <v>18</v>
      </c>
      <c r="BA166" s="377">
        <v>24</v>
      </c>
      <c r="BB166" s="377">
        <v>23</v>
      </c>
      <c r="BC166" s="377">
        <v>21</v>
      </c>
      <c r="BD166" s="377">
        <v>23</v>
      </c>
      <c r="BE166" s="377">
        <v>30</v>
      </c>
      <c r="BF166" s="377">
        <v>27</v>
      </c>
      <c r="BG166" s="377">
        <v>18</v>
      </c>
      <c r="BH166" s="377">
        <v>26</v>
      </c>
      <c r="BI166" s="377">
        <v>19</v>
      </c>
      <c r="BJ166" s="377">
        <v>16</v>
      </c>
      <c r="BK166" s="377">
        <v>18</v>
      </c>
      <c r="BL166" s="377">
        <v>21</v>
      </c>
      <c r="BM166" s="377">
        <v>19</v>
      </c>
      <c r="BN166" s="377">
        <v>15</v>
      </c>
      <c r="BO166" s="377">
        <v>24</v>
      </c>
      <c r="BP166" s="377">
        <v>15</v>
      </c>
      <c r="BQ166" s="377">
        <v>15</v>
      </c>
      <c r="BR166" s="377">
        <v>20</v>
      </c>
      <c r="BS166" s="377">
        <v>18</v>
      </c>
      <c r="BT166" s="377">
        <v>12</v>
      </c>
      <c r="BU166" s="377">
        <v>21</v>
      </c>
      <c r="BV166" s="377">
        <v>30</v>
      </c>
      <c r="BW166" s="377">
        <v>26</v>
      </c>
      <c r="BX166" s="377">
        <v>27</v>
      </c>
      <c r="BY166" s="377">
        <v>20</v>
      </c>
      <c r="BZ166" s="377">
        <v>15</v>
      </c>
      <c r="CA166" s="377">
        <v>19</v>
      </c>
      <c r="CB166" s="377">
        <v>24</v>
      </c>
      <c r="CC166" s="377">
        <v>13</v>
      </c>
      <c r="CD166" s="377">
        <v>28</v>
      </c>
      <c r="CE166" s="377">
        <v>23</v>
      </c>
      <c r="CF166" s="377">
        <v>24</v>
      </c>
      <c r="CG166" s="377">
        <v>28</v>
      </c>
      <c r="CH166" s="377">
        <v>26</v>
      </c>
      <c r="CI166" s="377">
        <v>28</v>
      </c>
      <c r="CJ166" s="377">
        <v>30</v>
      </c>
      <c r="CK166" s="377">
        <v>22</v>
      </c>
      <c r="CL166" s="377">
        <v>29</v>
      </c>
      <c r="CM166" s="377">
        <v>32</v>
      </c>
      <c r="CN166" s="377">
        <v>36</v>
      </c>
      <c r="CO166" s="377">
        <v>26</v>
      </c>
      <c r="CP166" s="377">
        <v>39</v>
      </c>
      <c r="CQ166" s="377">
        <v>30</v>
      </c>
      <c r="CR166" s="377">
        <v>25</v>
      </c>
      <c r="CS166" s="377">
        <v>33</v>
      </c>
      <c r="CT166" s="377">
        <v>25</v>
      </c>
      <c r="CU166" s="377">
        <v>27</v>
      </c>
      <c r="CV166" s="377">
        <v>26</v>
      </c>
      <c r="CW166" s="377">
        <v>40</v>
      </c>
      <c r="CX166" s="377">
        <v>25</v>
      </c>
      <c r="CY166" s="377">
        <v>35</v>
      </c>
      <c r="CZ166" s="377">
        <v>41</v>
      </c>
      <c r="DA166" s="377">
        <v>33</v>
      </c>
      <c r="DB166" s="377">
        <v>27</v>
      </c>
      <c r="DC166" s="377">
        <v>25</v>
      </c>
      <c r="DD166" s="377">
        <v>31</v>
      </c>
      <c r="DE166" s="377">
        <v>28</v>
      </c>
      <c r="DF166" s="377">
        <v>27</v>
      </c>
      <c r="DG166" s="377">
        <v>33</v>
      </c>
      <c r="DH166" s="377">
        <v>30</v>
      </c>
      <c r="DI166" s="377">
        <v>29</v>
      </c>
      <c r="DJ166" s="377">
        <v>20</v>
      </c>
      <c r="DK166" s="377">
        <v>34</v>
      </c>
      <c r="DL166" s="377">
        <v>25</v>
      </c>
      <c r="DM166" s="377">
        <v>39</v>
      </c>
      <c r="DN166" s="377">
        <v>22</v>
      </c>
      <c r="DO166" s="377">
        <v>29</v>
      </c>
      <c r="DP166" s="377">
        <v>23</v>
      </c>
      <c r="DQ166" s="377">
        <v>25</v>
      </c>
      <c r="DR166" s="377">
        <v>15</v>
      </c>
      <c r="DS166" s="377">
        <v>30</v>
      </c>
      <c r="DT166" s="377">
        <v>22</v>
      </c>
      <c r="DU166" s="377">
        <v>24</v>
      </c>
      <c r="DV166" s="377">
        <v>17</v>
      </c>
      <c r="DW166" s="377">
        <v>28</v>
      </c>
      <c r="DX166" s="377">
        <v>19</v>
      </c>
      <c r="DY166" s="377">
        <v>24</v>
      </c>
      <c r="DZ166" s="377">
        <v>20</v>
      </c>
      <c r="EA166" s="377">
        <v>21</v>
      </c>
      <c r="EB166" s="377">
        <v>19</v>
      </c>
      <c r="EC166" s="377">
        <v>19</v>
      </c>
      <c r="ED166" s="377">
        <v>16</v>
      </c>
      <c r="EE166" s="377">
        <v>30</v>
      </c>
      <c r="EF166" s="377">
        <v>11</v>
      </c>
      <c r="EG166" s="377">
        <v>28</v>
      </c>
      <c r="EH166" s="377">
        <v>12</v>
      </c>
      <c r="EI166" s="377">
        <v>29</v>
      </c>
      <c r="EJ166" s="377">
        <v>14</v>
      </c>
      <c r="EK166" s="377">
        <v>21</v>
      </c>
      <c r="EL166" s="377">
        <v>13</v>
      </c>
      <c r="EM166" s="377">
        <v>23</v>
      </c>
      <c r="EN166" s="377">
        <v>9</v>
      </c>
      <c r="EO166" s="377">
        <v>17</v>
      </c>
      <c r="EP166" s="377">
        <v>21</v>
      </c>
      <c r="EQ166" s="377">
        <v>24</v>
      </c>
      <c r="ER166" s="377">
        <v>11</v>
      </c>
      <c r="ES166" s="377">
        <v>19</v>
      </c>
      <c r="ET166" s="377">
        <v>13</v>
      </c>
      <c r="EU166" s="377">
        <v>19</v>
      </c>
      <c r="EV166" s="377">
        <v>8</v>
      </c>
      <c r="EW166" s="377">
        <v>17</v>
      </c>
      <c r="EX166" s="377">
        <v>9</v>
      </c>
      <c r="EY166" s="377">
        <v>16</v>
      </c>
      <c r="EZ166" s="377">
        <v>12</v>
      </c>
      <c r="FA166" s="377">
        <v>21</v>
      </c>
      <c r="FB166" s="377">
        <v>7</v>
      </c>
      <c r="FC166" s="377">
        <v>9</v>
      </c>
      <c r="FD166" s="377">
        <v>8</v>
      </c>
      <c r="FE166" s="377">
        <v>11</v>
      </c>
      <c r="FF166" s="377">
        <v>4</v>
      </c>
      <c r="FG166" s="377">
        <v>5</v>
      </c>
      <c r="FH166" s="377">
        <v>4</v>
      </c>
      <c r="FI166" s="377">
        <v>15</v>
      </c>
      <c r="FJ166" s="377">
        <v>10</v>
      </c>
      <c r="FK166" s="377">
        <v>10</v>
      </c>
      <c r="FL166" s="377">
        <v>3</v>
      </c>
      <c r="FM166" s="377">
        <v>6</v>
      </c>
      <c r="FN166" s="377">
        <v>3</v>
      </c>
      <c r="FO166" s="377">
        <v>5</v>
      </c>
      <c r="FP166" s="377">
        <v>2</v>
      </c>
      <c r="FQ166" s="377">
        <v>5</v>
      </c>
      <c r="FR166" s="377">
        <v>2</v>
      </c>
      <c r="FS166" s="377">
        <v>2</v>
      </c>
      <c r="FT166" s="377">
        <v>0</v>
      </c>
      <c r="FU166" s="377">
        <v>4</v>
      </c>
      <c r="FV166" s="377">
        <v>2</v>
      </c>
      <c r="FW166" s="377">
        <v>2</v>
      </c>
      <c r="FX166" s="377">
        <v>0</v>
      </c>
      <c r="FY166" s="377">
        <v>3</v>
      </c>
      <c r="FZ166" s="377">
        <v>1</v>
      </c>
      <c r="GA166" s="377">
        <v>2</v>
      </c>
      <c r="GB166" s="377">
        <v>1</v>
      </c>
      <c r="GC166" s="377">
        <v>1</v>
      </c>
      <c r="GD166" s="377">
        <v>1</v>
      </c>
      <c r="GE166" s="377">
        <v>2</v>
      </c>
      <c r="GF166" s="377">
        <v>0</v>
      </c>
      <c r="GG166" s="377">
        <v>1</v>
      </c>
      <c r="GH166" s="377">
        <v>0</v>
      </c>
      <c r="GI166" s="377">
        <v>1</v>
      </c>
      <c r="GJ166" s="377">
        <v>0</v>
      </c>
      <c r="GK166" s="377">
        <v>1</v>
      </c>
      <c r="GL166" s="377">
        <v>0</v>
      </c>
      <c r="GM166" s="377">
        <v>0</v>
      </c>
      <c r="GN166" s="377">
        <v>1</v>
      </c>
      <c r="GO166" s="377">
        <v>1</v>
      </c>
      <c r="GP166" s="377">
        <v>0</v>
      </c>
      <c r="GQ166" s="377">
        <v>3</v>
      </c>
      <c r="GR166" s="377">
        <v>0</v>
      </c>
      <c r="GS166" s="377">
        <v>0</v>
      </c>
      <c r="GT166" s="377">
        <v>0</v>
      </c>
      <c r="GU166" s="377">
        <v>0</v>
      </c>
      <c r="GV166" s="377">
        <v>0</v>
      </c>
      <c r="GW166" s="377">
        <v>0</v>
      </c>
      <c r="GY166">
        <f t="shared" si="2"/>
        <v>809</v>
      </c>
      <c r="HA166" s="377">
        <v>0</v>
      </c>
      <c r="HB166" s="377">
        <v>0</v>
      </c>
      <c r="HC166" s="377">
        <v>0</v>
      </c>
      <c r="HD166" s="377">
        <v>3</v>
      </c>
      <c r="HE166" s="377">
        <v>2</v>
      </c>
      <c r="HF166" s="377">
        <v>5</v>
      </c>
      <c r="HG166" s="377">
        <v>6</v>
      </c>
      <c r="HH166" s="377">
        <v>0</v>
      </c>
      <c r="HI166" s="377">
        <v>6</v>
      </c>
      <c r="HJ166" s="377">
        <v>1</v>
      </c>
      <c r="HK166" s="377">
        <v>0</v>
      </c>
      <c r="HL166" s="377">
        <v>1</v>
      </c>
      <c r="HM166" s="377">
        <v>1628</v>
      </c>
      <c r="HN166" s="377">
        <v>1788</v>
      </c>
      <c r="HO166" s="377">
        <v>3416</v>
      </c>
    </row>
    <row r="167" spans="1:223" s="377" customFormat="1">
      <c r="A167" s="377" t="s">
        <v>1482</v>
      </c>
      <c r="B167" s="377">
        <v>10</v>
      </c>
      <c r="C167" s="377">
        <v>11</v>
      </c>
      <c r="D167" s="377">
        <v>11</v>
      </c>
      <c r="E167" s="377">
        <v>8</v>
      </c>
      <c r="F167" s="377">
        <v>10</v>
      </c>
      <c r="G167" s="377">
        <v>9</v>
      </c>
      <c r="H167" s="377">
        <v>11</v>
      </c>
      <c r="I167" s="377">
        <v>10</v>
      </c>
      <c r="J167" s="377">
        <v>11</v>
      </c>
      <c r="K167" s="377">
        <v>14</v>
      </c>
      <c r="L167" s="377">
        <v>6</v>
      </c>
      <c r="M167" s="377">
        <v>8</v>
      </c>
      <c r="N167" s="377">
        <v>17</v>
      </c>
      <c r="O167" s="377">
        <v>9</v>
      </c>
      <c r="P167" s="377">
        <v>21</v>
      </c>
      <c r="Q167" s="377">
        <v>15</v>
      </c>
      <c r="R167" s="377">
        <v>20</v>
      </c>
      <c r="S167" s="377">
        <v>23</v>
      </c>
      <c r="T167" s="377">
        <v>21</v>
      </c>
      <c r="U167" s="377">
        <v>12</v>
      </c>
      <c r="V167" s="377">
        <v>14</v>
      </c>
      <c r="W167" s="377">
        <v>16</v>
      </c>
      <c r="X167" s="377">
        <v>17</v>
      </c>
      <c r="Y167" s="377">
        <v>19</v>
      </c>
      <c r="Z167" s="377">
        <v>25</v>
      </c>
      <c r="AA167" s="377">
        <v>12</v>
      </c>
      <c r="AB167" s="377">
        <v>24</v>
      </c>
      <c r="AC167" s="377">
        <v>19</v>
      </c>
      <c r="AD167" s="377">
        <v>19</v>
      </c>
      <c r="AE167" s="377">
        <v>21</v>
      </c>
      <c r="AF167" s="377">
        <v>14</v>
      </c>
      <c r="AG167" s="377">
        <v>16</v>
      </c>
      <c r="AH167" s="377">
        <v>17</v>
      </c>
      <c r="AI167" s="377">
        <v>15</v>
      </c>
      <c r="AJ167" s="377">
        <v>15</v>
      </c>
      <c r="AK167" s="377">
        <v>21</v>
      </c>
      <c r="AL167" s="377">
        <v>26</v>
      </c>
      <c r="AM167" s="377">
        <v>17</v>
      </c>
      <c r="AN167" s="377">
        <v>20</v>
      </c>
      <c r="AO167" s="377">
        <v>14</v>
      </c>
      <c r="AP167" s="377">
        <v>21</v>
      </c>
      <c r="AQ167" s="377">
        <v>22</v>
      </c>
      <c r="AR167" s="377">
        <v>20</v>
      </c>
      <c r="AS167" s="377">
        <v>16</v>
      </c>
      <c r="AT167" s="377">
        <v>14</v>
      </c>
      <c r="AU167" s="377">
        <v>12</v>
      </c>
      <c r="AV167" s="377">
        <v>29</v>
      </c>
      <c r="AW167" s="377">
        <v>25</v>
      </c>
      <c r="AX167" s="377">
        <v>24</v>
      </c>
      <c r="AY167" s="377">
        <v>19</v>
      </c>
      <c r="AZ167" s="377">
        <v>18</v>
      </c>
      <c r="BA167" s="377">
        <v>24</v>
      </c>
      <c r="BB167" s="377">
        <v>23</v>
      </c>
      <c r="BC167" s="377">
        <v>21</v>
      </c>
      <c r="BD167" s="377">
        <v>23</v>
      </c>
      <c r="BE167" s="377">
        <v>30</v>
      </c>
      <c r="BF167" s="377">
        <v>27</v>
      </c>
      <c r="BG167" s="377">
        <v>18</v>
      </c>
      <c r="BH167" s="377">
        <v>26</v>
      </c>
      <c r="BI167" s="377">
        <v>19</v>
      </c>
      <c r="BJ167" s="377">
        <v>16</v>
      </c>
      <c r="BK167" s="377">
        <v>18</v>
      </c>
      <c r="BL167" s="377">
        <v>21</v>
      </c>
      <c r="BM167" s="377">
        <v>19</v>
      </c>
      <c r="BN167" s="377">
        <v>15</v>
      </c>
      <c r="BO167" s="377">
        <v>24</v>
      </c>
      <c r="BP167" s="377">
        <v>15</v>
      </c>
      <c r="BQ167" s="377">
        <v>15</v>
      </c>
      <c r="BR167" s="377">
        <v>20</v>
      </c>
      <c r="BS167" s="377">
        <v>18</v>
      </c>
      <c r="BT167" s="377">
        <v>12</v>
      </c>
      <c r="BU167" s="377">
        <v>21</v>
      </c>
      <c r="BV167" s="377">
        <v>30</v>
      </c>
      <c r="BW167" s="377">
        <v>26</v>
      </c>
      <c r="BX167" s="377">
        <v>27</v>
      </c>
      <c r="BY167" s="377">
        <v>20</v>
      </c>
      <c r="BZ167" s="377">
        <v>15</v>
      </c>
      <c r="CA167" s="377">
        <v>19</v>
      </c>
      <c r="CB167" s="377">
        <v>24</v>
      </c>
      <c r="CC167" s="377">
        <v>13</v>
      </c>
      <c r="CD167" s="377">
        <v>28</v>
      </c>
      <c r="CE167" s="377">
        <v>23</v>
      </c>
      <c r="CF167" s="377">
        <v>24</v>
      </c>
      <c r="CG167" s="377">
        <v>28</v>
      </c>
      <c r="CH167" s="377">
        <v>26</v>
      </c>
      <c r="CI167" s="377">
        <v>28</v>
      </c>
      <c r="CJ167" s="377">
        <v>30</v>
      </c>
      <c r="CK167" s="377">
        <v>22</v>
      </c>
      <c r="CL167" s="377">
        <v>29</v>
      </c>
      <c r="CM167" s="377">
        <v>32</v>
      </c>
      <c r="CN167" s="377">
        <v>36</v>
      </c>
      <c r="CO167" s="377">
        <v>26</v>
      </c>
      <c r="CP167" s="377">
        <v>39</v>
      </c>
      <c r="CQ167" s="377">
        <v>30</v>
      </c>
      <c r="CR167" s="377">
        <v>25</v>
      </c>
      <c r="CS167" s="377">
        <v>33</v>
      </c>
      <c r="CT167" s="377">
        <v>25</v>
      </c>
      <c r="CU167" s="377">
        <v>27</v>
      </c>
      <c r="CV167" s="377">
        <v>26</v>
      </c>
      <c r="CW167" s="377">
        <v>40</v>
      </c>
      <c r="CX167" s="377">
        <v>25</v>
      </c>
      <c r="CY167" s="377">
        <v>35</v>
      </c>
      <c r="CZ167" s="377">
        <v>41</v>
      </c>
      <c r="DA167" s="377">
        <v>33</v>
      </c>
      <c r="DB167" s="377">
        <v>27</v>
      </c>
      <c r="DC167" s="377">
        <v>25</v>
      </c>
      <c r="DD167" s="377">
        <v>31</v>
      </c>
      <c r="DE167" s="377">
        <v>28</v>
      </c>
      <c r="DF167" s="377">
        <v>27</v>
      </c>
      <c r="DG167" s="377">
        <v>33</v>
      </c>
      <c r="DH167" s="377">
        <v>30</v>
      </c>
      <c r="DI167" s="377">
        <v>29</v>
      </c>
      <c r="DJ167" s="377">
        <v>20</v>
      </c>
      <c r="DK167" s="377">
        <v>34</v>
      </c>
      <c r="DL167" s="377">
        <v>25</v>
      </c>
      <c r="DM167" s="377">
        <v>39</v>
      </c>
      <c r="DN167" s="377">
        <v>22</v>
      </c>
      <c r="DO167" s="377">
        <v>29</v>
      </c>
      <c r="DP167" s="377">
        <v>23</v>
      </c>
      <c r="DQ167" s="377">
        <v>25</v>
      </c>
      <c r="DR167" s="377">
        <v>15</v>
      </c>
      <c r="DS167" s="377">
        <v>30</v>
      </c>
      <c r="DT167" s="377">
        <v>22</v>
      </c>
      <c r="DU167" s="377">
        <v>24</v>
      </c>
      <c r="DV167" s="377">
        <v>17</v>
      </c>
      <c r="DW167" s="377">
        <v>28</v>
      </c>
      <c r="DX167" s="377">
        <v>19</v>
      </c>
      <c r="DY167" s="377">
        <v>24</v>
      </c>
      <c r="DZ167" s="377">
        <v>20</v>
      </c>
      <c r="EA167" s="377">
        <v>21</v>
      </c>
      <c r="EB167" s="377">
        <v>19</v>
      </c>
      <c r="EC167" s="377">
        <v>19</v>
      </c>
      <c r="ED167" s="377">
        <v>16</v>
      </c>
      <c r="EE167" s="377">
        <v>30</v>
      </c>
      <c r="EF167" s="377">
        <v>11</v>
      </c>
      <c r="EG167" s="377">
        <v>28</v>
      </c>
      <c r="EH167" s="377">
        <v>12</v>
      </c>
      <c r="EI167" s="377">
        <v>29</v>
      </c>
      <c r="EJ167" s="377">
        <v>14</v>
      </c>
      <c r="EK167" s="377">
        <v>21</v>
      </c>
      <c r="EL167" s="377">
        <v>13</v>
      </c>
      <c r="EM167" s="377">
        <v>23</v>
      </c>
      <c r="EN167" s="377">
        <v>9</v>
      </c>
      <c r="EO167" s="377">
        <v>17</v>
      </c>
      <c r="EP167" s="377">
        <v>21</v>
      </c>
      <c r="EQ167" s="377">
        <v>24</v>
      </c>
      <c r="ER167" s="377">
        <v>11</v>
      </c>
      <c r="ES167" s="377">
        <v>19</v>
      </c>
      <c r="ET167" s="377">
        <v>13</v>
      </c>
      <c r="EU167" s="377">
        <v>19</v>
      </c>
      <c r="EV167" s="377">
        <v>8</v>
      </c>
      <c r="EW167" s="377">
        <v>17</v>
      </c>
      <c r="EX167" s="377">
        <v>9</v>
      </c>
      <c r="EY167" s="377">
        <v>16</v>
      </c>
      <c r="EZ167" s="377">
        <v>12</v>
      </c>
      <c r="FA167" s="377">
        <v>21</v>
      </c>
      <c r="FB167" s="377">
        <v>7</v>
      </c>
      <c r="FC167" s="377">
        <v>9</v>
      </c>
      <c r="FD167" s="377">
        <v>8</v>
      </c>
      <c r="FE167" s="377">
        <v>11</v>
      </c>
      <c r="FF167" s="377">
        <v>4</v>
      </c>
      <c r="FG167" s="377">
        <v>5</v>
      </c>
      <c r="FH167" s="377">
        <v>4</v>
      </c>
      <c r="FI167" s="377">
        <v>15</v>
      </c>
      <c r="FJ167" s="377">
        <v>10</v>
      </c>
      <c r="FK167" s="377">
        <v>10</v>
      </c>
      <c r="FL167" s="377">
        <v>3</v>
      </c>
      <c r="FM167" s="377">
        <v>6</v>
      </c>
      <c r="FN167" s="377">
        <v>3</v>
      </c>
      <c r="FO167" s="377">
        <v>5</v>
      </c>
      <c r="FP167" s="377">
        <v>2</v>
      </c>
      <c r="FQ167" s="377">
        <v>5</v>
      </c>
      <c r="FR167" s="377">
        <v>2</v>
      </c>
      <c r="FS167" s="377">
        <v>2</v>
      </c>
      <c r="FT167" s="377">
        <v>0</v>
      </c>
      <c r="FU167" s="377">
        <v>4</v>
      </c>
      <c r="FV167" s="377">
        <v>2</v>
      </c>
      <c r="FW167" s="377">
        <v>2</v>
      </c>
      <c r="FX167" s="377">
        <v>0</v>
      </c>
      <c r="FY167" s="377">
        <v>3</v>
      </c>
      <c r="FZ167" s="377">
        <v>1</v>
      </c>
      <c r="GA167" s="377">
        <v>2</v>
      </c>
      <c r="GB167" s="377">
        <v>1</v>
      </c>
      <c r="GC167" s="377">
        <v>1</v>
      </c>
      <c r="GD167" s="377">
        <v>1</v>
      </c>
      <c r="GE167" s="377">
        <v>2</v>
      </c>
      <c r="GF167" s="377">
        <v>0</v>
      </c>
      <c r="GG167" s="377">
        <v>1</v>
      </c>
      <c r="GH167" s="377">
        <v>0</v>
      </c>
      <c r="GI167" s="377">
        <v>1</v>
      </c>
      <c r="GJ167" s="377">
        <v>0</v>
      </c>
      <c r="GK167" s="377">
        <v>1</v>
      </c>
      <c r="GL167" s="377">
        <v>0</v>
      </c>
      <c r="GM167" s="377">
        <v>0</v>
      </c>
      <c r="GN167" s="377">
        <v>1</v>
      </c>
      <c r="GO167" s="377">
        <v>1</v>
      </c>
      <c r="GP167" s="377">
        <v>0</v>
      </c>
      <c r="GQ167" s="377">
        <v>3</v>
      </c>
      <c r="GR167" s="377">
        <v>0</v>
      </c>
      <c r="GS167" s="377">
        <v>0</v>
      </c>
      <c r="GT167" s="377">
        <v>0</v>
      </c>
      <c r="GU167" s="377">
        <v>0</v>
      </c>
      <c r="GV167" s="377">
        <v>0</v>
      </c>
      <c r="GW167" s="377">
        <v>0</v>
      </c>
      <c r="GY167">
        <f t="shared" si="2"/>
        <v>809</v>
      </c>
      <c r="HA167" s="377">
        <v>0</v>
      </c>
      <c r="HB167" s="377">
        <v>0</v>
      </c>
      <c r="HC167" s="377">
        <v>0</v>
      </c>
      <c r="HD167" s="377">
        <v>3</v>
      </c>
      <c r="HE167" s="377">
        <v>2</v>
      </c>
      <c r="HF167" s="377">
        <v>5</v>
      </c>
      <c r="HG167" s="377">
        <v>6</v>
      </c>
      <c r="HH167" s="377">
        <v>0</v>
      </c>
      <c r="HI167" s="377">
        <v>6</v>
      </c>
      <c r="HJ167" s="377">
        <v>1</v>
      </c>
      <c r="HK167" s="377">
        <v>0</v>
      </c>
      <c r="HL167" s="377">
        <v>1</v>
      </c>
      <c r="HM167" s="377">
        <v>1628</v>
      </c>
      <c r="HN167" s="377">
        <v>1788</v>
      </c>
      <c r="HO167" s="377">
        <v>3416</v>
      </c>
    </row>
    <row r="168" spans="1:223" s="378" customFormat="1">
      <c r="A168" s="378" t="s">
        <v>1584</v>
      </c>
      <c r="B168" s="378">
        <v>32</v>
      </c>
      <c r="C168" s="378">
        <v>23</v>
      </c>
      <c r="D168" s="378">
        <v>36</v>
      </c>
      <c r="E168" s="378">
        <v>31</v>
      </c>
      <c r="F168" s="378">
        <v>53</v>
      </c>
      <c r="G168" s="378">
        <v>39</v>
      </c>
      <c r="H168" s="378">
        <v>44</v>
      </c>
      <c r="I168" s="378">
        <v>35</v>
      </c>
      <c r="J168" s="378">
        <v>49</v>
      </c>
      <c r="K168" s="378">
        <v>36</v>
      </c>
      <c r="L168" s="378">
        <v>43</v>
      </c>
      <c r="M168" s="378">
        <v>44</v>
      </c>
      <c r="N168" s="378">
        <v>52</v>
      </c>
      <c r="O168" s="378">
        <v>46</v>
      </c>
      <c r="P168" s="378">
        <v>46</v>
      </c>
      <c r="Q168" s="378">
        <v>41</v>
      </c>
      <c r="R168" s="378">
        <v>50</v>
      </c>
      <c r="S168" s="378">
        <v>46</v>
      </c>
      <c r="T168" s="378">
        <v>44</v>
      </c>
      <c r="U168" s="378">
        <v>57</v>
      </c>
      <c r="V168" s="378">
        <v>55</v>
      </c>
      <c r="W168" s="378">
        <v>41</v>
      </c>
      <c r="X168" s="378">
        <v>40</v>
      </c>
      <c r="Y168" s="378">
        <v>35</v>
      </c>
      <c r="Z168" s="378">
        <v>40</v>
      </c>
      <c r="AA168" s="378">
        <v>59</v>
      </c>
      <c r="AB168" s="378">
        <v>50</v>
      </c>
      <c r="AC168" s="378">
        <v>56</v>
      </c>
      <c r="AD168" s="378">
        <v>59</v>
      </c>
      <c r="AE168" s="378">
        <v>46</v>
      </c>
      <c r="AF168" s="378">
        <v>48</v>
      </c>
      <c r="AG168" s="378">
        <v>44</v>
      </c>
      <c r="AH168" s="378">
        <v>58</v>
      </c>
      <c r="AI168" s="378">
        <v>60</v>
      </c>
      <c r="AJ168" s="378">
        <v>61</v>
      </c>
      <c r="AK168" s="378">
        <v>55</v>
      </c>
      <c r="AL168" s="378">
        <v>58</v>
      </c>
      <c r="AM168" s="378">
        <v>49</v>
      </c>
      <c r="AN168" s="378">
        <v>45</v>
      </c>
      <c r="AO168" s="378">
        <v>53</v>
      </c>
      <c r="AP168" s="378">
        <v>50</v>
      </c>
      <c r="AQ168" s="378">
        <v>47</v>
      </c>
      <c r="AR168" s="378">
        <v>52</v>
      </c>
      <c r="AS168" s="378">
        <v>44</v>
      </c>
      <c r="AT168" s="378">
        <v>60</v>
      </c>
      <c r="AU168" s="378">
        <v>48</v>
      </c>
      <c r="AV168" s="378">
        <v>60</v>
      </c>
      <c r="AW168" s="378">
        <v>63</v>
      </c>
      <c r="AX168" s="378">
        <v>70</v>
      </c>
      <c r="AY168" s="378">
        <v>59</v>
      </c>
      <c r="AZ168" s="378">
        <v>68</v>
      </c>
      <c r="BA168" s="378">
        <v>51</v>
      </c>
      <c r="BB168" s="378">
        <v>63</v>
      </c>
      <c r="BC168" s="378">
        <v>61</v>
      </c>
      <c r="BD168" s="378">
        <v>67</v>
      </c>
      <c r="BE168" s="378">
        <v>58</v>
      </c>
      <c r="BF168" s="378">
        <v>63</v>
      </c>
      <c r="BG168" s="378">
        <v>54</v>
      </c>
      <c r="BH168" s="378">
        <v>52</v>
      </c>
      <c r="BI168" s="378">
        <v>63</v>
      </c>
      <c r="BJ168" s="378">
        <v>64</v>
      </c>
      <c r="BK168" s="378">
        <v>66</v>
      </c>
      <c r="BL168" s="378">
        <v>64</v>
      </c>
      <c r="BM168" s="378">
        <v>49</v>
      </c>
      <c r="BN168" s="378">
        <v>64</v>
      </c>
      <c r="BO168" s="378">
        <v>46</v>
      </c>
      <c r="BP168" s="378">
        <v>56</v>
      </c>
      <c r="BQ168" s="378">
        <v>56</v>
      </c>
      <c r="BR168" s="378">
        <v>59</v>
      </c>
      <c r="BS168" s="378">
        <v>54</v>
      </c>
      <c r="BT168" s="378">
        <v>68</v>
      </c>
      <c r="BU168" s="378">
        <v>55</v>
      </c>
      <c r="BV168" s="378">
        <v>64</v>
      </c>
      <c r="BW168" s="378">
        <v>43</v>
      </c>
      <c r="BX168" s="378">
        <v>52</v>
      </c>
      <c r="BY168" s="378">
        <v>58</v>
      </c>
      <c r="BZ168" s="378">
        <v>65</v>
      </c>
      <c r="CA168" s="378">
        <v>74</v>
      </c>
      <c r="CB168" s="378">
        <v>48</v>
      </c>
      <c r="CC168" s="378">
        <v>73</v>
      </c>
      <c r="CD168" s="378">
        <v>61</v>
      </c>
      <c r="CE168" s="378">
        <v>57</v>
      </c>
      <c r="CF168" s="378">
        <v>55</v>
      </c>
      <c r="CG168" s="378">
        <v>79</v>
      </c>
      <c r="CH168" s="378">
        <v>55</v>
      </c>
      <c r="CI168" s="378">
        <v>75</v>
      </c>
      <c r="CJ168" s="378">
        <v>65</v>
      </c>
      <c r="CK168" s="378">
        <v>85</v>
      </c>
      <c r="CL168" s="378">
        <v>67</v>
      </c>
      <c r="CM168" s="378">
        <v>71</v>
      </c>
      <c r="CN168" s="378">
        <v>74</v>
      </c>
      <c r="CO168" s="378">
        <v>82</v>
      </c>
      <c r="CP168" s="378">
        <v>68</v>
      </c>
      <c r="CQ168" s="378">
        <v>73</v>
      </c>
      <c r="CR168" s="378">
        <v>78</v>
      </c>
      <c r="CS168" s="378">
        <v>67</v>
      </c>
      <c r="CT168" s="378">
        <v>69</v>
      </c>
      <c r="CU168" s="378">
        <v>87</v>
      </c>
      <c r="CV168" s="378">
        <v>74</v>
      </c>
      <c r="CW168" s="378">
        <v>83</v>
      </c>
      <c r="CX168" s="378">
        <v>79</v>
      </c>
      <c r="CY168" s="378">
        <v>76</v>
      </c>
      <c r="CZ168" s="378">
        <v>86</v>
      </c>
      <c r="DA168" s="378">
        <v>85</v>
      </c>
      <c r="DB168" s="378">
        <v>78</v>
      </c>
      <c r="DC168" s="378">
        <v>95</v>
      </c>
      <c r="DD168" s="378">
        <v>64</v>
      </c>
      <c r="DE168" s="378">
        <v>81</v>
      </c>
      <c r="DF168" s="378">
        <v>64</v>
      </c>
      <c r="DG168" s="378">
        <v>75</v>
      </c>
      <c r="DH168" s="378">
        <v>64</v>
      </c>
      <c r="DI168" s="378">
        <v>80</v>
      </c>
      <c r="DJ168" s="378">
        <v>79</v>
      </c>
      <c r="DK168" s="378">
        <v>102</v>
      </c>
      <c r="DL168" s="378">
        <v>67</v>
      </c>
      <c r="DM168" s="378">
        <v>68</v>
      </c>
      <c r="DN168" s="378">
        <v>68</v>
      </c>
      <c r="DO168" s="378">
        <v>84</v>
      </c>
      <c r="DP168" s="378">
        <v>52</v>
      </c>
      <c r="DQ168" s="378">
        <v>77</v>
      </c>
      <c r="DR168" s="378">
        <v>68</v>
      </c>
      <c r="DS168" s="378">
        <v>84</v>
      </c>
      <c r="DT168" s="378">
        <v>70</v>
      </c>
      <c r="DU168" s="378">
        <v>88</v>
      </c>
      <c r="DV168" s="378">
        <v>45</v>
      </c>
      <c r="DW168" s="378">
        <v>89</v>
      </c>
      <c r="DX168" s="378">
        <v>56</v>
      </c>
      <c r="DY168" s="378">
        <v>61</v>
      </c>
      <c r="DZ168" s="378">
        <v>38</v>
      </c>
      <c r="EA168" s="378">
        <v>80</v>
      </c>
      <c r="EB168" s="378">
        <v>48</v>
      </c>
      <c r="EC168" s="378">
        <v>68</v>
      </c>
      <c r="ED168" s="378">
        <v>47</v>
      </c>
      <c r="EE168" s="378">
        <v>58</v>
      </c>
      <c r="EF168" s="378">
        <v>44</v>
      </c>
      <c r="EG168" s="378">
        <v>70</v>
      </c>
      <c r="EH168" s="378">
        <v>42</v>
      </c>
      <c r="EI168" s="378">
        <v>64</v>
      </c>
      <c r="EJ168" s="378">
        <v>39</v>
      </c>
      <c r="EK168" s="378">
        <v>53</v>
      </c>
      <c r="EL168" s="378">
        <v>31</v>
      </c>
      <c r="EM168" s="378">
        <v>45</v>
      </c>
      <c r="EN168" s="378">
        <v>38</v>
      </c>
      <c r="EO168" s="378">
        <v>40</v>
      </c>
      <c r="EP168" s="378">
        <v>32</v>
      </c>
      <c r="EQ168" s="378">
        <v>49</v>
      </c>
      <c r="ER168" s="378">
        <v>34</v>
      </c>
      <c r="ES168" s="378">
        <v>36</v>
      </c>
      <c r="ET168" s="378">
        <v>23</v>
      </c>
      <c r="EU168" s="378">
        <v>29</v>
      </c>
      <c r="EV168" s="378">
        <v>26</v>
      </c>
      <c r="EW168" s="378">
        <v>35</v>
      </c>
      <c r="EX168" s="378">
        <v>27</v>
      </c>
      <c r="EY168" s="378">
        <v>45</v>
      </c>
      <c r="EZ168" s="378">
        <v>18</v>
      </c>
      <c r="FA168" s="378">
        <v>28</v>
      </c>
      <c r="FB168" s="378">
        <v>18</v>
      </c>
      <c r="FC168" s="378">
        <v>22</v>
      </c>
      <c r="FD168" s="378">
        <v>14</v>
      </c>
      <c r="FE168" s="378">
        <v>21</v>
      </c>
      <c r="FF168" s="378">
        <v>19</v>
      </c>
      <c r="FG168" s="378">
        <v>25</v>
      </c>
      <c r="FH168" s="378">
        <v>7</v>
      </c>
      <c r="FI168" s="378">
        <v>12</v>
      </c>
      <c r="FJ168" s="378">
        <v>7</v>
      </c>
      <c r="FK168" s="378">
        <v>17</v>
      </c>
      <c r="FL168" s="378">
        <v>6</v>
      </c>
      <c r="FM168" s="378">
        <v>18</v>
      </c>
      <c r="FN168" s="378">
        <v>7</v>
      </c>
      <c r="FO168" s="378">
        <v>12</v>
      </c>
      <c r="FP168" s="378">
        <v>9</v>
      </c>
      <c r="FQ168" s="378">
        <v>17</v>
      </c>
      <c r="FR168" s="378">
        <v>5</v>
      </c>
      <c r="FS168" s="378">
        <v>3</v>
      </c>
      <c r="FT168" s="378">
        <v>9</v>
      </c>
      <c r="FU168" s="378">
        <v>11</v>
      </c>
      <c r="FV168" s="378">
        <v>3</v>
      </c>
      <c r="FW168" s="378">
        <v>4</v>
      </c>
      <c r="FX168" s="378">
        <v>0</v>
      </c>
      <c r="FY168" s="378">
        <v>4</v>
      </c>
      <c r="FZ168" s="378">
        <v>2</v>
      </c>
      <c r="GA168" s="378">
        <v>8</v>
      </c>
      <c r="GB168" s="378">
        <v>1</v>
      </c>
      <c r="GC168" s="378">
        <v>5</v>
      </c>
      <c r="GD168" s="378">
        <v>4</v>
      </c>
      <c r="GE168" s="378">
        <v>2</v>
      </c>
      <c r="GF168" s="378">
        <v>3</v>
      </c>
      <c r="GG168" s="378">
        <v>4</v>
      </c>
      <c r="GH168" s="378">
        <v>2</v>
      </c>
      <c r="GI168" s="378">
        <v>4</v>
      </c>
      <c r="GJ168" s="378">
        <v>0</v>
      </c>
      <c r="GK168" s="378">
        <v>1</v>
      </c>
      <c r="GL168" s="378">
        <v>1</v>
      </c>
      <c r="GM168" s="378">
        <v>0</v>
      </c>
      <c r="GN168" s="378">
        <v>1</v>
      </c>
      <c r="GO168" s="378">
        <v>0</v>
      </c>
      <c r="GP168" s="378">
        <v>1</v>
      </c>
      <c r="GQ168" s="378">
        <v>0</v>
      </c>
      <c r="GR168" s="378">
        <v>0</v>
      </c>
      <c r="GS168" s="378">
        <v>1</v>
      </c>
      <c r="GT168" s="378">
        <v>0</v>
      </c>
      <c r="GU168" s="378">
        <v>0</v>
      </c>
      <c r="GV168" s="378">
        <v>0</v>
      </c>
      <c r="GW168" s="378">
        <v>0</v>
      </c>
      <c r="GY168">
        <f t="shared" si="2"/>
        <v>2058</v>
      </c>
      <c r="HA168" s="378">
        <v>0</v>
      </c>
      <c r="HB168" s="378">
        <v>0</v>
      </c>
      <c r="HC168" s="378">
        <v>0</v>
      </c>
      <c r="HD168" s="378">
        <v>7</v>
      </c>
      <c r="HE168" s="378">
        <v>2</v>
      </c>
      <c r="HF168" s="378">
        <v>9</v>
      </c>
      <c r="HG168" s="378">
        <v>16</v>
      </c>
      <c r="HH168" s="378">
        <v>2</v>
      </c>
      <c r="HI168" s="378">
        <v>18</v>
      </c>
      <c r="HJ168" s="378">
        <v>2</v>
      </c>
      <c r="HK168" s="378">
        <v>0</v>
      </c>
      <c r="HL168" s="378">
        <v>2</v>
      </c>
      <c r="HM168" s="378">
        <v>4409</v>
      </c>
      <c r="HN168" s="378">
        <v>4817</v>
      </c>
      <c r="HO168" s="378">
        <v>9226</v>
      </c>
    </row>
    <row r="169" spans="1:223" s="378" customFormat="1">
      <c r="A169" s="378" t="s">
        <v>1465</v>
      </c>
      <c r="B169" s="378">
        <v>32</v>
      </c>
      <c r="C169" s="378">
        <v>23</v>
      </c>
      <c r="D169" s="378">
        <v>36</v>
      </c>
      <c r="E169" s="378">
        <v>31</v>
      </c>
      <c r="F169" s="378">
        <v>53</v>
      </c>
      <c r="G169" s="378">
        <v>39</v>
      </c>
      <c r="H169" s="378">
        <v>44</v>
      </c>
      <c r="I169" s="378">
        <v>35</v>
      </c>
      <c r="J169" s="378">
        <v>49</v>
      </c>
      <c r="K169" s="378">
        <v>36</v>
      </c>
      <c r="L169" s="378">
        <v>43</v>
      </c>
      <c r="M169" s="378">
        <v>44</v>
      </c>
      <c r="N169" s="378">
        <v>52</v>
      </c>
      <c r="O169" s="378">
        <v>46</v>
      </c>
      <c r="P169" s="378">
        <v>46</v>
      </c>
      <c r="Q169" s="378">
        <v>41</v>
      </c>
      <c r="R169" s="378">
        <v>50</v>
      </c>
      <c r="S169" s="378">
        <v>46</v>
      </c>
      <c r="T169" s="378">
        <v>44</v>
      </c>
      <c r="U169" s="378">
        <v>57</v>
      </c>
      <c r="V169" s="378">
        <v>55</v>
      </c>
      <c r="W169" s="378">
        <v>41</v>
      </c>
      <c r="X169" s="378">
        <v>40</v>
      </c>
      <c r="Y169" s="378">
        <v>35</v>
      </c>
      <c r="Z169" s="378">
        <v>40</v>
      </c>
      <c r="AA169" s="378">
        <v>59</v>
      </c>
      <c r="AB169" s="378">
        <v>50</v>
      </c>
      <c r="AC169" s="378">
        <v>56</v>
      </c>
      <c r="AD169" s="378">
        <v>59</v>
      </c>
      <c r="AE169" s="378">
        <v>46</v>
      </c>
      <c r="AF169" s="378">
        <v>48</v>
      </c>
      <c r="AG169" s="378">
        <v>44</v>
      </c>
      <c r="AH169" s="378">
        <v>58</v>
      </c>
      <c r="AI169" s="378">
        <v>60</v>
      </c>
      <c r="AJ169" s="378">
        <v>61</v>
      </c>
      <c r="AK169" s="378">
        <v>55</v>
      </c>
      <c r="AL169" s="378">
        <v>58</v>
      </c>
      <c r="AM169" s="378">
        <v>49</v>
      </c>
      <c r="AN169" s="378">
        <v>45</v>
      </c>
      <c r="AO169" s="378">
        <v>53</v>
      </c>
      <c r="AP169" s="378">
        <v>50</v>
      </c>
      <c r="AQ169" s="378">
        <v>47</v>
      </c>
      <c r="AR169" s="378">
        <v>52</v>
      </c>
      <c r="AS169" s="378">
        <v>44</v>
      </c>
      <c r="AT169" s="378">
        <v>60</v>
      </c>
      <c r="AU169" s="378">
        <v>48</v>
      </c>
      <c r="AV169" s="378">
        <v>60</v>
      </c>
      <c r="AW169" s="378">
        <v>63</v>
      </c>
      <c r="AX169" s="378">
        <v>70</v>
      </c>
      <c r="AY169" s="378">
        <v>59</v>
      </c>
      <c r="AZ169" s="378">
        <v>68</v>
      </c>
      <c r="BA169" s="378">
        <v>51</v>
      </c>
      <c r="BB169" s="378">
        <v>63</v>
      </c>
      <c r="BC169" s="378">
        <v>61</v>
      </c>
      <c r="BD169" s="378">
        <v>67</v>
      </c>
      <c r="BE169" s="378">
        <v>58</v>
      </c>
      <c r="BF169" s="378">
        <v>63</v>
      </c>
      <c r="BG169" s="378">
        <v>54</v>
      </c>
      <c r="BH169" s="378">
        <v>52</v>
      </c>
      <c r="BI169" s="378">
        <v>63</v>
      </c>
      <c r="BJ169" s="378">
        <v>64</v>
      </c>
      <c r="BK169" s="378">
        <v>66</v>
      </c>
      <c r="BL169" s="378">
        <v>64</v>
      </c>
      <c r="BM169" s="378">
        <v>49</v>
      </c>
      <c r="BN169" s="378">
        <v>64</v>
      </c>
      <c r="BO169" s="378">
        <v>46</v>
      </c>
      <c r="BP169" s="378">
        <v>56</v>
      </c>
      <c r="BQ169" s="378">
        <v>56</v>
      </c>
      <c r="BR169" s="378">
        <v>59</v>
      </c>
      <c r="BS169" s="378">
        <v>54</v>
      </c>
      <c r="BT169" s="378">
        <v>68</v>
      </c>
      <c r="BU169" s="378">
        <v>55</v>
      </c>
      <c r="BV169" s="378">
        <v>64</v>
      </c>
      <c r="BW169" s="378">
        <v>43</v>
      </c>
      <c r="BX169" s="378">
        <v>52</v>
      </c>
      <c r="BY169" s="378">
        <v>58</v>
      </c>
      <c r="BZ169" s="378">
        <v>65</v>
      </c>
      <c r="CA169" s="378">
        <v>74</v>
      </c>
      <c r="CB169" s="378">
        <v>48</v>
      </c>
      <c r="CC169" s="378">
        <v>73</v>
      </c>
      <c r="CD169" s="378">
        <v>61</v>
      </c>
      <c r="CE169" s="378">
        <v>57</v>
      </c>
      <c r="CF169" s="378">
        <v>55</v>
      </c>
      <c r="CG169" s="378">
        <v>79</v>
      </c>
      <c r="CH169" s="378">
        <v>55</v>
      </c>
      <c r="CI169" s="378">
        <v>75</v>
      </c>
      <c r="CJ169" s="378">
        <v>65</v>
      </c>
      <c r="CK169" s="378">
        <v>85</v>
      </c>
      <c r="CL169" s="378">
        <v>67</v>
      </c>
      <c r="CM169" s="378">
        <v>71</v>
      </c>
      <c r="CN169" s="378">
        <v>74</v>
      </c>
      <c r="CO169" s="378">
        <v>82</v>
      </c>
      <c r="CP169" s="378">
        <v>68</v>
      </c>
      <c r="CQ169" s="378">
        <v>73</v>
      </c>
      <c r="CR169" s="378">
        <v>78</v>
      </c>
      <c r="CS169" s="378">
        <v>67</v>
      </c>
      <c r="CT169" s="378">
        <v>69</v>
      </c>
      <c r="CU169" s="378">
        <v>87</v>
      </c>
      <c r="CV169" s="378">
        <v>74</v>
      </c>
      <c r="CW169" s="378">
        <v>83</v>
      </c>
      <c r="CX169" s="378">
        <v>79</v>
      </c>
      <c r="CY169" s="378">
        <v>76</v>
      </c>
      <c r="CZ169" s="378">
        <v>86</v>
      </c>
      <c r="DA169" s="378">
        <v>85</v>
      </c>
      <c r="DB169" s="378">
        <v>78</v>
      </c>
      <c r="DC169" s="378">
        <v>95</v>
      </c>
      <c r="DD169" s="378">
        <v>64</v>
      </c>
      <c r="DE169" s="378">
        <v>81</v>
      </c>
      <c r="DF169" s="378">
        <v>64</v>
      </c>
      <c r="DG169" s="378">
        <v>75</v>
      </c>
      <c r="DH169" s="378">
        <v>64</v>
      </c>
      <c r="DI169" s="378">
        <v>80</v>
      </c>
      <c r="DJ169" s="378">
        <v>79</v>
      </c>
      <c r="DK169" s="378">
        <v>102</v>
      </c>
      <c r="DL169" s="378">
        <v>67</v>
      </c>
      <c r="DM169" s="378">
        <v>68</v>
      </c>
      <c r="DN169" s="378">
        <v>68</v>
      </c>
      <c r="DO169" s="378">
        <v>84</v>
      </c>
      <c r="DP169" s="378">
        <v>52</v>
      </c>
      <c r="DQ169" s="378">
        <v>77</v>
      </c>
      <c r="DR169" s="378">
        <v>68</v>
      </c>
      <c r="DS169" s="378">
        <v>84</v>
      </c>
      <c r="DT169" s="378">
        <v>70</v>
      </c>
      <c r="DU169" s="378">
        <v>88</v>
      </c>
      <c r="DV169" s="378">
        <v>45</v>
      </c>
      <c r="DW169" s="378">
        <v>89</v>
      </c>
      <c r="DX169" s="378">
        <v>56</v>
      </c>
      <c r="DY169" s="378">
        <v>61</v>
      </c>
      <c r="DZ169" s="378">
        <v>38</v>
      </c>
      <c r="EA169" s="378">
        <v>80</v>
      </c>
      <c r="EB169" s="378">
        <v>48</v>
      </c>
      <c r="EC169" s="378">
        <v>68</v>
      </c>
      <c r="ED169" s="378">
        <v>47</v>
      </c>
      <c r="EE169" s="378">
        <v>58</v>
      </c>
      <c r="EF169" s="378">
        <v>44</v>
      </c>
      <c r="EG169" s="378">
        <v>70</v>
      </c>
      <c r="EH169" s="378">
        <v>42</v>
      </c>
      <c r="EI169" s="378">
        <v>64</v>
      </c>
      <c r="EJ169" s="378">
        <v>39</v>
      </c>
      <c r="EK169" s="378">
        <v>53</v>
      </c>
      <c r="EL169" s="378">
        <v>31</v>
      </c>
      <c r="EM169" s="378">
        <v>45</v>
      </c>
      <c r="EN169" s="378">
        <v>38</v>
      </c>
      <c r="EO169" s="378">
        <v>40</v>
      </c>
      <c r="EP169" s="378">
        <v>32</v>
      </c>
      <c r="EQ169" s="378">
        <v>49</v>
      </c>
      <c r="ER169" s="378">
        <v>34</v>
      </c>
      <c r="ES169" s="378">
        <v>36</v>
      </c>
      <c r="ET169" s="378">
        <v>23</v>
      </c>
      <c r="EU169" s="378">
        <v>29</v>
      </c>
      <c r="EV169" s="378">
        <v>26</v>
      </c>
      <c r="EW169" s="378">
        <v>35</v>
      </c>
      <c r="EX169" s="378">
        <v>27</v>
      </c>
      <c r="EY169" s="378">
        <v>45</v>
      </c>
      <c r="EZ169" s="378">
        <v>18</v>
      </c>
      <c r="FA169" s="378">
        <v>28</v>
      </c>
      <c r="FB169" s="378">
        <v>18</v>
      </c>
      <c r="FC169" s="378">
        <v>22</v>
      </c>
      <c r="FD169" s="378">
        <v>14</v>
      </c>
      <c r="FE169" s="378">
        <v>21</v>
      </c>
      <c r="FF169" s="378">
        <v>19</v>
      </c>
      <c r="FG169" s="378">
        <v>25</v>
      </c>
      <c r="FH169" s="378">
        <v>7</v>
      </c>
      <c r="FI169" s="378">
        <v>12</v>
      </c>
      <c r="FJ169" s="378">
        <v>7</v>
      </c>
      <c r="FK169" s="378">
        <v>17</v>
      </c>
      <c r="FL169" s="378">
        <v>6</v>
      </c>
      <c r="FM169" s="378">
        <v>18</v>
      </c>
      <c r="FN169" s="378">
        <v>7</v>
      </c>
      <c r="FO169" s="378">
        <v>12</v>
      </c>
      <c r="FP169" s="378">
        <v>9</v>
      </c>
      <c r="FQ169" s="378">
        <v>17</v>
      </c>
      <c r="FR169" s="378">
        <v>5</v>
      </c>
      <c r="FS169" s="378">
        <v>3</v>
      </c>
      <c r="FT169" s="378">
        <v>9</v>
      </c>
      <c r="FU169" s="378">
        <v>11</v>
      </c>
      <c r="FV169" s="378">
        <v>3</v>
      </c>
      <c r="FW169" s="378">
        <v>4</v>
      </c>
      <c r="FX169" s="378">
        <v>0</v>
      </c>
      <c r="FY169" s="378">
        <v>4</v>
      </c>
      <c r="FZ169" s="378">
        <v>2</v>
      </c>
      <c r="GA169" s="378">
        <v>8</v>
      </c>
      <c r="GB169" s="378">
        <v>1</v>
      </c>
      <c r="GC169" s="378">
        <v>5</v>
      </c>
      <c r="GD169" s="378">
        <v>4</v>
      </c>
      <c r="GE169" s="378">
        <v>2</v>
      </c>
      <c r="GF169" s="378">
        <v>3</v>
      </c>
      <c r="GG169" s="378">
        <v>4</v>
      </c>
      <c r="GH169" s="378">
        <v>2</v>
      </c>
      <c r="GI169" s="378">
        <v>4</v>
      </c>
      <c r="GJ169" s="378">
        <v>0</v>
      </c>
      <c r="GK169" s="378">
        <v>1</v>
      </c>
      <c r="GL169" s="378">
        <v>1</v>
      </c>
      <c r="GM169" s="378">
        <v>0</v>
      </c>
      <c r="GN169" s="378">
        <v>1</v>
      </c>
      <c r="GO169" s="378">
        <v>0</v>
      </c>
      <c r="GP169" s="378">
        <v>1</v>
      </c>
      <c r="GQ169" s="378">
        <v>0</v>
      </c>
      <c r="GR169" s="378">
        <v>0</v>
      </c>
      <c r="GS169" s="378">
        <v>1</v>
      </c>
      <c r="GT169" s="378">
        <v>0</v>
      </c>
      <c r="GU169" s="378">
        <v>0</v>
      </c>
      <c r="GV169" s="378">
        <v>0</v>
      </c>
      <c r="GW169" s="378">
        <v>0</v>
      </c>
      <c r="GY169">
        <f t="shared" si="2"/>
        <v>2058</v>
      </c>
      <c r="HA169" s="378">
        <v>0</v>
      </c>
      <c r="HB169" s="378">
        <v>0</v>
      </c>
      <c r="HC169" s="378">
        <v>0</v>
      </c>
      <c r="HD169" s="378">
        <v>7</v>
      </c>
      <c r="HE169" s="378">
        <v>2</v>
      </c>
      <c r="HF169" s="378">
        <v>9</v>
      </c>
      <c r="HG169" s="378">
        <v>16</v>
      </c>
      <c r="HH169" s="378">
        <v>2</v>
      </c>
      <c r="HI169" s="378">
        <v>18</v>
      </c>
      <c r="HJ169" s="378">
        <v>2</v>
      </c>
      <c r="HK169" s="378">
        <v>0</v>
      </c>
      <c r="HL169" s="378">
        <v>2</v>
      </c>
      <c r="HM169" s="378">
        <v>4409</v>
      </c>
      <c r="HN169" s="378">
        <v>4817</v>
      </c>
      <c r="HO169" s="378">
        <v>9226</v>
      </c>
    </row>
    <row r="170" spans="1:223" s="23" customFormat="1">
      <c r="A170" s="23" t="s">
        <v>1585</v>
      </c>
      <c r="B170" s="23">
        <v>13</v>
      </c>
      <c r="C170" s="23">
        <v>14</v>
      </c>
      <c r="D170" s="23">
        <v>14</v>
      </c>
      <c r="E170" s="23">
        <v>19</v>
      </c>
      <c r="F170" s="23">
        <v>28</v>
      </c>
      <c r="G170" s="23">
        <v>18</v>
      </c>
      <c r="H170" s="23">
        <v>22</v>
      </c>
      <c r="I170" s="23">
        <v>27</v>
      </c>
      <c r="J170" s="23">
        <v>24</v>
      </c>
      <c r="K170" s="23">
        <v>22</v>
      </c>
      <c r="L170" s="23">
        <v>25</v>
      </c>
      <c r="M170" s="23">
        <v>18</v>
      </c>
      <c r="N170" s="23">
        <v>34</v>
      </c>
      <c r="O170" s="23">
        <v>28</v>
      </c>
      <c r="P170" s="23">
        <v>28</v>
      </c>
      <c r="Q170" s="23">
        <v>29</v>
      </c>
      <c r="R170" s="23">
        <v>29</v>
      </c>
      <c r="S170" s="23">
        <v>15</v>
      </c>
      <c r="T170" s="23">
        <v>23</v>
      </c>
      <c r="U170" s="23">
        <v>26</v>
      </c>
      <c r="V170" s="23">
        <v>27</v>
      </c>
      <c r="W170" s="23">
        <v>20</v>
      </c>
      <c r="X170" s="23">
        <v>24</v>
      </c>
      <c r="Y170" s="23">
        <v>26</v>
      </c>
      <c r="Z170" s="23">
        <v>26</v>
      </c>
      <c r="AA170" s="23">
        <v>22</v>
      </c>
      <c r="AB170" s="23">
        <v>35</v>
      </c>
      <c r="AC170" s="23">
        <v>24</v>
      </c>
      <c r="AD170" s="23">
        <v>30</v>
      </c>
      <c r="AE170" s="23">
        <v>27</v>
      </c>
      <c r="AF170" s="23">
        <v>29</v>
      </c>
      <c r="AG170" s="23">
        <v>21</v>
      </c>
      <c r="AH170" s="23">
        <v>23</v>
      </c>
      <c r="AI170" s="23">
        <v>28</v>
      </c>
      <c r="AJ170" s="23">
        <v>25</v>
      </c>
      <c r="AK170" s="23">
        <v>31</v>
      </c>
      <c r="AL170" s="23">
        <v>32</v>
      </c>
      <c r="AM170" s="23">
        <v>27</v>
      </c>
      <c r="AN170" s="23">
        <v>34</v>
      </c>
      <c r="AO170" s="23">
        <v>21</v>
      </c>
      <c r="AP170" s="23">
        <v>26</v>
      </c>
      <c r="AQ170" s="23">
        <v>24</v>
      </c>
      <c r="AR170" s="23">
        <v>25</v>
      </c>
      <c r="AS170" s="23">
        <v>30</v>
      </c>
      <c r="AT170" s="23">
        <v>31</v>
      </c>
      <c r="AU170" s="23">
        <v>35</v>
      </c>
      <c r="AV170" s="23">
        <v>30</v>
      </c>
      <c r="AW170" s="23">
        <v>36</v>
      </c>
      <c r="AX170" s="23">
        <v>46</v>
      </c>
      <c r="AY170" s="23">
        <v>28</v>
      </c>
      <c r="AZ170" s="23">
        <v>36</v>
      </c>
      <c r="BA170" s="23">
        <v>35</v>
      </c>
      <c r="BB170" s="23">
        <v>43</v>
      </c>
      <c r="BC170" s="23">
        <v>32</v>
      </c>
      <c r="BD170" s="23">
        <v>39</v>
      </c>
      <c r="BE170" s="23">
        <v>38</v>
      </c>
      <c r="BF170" s="23">
        <v>33</v>
      </c>
      <c r="BG170" s="23">
        <v>31</v>
      </c>
      <c r="BH170" s="23">
        <v>38</v>
      </c>
      <c r="BI170" s="23">
        <v>38</v>
      </c>
      <c r="BJ170" s="23">
        <v>34</v>
      </c>
      <c r="BK170" s="23">
        <v>41</v>
      </c>
      <c r="BL170" s="23">
        <v>31</v>
      </c>
      <c r="BM170" s="23">
        <v>31</v>
      </c>
      <c r="BN170" s="23">
        <v>37</v>
      </c>
      <c r="BO170" s="23">
        <v>34</v>
      </c>
      <c r="BP170" s="23">
        <v>31</v>
      </c>
      <c r="BQ170" s="23">
        <v>29</v>
      </c>
      <c r="BR170" s="23">
        <v>32</v>
      </c>
      <c r="BS170" s="23">
        <v>38</v>
      </c>
      <c r="BT170" s="23">
        <v>26</v>
      </c>
      <c r="BU170" s="23">
        <v>39</v>
      </c>
      <c r="BV170" s="23">
        <v>43</v>
      </c>
      <c r="BW170" s="23">
        <v>30</v>
      </c>
      <c r="BX170" s="23">
        <v>37</v>
      </c>
      <c r="BY170" s="23">
        <v>35</v>
      </c>
      <c r="BZ170" s="23">
        <v>32</v>
      </c>
      <c r="CA170" s="23">
        <v>39</v>
      </c>
      <c r="CB170" s="23">
        <v>40</v>
      </c>
      <c r="CC170" s="23">
        <v>32</v>
      </c>
      <c r="CD170" s="23">
        <v>46</v>
      </c>
      <c r="CE170" s="23">
        <v>30</v>
      </c>
      <c r="CF170" s="23">
        <v>33</v>
      </c>
      <c r="CG170" s="23">
        <v>34</v>
      </c>
      <c r="CH170" s="23">
        <v>46</v>
      </c>
      <c r="CI170" s="23">
        <v>36</v>
      </c>
      <c r="CJ170" s="23">
        <v>54</v>
      </c>
      <c r="CK170" s="23">
        <v>52</v>
      </c>
      <c r="CL170" s="23">
        <v>61</v>
      </c>
      <c r="CM170" s="23">
        <v>53</v>
      </c>
      <c r="CN170" s="23">
        <v>36</v>
      </c>
      <c r="CO170" s="23">
        <v>30</v>
      </c>
      <c r="CP170" s="23">
        <v>38</v>
      </c>
      <c r="CQ170" s="23">
        <v>44</v>
      </c>
      <c r="CR170" s="23">
        <v>45</v>
      </c>
      <c r="CS170" s="23">
        <v>49</v>
      </c>
      <c r="CT170" s="23">
        <v>43</v>
      </c>
      <c r="CU170" s="23">
        <v>33</v>
      </c>
      <c r="CV170" s="23">
        <v>59</v>
      </c>
      <c r="CW170" s="23">
        <v>65</v>
      </c>
      <c r="CX170" s="23">
        <v>63</v>
      </c>
      <c r="CY170" s="23">
        <v>42</v>
      </c>
      <c r="CZ170" s="23">
        <v>39</v>
      </c>
      <c r="DA170" s="23">
        <v>44</v>
      </c>
      <c r="DB170" s="23">
        <v>57</v>
      </c>
      <c r="DC170" s="23">
        <v>49</v>
      </c>
      <c r="DD170" s="23">
        <v>42</v>
      </c>
      <c r="DE170" s="23">
        <v>66</v>
      </c>
      <c r="DF170" s="23">
        <v>56</v>
      </c>
      <c r="DG170" s="23">
        <v>48</v>
      </c>
      <c r="DH170" s="23">
        <v>47</v>
      </c>
      <c r="DI170" s="23">
        <v>34</v>
      </c>
      <c r="DJ170" s="23">
        <v>41</v>
      </c>
      <c r="DK170" s="23">
        <v>40</v>
      </c>
      <c r="DL170" s="23">
        <v>37</v>
      </c>
      <c r="DM170" s="23">
        <v>41</v>
      </c>
      <c r="DN170" s="23">
        <v>44</v>
      </c>
      <c r="DO170" s="23">
        <v>49</v>
      </c>
      <c r="DP170" s="23">
        <v>34</v>
      </c>
      <c r="DQ170" s="23">
        <v>45</v>
      </c>
      <c r="DR170" s="23">
        <v>30</v>
      </c>
      <c r="DS170" s="23">
        <v>42</v>
      </c>
      <c r="DT170" s="23">
        <v>30</v>
      </c>
      <c r="DU170" s="23">
        <v>37</v>
      </c>
      <c r="DV170" s="23">
        <v>35</v>
      </c>
      <c r="DW170" s="23">
        <v>31</v>
      </c>
      <c r="DX170" s="23">
        <v>39</v>
      </c>
      <c r="DY170" s="23">
        <v>36</v>
      </c>
      <c r="DZ170" s="23">
        <v>35</v>
      </c>
      <c r="EA170" s="23">
        <v>27</v>
      </c>
      <c r="EB170" s="23">
        <v>21</v>
      </c>
      <c r="EC170" s="23">
        <v>30</v>
      </c>
      <c r="ED170" s="23">
        <v>20</v>
      </c>
      <c r="EE170" s="23">
        <v>30</v>
      </c>
      <c r="EF170" s="23">
        <v>22</v>
      </c>
      <c r="EG170" s="23">
        <v>34</v>
      </c>
      <c r="EH170" s="23">
        <v>25</v>
      </c>
      <c r="EI170" s="23">
        <v>34</v>
      </c>
      <c r="EJ170" s="23">
        <v>16</v>
      </c>
      <c r="EK170" s="23">
        <v>25</v>
      </c>
      <c r="EL170" s="23">
        <v>24</v>
      </c>
      <c r="EM170" s="23">
        <v>43</v>
      </c>
      <c r="EN170" s="23">
        <v>20</v>
      </c>
      <c r="EO170" s="23">
        <v>30</v>
      </c>
      <c r="EP170" s="23">
        <v>28</v>
      </c>
      <c r="EQ170" s="23">
        <v>33</v>
      </c>
      <c r="ER170" s="23">
        <v>18</v>
      </c>
      <c r="ES170" s="23">
        <v>23</v>
      </c>
      <c r="ET170" s="23">
        <v>20</v>
      </c>
      <c r="EU170" s="23">
        <v>23</v>
      </c>
      <c r="EV170" s="23">
        <v>27</v>
      </c>
      <c r="EW170" s="23">
        <v>18</v>
      </c>
      <c r="EX170" s="23">
        <v>22</v>
      </c>
      <c r="EY170" s="23">
        <v>17</v>
      </c>
      <c r="EZ170" s="23">
        <v>13</v>
      </c>
      <c r="FA170" s="23">
        <v>12</v>
      </c>
      <c r="FB170" s="23">
        <v>14</v>
      </c>
      <c r="FC170" s="23">
        <v>20</v>
      </c>
      <c r="FD170" s="23">
        <v>15</v>
      </c>
      <c r="FE170" s="23">
        <v>13</v>
      </c>
      <c r="FF170" s="23">
        <v>3</v>
      </c>
      <c r="FG170" s="23">
        <v>12</v>
      </c>
      <c r="FH170" s="23">
        <v>10</v>
      </c>
      <c r="FI170" s="23">
        <v>8</v>
      </c>
      <c r="FJ170" s="23">
        <v>6</v>
      </c>
      <c r="FK170" s="23">
        <v>10</v>
      </c>
      <c r="FL170" s="23">
        <v>3</v>
      </c>
      <c r="FM170" s="23">
        <v>10</v>
      </c>
      <c r="FN170" s="23">
        <v>4</v>
      </c>
      <c r="FO170" s="23">
        <v>5</v>
      </c>
      <c r="FP170" s="23">
        <v>7</v>
      </c>
      <c r="FQ170" s="23">
        <v>7</v>
      </c>
      <c r="FR170" s="23">
        <v>3</v>
      </c>
      <c r="FS170" s="23">
        <v>11</v>
      </c>
      <c r="FT170" s="23">
        <v>3</v>
      </c>
      <c r="FU170" s="23">
        <v>5</v>
      </c>
      <c r="FV170" s="23">
        <v>4</v>
      </c>
      <c r="FW170" s="23">
        <v>6</v>
      </c>
      <c r="FX170" s="23">
        <v>4</v>
      </c>
      <c r="FY170" s="23">
        <v>3</v>
      </c>
      <c r="FZ170" s="23">
        <v>1</v>
      </c>
      <c r="GA170" s="23">
        <v>3</v>
      </c>
      <c r="GB170" s="23">
        <v>1</v>
      </c>
      <c r="GC170" s="23">
        <v>1</v>
      </c>
      <c r="GD170" s="23">
        <v>0</v>
      </c>
      <c r="GE170" s="23">
        <v>2</v>
      </c>
      <c r="GF170" s="23">
        <v>2</v>
      </c>
      <c r="GG170" s="23">
        <v>1</v>
      </c>
      <c r="GH170" s="23">
        <v>0</v>
      </c>
      <c r="GI170" s="23">
        <v>1</v>
      </c>
      <c r="GJ170" s="23">
        <v>1</v>
      </c>
      <c r="GK170" s="23">
        <v>0</v>
      </c>
      <c r="GL170" s="23">
        <v>0</v>
      </c>
      <c r="GM170" s="23">
        <v>0</v>
      </c>
      <c r="GN170" s="23">
        <v>2</v>
      </c>
      <c r="GO170" s="23">
        <v>1</v>
      </c>
      <c r="GP170" s="23">
        <v>0</v>
      </c>
      <c r="GQ170" s="23">
        <v>0</v>
      </c>
      <c r="GR170" s="23">
        <v>0</v>
      </c>
      <c r="GS170" s="23">
        <v>0</v>
      </c>
      <c r="GT170" s="23">
        <v>0</v>
      </c>
      <c r="GU170" s="23">
        <v>0</v>
      </c>
      <c r="GV170" s="23">
        <v>0</v>
      </c>
      <c r="GW170" s="23">
        <v>0</v>
      </c>
      <c r="GY170">
        <f t="shared" si="2"/>
        <v>1172</v>
      </c>
      <c r="HA170" s="23">
        <v>0</v>
      </c>
      <c r="HB170" s="23">
        <v>0</v>
      </c>
      <c r="HC170" s="23">
        <v>0</v>
      </c>
      <c r="HD170" s="23">
        <v>8</v>
      </c>
      <c r="HE170" s="23">
        <v>4</v>
      </c>
      <c r="HF170" s="23">
        <v>12</v>
      </c>
      <c r="HG170" s="23">
        <v>2</v>
      </c>
      <c r="HH170" s="23">
        <v>0</v>
      </c>
      <c r="HI170" s="23">
        <v>2</v>
      </c>
      <c r="HJ170" s="23">
        <v>0</v>
      </c>
      <c r="HK170" s="23">
        <v>0</v>
      </c>
      <c r="HL170" s="23">
        <v>0</v>
      </c>
      <c r="HM170" s="23">
        <v>2674</v>
      </c>
      <c r="HN170" s="23">
        <v>2670</v>
      </c>
      <c r="HO170" s="23">
        <v>5344</v>
      </c>
    </row>
    <row r="171" spans="1:223" s="23" customFormat="1">
      <c r="A171" s="23" t="s">
        <v>1460</v>
      </c>
      <c r="B171" s="23">
        <v>13</v>
      </c>
      <c r="C171" s="23">
        <v>14</v>
      </c>
      <c r="D171" s="23">
        <v>14</v>
      </c>
      <c r="E171" s="23">
        <v>19</v>
      </c>
      <c r="F171" s="23">
        <v>28</v>
      </c>
      <c r="G171" s="23">
        <v>18</v>
      </c>
      <c r="H171" s="23">
        <v>22</v>
      </c>
      <c r="I171" s="23">
        <v>27</v>
      </c>
      <c r="J171" s="23">
        <v>24</v>
      </c>
      <c r="K171" s="23">
        <v>22</v>
      </c>
      <c r="L171" s="23">
        <v>25</v>
      </c>
      <c r="M171" s="23">
        <v>18</v>
      </c>
      <c r="N171" s="23">
        <v>34</v>
      </c>
      <c r="O171" s="23">
        <v>28</v>
      </c>
      <c r="P171" s="23">
        <v>28</v>
      </c>
      <c r="Q171" s="23">
        <v>29</v>
      </c>
      <c r="R171" s="23">
        <v>29</v>
      </c>
      <c r="S171" s="23">
        <v>15</v>
      </c>
      <c r="T171" s="23">
        <v>23</v>
      </c>
      <c r="U171" s="23">
        <v>26</v>
      </c>
      <c r="V171" s="23">
        <v>27</v>
      </c>
      <c r="W171" s="23">
        <v>20</v>
      </c>
      <c r="X171" s="23">
        <v>24</v>
      </c>
      <c r="Y171" s="23">
        <v>26</v>
      </c>
      <c r="Z171" s="23">
        <v>26</v>
      </c>
      <c r="AA171" s="23">
        <v>22</v>
      </c>
      <c r="AB171" s="23">
        <v>35</v>
      </c>
      <c r="AC171" s="23">
        <v>24</v>
      </c>
      <c r="AD171" s="23">
        <v>30</v>
      </c>
      <c r="AE171" s="23">
        <v>27</v>
      </c>
      <c r="AF171" s="23">
        <v>29</v>
      </c>
      <c r="AG171" s="23">
        <v>21</v>
      </c>
      <c r="AH171" s="23">
        <v>23</v>
      </c>
      <c r="AI171" s="23">
        <v>28</v>
      </c>
      <c r="AJ171" s="23">
        <v>25</v>
      </c>
      <c r="AK171" s="23">
        <v>31</v>
      </c>
      <c r="AL171" s="23">
        <v>32</v>
      </c>
      <c r="AM171" s="23">
        <v>27</v>
      </c>
      <c r="AN171" s="23">
        <v>34</v>
      </c>
      <c r="AO171" s="23">
        <v>21</v>
      </c>
      <c r="AP171" s="23">
        <v>26</v>
      </c>
      <c r="AQ171" s="23">
        <v>24</v>
      </c>
      <c r="AR171" s="23">
        <v>25</v>
      </c>
      <c r="AS171" s="23">
        <v>30</v>
      </c>
      <c r="AT171" s="23">
        <v>31</v>
      </c>
      <c r="AU171" s="23">
        <v>35</v>
      </c>
      <c r="AV171" s="23">
        <v>30</v>
      </c>
      <c r="AW171" s="23">
        <v>36</v>
      </c>
      <c r="AX171" s="23">
        <v>46</v>
      </c>
      <c r="AY171" s="23">
        <v>28</v>
      </c>
      <c r="AZ171" s="23">
        <v>36</v>
      </c>
      <c r="BA171" s="23">
        <v>35</v>
      </c>
      <c r="BB171" s="23">
        <v>43</v>
      </c>
      <c r="BC171" s="23">
        <v>32</v>
      </c>
      <c r="BD171" s="23">
        <v>39</v>
      </c>
      <c r="BE171" s="23">
        <v>38</v>
      </c>
      <c r="BF171" s="23">
        <v>33</v>
      </c>
      <c r="BG171" s="23">
        <v>31</v>
      </c>
      <c r="BH171" s="23">
        <v>38</v>
      </c>
      <c r="BI171" s="23">
        <v>38</v>
      </c>
      <c r="BJ171" s="23">
        <v>34</v>
      </c>
      <c r="BK171" s="23">
        <v>41</v>
      </c>
      <c r="BL171" s="23">
        <v>31</v>
      </c>
      <c r="BM171" s="23">
        <v>31</v>
      </c>
      <c r="BN171" s="23">
        <v>37</v>
      </c>
      <c r="BO171" s="23">
        <v>34</v>
      </c>
      <c r="BP171" s="23">
        <v>31</v>
      </c>
      <c r="BQ171" s="23">
        <v>29</v>
      </c>
      <c r="BR171" s="23">
        <v>32</v>
      </c>
      <c r="BS171" s="23">
        <v>38</v>
      </c>
      <c r="BT171" s="23">
        <v>26</v>
      </c>
      <c r="BU171" s="23">
        <v>39</v>
      </c>
      <c r="BV171" s="23">
        <v>43</v>
      </c>
      <c r="BW171" s="23">
        <v>30</v>
      </c>
      <c r="BX171" s="23">
        <v>37</v>
      </c>
      <c r="BY171" s="23">
        <v>35</v>
      </c>
      <c r="BZ171" s="23">
        <v>32</v>
      </c>
      <c r="CA171" s="23">
        <v>39</v>
      </c>
      <c r="CB171" s="23">
        <v>40</v>
      </c>
      <c r="CC171" s="23">
        <v>32</v>
      </c>
      <c r="CD171" s="23">
        <v>46</v>
      </c>
      <c r="CE171" s="23">
        <v>30</v>
      </c>
      <c r="CF171" s="23">
        <v>33</v>
      </c>
      <c r="CG171" s="23">
        <v>34</v>
      </c>
      <c r="CH171" s="23">
        <v>46</v>
      </c>
      <c r="CI171" s="23">
        <v>36</v>
      </c>
      <c r="CJ171" s="23">
        <v>54</v>
      </c>
      <c r="CK171" s="23">
        <v>52</v>
      </c>
      <c r="CL171" s="23">
        <v>61</v>
      </c>
      <c r="CM171" s="23">
        <v>53</v>
      </c>
      <c r="CN171" s="23">
        <v>36</v>
      </c>
      <c r="CO171" s="23">
        <v>30</v>
      </c>
      <c r="CP171" s="23">
        <v>38</v>
      </c>
      <c r="CQ171" s="23">
        <v>44</v>
      </c>
      <c r="CR171" s="23">
        <v>45</v>
      </c>
      <c r="CS171" s="23">
        <v>49</v>
      </c>
      <c r="CT171" s="23">
        <v>43</v>
      </c>
      <c r="CU171" s="23">
        <v>33</v>
      </c>
      <c r="CV171" s="23">
        <v>59</v>
      </c>
      <c r="CW171" s="23">
        <v>65</v>
      </c>
      <c r="CX171" s="23">
        <v>63</v>
      </c>
      <c r="CY171" s="23">
        <v>42</v>
      </c>
      <c r="CZ171" s="23">
        <v>39</v>
      </c>
      <c r="DA171" s="23">
        <v>44</v>
      </c>
      <c r="DB171" s="23">
        <v>57</v>
      </c>
      <c r="DC171" s="23">
        <v>49</v>
      </c>
      <c r="DD171" s="23">
        <v>42</v>
      </c>
      <c r="DE171" s="23">
        <v>66</v>
      </c>
      <c r="DF171" s="23">
        <v>56</v>
      </c>
      <c r="DG171" s="23">
        <v>48</v>
      </c>
      <c r="DH171" s="23">
        <v>47</v>
      </c>
      <c r="DI171" s="23">
        <v>34</v>
      </c>
      <c r="DJ171" s="23">
        <v>41</v>
      </c>
      <c r="DK171" s="23">
        <v>40</v>
      </c>
      <c r="DL171" s="23">
        <v>37</v>
      </c>
      <c r="DM171" s="23">
        <v>41</v>
      </c>
      <c r="DN171" s="23">
        <v>44</v>
      </c>
      <c r="DO171" s="23">
        <v>49</v>
      </c>
      <c r="DP171" s="23">
        <v>34</v>
      </c>
      <c r="DQ171" s="23">
        <v>45</v>
      </c>
      <c r="DR171" s="23">
        <v>30</v>
      </c>
      <c r="DS171" s="23">
        <v>42</v>
      </c>
      <c r="DT171" s="23">
        <v>30</v>
      </c>
      <c r="DU171" s="23">
        <v>37</v>
      </c>
      <c r="DV171" s="23">
        <v>35</v>
      </c>
      <c r="DW171" s="23">
        <v>31</v>
      </c>
      <c r="DX171" s="23">
        <v>39</v>
      </c>
      <c r="DY171" s="23">
        <v>36</v>
      </c>
      <c r="DZ171" s="23">
        <v>35</v>
      </c>
      <c r="EA171" s="23">
        <v>27</v>
      </c>
      <c r="EB171" s="23">
        <v>21</v>
      </c>
      <c r="EC171" s="23">
        <v>30</v>
      </c>
      <c r="ED171" s="23">
        <v>20</v>
      </c>
      <c r="EE171" s="23">
        <v>30</v>
      </c>
      <c r="EF171" s="23">
        <v>22</v>
      </c>
      <c r="EG171" s="23">
        <v>34</v>
      </c>
      <c r="EH171" s="23">
        <v>25</v>
      </c>
      <c r="EI171" s="23">
        <v>34</v>
      </c>
      <c r="EJ171" s="23">
        <v>16</v>
      </c>
      <c r="EK171" s="23">
        <v>25</v>
      </c>
      <c r="EL171" s="23">
        <v>24</v>
      </c>
      <c r="EM171" s="23">
        <v>43</v>
      </c>
      <c r="EN171" s="23">
        <v>20</v>
      </c>
      <c r="EO171" s="23">
        <v>30</v>
      </c>
      <c r="EP171" s="23">
        <v>28</v>
      </c>
      <c r="EQ171" s="23">
        <v>33</v>
      </c>
      <c r="ER171" s="23">
        <v>18</v>
      </c>
      <c r="ES171" s="23">
        <v>23</v>
      </c>
      <c r="ET171" s="23">
        <v>20</v>
      </c>
      <c r="EU171" s="23">
        <v>23</v>
      </c>
      <c r="EV171" s="23">
        <v>27</v>
      </c>
      <c r="EW171" s="23">
        <v>18</v>
      </c>
      <c r="EX171" s="23">
        <v>22</v>
      </c>
      <c r="EY171" s="23">
        <v>17</v>
      </c>
      <c r="EZ171" s="23">
        <v>13</v>
      </c>
      <c r="FA171" s="23">
        <v>12</v>
      </c>
      <c r="FB171" s="23">
        <v>14</v>
      </c>
      <c r="FC171" s="23">
        <v>20</v>
      </c>
      <c r="FD171" s="23">
        <v>15</v>
      </c>
      <c r="FE171" s="23">
        <v>13</v>
      </c>
      <c r="FF171" s="23">
        <v>3</v>
      </c>
      <c r="FG171" s="23">
        <v>12</v>
      </c>
      <c r="FH171" s="23">
        <v>10</v>
      </c>
      <c r="FI171" s="23">
        <v>8</v>
      </c>
      <c r="FJ171" s="23">
        <v>6</v>
      </c>
      <c r="FK171" s="23">
        <v>10</v>
      </c>
      <c r="FL171" s="23">
        <v>3</v>
      </c>
      <c r="FM171" s="23">
        <v>10</v>
      </c>
      <c r="FN171" s="23">
        <v>4</v>
      </c>
      <c r="FO171" s="23">
        <v>5</v>
      </c>
      <c r="FP171" s="23">
        <v>7</v>
      </c>
      <c r="FQ171" s="23">
        <v>7</v>
      </c>
      <c r="FR171" s="23">
        <v>3</v>
      </c>
      <c r="FS171" s="23">
        <v>11</v>
      </c>
      <c r="FT171" s="23">
        <v>3</v>
      </c>
      <c r="FU171" s="23">
        <v>5</v>
      </c>
      <c r="FV171" s="23">
        <v>4</v>
      </c>
      <c r="FW171" s="23">
        <v>6</v>
      </c>
      <c r="FX171" s="23">
        <v>4</v>
      </c>
      <c r="FY171" s="23">
        <v>3</v>
      </c>
      <c r="FZ171" s="23">
        <v>1</v>
      </c>
      <c r="GA171" s="23">
        <v>3</v>
      </c>
      <c r="GB171" s="23">
        <v>1</v>
      </c>
      <c r="GC171" s="23">
        <v>1</v>
      </c>
      <c r="GD171" s="23">
        <v>0</v>
      </c>
      <c r="GE171" s="23">
        <v>2</v>
      </c>
      <c r="GF171" s="23">
        <v>2</v>
      </c>
      <c r="GG171" s="23">
        <v>1</v>
      </c>
      <c r="GH171" s="23">
        <v>0</v>
      </c>
      <c r="GI171" s="23">
        <v>1</v>
      </c>
      <c r="GJ171" s="23">
        <v>1</v>
      </c>
      <c r="GK171" s="23">
        <v>0</v>
      </c>
      <c r="GL171" s="23">
        <v>0</v>
      </c>
      <c r="GM171" s="23">
        <v>0</v>
      </c>
      <c r="GN171" s="23">
        <v>2</v>
      </c>
      <c r="GO171" s="23">
        <v>1</v>
      </c>
      <c r="GP171" s="23">
        <v>0</v>
      </c>
      <c r="GQ171" s="23">
        <v>0</v>
      </c>
      <c r="GR171" s="23">
        <v>0</v>
      </c>
      <c r="GS171" s="23">
        <v>0</v>
      </c>
      <c r="GT171" s="23">
        <v>0</v>
      </c>
      <c r="GU171" s="23">
        <v>0</v>
      </c>
      <c r="GV171" s="23">
        <v>0</v>
      </c>
      <c r="GW171" s="23">
        <v>0</v>
      </c>
      <c r="GY171">
        <f t="shared" si="2"/>
        <v>1172</v>
      </c>
      <c r="HA171" s="23">
        <v>0</v>
      </c>
      <c r="HB171" s="23">
        <v>0</v>
      </c>
      <c r="HC171" s="23">
        <v>0</v>
      </c>
      <c r="HD171" s="23">
        <v>8</v>
      </c>
      <c r="HE171" s="23">
        <v>4</v>
      </c>
      <c r="HF171" s="23">
        <v>12</v>
      </c>
      <c r="HG171" s="23">
        <v>2</v>
      </c>
      <c r="HH171" s="23">
        <v>0</v>
      </c>
      <c r="HI171" s="23">
        <v>2</v>
      </c>
      <c r="HJ171" s="23">
        <v>0</v>
      </c>
      <c r="HK171" s="23">
        <v>0</v>
      </c>
      <c r="HL171" s="23">
        <v>0</v>
      </c>
      <c r="HM171" s="23">
        <v>2674</v>
      </c>
      <c r="HN171" s="23">
        <v>2670</v>
      </c>
      <c r="HO171" s="23">
        <v>5344</v>
      </c>
    </row>
    <row r="172" spans="1:223" s="379" customFormat="1">
      <c r="A172" s="379" t="s">
        <v>1586</v>
      </c>
      <c r="B172" s="379">
        <v>28</v>
      </c>
      <c r="C172" s="379">
        <v>17</v>
      </c>
      <c r="D172" s="379">
        <v>25</v>
      </c>
      <c r="E172" s="379">
        <v>26</v>
      </c>
      <c r="F172" s="379">
        <v>35</v>
      </c>
      <c r="G172" s="379">
        <v>31</v>
      </c>
      <c r="H172" s="379">
        <v>40</v>
      </c>
      <c r="I172" s="379">
        <v>29</v>
      </c>
      <c r="J172" s="379">
        <v>34</v>
      </c>
      <c r="K172" s="379">
        <v>22</v>
      </c>
      <c r="L172" s="379">
        <v>35</v>
      </c>
      <c r="M172" s="379">
        <v>36</v>
      </c>
      <c r="N172" s="379">
        <v>30</v>
      </c>
      <c r="O172" s="379">
        <v>31</v>
      </c>
      <c r="P172" s="379">
        <v>36</v>
      </c>
      <c r="Q172" s="379">
        <v>33</v>
      </c>
      <c r="R172" s="379">
        <v>28</v>
      </c>
      <c r="S172" s="379">
        <v>27</v>
      </c>
      <c r="T172" s="379">
        <v>43</v>
      </c>
      <c r="U172" s="379">
        <v>36</v>
      </c>
      <c r="V172" s="379">
        <v>32</v>
      </c>
      <c r="W172" s="379">
        <v>25</v>
      </c>
      <c r="X172" s="379">
        <v>34</v>
      </c>
      <c r="Y172" s="379">
        <v>29</v>
      </c>
      <c r="Z172" s="379">
        <v>37</v>
      </c>
      <c r="AA172" s="379">
        <v>26</v>
      </c>
      <c r="AB172" s="379">
        <v>39</v>
      </c>
      <c r="AC172" s="379">
        <v>35</v>
      </c>
      <c r="AD172" s="379">
        <v>28</v>
      </c>
      <c r="AE172" s="379">
        <v>30</v>
      </c>
      <c r="AF172" s="379">
        <v>35</v>
      </c>
      <c r="AG172" s="379">
        <v>43</v>
      </c>
      <c r="AH172" s="379">
        <v>40</v>
      </c>
      <c r="AI172" s="379">
        <v>36</v>
      </c>
      <c r="AJ172" s="379">
        <v>36</v>
      </c>
      <c r="AK172" s="379">
        <v>28</v>
      </c>
      <c r="AL172" s="379">
        <v>27</v>
      </c>
      <c r="AM172" s="379">
        <v>49</v>
      </c>
      <c r="AN172" s="379">
        <v>33</v>
      </c>
      <c r="AO172" s="379">
        <v>34</v>
      </c>
      <c r="AP172" s="379">
        <v>36</v>
      </c>
      <c r="AQ172" s="379">
        <v>28</v>
      </c>
      <c r="AR172" s="379">
        <v>24</v>
      </c>
      <c r="AS172" s="379">
        <v>33</v>
      </c>
      <c r="AT172" s="379">
        <v>32</v>
      </c>
      <c r="AU172" s="379">
        <v>32</v>
      </c>
      <c r="AV172" s="379">
        <v>30</v>
      </c>
      <c r="AW172" s="379">
        <v>41</v>
      </c>
      <c r="AX172" s="379">
        <v>40</v>
      </c>
      <c r="AY172" s="379">
        <v>42</v>
      </c>
      <c r="AZ172" s="379">
        <v>46</v>
      </c>
      <c r="BA172" s="379">
        <v>42</v>
      </c>
      <c r="BB172" s="379">
        <v>41</v>
      </c>
      <c r="BC172" s="379">
        <v>40</v>
      </c>
      <c r="BD172" s="379">
        <v>34</v>
      </c>
      <c r="BE172" s="379">
        <v>34</v>
      </c>
      <c r="BF172" s="379">
        <v>35</v>
      </c>
      <c r="BG172" s="379">
        <v>37</v>
      </c>
      <c r="BH172" s="379">
        <v>42</v>
      </c>
      <c r="BI172" s="379">
        <v>41</v>
      </c>
      <c r="BJ172" s="379">
        <v>32</v>
      </c>
      <c r="BK172" s="379">
        <v>37</v>
      </c>
      <c r="BL172" s="379">
        <v>34</v>
      </c>
      <c r="BM172" s="379">
        <v>29</v>
      </c>
      <c r="BN172" s="379">
        <v>34</v>
      </c>
      <c r="BO172" s="379">
        <v>46</v>
      </c>
      <c r="BP172" s="379">
        <v>30</v>
      </c>
      <c r="BQ172" s="379">
        <v>40</v>
      </c>
      <c r="BR172" s="379">
        <v>31</v>
      </c>
      <c r="BS172" s="379">
        <v>42</v>
      </c>
      <c r="BT172" s="379">
        <v>46</v>
      </c>
      <c r="BU172" s="379">
        <v>34</v>
      </c>
      <c r="BV172" s="379">
        <v>35</v>
      </c>
      <c r="BW172" s="379">
        <v>49</v>
      </c>
      <c r="BX172" s="379">
        <v>43</v>
      </c>
      <c r="BY172" s="379">
        <v>35</v>
      </c>
      <c r="BZ172" s="379">
        <v>47</v>
      </c>
      <c r="CA172" s="379">
        <v>54</v>
      </c>
      <c r="CB172" s="379">
        <v>36</v>
      </c>
      <c r="CC172" s="379">
        <v>45</v>
      </c>
      <c r="CD172" s="379">
        <v>44</v>
      </c>
      <c r="CE172" s="379">
        <v>43</v>
      </c>
      <c r="CF172" s="379">
        <v>40</v>
      </c>
      <c r="CG172" s="379">
        <v>31</v>
      </c>
      <c r="CH172" s="379">
        <v>44</v>
      </c>
      <c r="CI172" s="379">
        <v>44</v>
      </c>
      <c r="CJ172" s="379">
        <v>47</v>
      </c>
      <c r="CK172" s="379">
        <v>56</v>
      </c>
      <c r="CL172" s="379">
        <v>47</v>
      </c>
      <c r="CM172" s="379">
        <v>45</v>
      </c>
      <c r="CN172" s="379">
        <v>58</v>
      </c>
      <c r="CO172" s="379">
        <v>72</v>
      </c>
      <c r="CP172" s="379">
        <v>30</v>
      </c>
      <c r="CQ172" s="379">
        <v>40</v>
      </c>
      <c r="CR172" s="379">
        <v>39</v>
      </c>
      <c r="CS172" s="379">
        <v>63</v>
      </c>
      <c r="CT172" s="379">
        <v>47</v>
      </c>
      <c r="CU172" s="379">
        <v>32</v>
      </c>
      <c r="CV172" s="379">
        <v>35</v>
      </c>
      <c r="CW172" s="379">
        <v>35</v>
      </c>
      <c r="CX172" s="379">
        <v>53</v>
      </c>
      <c r="CY172" s="379">
        <v>35</v>
      </c>
      <c r="CZ172" s="379">
        <v>39</v>
      </c>
      <c r="DA172" s="379">
        <v>55</v>
      </c>
      <c r="DB172" s="379">
        <v>39</v>
      </c>
      <c r="DC172" s="379">
        <v>51</v>
      </c>
      <c r="DD172" s="379">
        <v>39</v>
      </c>
      <c r="DE172" s="379">
        <v>51</v>
      </c>
      <c r="DF172" s="379">
        <v>42</v>
      </c>
      <c r="DG172" s="379">
        <v>45</v>
      </c>
      <c r="DH172" s="379">
        <v>45</v>
      </c>
      <c r="DI172" s="379">
        <v>61</v>
      </c>
      <c r="DJ172" s="379">
        <v>47</v>
      </c>
      <c r="DK172" s="379">
        <v>42</v>
      </c>
      <c r="DL172" s="379">
        <v>30</v>
      </c>
      <c r="DM172" s="379">
        <v>44</v>
      </c>
      <c r="DN172" s="379">
        <v>40</v>
      </c>
      <c r="DO172" s="379">
        <v>45</v>
      </c>
      <c r="DP172" s="379">
        <v>33</v>
      </c>
      <c r="DQ172" s="379">
        <v>31</v>
      </c>
      <c r="DR172" s="379">
        <v>36</v>
      </c>
      <c r="DS172" s="379">
        <v>33</v>
      </c>
      <c r="DT172" s="379">
        <v>29</v>
      </c>
      <c r="DU172" s="379">
        <v>40</v>
      </c>
      <c r="DV172" s="379">
        <v>29</v>
      </c>
      <c r="DW172" s="379">
        <v>41</v>
      </c>
      <c r="DX172" s="379">
        <v>44</v>
      </c>
      <c r="DY172" s="379">
        <v>37</v>
      </c>
      <c r="DZ172" s="379">
        <v>30</v>
      </c>
      <c r="EA172" s="379">
        <v>35</v>
      </c>
      <c r="EB172" s="379">
        <v>27</v>
      </c>
      <c r="EC172" s="379">
        <v>28</v>
      </c>
      <c r="ED172" s="379">
        <v>19</v>
      </c>
      <c r="EE172" s="379">
        <v>25</v>
      </c>
      <c r="EF172" s="379">
        <v>17</v>
      </c>
      <c r="EG172" s="379">
        <v>38</v>
      </c>
      <c r="EH172" s="379">
        <v>19</v>
      </c>
      <c r="EI172" s="379">
        <v>18</v>
      </c>
      <c r="EJ172" s="379">
        <v>19</v>
      </c>
      <c r="EK172" s="379">
        <v>30</v>
      </c>
      <c r="EL172" s="379">
        <v>19</v>
      </c>
      <c r="EM172" s="379">
        <v>20</v>
      </c>
      <c r="EN172" s="379">
        <v>28</v>
      </c>
      <c r="EO172" s="379">
        <v>21</v>
      </c>
      <c r="EP172" s="379">
        <v>27</v>
      </c>
      <c r="EQ172" s="379">
        <v>24</v>
      </c>
      <c r="ER172" s="379">
        <v>17</v>
      </c>
      <c r="ES172" s="379">
        <v>24</v>
      </c>
      <c r="ET172" s="379">
        <v>12</v>
      </c>
      <c r="EU172" s="379">
        <v>12</v>
      </c>
      <c r="EV172" s="379">
        <v>13</v>
      </c>
      <c r="EW172" s="379">
        <v>24</v>
      </c>
      <c r="EX172" s="379">
        <v>13</v>
      </c>
      <c r="EY172" s="379">
        <v>17</v>
      </c>
      <c r="EZ172" s="379">
        <v>8</v>
      </c>
      <c r="FA172" s="379">
        <v>9</v>
      </c>
      <c r="FB172" s="379">
        <v>9</v>
      </c>
      <c r="FC172" s="379">
        <v>16</v>
      </c>
      <c r="FD172" s="379">
        <v>7</v>
      </c>
      <c r="FE172" s="379">
        <v>7</v>
      </c>
      <c r="FF172" s="379">
        <v>6</v>
      </c>
      <c r="FG172" s="379">
        <v>9</v>
      </c>
      <c r="FH172" s="379">
        <v>6</v>
      </c>
      <c r="FI172" s="379">
        <v>6</v>
      </c>
      <c r="FJ172" s="379">
        <v>4</v>
      </c>
      <c r="FK172" s="379">
        <v>6</v>
      </c>
      <c r="FL172" s="379">
        <v>1</v>
      </c>
      <c r="FM172" s="379">
        <v>7</v>
      </c>
      <c r="FN172" s="379">
        <v>2</v>
      </c>
      <c r="FO172" s="379">
        <v>5</v>
      </c>
      <c r="FP172" s="379">
        <v>3</v>
      </c>
      <c r="FQ172" s="379">
        <v>6</v>
      </c>
      <c r="FR172" s="379">
        <v>3</v>
      </c>
      <c r="FS172" s="379">
        <v>6</v>
      </c>
      <c r="FT172" s="379">
        <v>2</v>
      </c>
      <c r="FU172" s="379">
        <v>5</v>
      </c>
      <c r="FV172" s="379">
        <v>5</v>
      </c>
      <c r="FW172" s="379">
        <v>4</v>
      </c>
      <c r="FX172" s="379">
        <v>0</v>
      </c>
      <c r="FY172" s="379">
        <v>2</v>
      </c>
      <c r="FZ172" s="379">
        <v>0</v>
      </c>
      <c r="GA172" s="379">
        <v>2</v>
      </c>
      <c r="GB172" s="379">
        <v>1</v>
      </c>
      <c r="GC172" s="379">
        <v>3</v>
      </c>
      <c r="GD172" s="379">
        <v>1</v>
      </c>
      <c r="GE172" s="379">
        <v>1</v>
      </c>
      <c r="GF172" s="379">
        <v>1</v>
      </c>
      <c r="GG172" s="379">
        <v>0</v>
      </c>
      <c r="GH172" s="379">
        <v>0</v>
      </c>
      <c r="GI172" s="379">
        <v>1</v>
      </c>
      <c r="GJ172" s="379">
        <v>0</v>
      </c>
      <c r="GK172" s="379">
        <v>0</v>
      </c>
      <c r="GL172" s="379">
        <v>0</v>
      </c>
      <c r="GM172" s="379">
        <v>0</v>
      </c>
      <c r="GN172" s="379">
        <v>0</v>
      </c>
      <c r="GO172" s="379">
        <v>0</v>
      </c>
      <c r="GP172" s="379">
        <v>0</v>
      </c>
      <c r="GQ172" s="379">
        <v>0</v>
      </c>
      <c r="GR172" s="379">
        <v>0</v>
      </c>
      <c r="GS172" s="379">
        <v>0</v>
      </c>
      <c r="GT172" s="379">
        <v>0</v>
      </c>
      <c r="GU172" s="379">
        <v>0</v>
      </c>
      <c r="GV172" s="379">
        <v>0</v>
      </c>
      <c r="GW172" s="379">
        <v>0</v>
      </c>
      <c r="GY172">
        <f t="shared" si="2"/>
        <v>1019</v>
      </c>
      <c r="HA172" s="379">
        <v>0</v>
      </c>
      <c r="HB172" s="379">
        <v>0</v>
      </c>
      <c r="HC172" s="379">
        <v>0</v>
      </c>
      <c r="HD172" s="379">
        <v>3</v>
      </c>
      <c r="HE172" s="379">
        <v>3</v>
      </c>
      <c r="HF172" s="379">
        <v>6</v>
      </c>
      <c r="HG172" s="379">
        <v>8</v>
      </c>
      <c r="HH172" s="379">
        <v>1</v>
      </c>
      <c r="HI172" s="379">
        <v>9</v>
      </c>
      <c r="HJ172" s="379">
        <v>0</v>
      </c>
      <c r="HK172" s="379">
        <v>0</v>
      </c>
      <c r="HL172" s="379">
        <v>0</v>
      </c>
      <c r="HM172" s="379">
        <v>2709</v>
      </c>
      <c r="HN172" s="379">
        <v>2891</v>
      </c>
      <c r="HO172" s="379">
        <v>5600</v>
      </c>
    </row>
    <row r="173" spans="1:223" s="379" customFormat="1">
      <c r="A173" s="379" t="s">
        <v>1449</v>
      </c>
      <c r="B173" s="379">
        <v>28</v>
      </c>
      <c r="C173" s="379">
        <v>17</v>
      </c>
      <c r="D173" s="379">
        <v>25</v>
      </c>
      <c r="E173" s="379">
        <v>26</v>
      </c>
      <c r="F173" s="379">
        <v>35</v>
      </c>
      <c r="G173" s="379">
        <v>31</v>
      </c>
      <c r="H173" s="379">
        <v>40</v>
      </c>
      <c r="I173" s="379">
        <v>29</v>
      </c>
      <c r="J173" s="379">
        <v>34</v>
      </c>
      <c r="K173" s="379">
        <v>22</v>
      </c>
      <c r="L173" s="379">
        <v>35</v>
      </c>
      <c r="M173" s="379">
        <v>36</v>
      </c>
      <c r="N173" s="379">
        <v>30</v>
      </c>
      <c r="O173" s="379">
        <v>31</v>
      </c>
      <c r="P173" s="379">
        <v>36</v>
      </c>
      <c r="Q173" s="379">
        <v>33</v>
      </c>
      <c r="R173" s="379">
        <v>28</v>
      </c>
      <c r="S173" s="379">
        <v>27</v>
      </c>
      <c r="T173" s="379">
        <v>43</v>
      </c>
      <c r="U173" s="379">
        <v>36</v>
      </c>
      <c r="V173" s="379">
        <v>32</v>
      </c>
      <c r="W173" s="379">
        <v>25</v>
      </c>
      <c r="X173" s="379">
        <v>34</v>
      </c>
      <c r="Y173" s="379">
        <v>29</v>
      </c>
      <c r="Z173" s="379">
        <v>37</v>
      </c>
      <c r="AA173" s="379">
        <v>26</v>
      </c>
      <c r="AB173" s="379">
        <v>39</v>
      </c>
      <c r="AC173" s="379">
        <v>35</v>
      </c>
      <c r="AD173" s="379">
        <v>28</v>
      </c>
      <c r="AE173" s="379">
        <v>30</v>
      </c>
      <c r="AF173" s="379">
        <v>35</v>
      </c>
      <c r="AG173" s="379">
        <v>43</v>
      </c>
      <c r="AH173" s="379">
        <v>40</v>
      </c>
      <c r="AI173" s="379">
        <v>36</v>
      </c>
      <c r="AJ173" s="379">
        <v>36</v>
      </c>
      <c r="AK173" s="379">
        <v>28</v>
      </c>
      <c r="AL173" s="379">
        <v>27</v>
      </c>
      <c r="AM173" s="379">
        <v>49</v>
      </c>
      <c r="AN173" s="379">
        <v>33</v>
      </c>
      <c r="AO173" s="379">
        <v>34</v>
      </c>
      <c r="AP173" s="379">
        <v>36</v>
      </c>
      <c r="AQ173" s="379">
        <v>28</v>
      </c>
      <c r="AR173" s="379">
        <v>24</v>
      </c>
      <c r="AS173" s="379">
        <v>33</v>
      </c>
      <c r="AT173" s="379">
        <v>32</v>
      </c>
      <c r="AU173" s="379">
        <v>32</v>
      </c>
      <c r="AV173" s="379">
        <v>30</v>
      </c>
      <c r="AW173" s="379">
        <v>41</v>
      </c>
      <c r="AX173" s="379">
        <v>40</v>
      </c>
      <c r="AY173" s="379">
        <v>42</v>
      </c>
      <c r="AZ173" s="379">
        <v>46</v>
      </c>
      <c r="BA173" s="379">
        <v>42</v>
      </c>
      <c r="BB173" s="379">
        <v>41</v>
      </c>
      <c r="BC173" s="379">
        <v>40</v>
      </c>
      <c r="BD173" s="379">
        <v>34</v>
      </c>
      <c r="BE173" s="379">
        <v>34</v>
      </c>
      <c r="BF173" s="379">
        <v>35</v>
      </c>
      <c r="BG173" s="379">
        <v>37</v>
      </c>
      <c r="BH173" s="379">
        <v>42</v>
      </c>
      <c r="BI173" s="379">
        <v>41</v>
      </c>
      <c r="BJ173" s="379">
        <v>32</v>
      </c>
      <c r="BK173" s="379">
        <v>37</v>
      </c>
      <c r="BL173" s="379">
        <v>34</v>
      </c>
      <c r="BM173" s="379">
        <v>29</v>
      </c>
      <c r="BN173" s="379">
        <v>34</v>
      </c>
      <c r="BO173" s="379">
        <v>46</v>
      </c>
      <c r="BP173" s="379">
        <v>30</v>
      </c>
      <c r="BQ173" s="379">
        <v>40</v>
      </c>
      <c r="BR173" s="379">
        <v>31</v>
      </c>
      <c r="BS173" s="379">
        <v>42</v>
      </c>
      <c r="BT173" s="379">
        <v>46</v>
      </c>
      <c r="BU173" s="379">
        <v>34</v>
      </c>
      <c r="BV173" s="379">
        <v>35</v>
      </c>
      <c r="BW173" s="379">
        <v>49</v>
      </c>
      <c r="BX173" s="379">
        <v>43</v>
      </c>
      <c r="BY173" s="379">
        <v>35</v>
      </c>
      <c r="BZ173" s="379">
        <v>47</v>
      </c>
      <c r="CA173" s="379">
        <v>54</v>
      </c>
      <c r="CB173" s="379">
        <v>36</v>
      </c>
      <c r="CC173" s="379">
        <v>45</v>
      </c>
      <c r="CD173" s="379">
        <v>44</v>
      </c>
      <c r="CE173" s="379">
        <v>43</v>
      </c>
      <c r="CF173" s="379">
        <v>40</v>
      </c>
      <c r="CG173" s="379">
        <v>31</v>
      </c>
      <c r="CH173" s="379">
        <v>44</v>
      </c>
      <c r="CI173" s="379">
        <v>44</v>
      </c>
      <c r="CJ173" s="379">
        <v>47</v>
      </c>
      <c r="CK173" s="379">
        <v>56</v>
      </c>
      <c r="CL173" s="379">
        <v>47</v>
      </c>
      <c r="CM173" s="379">
        <v>45</v>
      </c>
      <c r="CN173" s="379">
        <v>58</v>
      </c>
      <c r="CO173" s="379">
        <v>72</v>
      </c>
      <c r="CP173" s="379">
        <v>30</v>
      </c>
      <c r="CQ173" s="379">
        <v>40</v>
      </c>
      <c r="CR173" s="379">
        <v>39</v>
      </c>
      <c r="CS173" s="379">
        <v>63</v>
      </c>
      <c r="CT173" s="379">
        <v>47</v>
      </c>
      <c r="CU173" s="379">
        <v>32</v>
      </c>
      <c r="CV173" s="379">
        <v>35</v>
      </c>
      <c r="CW173" s="379">
        <v>35</v>
      </c>
      <c r="CX173" s="379">
        <v>53</v>
      </c>
      <c r="CY173" s="379">
        <v>35</v>
      </c>
      <c r="CZ173" s="379">
        <v>39</v>
      </c>
      <c r="DA173" s="379">
        <v>55</v>
      </c>
      <c r="DB173" s="379">
        <v>39</v>
      </c>
      <c r="DC173" s="379">
        <v>51</v>
      </c>
      <c r="DD173" s="379">
        <v>39</v>
      </c>
      <c r="DE173" s="379">
        <v>51</v>
      </c>
      <c r="DF173" s="379">
        <v>42</v>
      </c>
      <c r="DG173" s="379">
        <v>45</v>
      </c>
      <c r="DH173" s="379">
        <v>45</v>
      </c>
      <c r="DI173" s="379">
        <v>61</v>
      </c>
      <c r="DJ173" s="379">
        <v>47</v>
      </c>
      <c r="DK173" s="379">
        <v>42</v>
      </c>
      <c r="DL173" s="379">
        <v>30</v>
      </c>
      <c r="DM173" s="379">
        <v>44</v>
      </c>
      <c r="DN173" s="379">
        <v>40</v>
      </c>
      <c r="DO173" s="379">
        <v>45</v>
      </c>
      <c r="DP173" s="379">
        <v>33</v>
      </c>
      <c r="DQ173" s="379">
        <v>31</v>
      </c>
      <c r="DR173" s="379">
        <v>36</v>
      </c>
      <c r="DS173" s="379">
        <v>33</v>
      </c>
      <c r="DT173" s="379">
        <v>29</v>
      </c>
      <c r="DU173" s="379">
        <v>40</v>
      </c>
      <c r="DV173" s="379">
        <v>29</v>
      </c>
      <c r="DW173" s="379">
        <v>41</v>
      </c>
      <c r="DX173" s="379">
        <v>44</v>
      </c>
      <c r="DY173" s="379">
        <v>37</v>
      </c>
      <c r="DZ173" s="379">
        <v>30</v>
      </c>
      <c r="EA173" s="379">
        <v>35</v>
      </c>
      <c r="EB173" s="379">
        <v>27</v>
      </c>
      <c r="EC173" s="379">
        <v>28</v>
      </c>
      <c r="ED173" s="379">
        <v>19</v>
      </c>
      <c r="EE173" s="379">
        <v>25</v>
      </c>
      <c r="EF173" s="379">
        <v>17</v>
      </c>
      <c r="EG173" s="379">
        <v>38</v>
      </c>
      <c r="EH173" s="379">
        <v>19</v>
      </c>
      <c r="EI173" s="379">
        <v>18</v>
      </c>
      <c r="EJ173" s="379">
        <v>19</v>
      </c>
      <c r="EK173" s="379">
        <v>30</v>
      </c>
      <c r="EL173" s="379">
        <v>19</v>
      </c>
      <c r="EM173" s="379">
        <v>20</v>
      </c>
      <c r="EN173" s="379">
        <v>28</v>
      </c>
      <c r="EO173" s="379">
        <v>21</v>
      </c>
      <c r="EP173" s="379">
        <v>27</v>
      </c>
      <c r="EQ173" s="379">
        <v>24</v>
      </c>
      <c r="ER173" s="379">
        <v>17</v>
      </c>
      <c r="ES173" s="379">
        <v>24</v>
      </c>
      <c r="ET173" s="379">
        <v>12</v>
      </c>
      <c r="EU173" s="379">
        <v>12</v>
      </c>
      <c r="EV173" s="379">
        <v>13</v>
      </c>
      <c r="EW173" s="379">
        <v>24</v>
      </c>
      <c r="EX173" s="379">
        <v>13</v>
      </c>
      <c r="EY173" s="379">
        <v>17</v>
      </c>
      <c r="EZ173" s="379">
        <v>8</v>
      </c>
      <c r="FA173" s="379">
        <v>9</v>
      </c>
      <c r="FB173" s="379">
        <v>9</v>
      </c>
      <c r="FC173" s="379">
        <v>16</v>
      </c>
      <c r="FD173" s="379">
        <v>7</v>
      </c>
      <c r="FE173" s="379">
        <v>7</v>
      </c>
      <c r="FF173" s="379">
        <v>6</v>
      </c>
      <c r="FG173" s="379">
        <v>9</v>
      </c>
      <c r="FH173" s="379">
        <v>6</v>
      </c>
      <c r="FI173" s="379">
        <v>6</v>
      </c>
      <c r="FJ173" s="379">
        <v>4</v>
      </c>
      <c r="FK173" s="379">
        <v>6</v>
      </c>
      <c r="FL173" s="379">
        <v>1</v>
      </c>
      <c r="FM173" s="379">
        <v>7</v>
      </c>
      <c r="FN173" s="379">
        <v>2</v>
      </c>
      <c r="FO173" s="379">
        <v>5</v>
      </c>
      <c r="FP173" s="379">
        <v>3</v>
      </c>
      <c r="FQ173" s="379">
        <v>6</v>
      </c>
      <c r="FR173" s="379">
        <v>3</v>
      </c>
      <c r="FS173" s="379">
        <v>6</v>
      </c>
      <c r="FT173" s="379">
        <v>2</v>
      </c>
      <c r="FU173" s="379">
        <v>5</v>
      </c>
      <c r="FV173" s="379">
        <v>5</v>
      </c>
      <c r="FW173" s="379">
        <v>4</v>
      </c>
      <c r="FX173" s="379">
        <v>0</v>
      </c>
      <c r="FY173" s="379">
        <v>2</v>
      </c>
      <c r="FZ173" s="379">
        <v>0</v>
      </c>
      <c r="GA173" s="379">
        <v>2</v>
      </c>
      <c r="GB173" s="379">
        <v>1</v>
      </c>
      <c r="GC173" s="379">
        <v>3</v>
      </c>
      <c r="GD173" s="379">
        <v>1</v>
      </c>
      <c r="GE173" s="379">
        <v>1</v>
      </c>
      <c r="GF173" s="379">
        <v>1</v>
      </c>
      <c r="GG173" s="379">
        <v>0</v>
      </c>
      <c r="GH173" s="379">
        <v>0</v>
      </c>
      <c r="GI173" s="379">
        <v>1</v>
      </c>
      <c r="GJ173" s="379">
        <v>0</v>
      </c>
      <c r="GK173" s="379">
        <v>0</v>
      </c>
      <c r="GL173" s="379">
        <v>0</v>
      </c>
      <c r="GM173" s="379">
        <v>0</v>
      </c>
      <c r="GN173" s="379">
        <v>0</v>
      </c>
      <c r="GO173" s="379">
        <v>0</v>
      </c>
      <c r="GP173" s="379">
        <v>0</v>
      </c>
      <c r="GQ173" s="379">
        <v>0</v>
      </c>
      <c r="GR173" s="379">
        <v>0</v>
      </c>
      <c r="GS173" s="379">
        <v>0</v>
      </c>
      <c r="GT173" s="379">
        <v>0</v>
      </c>
      <c r="GU173" s="379">
        <v>0</v>
      </c>
      <c r="GV173" s="379">
        <v>0</v>
      </c>
      <c r="GW173" s="379">
        <v>0</v>
      </c>
      <c r="GY173">
        <f t="shared" si="2"/>
        <v>1019</v>
      </c>
      <c r="HA173" s="379">
        <v>0</v>
      </c>
      <c r="HB173" s="379">
        <v>0</v>
      </c>
      <c r="HC173" s="379">
        <v>0</v>
      </c>
      <c r="HD173" s="379">
        <v>3</v>
      </c>
      <c r="HE173" s="379">
        <v>3</v>
      </c>
      <c r="HF173" s="379">
        <v>6</v>
      </c>
      <c r="HG173" s="379">
        <v>8</v>
      </c>
      <c r="HH173" s="379">
        <v>1</v>
      </c>
      <c r="HI173" s="379">
        <v>9</v>
      </c>
      <c r="HJ173" s="379">
        <v>0</v>
      </c>
      <c r="HK173" s="379">
        <v>0</v>
      </c>
      <c r="HL173" s="379">
        <v>0</v>
      </c>
      <c r="HM173" s="379">
        <v>2709</v>
      </c>
      <c r="HN173" s="379">
        <v>2891</v>
      </c>
      <c r="HO173" s="379">
        <v>5600</v>
      </c>
    </row>
    <row r="174" spans="1:223" s="371" customFormat="1">
      <c r="A174" s="371" t="s">
        <v>1587</v>
      </c>
      <c r="B174" s="371">
        <v>120</v>
      </c>
      <c r="C174" s="371">
        <v>123</v>
      </c>
      <c r="D174" s="371">
        <v>147</v>
      </c>
      <c r="E174" s="371">
        <v>149</v>
      </c>
      <c r="F174" s="371">
        <v>160</v>
      </c>
      <c r="G174" s="371">
        <v>131</v>
      </c>
      <c r="H174" s="371">
        <v>163</v>
      </c>
      <c r="I174" s="371">
        <v>141</v>
      </c>
      <c r="J174" s="371">
        <v>166</v>
      </c>
      <c r="K174" s="371">
        <v>160</v>
      </c>
      <c r="L174" s="371">
        <v>167</v>
      </c>
      <c r="M174" s="371">
        <v>160</v>
      </c>
      <c r="N174" s="371">
        <v>181</v>
      </c>
      <c r="O174" s="371">
        <v>187</v>
      </c>
      <c r="P174" s="371">
        <v>202</v>
      </c>
      <c r="Q174" s="371">
        <v>170</v>
      </c>
      <c r="R174" s="371">
        <v>231</v>
      </c>
      <c r="S174" s="371">
        <v>212</v>
      </c>
      <c r="T174" s="371">
        <v>177</v>
      </c>
      <c r="U174" s="371">
        <v>179</v>
      </c>
      <c r="V174" s="371">
        <v>198</v>
      </c>
      <c r="W174" s="371">
        <v>194</v>
      </c>
      <c r="X174" s="371">
        <v>222</v>
      </c>
      <c r="Y174" s="371">
        <v>206</v>
      </c>
      <c r="Z174" s="371">
        <v>210</v>
      </c>
      <c r="AA174" s="371">
        <v>212</v>
      </c>
      <c r="AB174" s="371">
        <v>239</v>
      </c>
      <c r="AC174" s="371">
        <v>228</v>
      </c>
      <c r="AD174" s="371">
        <v>235</v>
      </c>
      <c r="AE174" s="371">
        <v>220</v>
      </c>
      <c r="AF174" s="371">
        <v>262</v>
      </c>
      <c r="AG174" s="371">
        <v>215</v>
      </c>
      <c r="AH174" s="371">
        <v>227</v>
      </c>
      <c r="AI174" s="371">
        <v>202</v>
      </c>
      <c r="AJ174" s="371">
        <v>216</v>
      </c>
      <c r="AK174" s="371">
        <v>224</v>
      </c>
      <c r="AL174" s="371">
        <v>306</v>
      </c>
      <c r="AM174" s="371">
        <v>492</v>
      </c>
      <c r="AN174" s="371">
        <v>798</v>
      </c>
      <c r="AO174" s="371">
        <v>1781</v>
      </c>
      <c r="AP174" s="371">
        <v>1041</v>
      </c>
      <c r="AQ174" s="371">
        <v>2240</v>
      </c>
      <c r="AR174" s="371">
        <v>1061</v>
      </c>
      <c r="AS174" s="371">
        <v>2111</v>
      </c>
      <c r="AT174" s="371">
        <v>931</v>
      </c>
      <c r="AU174" s="371">
        <v>1684</v>
      </c>
      <c r="AV174" s="371">
        <v>703</v>
      </c>
      <c r="AW174" s="371">
        <v>999</v>
      </c>
      <c r="AX174" s="371">
        <v>559</v>
      </c>
      <c r="AY174" s="371">
        <v>609</v>
      </c>
      <c r="AZ174" s="371">
        <v>408</v>
      </c>
      <c r="BA174" s="371">
        <v>480</v>
      </c>
      <c r="BB174" s="371">
        <v>330</v>
      </c>
      <c r="BC174" s="371">
        <v>392</v>
      </c>
      <c r="BD174" s="371">
        <v>275</v>
      </c>
      <c r="BE174" s="371">
        <v>311</v>
      </c>
      <c r="BF174" s="371">
        <v>259</v>
      </c>
      <c r="BG174" s="371">
        <v>292</v>
      </c>
      <c r="BH174" s="371">
        <v>262</v>
      </c>
      <c r="BI174" s="371">
        <v>271</v>
      </c>
      <c r="BJ174" s="371">
        <v>228</v>
      </c>
      <c r="BK174" s="371">
        <v>262</v>
      </c>
      <c r="BL174" s="371">
        <v>268</v>
      </c>
      <c r="BM174" s="371">
        <v>240</v>
      </c>
      <c r="BN174" s="371">
        <v>235</v>
      </c>
      <c r="BO174" s="371">
        <v>233</v>
      </c>
      <c r="BP174" s="371">
        <v>218</v>
      </c>
      <c r="BQ174" s="371">
        <v>241</v>
      </c>
      <c r="BR174" s="371">
        <v>237</v>
      </c>
      <c r="BS174" s="371">
        <v>237</v>
      </c>
      <c r="BT174" s="371">
        <v>239</v>
      </c>
      <c r="BU174" s="371">
        <v>264</v>
      </c>
      <c r="BV174" s="371">
        <v>247</v>
      </c>
      <c r="BW174" s="371">
        <v>302</v>
      </c>
      <c r="BX174" s="371">
        <v>237</v>
      </c>
      <c r="BY174" s="371">
        <v>247</v>
      </c>
      <c r="BZ174" s="371">
        <v>246</v>
      </c>
      <c r="CA174" s="371">
        <v>256</v>
      </c>
      <c r="CB174" s="371">
        <v>273</v>
      </c>
      <c r="CC174" s="371">
        <v>272</v>
      </c>
      <c r="CD174" s="371">
        <v>257</v>
      </c>
      <c r="CE174" s="371">
        <v>285</v>
      </c>
      <c r="CF174" s="371">
        <v>263</v>
      </c>
      <c r="CG174" s="371">
        <v>312</v>
      </c>
      <c r="CH174" s="371">
        <v>243</v>
      </c>
      <c r="CI174" s="371">
        <v>270</v>
      </c>
      <c r="CJ174" s="371">
        <v>280</v>
      </c>
      <c r="CK174" s="371">
        <v>287</v>
      </c>
      <c r="CL174" s="371">
        <v>265</v>
      </c>
      <c r="CM174" s="371">
        <v>303</v>
      </c>
      <c r="CN174" s="371">
        <v>290</v>
      </c>
      <c r="CO174" s="371">
        <v>313</v>
      </c>
      <c r="CP174" s="371">
        <v>266</v>
      </c>
      <c r="CQ174" s="371">
        <v>293</v>
      </c>
      <c r="CR174" s="371">
        <v>256</v>
      </c>
      <c r="CS174" s="371">
        <v>285</v>
      </c>
      <c r="CT174" s="371">
        <v>259</v>
      </c>
      <c r="CU174" s="371">
        <v>301</v>
      </c>
      <c r="CV174" s="371">
        <v>279</v>
      </c>
      <c r="CW174" s="371">
        <v>307</v>
      </c>
      <c r="CX174" s="371">
        <v>283</v>
      </c>
      <c r="CY174" s="371">
        <v>328</v>
      </c>
      <c r="CZ174" s="371">
        <v>269</v>
      </c>
      <c r="DA174" s="371">
        <v>298</v>
      </c>
      <c r="DB174" s="371">
        <v>284</v>
      </c>
      <c r="DC174" s="371">
        <v>314</v>
      </c>
      <c r="DD174" s="371">
        <v>275</v>
      </c>
      <c r="DE174" s="371">
        <v>328</v>
      </c>
      <c r="DF174" s="371">
        <v>215</v>
      </c>
      <c r="DG174" s="371">
        <v>300</v>
      </c>
      <c r="DH174" s="371">
        <v>262</v>
      </c>
      <c r="DI174" s="371">
        <v>297</v>
      </c>
      <c r="DJ174" s="371">
        <v>289</v>
      </c>
      <c r="DK174" s="371">
        <v>333</v>
      </c>
      <c r="DL174" s="371">
        <v>252</v>
      </c>
      <c r="DM174" s="371">
        <v>285</v>
      </c>
      <c r="DN174" s="371">
        <v>214</v>
      </c>
      <c r="DO174" s="371">
        <v>305</v>
      </c>
      <c r="DP174" s="371">
        <v>240</v>
      </c>
      <c r="DQ174" s="371">
        <v>315</v>
      </c>
      <c r="DR174" s="371">
        <v>252</v>
      </c>
      <c r="DS174" s="371">
        <v>299</v>
      </c>
      <c r="DT174" s="371">
        <v>230</v>
      </c>
      <c r="DU174" s="371">
        <v>296</v>
      </c>
      <c r="DV174" s="371">
        <v>174</v>
      </c>
      <c r="DW174" s="371">
        <v>282</v>
      </c>
      <c r="DX174" s="371">
        <v>208</v>
      </c>
      <c r="DY174" s="371">
        <v>246</v>
      </c>
      <c r="DZ174" s="371">
        <v>191</v>
      </c>
      <c r="EA174" s="371">
        <v>250</v>
      </c>
      <c r="EB174" s="371">
        <v>182</v>
      </c>
      <c r="EC174" s="371">
        <v>238</v>
      </c>
      <c r="ED174" s="371">
        <v>157</v>
      </c>
      <c r="EE174" s="371">
        <v>241</v>
      </c>
      <c r="EF174" s="371">
        <v>130</v>
      </c>
      <c r="EG174" s="371">
        <v>190</v>
      </c>
      <c r="EH174" s="371">
        <v>156</v>
      </c>
      <c r="EI174" s="371">
        <v>230</v>
      </c>
      <c r="EJ174" s="371">
        <v>138</v>
      </c>
      <c r="EK174" s="371">
        <v>211</v>
      </c>
      <c r="EL174" s="371">
        <v>122</v>
      </c>
      <c r="EM174" s="371">
        <v>187</v>
      </c>
      <c r="EN174" s="371">
        <v>144</v>
      </c>
      <c r="EO174" s="371">
        <v>182</v>
      </c>
      <c r="EP174" s="371">
        <v>99</v>
      </c>
      <c r="EQ174" s="371">
        <v>174</v>
      </c>
      <c r="ER174" s="371">
        <v>120</v>
      </c>
      <c r="ES174" s="371">
        <v>154</v>
      </c>
      <c r="ET174" s="371">
        <v>93</v>
      </c>
      <c r="EU174" s="371">
        <v>144</v>
      </c>
      <c r="EV174" s="371">
        <v>91</v>
      </c>
      <c r="EW174" s="371">
        <v>129</v>
      </c>
      <c r="EX174" s="371">
        <v>112</v>
      </c>
      <c r="EY174" s="371">
        <v>126</v>
      </c>
      <c r="EZ174" s="371">
        <v>79</v>
      </c>
      <c r="FA174" s="371">
        <v>89</v>
      </c>
      <c r="FB174" s="371">
        <v>83</v>
      </c>
      <c r="FC174" s="371">
        <v>98</v>
      </c>
      <c r="FD174" s="371">
        <v>70</v>
      </c>
      <c r="FE174" s="371">
        <v>78</v>
      </c>
      <c r="FF174" s="371">
        <v>45</v>
      </c>
      <c r="FG174" s="371">
        <v>81</v>
      </c>
      <c r="FH174" s="371">
        <v>51</v>
      </c>
      <c r="FI174" s="371">
        <v>81</v>
      </c>
      <c r="FJ174" s="371">
        <v>45</v>
      </c>
      <c r="FK174" s="371">
        <v>57</v>
      </c>
      <c r="FL174" s="371">
        <v>43</v>
      </c>
      <c r="FM174" s="371">
        <v>52</v>
      </c>
      <c r="FN174" s="371">
        <v>46</v>
      </c>
      <c r="FO174" s="371">
        <v>55</v>
      </c>
      <c r="FP174" s="371">
        <v>37</v>
      </c>
      <c r="FQ174" s="371">
        <v>48</v>
      </c>
      <c r="FR174" s="371">
        <v>28</v>
      </c>
      <c r="FS174" s="371">
        <v>36</v>
      </c>
      <c r="FT174" s="371">
        <v>18</v>
      </c>
      <c r="FU174" s="371">
        <v>40</v>
      </c>
      <c r="FV174" s="371">
        <v>26</v>
      </c>
      <c r="FW174" s="371">
        <v>32</v>
      </c>
      <c r="FX174" s="371">
        <v>15</v>
      </c>
      <c r="FY174" s="371">
        <v>20</v>
      </c>
      <c r="FZ174" s="371">
        <v>8</v>
      </c>
      <c r="GA174" s="371">
        <v>16</v>
      </c>
      <c r="GB174" s="371">
        <v>11</v>
      </c>
      <c r="GC174" s="371">
        <v>18</v>
      </c>
      <c r="GD174" s="371">
        <v>5</v>
      </c>
      <c r="GE174" s="371">
        <v>12</v>
      </c>
      <c r="GF174" s="371">
        <v>4</v>
      </c>
      <c r="GG174" s="371">
        <v>11</v>
      </c>
      <c r="GH174" s="371">
        <v>7</v>
      </c>
      <c r="GI174" s="371">
        <v>6</v>
      </c>
      <c r="GJ174" s="371">
        <v>8</v>
      </c>
      <c r="GK174" s="371">
        <v>5</v>
      </c>
      <c r="GL174" s="371">
        <v>1</v>
      </c>
      <c r="GM174" s="371">
        <v>4</v>
      </c>
      <c r="GN174" s="371">
        <v>3</v>
      </c>
      <c r="GO174" s="371">
        <v>3</v>
      </c>
      <c r="GP174" s="371">
        <v>2</v>
      </c>
      <c r="GQ174" s="371">
        <v>2</v>
      </c>
      <c r="GR174" s="371">
        <v>4</v>
      </c>
      <c r="GS174" s="371">
        <v>2</v>
      </c>
      <c r="GT174" s="371">
        <v>1</v>
      </c>
      <c r="GU174" s="371">
        <v>1</v>
      </c>
      <c r="GV174" s="371">
        <v>6</v>
      </c>
      <c r="GW174" s="371">
        <v>6</v>
      </c>
      <c r="GY174">
        <f t="shared" si="2"/>
        <v>7677</v>
      </c>
      <c r="HA174" s="371">
        <v>0</v>
      </c>
      <c r="HB174" s="371">
        <v>0</v>
      </c>
      <c r="HC174" s="371">
        <v>0</v>
      </c>
      <c r="HD174" s="371">
        <v>125</v>
      </c>
      <c r="HE174" s="371">
        <v>76</v>
      </c>
      <c r="HF174" s="371">
        <v>201</v>
      </c>
      <c r="HG174" s="371">
        <v>69</v>
      </c>
      <c r="HH174" s="371">
        <v>48</v>
      </c>
      <c r="HI174" s="371">
        <v>117</v>
      </c>
      <c r="HJ174" s="371">
        <v>40</v>
      </c>
      <c r="HK174" s="371">
        <v>32</v>
      </c>
      <c r="HL174" s="371">
        <v>72</v>
      </c>
      <c r="HM174" s="371">
        <v>21604</v>
      </c>
      <c r="HN174" s="371">
        <v>28176</v>
      </c>
      <c r="HO174" s="371">
        <v>49780</v>
      </c>
    </row>
    <row r="175" spans="1:223" s="371" customFormat="1">
      <c r="A175" s="371" t="s">
        <v>1588</v>
      </c>
      <c r="B175" s="371">
        <v>120</v>
      </c>
      <c r="C175" s="371">
        <v>123</v>
      </c>
      <c r="D175" s="371">
        <v>147</v>
      </c>
      <c r="E175" s="371">
        <v>149</v>
      </c>
      <c r="F175" s="371">
        <v>160</v>
      </c>
      <c r="G175" s="371">
        <v>131</v>
      </c>
      <c r="H175" s="371">
        <v>163</v>
      </c>
      <c r="I175" s="371">
        <v>141</v>
      </c>
      <c r="J175" s="371">
        <v>166</v>
      </c>
      <c r="K175" s="371">
        <v>160</v>
      </c>
      <c r="L175" s="371">
        <v>167</v>
      </c>
      <c r="M175" s="371">
        <v>160</v>
      </c>
      <c r="N175" s="371">
        <v>181</v>
      </c>
      <c r="O175" s="371">
        <v>187</v>
      </c>
      <c r="P175" s="371">
        <v>202</v>
      </c>
      <c r="Q175" s="371">
        <v>170</v>
      </c>
      <c r="R175" s="371">
        <v>231</v>
      </c>
      <c r="S175" s="371">
        <v>212</v>
      </c>
      <c r="T175" s="371">
        <v>177</v>
      </c>
      <c r="U175" s="371">
        <v>179</v>
      </c>
      <c r="V175" s="371">
        <v>198</v>
      </c>
      <c r="W175" s="371">
        <v>194</v>
      </c>
      <c r="X175" s="371">
        <v>222</v>
      </c>
      <c r="Y175" s="371">
        <v>206</v>
      </c>
      <c r="Z175" s="371">
        <v>210</v>
      </c>
      <c r="AA175" s="371">
        <v>212</v>
      </c>
      <c r="AB175" s="371">
        <v>239</v>
      </c>
      <c r="AC175" s="371">
        <v>228</v>
      </c>
      <c r="AD175" s="371">
        <v>235</v>
      </c>
      <c r="AE175" s="371">
        <v>220</v>
      </c>
      <c r="AF175" s="371">
        <v>262</v>
      </c>
      <c r="AG175" s="371">
        <v>215</v>
      </c>
      <c r="AH175" s="371">
        <v>227</v>
      </c>
      <c r="AI175" s="371">
        <v>202</v>
      </c>
      <c r="AJ175" s="371">
        <v>216</v>
      </c>
      <c r="AK175" s="371">
        <v>224</v>
      </c>
      <c r="AL175" s="371">
        <v>306</v>
      </c>
      <c r="AM175" s="371">
        <v>492</v>
      </c>
      <c r="AN175" s="371">
        <v>798</v>
      </c>
      <c r="AO175" s="371">
        <v>1781</v>
      </c>
      <c r="AP175" s="371">
        <v>1041</v>
      </c>
      <c r="AQ175" s="371">
        <v>2240</v>
      </c>
      <c r="AR175" s="371">
        <v>1061</v>
      </c>
      <c r="AS175" s="371">
        <v>2111</v>
      </c>
      <c r="AT175" s="371">
        <v>931</v>
      </c>
      <c r="AU175" s="371">
        <v>1684</v>
      </c>
      <c r="AV175" s="371">
        <v>703</v>
      </c>
      <c r="AW175" s="371">
        <v>999</v>
      </c>
      <c r="AX175" s="371">
        <v>559</v>
      </c>
      <c r="AY175" s="371">
        <v>609</v>
      </c>
      <c r="AZ175" s="371">
        <v>408</v>
      </c>
      <c r="BA175" s="371">
        <v>480</v>
      </c>
      <c r="BB175" s="371">
        <v>330</v>
      </c>
      <c r="BC175" s="371">
        <v>392</v>
      </c>
      <c r="BD175" s="371">
        <v>275</v>
      </c>
      <c r="BE175" s="371">
        <v>311</v>
      </c>
      <c r="BF175" s="371">
        <v>259</v>
      </c>
      <c r="BG175" s="371">
        <v>292</v>
      </c>
      <c r="BH175" s="371">
        <v>262</v>
      </c>
      <c r="BI175" s="371">
        <v>271</v>
      </c>
      <c r="BJ175" s="371">
        <v>228</v>
      </c>
      <c r="BK175" s="371">
        <v>262</v>
      </c>
      <c r="BL175" s="371">
        <v>268</v>
      </c>
      <c r="BM175" s="371">
        <v>240</v>
      </c>
      <c r="BN175" s="371">
        <v>235</v>
      </c>
      <c r="BO175" s="371">
        <v>233</v>
      </c>
      <c r="BP175" s="371">
        <v>218</v>
      </c>
      <c r="BQ175" s="371">
        <v>241</v>
      </c>
      <c r="BR175" s="371">
        <v>237</v>
      </c>
      <c r="BS175" s="371">
        <v>237</v>
      </c>
      <c r="BT175" s="371">
        <v>239</v>
      </c>
      <c r="BU175" s="371">
        <v>264</v>
      </c>
      <c r="BV175" s="371">
        <v>247</v>
      </c>
      <c r="BW175" s="371">
        <v>302</v>
      </c>
      <c r="BX175" s="371">
        <v>237</v>
      </c>
      <c r="BY175" s="371">
        <v>247</v>
      </c>
      <c r="BZ175" s="371">
        <v>246</v>
      </c>
      <c r="CA175" s="371">
        <v>256</v>
      </c>
      <c r="CB175" s="371">
        <v>273</v>
      </c>
      <c r="CC175" s="371">
        <v>272</v>
      </c>
      <c r="CD175" s="371">
        <v>257</v>
      </c>
      <c r="CE175" s="371">
        <v>285</v>
      </c>
      <c r="CF175" s="371">
        <v>263</v>
      </c>
      <c r="CG175" s="371">
        <v>312</v>
      </c>
      <c r="CH175" s="371">
        <v>243</v>
      </c>
      <c r="CI175" s="371">
        <v>270</v>
      </c>
      <c r="CJ175" s="371">
        <v>280</v>
      </c>
      <c r="CK175" s="371">
        <v>287</v>
      </c>
      <c r="CL175" s="371">
        <v>265</v>
      </c>
      <c r="CM175" s="371">
        <v>303</v>
      </c>
      <c r="CN175" s="371">
        <v>290</v>
      </c>
      <c r="CO175" s="371">
        <v>313</v>
      </c>
      <c r="CP175" s="371">
        <v>266</v>
      </c>
      <c r="CQ175" s="371">
        <v>293</v>
      </c>
      <c r="CR175" s="371">
        <v>256</v>
      </c>
      <c r="CS175" s="371">
        <v>285</v>
      </c>
      <c r="CT175" s="371">
        <v>259</v>
      </c>
      <c r="CU175" s="371">
        <v>301</v>
      </c>
      <c r="CV175" s="371">
        <v>279</v>
      </c>
      <c r="CW175" s="371">
        <v>307</v>
      </c>
      <c r="CX175" s="371">
        <v>283</v>
      </c>
      <c r="CY175" s="371">
        <v>328</v>
      </c>
      <c r="CZ175" s="371">
        <v>269</v>
      </c>
      <c r="DA175" s="371">
        <v>298</v>
      </c>
      <c r="DB175" s="371">
        <v>284</v>
      </c>
      <c r="DC175" s="371">
        <v>314</v>
      </c>
      <c r="DD175" s="371">
        <v>275</v>
      </c>
      <c r="DE175" s="371">
        <v>328</v>
      </c>
      <c r="DF175" s="371">
        <v>215</v>
      </c>
      <c r="DG175" s="371">
        <v>300</v>
      </c>
      <c r="DH175" s="371">
        <v>262</v>
      </c>
      <c r="DI175" s="371">
        <v>297</v>
      </c>
      <c r="DJ175" s="371">
        <v>289</v>
      </c>
      <c r="DK175" s="371">
        <v>333</v>
      </c>
      <c r="DL175" s="371">
        <v>252</v>
      </c>
      <c r="DM175" s="371">
        <v>285</v>
      </c>
      <c r="DN175" s="371">
        <v>214</v>
      </c>
      <c r="DO175" s="371">
        <v>305</v>
      </c>
      <c r="DP175" s="371">
        <v>240</v>
      </c>
      <c r="DQ175" s="371">
        <v>315</v>
      </c>
      <c r="DR175" s="371">
        <v>252</v>
      </c>
      <c r="DS175" s="371">
        <v>299</v>
      </c>
      <c r="DT175" s="371">
        <v>230</v>
      </c>
      <c r="DU175" s="371">
        <v>296</v>
      </c>
      <c r="DV175" s="371">
        <v>174</v>
      </c>
      <c r="DW175" s="371">
        <v>282</v>
      </c>
      <c r="DX175" s="371">
        <v>208</v>
      </c>
      <c r="DY175" s="371">
        <v>246</v>
      </c>
      <c r="DZ175" s="371">
        <v>191</v>
      </c>
      <c r="EA175" s="371">
        <v>250</v>
      </c>
      <c r="EB175" s="371">
        <v>182</v>
      </c>
      <c r="EC175" s="371">
        <v>238</v>
      </c>
      <c r="ED175" s="371">
        <v>157</v>
      </c>
      <c r="EE175" s="371">
        <v>241</v>
      </c>
      <c r="EF175" s="371">
        <v>130</v>
      </c>
      <c r="EG175" s="371">
        <v>190</v>
      </c>
      <c r="EH175" s="371">
        <v>156</v>
      </c>
      <c r="EI175" s="371">
        <v>230</v>
      </c>
      <c r="EJ175" s="371">
        <v>138</v>
      </c>
      <c r="EK175" s="371">
        <v>211</v>
      </c>
      <c r="EL175" s="371">
        <v>122</v>
      </c>
      <c r="EM175" s="371">
        <v>187</v>
      </c>
      <c r="EN175" s="371">
        <v>144</v>
      </c>
      <c r="EO175" s="371">
        <v>182</v>
      </c>
      <c r="EP175" s="371">
        <v>99</v>
      </c>
      <c r="EQ175" s="371">
        <v>174</v>
      </c>
      <c r="ER175" s="371">
        <v>120</v>
      </c>
      <c r="ES175" s="371">
        <v>154</v>
      </c>
      <c r="ET175" s="371">
        <v>93</v>
      </c>
      <c r="EU175" s="371">
        <v>144</v>
      </c>
      <c r="EV175" s="371">
        <v>91</v>
      </c>
      <c r="EW175" s="371">
        <v>129</v>
      </c>
      <c r="EX175" s="371">
        <v>112</v>
      </c>
      <c r="EY175" s="371">
        <v>126</v>
      </c>
      <c r="EZ175" s="371">
        <v>79</v>
      </c>
      <c r="FA175" s="371">
        <v>89</v>
      </c>
      <c r="FB175" s="371">
        <v>83</v>
      </c>
      <c r="FC175" s="371">
        <v>98</v>
      </c>
      <c r="FD175" s="371">
        <v>70</v>
      </c>
      <c r="FE175" s="371">
        <v>78</v>
      </c>
      <c r="FF175" s="371">
        <v>45</v>
      </c>
      <c r="FG175" s="371">
        <v>81</v>
      </c>
      <c r="FH175" s="371">
        <v>51</v>
      </c>
      <c r="FI175" s="371">
        <v>81</v>
      </c>
      <c r="FJ175" s="371">
        <v>45</v>
      </c>
      <c r="FK175" s="371">
        <v>57</v>
      </c>
      <c r="FL175" s="371">
        <v>43</v>
      </c>
      <c r="FM175" s="371">
        <v>52</v>
      </c>
      <c r="FN175" s="371">
        <v>46</v>
      </c>
      <c r="FO175" s="371">
        <v>55</v>
      </c>
      <c r="FP175" s="371">
        <v>37</v>
      </c>
      <c r="FQ175" s="371">
        <v>48</v>
      </c>
      <c r="FR175" s="371">
        <v>28</v>
      </c>
      <c r="FS175" s="371">
        <v>36</v>
      </c>
      <c r="FT175" s="371">
        <v>18</v>
      </c>
      <c r="FU175" s="371">
        <v>40</v>
      </c>
      <c r="FV175" s="371">
        <v>26</v>
      </c>
      <c r="FW175" s="371">
        <v>32</v>
      </c>
      <c r="FX175" s="371">
        <v>15</v>
      </c>
      <c r="FY175" s="371">
        <v>20</v>
      </c>
      <c r="FZ175" s="371">
        <v>8</v>
      </c>
      <c r="GA175" s="371">
        <v>16</v>
      </c>
      <c r="GB175" s="371">
        <v>11</v>
      </c>
      <c r="GC175" s="371">
        <v>18</v>
      </c>
      <c r="GD175" s="371">
        <v>5</v>
      </c>
      <c r="GE175" s="371">
        <v>12</v>
      </c>
      <c r="GF175" s="371">
        <v>4</v>
      </c>
      <c r="GG175" s="371">
        <v>11</v>
      </c>
      <c r="GH175" s="371">
        <v>7</v>
      </c>
      <c r="GI175" s="371">
        <v>6</v>
      </c>
      <c r="GJ175" s="371">
        <v>8</v>
      </c>
      <c r="GK175" s="371">
        <v>5</v>
      </c>
      <c r="GL175" s="371">
        <v>1</v>
      </c>
      <c r="GM175" s="371">
        <v>4</v>
      </c>
      <c r="GN175" s="371">
        <v>3</v>
      </c>
      <c r="GO175" s="371">
        <v>3</v>
      </c>
      <c r="GP175" s="371">
        <v>2</v>
      </c>
      <c r="GQ175" s="371">
        <v>2</v>
      </c>
      <c r="GR175" s="371">
        <v>4</v>
      </c>
      <c r="GS175" s="371">
        <v>2</v>
      </c>
      <c r="GT175" s="371">
        <v>1</v>
      </c>
      <c r="GU175" s="371">
        <v>1</v>
      </c>
      <c r="GV175" s="371">
        <v>6</v>
      </c>
      <c r="GW175" s="371">
        <v>6</v>
      </c>
      <c r="GY175">
        <f t="shared" si="2"/>
        <v>7677</v>
      </c>
      <c r="HA175" s="371">
        <v>0</v>
      </c>
      <c r="HB175" s="371">
        <v>0</v>
      </c>
      <c r="HC175" s="371">
        <v>0</v>
      </c>
      <c r="HD175" s="371">
        <v>125</v>
      </c>
      <c r="HE175" s="371">
        <v>76</v>
      </c>
      <c r="HF175" s="371">
        <v>201</v>
      </c>
      <c r="HG175" s="371">
        <v>69</v>
      </c>
      <c r="HH175" s="371">
        <v>48</v>
      </c>
      <c r="HI175" s="371">
        <v>117</v>
      </c>
      <c r="HJ175" s="371">
        <v>40</v>
      </c>
      <c r="HK175" s="371">
        <v>32</v>
      </c>
      <c r="HL175" s="371">
        <v>72</v>
      </c>
      <c r="HM175" s="371">
        <v>21604</v>
      </c>
      <c r="HN175" s="371">
        <v>28176</v>
      </c>
      <c r="HO175" s="371">
        <v>49780</v>
      </c>
    </row>
    <row r="179" spans="14:60">
      <c r="N179" s="386" t="s">
        <v>269</v>
      </c>
      <c r="O179" s="380">
        <f>SUM(B3:AE3)</f>
        <v>140972</v>
      </c>
      <c r="BB179" s="136" t="s">
        <v>1591</v>
      </c>
      <c r="BC179" s="381">
        <f>SUM(AF3:DQ3)</f>
        <v>639768</v>
      </c>
      <c r="BG179" s="390" t="s">
        <v>1592</v>
      </c>
      <c r="BH179" s="391">
        <f>SUM(DR3:GW3)</f>
        <v>170986</v>
      </c>
    </row>
    <row r="181" spans="14:60">
      <c r="BA181" s="385" t="s">
        <v>1590</v>
      </c>
      <c r="BB181" s="384">
        <f>SUM(AF3:CW3)</f>
        <v>488820</v>
      </c>
    </row>
    <row r="182" spans="14:60">
      <c r="AZ182" s="386" t="s">
        <v>183</v>
      </c>
      <c r="BA182" s="386" t="s">
        <v>1593</v>
      </c>
      <c r="BB182" s="380">
        <f>SUM(AG3,AI3,AK3,AM3,AO3,AQ3,AS3,AU3,AW3,AY3,BA3,BC3,BE3,BG3,BI3,BK3,BM3,BO3,BQ3,BS3,BU3,BW3,BY3,CA3,CC3,CE3,CG3,CI3,CK3,CM3,CO3,CQ3,CS3,CU3,CW3)</f>
        <v>245187</v>
      </c>
    </row>
    <row r="184" spans="14:60">
      <c r="AY184" s="410" t="s">
        <v>1601</v>
      </c>
      <c r="AZ184" s="23"/>
      <c r="BA184" s="23"/>
      <c r="BB184" s="411">
        <f>SUM(H3:AS3)</f>
        <v>205641</v>
      </c>
    </row>
  </sheetData>
  <mergeCells count="107">
    <mergeCell ref="HA1:HC1"/>
    <mergeCell ref="HD1:HF1"/>
    <mergeCell ref="HG1:HI1"/>
    <mergeCell ref="HJ1:HL1"/>
    <mergeCell ref="HM1:HO1"/>
    <mergeCell ref="GL1:GM1"/>
    <mergeCell ref="GN1:GO1"/>
    <mergeCell ref="GP1:GQ1"/>
    <mergeCell ref="GR1:GS1"/>
    <mergeCell ref="GT1:GU1"/>
    <mergeCell ref="GV1:GW1"/>
    <mergeCell ref="FZ1:GA1"/>
    <mergeCell ref="GB1:GC1"/>
    <mergeCell ref="GD1:GE1"/>
    <mergeCell ref="GF1:GG1"/>
    <mergeCell ref="GH1:GI1"/>
    <mergeCell ref="GJ1:GK1"/>
    <mergeCell ref="FN1:FO1"/>
    <mergeCell ref="FP1:FQ1"/>
    <mergeCell ref="FR1:FS1"/>
    <mergeCell ref="FT1:FU1"/>
    <mergeCell ref="FV1:FW1"/>
    <mergeCell ref="FX1:FY1"/>
    <mergeCell ref="FB1:FC1"/>
    <mergeCell ref="FD1:FE1"/>
    <mergeCell ref="FF1:FG1"/>
    <mergeCell ref="FH1:FI1"/>
    <mergeCell ref="FJ1:FK1"/>
    <mergeCell ref="FL1:FM1"/>
    <mergeCell ref="EP1:EQ1"/>
    <mergeCell ref="ER1:ES1"/>
    <mergeCell ref="ET1:EU1"/>
    <mergeCell ref="EV1:EW1"/>
    <mergeCell ref="EX1:EY1"/>
    <mergeCell ref="EZ1:FA1"/>
    <mergeCell ref="ED1:EE1"/>
    <mergeCell ref="EF1:EG1"/>
    <mergeCell ref="EH1:EI1"/>
    <mergeCell ref="EJ1:EK1"/>
    <mergeCell ref="EL1:EM1"/>
    <mergeCell ref="EN1:EO1"/>
    <mergeCell ref="DR1:DS1"/>
    <mergeCell ref="DT1:DU1"/>
    <mergeCell ref="DV1:DW1"/>
    <mergeCell ref="DX1:DY1"/>
    <mergeCell ref="DZ1:EA1"/>
    <mergeCell ref="EB1:EC1"/>
    <mergeCell ref="DF1:DG1"/>
    <mergeCell ref="DH1:DI1"/>
    <mergeCell ref="DJ1:DK1"/>
    <mergeCell ref="DL1:DM1"/>
    <mergeCell ref="DN1:DO1"/>
    <mergeCell ref="DP1:DQ1"/>
    <mergeCell ref="CT1:CU1"/>
    <mergeCell ref="CV1:CW1"/>
    <mergeCell ref="CX1:CY1"/>
    <mergeCell ref="CZ1:DA1"/>
    <mergeCell ref="DB1:DC1"/>
    <mergeCell ref="DD1:DE1"/>
    <mergeCell ref="CH1:CI1"/>
    <mergeCell ref="CJ1:CK1"/>
    <mergeCell ref="CL1:CM1"/>
    <mergeCell ref="CN1:CO1"/>
    <mergeCell ref="CP1:CQ1"/>
    <mergeCell ref="CR1:CS1"/>
    <mergeCell ref="BV1:BW1"/>
    <mergeCell ref="BX1:BY1"/>
    <mergeCell ref="BZ1:CA1"/>
    <mergeCell ref="CB1:CC1"/>
    <mergeCell ref="CD1:CE1"/>
    <mergeCell ref="CF1:CG1"/>
    <mergeCell ref="BJ1:BK1"/>
    <mergeCell ref="BL1:BM1"/>
    <mergeCell ref="BN1:BO1"/>
    <mergeCell ref="BP1:BQ1"/>
    <mergeCell ref="BR1:BS1"/>
    <mergeCell ref="BT1:BU1"/>
    <mergeCell ref="AX1:AY1"/>
    <mergeCell ref="AZ1:BA1"/>
    <mergeCell ref="BB1:BC1"/>
    <mergeCell ref="BD1:BE1"/>
    <mergeCell ref="BF1:BG1"/>
    <mergeCell ref="BH1:BI1"/>
    <mergeCell ref="AL1:AM1"/>
    <mergeCell ref="AN1:AO1"/>
    <mergeCell ref="AP1:AQ1"/>
    <mergeCell ref="AR1:AS1"/>
    <mergeCell ref="AT1:AU1"/>
    <mergeCell ref="AV1:AW1"/>
    <mergeCell ref="Z1:AA1"/>
    <mergeCell ref="AB1:AC1"/>
    <mergeCell ref="AD1:AE1"/>
    <mergeCell ref="AF1:AG1"/>
    <mergeCell ref="AH1:AI1"/>
    <mergeCell ref="AJ1:AK1"/>
    <mergeCell ref="N1:O1"/>
    <mergeCell ref="P1:Q1"/>
    <mergeCell ref="R1:S1"/>
    <mergeCell ref="T1:U1"/>
    <mergeCell ref="V1:W1"/>
    <mergeCell ref="X1:Y1"/>
    <mergeCell ref="B1:C1"/>
    <mergeCell ref="D1:E1"/>
    <mergeCell ref="F1:G1"/>
    <mergeCell ref="H1:I1"/>
    <mergeCell ref="J1:K1"/>
    <mergeCell ref="L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59</vt:i4>
      </vt:variant>
      <vt:variant>
        <vt:lpstr>Named Ranges</vt:lpstr>
      </vt:variant>
      <vt:variant>
        <vt:i4>1</vt:i4>
      </vt:variant>
    </vt:vector>
  </HeadingPairs>
  <TitlesOfParts>
    <vt:vector size="60" baseType="lpstr">
      <vt:lpstr>ตัวชี้วัด</vt:lpstr>
      <vt:lpstr>ประชากร64</vt:lpstr>
      <vt:lpstr>1 อัตราเพิ่มของประชากร</vt:lpstr>
      <vt:lpstr>2 ความหนาแน่นของประชากร</vt:lpstr>
      <vt:lpstr>3 อัตราส่วนเพศ</vt:lpstr>
      <vt:lpstr>4 อัตราการสมรส</vt:lpstr>
      <vt:lpstr>5 อัตราการหย่าร้าง</vt:lpstr>
      <vt:lpstr>6 อัตราส่วนพึ่งพิงรวม</vt:lpstr>
      <vt:lpstr>ประชากรปี 63</vt:lpstr>
      <vt:lpstr>ประชากรกลางปี 63</vt:lpstr>
      <vt:lpstr>7 อัตราเจริญพันธุ์ทั่วไป</vt:lpstr>
      <vt:lpstr>8 อัตราเกิดต่อประชากร 1,000 คน</vt:lpstr>
      <vt:lpstr>9 อัตราตายต่อประชากร 1,000 คน</vt:lpstr>
      <vt:lpstr>10 อัตราการตายของทารกต่อการเกิด</vt:lpstr>
      <vt:lpstr>11 อัตราการตายของมารดาต่อการเกิ</vt:lpstr>
      <vt:lpstr>12 อัตราส่วนประชากรต่อแพทย์ </vt:lpstr>
      <vt:lpstr>13 อัตราการว่างงาน</vt:lpstr>
      <vt:lpstr>14 อัตราการมีงานทำ</vt:lpstr>
      <vt:lpstr>15 อัตราเพิ่มของผู้มีงานทำ</vt:lpstr>
      <vt:lpstr>16 อัตราการมีส่วนร่วมในกำลังฯ</vt:lpstr>
      <vt:lpstr>17 อัตราค่าจ้างรายวัน</vt:lpstr>
      <vt:lpstr>18 อัตราการเข้าเรียนระดับ ม.1</vt:lpstr>
      <vt:lpstr>19 อัตราส่วนนักเรียนต่อครู ป.</vt:lpstr>
      <vt:lpstr>19.1 นร.ต่อครู ก่อนป.</vt:lpstr>
      <vt:lpstr>20 อัตราส่วนนร.ต่อครูระดับ ม.</vt:lpstr>
      <vt:lpstr>21.1 อัตราส่วนนักเรียนต่อครู</vt:lpstr>
      <vt:lpstr>21 อัตราส่วน นร.ต่อประชากรในวัย</vt:lpstr>
      <vt:lpstr>22 รายได้เฉลี่ยต่อคนต่อเดือน</vt:lpstr>
      <vt:lpstr>22.1 รายได้เฉลี่ยต่อเดือน_ครัว</vt:lpstr>
      <vt:lpstr>23 ค่าใช้จ่ายเฉลี่ยต่อคนต่อเดือ</vt:lpstr>
      <vt:lpstr>23.1 ใช้จ่ายเฉลี่ยต่อเดือน_ครัว</vt:lpstr>
      <vt:lpstr>23.2 ใช้จ่าฉลี่ยต่อเดือน_ครัว</vt:lpstr>
      <vt:lpstr>24 อัตราการขยายตัวของผลิตภัณฑ์</vt:lpstr>
      <vt:lpstr>25 ผลิตภัณฑ์จังหวัดต่อหัว</vt:lpstr>
      <vt:lpstr>ประกอบ_GDP </vt:lpstr>
      <vt:lpstr>26 สัดส่วนของเนื้อที่ถือครองทาง</vt:lpstr>
      <vt:lpstr>27 อัตราการเปลี่ยนแปลงของรถจดทะ</vt:lpstr>
      <vt:lpstr> 28 สัดส่วนCOM4_62</vt:lpstr>
      <vt:lpstr>28 สัดส่วนของครัวเรือน_COM</vt:lpstr>
      <vt:lpstr>29 สัดส่วน INTER_ 4_62</vt:lpstr>
      <vt:lpstr>29 สัดส่วนครัวเรือน_INTERNET</vt:lpstr>
      <vt:lpstr>30 สัดส่วน_TELEPHONE 4_62</vt:lpstr>
      <vt:lpstr>30 สัดส่วนของครัวเรือน_TELEPHON</vt:lpstr>
      <vt:lpstr>6 ปี COM 4_62</vt:lpstr>
      <vt:lpstr>31 ร้อยละของปชก. 6 ปี_COM</vt:lpstr>
      <vt:lpstr>6 ปี INTER 4_62</vt:lpstr>
      <vt:lpstr>32 ร้อยละของปชก. 6 ปี_INTERNET</vt:lpstr>
      <vt:lpstr>6 ปี TELE 4_62</vt:lpstr>
      <vt:lpstr>33 ร้อยละของปชก. 6 ปี_TELEPHONE</vt:lpstr>
      <vt:lpstr>34 อัตราการเปลี่ยนแปลงของรายได้</vt:lpstr>
      <vt:lpstr>35 อัตราการเปลี่ยนแปลงของนักท่อ</vt:lpstr>
      <vt:lpstr>36 อัตราการเปลี่ยน_ต่างประเทศ</vt:lpstr>
      <vt:lpstr>37 อัตราการเปลี่ยนแปลงของผู้จดท</vt:lpstr>
      <vt:lpstr>38 สัดส่วนเนื้อที่ป่าไม้ต่อเนื้</vt:lpstr>
      <vt:lpstr>39 อัตราน้ำสูญเสียทั้งหมด</vt:lpstr>
      <vt:lpstr>40 อัตราการใช้น้ำ</vt:lpstr>
      <vt:lpstr>อัตรา นร.ต่อครูก่อน ป.</vt:lpstr>
      <vt:lpstr>ประชากรต่อเภสัช</vt:lpstr>
      <vt:lpstr>ประชากรต่อพยาบาล</vt:lpstr>
      <vt:lpstr>ตัวชี้วัด!Print_Area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2023-10-11T07:35:46Z</cp:lastPrinted>
  <dcterms:created xsi:type="dcterms:W3CDTF">2006-02-23T04:03:34Z</dcterms:created>
  <dcterms:modified xsi:type="dcterms:W3CDTF">2023-10-11T07:39:14Z</dcterms:modified>
</cp:coreProperties>
</file>