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ng\Desktop\สรง ไตรมาส 1-2567\"/>
    </mc:Choice>
  </mc:AlternateContent>
  <xr:revisionPtr revIDLastSave="0" documentId="13_ncr:1_{AFC5B96F-E4BF-4E44-A9FA-947D4EAC9054}" xr6:coauthVersionLast="47" xr6:coauthVersionMax="47" xr10:uidLastSave="{00000000-0000-0000-0000-000000000000}"/>
  <bookViews>
    <workbookView xWindow="-120" yWindow="-120" windowWidth="20730" windowHeight="11160" activeTab="2" xr2:uid="{5E0792CE-335F-4A5C-9D5F-A9E8F97B66D8}"/>
  </bookViews>
  <sheets>
    <sheet name="ตารางที่ 1" sheetId="1" r:id="rId1"/>
    <sheet name="ตารางที่ 2" sheetId="8" r:id="rId2"/>
    <sheet name="ตารางที่ 3" sheetId="2" r:id="rId3"/>
    <sheet name="ตารางที่ 4" sheetId="3" r:id="rId4"/>
    <sheet name="ตารางที่ 5" sheetId="4" r:id="rId5"/>
    <sheet name="ตารางที่6" sheetId="9" r:id="rId6"/>
    <sheet name="ตารางที่7" sheetId="7" r:id="rId7"/>
    <sheet name="ตารางที่8 " sheetId="10" r:id="rId8"/>
    <sheet name="ตารางที่8  (2)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1" i="1"/>
  <c r="C22" i="1"/>
  <c r="C23" i="1"/>
  <c r="D29" i="7"/>
  <c r="D28" i="7"/>
  <c r="D30" i="7"/>
  <c r="B30" i="7"/>
  <c r="B18" i="9"/>
  <c r="B19" i="9"/>
  <c r="B18" i="4"/>
  <c r="D30" i="3"/>
  <c r="D39" i="3"/>
  <c r="D48" i="3"/>
  <c r="C38" i="3"/>
  <c r="B38" i="3"/>
  <c r="B48" i="3"/>
  <c r="D13" i="8"/>
  <c r="C13" i="8"/>
  <c r="B13" i="8"/>
  <c r="D9" i="8"/>
  <c r="C9" i="8"/>
  <c r="B9" i="8"/>
  <c r="B10" i="7" l="1"/>
  <c r="B21" i="8"/>
  <c r="B22" i="8"/>
  <c r="B23" i="8"/>
  <c r="B24" i="8"/>
  <c r="B26" i="8"/>
  <c r="B27" i="8"/>
  <c r="B30" i="8"/>
  <c r="B31" i="8"/>
  <c r="B32" i="8"/>
  <c r="B34" i="8"/>
  <c r="B25" i="8" l="1"/>
  <c r="B29" i="8"/>
  <c r="D22" i="7"/>
  <c r="D23" i="7"/>
  <c r="D24" i="7"/>
  <c r="C25" i="7"/>
  <c r="B27" i="7"/>
  <c r="C10" i="7"/>
  <c r="D10" i="7"/>
  <c r="D20" i="9"/>
  <c r="C18" i="4"/>
  <c r="C17" i="4"/>
  <c r="C16" i="4"/>
  <c r="D35" i="3"/>
  <c r="D36" i="3"/>
  <c r="D29" i="3"/>
  <c r="D43" i="3"/>
  <c r="D44" i="3"/>
  <c r="D45" i="3"/>
  <c r="D46" i="3"/>
  <c r="D47" i="3"/>
  <c r="C41" i="3"/>
  <c r="C42" i="3"/>
  <c r="C43" i="3"/>
  <c r="C40" i="3"/>
  <c r="C36" i="3"/>
  <c r="C37" i="3"/>
  <c r="B40" i="3"/>
  <c r="B21" i="2"/>
  <c r="B22" i="2"/>
  <c r="B23" i="2"/>
  <c r="B24" i="2"/>
  <c r="B25" i="2"/>
  <c r="C23" i="2"/>
  <c r="C24" i="2"/>
  <c r="C25" i="2"/>
  <c r="D22" i="2"/>
  <c r="C23" i="8"/>
  <c r="G12" i="9"/>
  <c r="H12" i="9"/>
  <c r="F12" i="9"/>
  <c r="G10" i="9"/>
  <c r="H10" i="9"/>
  <c r="F10" i="9"/>
  <c r="B34" i="3"/>
  <c r="C11" i="10" l="1"/>
  <c r="D11" i="10"/>
  <c r="C10" i="10"/>
  <c r="D10" i="10"/>
  <c r="B11" i="10"/>
  <c r="B10" i="10"/>
  <c r="A9" i="10"/>
  <c r="A10" i="10"/>
  <c r="A11" i="10"/>
  <c r="B2" i="10"/>
  <c r="C2" i="10"/>
  <c r="D2" i="10"/>
  <c r="C3" i="10"/>
  <c r="A4" i="10"/>
  <c r="D14" i="11"/>
  <c r="C14" i="11"/>
  <c r="B14" i="11"/>
  <c r="D13" i="11"/>
  <c r="C13" i="11"/>
  <c r="B13" i="11"/>
  <c r="B37" i="3"/>
  <c r="B29" i="3"/>
  <c r="B17" i="2"/>
  <c r="C14" i="4"/>
  <c r="D14" i="4"/>
  <c r="C15" i="4"/>
  <c r="D15" i="4"/>
  <c r="D16" i="4"/>
  <c r="D17" i="4"/>
  <c r="D18" i="4"/>
  <c r="B17" i="4"/>
  <c r="B16" i="4"/>
  <c r="B14" i="4"/>
  <c r="B15" i="4"/>
  <c r="C47" i="3" l="1"/>
  <c r="B46" i="3"/>
  <c r="B47" i="3"/>
  <c r="B44" i="3"/>
  <c r="B45" i="3"/>
  <c r="D21" i="8" l="1"/>
  <c r="D35" i="7"/>
  <c r="D23" i="9"/>
  <c r="B23" i="9"/>
  <c r="D34" i="8"/>
  <c r="C34" i="8"/>
  <c r="D24" i="1"/>
  <c r="D19" i="1"/>
  <c r="D25" i="7"/>
  <c r="D27" i="7"/>
  <c r="D31" i="7"/>
  <c r="D32" i="7"/>
  <c r="D33" i="7"/>
  <c r="C23" i="7"/>
  <c r="C24" i="7"/>
  <c r="C27" i="7"/>
  <c r="C28" i="7"/>
  <c r="C31" i="7"/>
  <c r="C32" i="7"/>
  <c r="C33" i="7"/>
  <c r="B24" i="7"/>
  <c r="B25" i="7"/>
  <c r="B28" i="7"/>
  <c r="B26" i="7" s="1"/>
  <c r="B31" i="7"/>
  <c r="B32" i="7"/>
  <c r="B33" i="7"/>
  <c r="B35" i="7"/>
  <c r="B14" i="7"/>
  <c r="D17" i="9"/>
  <c r="D18" i="9"/>
  <c r="D19" i="9"/>
  <c r="D21" i="9"/>
  <c r="D22" i="9"/>
  <c r="C23" i="9"/>
  <c r="C17" i="9"/>
  <c r="C18" i="9"/>
  <c r="C19" i="9"/>
  <c r="C20" i="9"/>
  <c r="C21" i="9"/>
  <c r="C22" i="9"/>
  <c r="B17" i="9"/>
  <c r="B20" i="9"/>
  <c r="B21" i="9"/>
  <c r="B22" i="9"/>
  <c r="D31" i="3"/>
  <c r="D34" i="3"/>
  <c r="D37" i="3"/>
  <c r="D40" i="3"/>
  <c r="D41" i="3"/>
  <c r="D42" i="3"/>
  <c r="C30" i="3"/>
  <c r="C31" i="3"/>
  <c r="C32" i="3"/>
  <c r="C34" i="3"/>
  <c r="C35" i="3"/>
  <c r="C39" i="3"/>
  <c r="C44" i="3"/>
  <c r="C45" i="3"/>
  <c r="C46" i="3"/>
  <c r="B30" i="3"/>
  <c r="B31" i="3"/>
  <c r="B32" i="3"/>
  <c r="B35" i="3"/>
  <c r="B36" i="3"/>
  <c r="B39" i="3"/>
  <c r="B41" i="3"/>
  <c r="B42" i="3"/>
  <c r="B43" i="3"/>
  <c r="D18" i="2"/>
  <c r="D19" i="2"/>
  <c r="D20" i="2"/>
  <c r="D21" i="2"/>
  <c r="D23" i="2"/>
  <c r="D24" i="2"/>
  <c r="D17" i="2"/>
  <c r="C18" i="2"/>
  <c r="C19" i="2"/>
  <c r="C20" i="2"/>
  <c r="C21" i="2"/>
  <c r="C22" i="2"/>
  <c r="B18" i="2"/>
  <c r="B19" i="2"/>
  <c r="B20" i="2"/>
  <c r="C31" i="8"/>
  <c r="C32" i="8"/>
  <c r="D27" i="8"/>
  <c r="C27" i="8"/>
  <c r="D22" i="8"/>
  <c r="D23" i="8"/>
  <c r="D24" i="8"/>
  <c r="C24" i="8"/>
  <c r="D18" i="1"/>
  <c r="B23" i="1"/>
  <c r="B24" i="1"/>
  <c r="B19" i="1"/>
  <c r="D21" i="1"/>
  <c r="C16" i="9"/>
  <c r="C29" i="3"/>
  <c r="C22" i="7"/>
  <c r="B22" i="7"/>
  <c r="D17" i="1"/>
  <c r="D22" i="1"/>
  <c r="D23" i="1"/>
  <c r="D16" i="1"/>
  <c r="D26" i="8"/>
  <c r="D30" i="8"/>
  <c r="D31" i="8"/>
  <c r="D32" i="8"/>
  <c r="C26" i="8"/>
  <c r="C30" i="8"/>
  <c r="C21" i="8"/>
  <c r="C35" i="7"/>
  <c r="B16" i="9"/>
  <c r="D14" i="7"/>
  <c r="C14" i="7"/>
  <c r="C25" i="8" l="1"/>
  <c r="D25" i="8"/>
  <c r="H22" i="9"/>
  <c r="H20" i="9"/>
  <c r="G20" i="9"/>
  <c r="G22" i="9"/>
  <c r="F20" i="9"/>
  <c r="F22" i="9"/>
  <c r="C26" i="7"/>
  <c r="D29" i="8"/>
  <c r="C30" i="7"/>
  <c r="C29" i="8"/>
  <c r="B16" i="1"/>
  <c r="C17" i="2"/>
  <c r="B22" i="1"/>
  <c r="B18" i="1"/>
  <c r="B17" i="1"/>
  <c r="B21" i="1"/>
</calcChain>
</file>

<file path=xl/sharedStrings.xml><?xml version="1.0" encoding="utf-8"?>
<sst xmlns="http://schemas.openxmlformats.org/spreadsheetml/2006/main" count="322" uniqueCount="103">
  <si>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</si>
  <si>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</si>
  <si>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</si>
  <si>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</si>
  <si>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</si>
  <si>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</si>
  <si>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</si>
  <si>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</si>
  <si>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</si>
  <si>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</si>
  <si>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</si>
  <si>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</si>
  <si>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</si>
  <si>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</si>
  <si>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จำนวน</t>
  </si>
  <si>
    <t>อาชีพ</t>
  </si>
  <si>
    <t xml:space="preserve">          ชาย</t>
  </si>
  <si>
    <t xml:space="preserve">          หญิง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</si>
  <si>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</si>
  <si>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</si>
  <si>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</si>
  <si>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</si>
  <si>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</si>
  <si>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</si>
  <si>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</si>
  <si>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</si>
  <si>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</si>
  <si>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</si>
  <si>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 xml:space="preserve">          รวม</t>
  </si>
  <si>
    <t>อุตสาหกรรม</t>
  </si>
  <si>
    <t>1. เกษตรกรรม การป่าไม้ และการประมง</t>
  </si>
  <si>
    <t>2. การทำเหมืองแร่ 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</si>
  <si>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</si>
  <si>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</si>
  <si>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</si>
  <si>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</si>
  <si>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</si>
  <si>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>8. การขนส่ง สถานที่เก็บสินค้า และการคมนาคม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</si>
  <si>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</si>
  <si>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</si>
  <si>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</si>
  <si>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</si>
  <si>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</si>
  <si>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</si>
  <si>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</si>
  <si>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</si>
  <si>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</si>
  <si>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ศิลปะความบันเทิงนันทนาการ</t>
  </si>
  <si>
    <t xml:space="preserve">19. กิจกรรมบริการด้านอื่นๆ 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</si>
  <si>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</si>
  <si>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</si>
  <si>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</si>
  <si>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</si>
  <si>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</si>
  <si>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</si>
  <si>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</si>
  <si>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</si>
  <si>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</si>
  <si>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</si>
  <si>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2.  1- 9 ชั่วโมง</t>
  </si>
  <si>
    <t>8.  50 ชั่วโมงขึ้นไป</t>
  </si>
  <si>
    <t>ชั่วโมงการทำงาน</t>
  </si>
  <si>
    <t xml:space="preserve">ตารางที่ 2 จำนวนผู้มีอายุ 15 ปีขึ้นไป จำแนกตามระดับการศึกษาที่สำเร็จ และเพศ
</t>
  </si>
  <si>
    <t xml:space="preserve">ระดับการศึกษาที่สำเร็จ 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</si>
  <si>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</si>
  <si>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</si>
  <si>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</si>
  <si>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</si>
  <si>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</si>
  <si>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</si>
  <si>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</si>
  <si>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</si>
  <si>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</si>
  <si>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</si>
  <si>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</si>
  <si>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</si>
  <si>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</si>
  <si>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ระดับการศึกษาที่สำเร็จ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</si>
  <si>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</si>
  <si>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</si>
  <si>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</si>
  <si>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</si>
  <si>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</si>
  <si>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</si>
  <si>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สถานภาพแรงงาน </t>
  </si>
  <si>
    <t xml:space="preserve">ร้อยละ </t>
  </si>
  <si>
    <t xml:space="preserve">รวม </t>
  </si>
  <si>
    <t>1/ ผู้ไม่ได้ทำงานในสัปดาห์การสำรวจ แต่มีงานประจำทำ</t>
  </si>
  <si>
    <t xml:space="preserve">ตารางที่ 3  จำนวนและร้อยละของผู้มีงานทำ จำแนกตามอาชีพ และเพศ </t>
  </si>
  <si>
    <t>ตารางที่ 5 จำนวนและร้อยละของผู้มีงานทำ จำแนกตามสถานภาพการทำงาน และเพศ</t>
  </si>
  <si>
    <t>ตารางที่ 6 จำนวนและร้อยละของผู้มีงานทำ จำแนกตามชั่วโมงการทำงานต่อสัปดาห์ และเพศ</t>
  </si>
  <si>
    <t>ตารางที่ 7 จำนวนและร้อยละของผู้มีงานทำ จำแนกตามระดับการศึกษาที่สำเร็จ และเพศ</t>
  </si>
  <si>
    <t xml:space="preserve">ตารางที่ 4 จำนวนและร้อยละของผู้มีงานทำ จำแนกตามอุตสาหกรรม และเพศ </t>
  </si>
  <si>
    <t>ตารางที่ 8 จำนวนและร้อยละของผู้เสมือนว่างงาน จำแนกตามกิจกรรมทางเศรษฐกิจ และเพศ</t>
  </si>
  <si>
    <t>ภาคเกษตร</t>
  </si>
  <si>
    <t>นอกภาคเกษตร</t>
  </si>
  <si>
    <t>ภาคและเพศ</t>
  </si>
  <si>
    <t>กิจกรรมทางเศรษฐกิจ</t>
  </si>
  <si>
    <t>n.a.</t>
  </si>
  <si>
    <t>หมายเหตุ :   "n.a." ไม่มีข้อมูล</t>
  </si>
  <si>
    <r>
      <t>1.      0 ชั่วโมง</t>
    </r>
    <r>
      <rPr>
        <vertAlign val="superscript"/>
        <sz val="14"/>
        <rFont val="TH Sarabun New"/>
        <family val="2"/>
      </rPr>
      <t>1/</t>
    </r>
  </si>
  <si>
    <t>6.  อุดมศึกษา</t>
  </si>
  <si>
    <t xml:space="preserve">                 "0.0"มีข้อมูลแต่น้อยกว่า "0.1"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</si>
</sst>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-* #,##0.0_-;\-* #,##0.0_-;_-* &quot;-&quot;?_-;_-@_-"/>
    <numFmt numFmtId="191" formatCode="0.000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1"/>
      <name val="TH Sarabun New"/>
      <family val="2"/>
    </font>
    <font>
      <b/>
      <sz val="14"/>
      <color theme="1"/>
      <name val="TH Sarabun New"/>
      <family val="2"/>
    </font>
    <font>
      <b/>
      <sz val="15"/>
      <color indexed="8"/>
      <name val="TH Sarabun New"/>
      <family val="2"/>
    </font>
    <font>
      <sz val="16"/>
      <color theme="1"/>
      <name val="TH Sarabun New"/>
      <family val="2"/>
    </font>
    <font>
      <sz val="14"/>
      <color indexed="8"/>
      <name val="TH Sarabun New"/>
      <family val="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vertAlign val="superscript"/>
      <sz val="14"/>
      <name val="TH Sarabun New"/>
      <family val="2"/>
    </font>
    <font>
      <sz val="15"/>
      <color theme="1"/>
      <name val="TH Sarabun New"/>
      <family val="2"/>
    </font>
    <font>
      <sz val="12"/>
      <color theme="1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 New"/>
      <family val="2"/>
    </font>
    <font>
      <sz val="15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87" fontId="6" fillId="0" borderId="0" xfId="1" applyNumberFormat="1" applyFont="1" applyBorder="1"/>
    <xf numFmtId="0" fontId="6" fillId="0" borderId="0" xfId="0" applyFont="1" applyAlignment="1">
      <alignment horizontal="right"/>
    </xf>
    <xf numFmtId="187" fontId="6" fillId="0" borderId="0" xfId="1" applyNumberFormat="1" applyFont="1" applyFill="1" applyBorder="1"/>
    <xf numFmtId="187" fontId="5" fillId="0" borderId="0" xfId="1" applyNumberFormat="1" applyFont="1" applyBorder="1" applyAlignment="1">
      <alignment horizontal="center"/>
    </xf>
    <xf numFmtId="189" fontId="5" fillId="0" borderId="0" xfId="0" applyNumberFormat="1" applyFont="1"/>
    <xf numFmtId="188" fontId="6" fillId="0" borderId="0" xfId="1" applyNumberFormat="1" applyFont="1" applyBorder="1"/>
    <xf numFmtId="188" fontId="7" fillId="0" borderId="0" xfId="1" applyNumberFormat="1" applyFont="1" applyBorder="1"/>
    <xf numFmtId="0" fontId="8" fillId="0" borderId="0" xfId="0" applyFont="1"/>
    <xf numFmtId="190" fontId="8" fillId="0" borderId="0" xfId="0" applyNumberFormat="1" applyFont="1"/>
    <xf numFmtId="0" fontId="6" fillId="0" borderId="2" xfId="0" applyFont="1" applyBorder="1"/>
    <xf numFmtId="188" fontId="7" fillId="0" borderId="2" xfId="1" applyNumberFormat="1" applyFont="1" applyBorder="1"/>
    <xf numFmtId="188" fontId="6" fillId="0" borderId="2" xfId="1" applyNumberFormat="1" applyFont="1" applyBorder="1"/>
    <xf numFmtId="188" fontId="3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187" fontId="7" fillId="0" borderId="0" xfId="1" applyNumberFormat="1" applyFont="1" applyBorder="1"/>
    <xf numFmtId="188" fontId="6" fillId="0" borderId="0" xfId="1" applyNumberFormat="1" applyFont="1" applyBorder="1" applyAlignment="1">
      <alignment horizontal="right"/>
    </xf>
    <xf numFmtId="190" fontId="3" fillId="0" borderId="0" xfId="0" applyNumberFormat="1" applyFont="1"/>
    <xf numFmtId="0" fontId="11" fillId="0" borderId="0" xfId="0" applyFont="1"/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88" fontId="2" fillId="0" borderId="0" xfId="0" applyNumberFormat="1" applyFont="1"/>
    <xf numFmtId="188" fontId="7" fillId="0" borderId="0" xfId="0" applyNumberFormat="1" applyFont="1"/>
    <xf numFmtId="0" fontId="12" fillId="0" borderId="2" xfId="0" quotePrefix="1" applyFont="1" applyBorder="1" applyAlignment="1">
      <alignment horizontal="left" vertical="center"/>
    </xf>
    <xf numFmtId="187" fontId="6" fillId="0" borderId="2" xfId="1" applyNumberFormat="1" applyFont="1" applyBorder="1" applyAlignment="1">
      <alignment horizontal="right"/>
    </xf>
    <xf numFmtId="188" fontId="11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189" fontId="3" fillId="0" borderId="0" xfId="0" applyNumberFormat="1" applyFont="1"/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88" fontId="15" fillId="0" borderId="0" xfId="1" applyNumberFormat="1" applyFont="1" applyBorder="1" applyAlignment="1">
      <alignment horizontal="right"/>
    </xf>
    <xf numFmtId="0" fontId="1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188" fontId="4" fillId="0" borderId="0" xfId="1" applyNumberFormat="1" applyFont="1" applyBorder="1" applyAlignment="1">
      <alignment horizontal="right"/>
    </xf>
    <xf numFmtId="188" fontId="15" fillId="0" borderId="0" xfId="1" applyNumberFormat="1" applyFont="1" applyBorder="1"/>
    <xf numFmtId="0" fontId="14" fillId="0" borderId="2" xfId="0" applyFont="1" applyBorder="1" applyAlignment="1">
      <alignment horizontal="left" vertical="center"/>
    </xf>
    <xf numFmtId="188" fontId="15" fillId="0" borderId="2" xfId="1" applyNumberFormat="1" applyFont="1" applyBorder="1" applyAlignment="1">
      <alignment horizontal="right"/>
    </xf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87" fontId="11" fillId="0" borderId="0" xfId="0" applyNumberFormat="1" applyFont="1"/>
    <xf numFmtId="0" fontId="5" fillId="0" borderId="0" xfId="0" applyFont="1"/>
    <xf numFmtId="189" fontId="6" fillId="0" borderId="0" xfId="0" applyNumberFormat="1" applyFont="1"/>
    <xf numFmtId="0" fontId="12" fillId="0" borderId="2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187" fontId="6" fillId="0" borderId="0" xfId="0" applyNumberFormat="1" applyFont="1"/>
    <xf numFmtId="188" fontId="2" fillId="0" borderId="0" xfId="1" applyNumberFormat="1" applyFont="1" applyFill="1" applyBorder="1"/>
    <xf numFmtId="0" fontId="7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6" fillId="2" borderId="0" xfId="1" applyNumberFormat="1" applyFont="1" applyFill="1" applyBorder="1"/>
    <xf numFmtId="187" fontId="5" fillId="0" borderId="0" xfId="0" applyNumberFormat="1" applyFont="1"/>
    <xf numFmtId="188" fontId="6" fillId="0" borderId="0" xfId="1" quotePrefix="1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187" fontId="5" fillId="0" borderId="3" xfId="1" applyNumberFormat="1" applyFont="1" applyBorder="1"/>
    <xf numFmtId="0" fontId="6" fillId="0" borderId="3" xfId="0" applyFont="1" applyBorder="1"/>
    <xf numFmtId="187" fontId="7" fillId="0" borderId="3" xfId="1" applyNumberFormat="1" applyFont="1" applyBorder="1"/>
    <xf numFmtId="188" fontId="2" fillId="0" borderId="3" xfId="1" applyNumberFormat="1" applyFont="1" applyFill="1" applyBorder="1"/>
    <xf numFmtId="188" fontId="7" fillId="0" borderId="3" xfId="1" applyNumberFormat="1" applyFont="1" applyBorder="1"/>
    <xf numFmtId="191" fontId="3" fillId="0" borderId="0" xfId="0" applyNumberFormat="1" applyFont="1"/>
    <xf numFmtId="188" fontId="15" fillId="0" borderId="0" xfId="1" quotePrefix="1" applyNumberFormat="1" applyFont="1" applyBorder="1" applyAlignment="1">
      <alignment horizontal="right"/>
    </xf>
    <xf numFmtId="43" fontId="3" fillId="0" borderId="0" xfId="0" applyNumberFormat="1" applyFont="1"/>
    <xf numFmtId="0" fontId="5" fillId="0" borderId="0" xfId="0" applyFont="1" applyAlignment="1">
      <alignment vertical="center"/>
    </xf>
    <xf numFmtId="189" fontId="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188" fontId="6" fillId="0" borderId="0" xfId="0" applyNumberFormat="1" applyFont="1"/>
    <xf numFmtId="0" fontId="18" fillId="0" borderId="0" xfId="0" applyFont="1"/>
    <xf numFmtId="188" fontId="18" fillId="0" borderId="0" xfId="0" applyNumberFormat="1" applyFont="1"/>
    <xf numFmtId="190" fontId="18" fillId="0" borderId="0" xfId="0" applyNumberFormat="1" applyFont="1"/>
    <xf numFmtId="3" fontId="19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188" fontId="7" fillId="0" borderId="0" xfId="1" applyNumberFormat="1" applyFont="1" applyBorder="1" applyAlignment="1">
      <alignment horizontal="right"/>
    </xf>
    <xf numFmtId="188" fontId="7" fillId="0" borderId="2" xfId="1" applyNumberFormat="1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188" fontId="9" fillId="2" borderId="0" xfId="1" applyNumberFormat="1" applyFont="1" applyFill="1" applyBorder="1"/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17" fillId="0" borderId="0" xfId="1" applyNumberFormat="1" applyFont="1" applyBorder="1" applyAlignment="1">
      <alignment horizontal="center"/>
    </xf>
    <xf numFmtId="3" fontId="21" fillId="0" borderId="0" xfId="0" applyNumberFormat="1" applyFont="1"/>
    <xf numFmtId="3" fontId="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7" fillId="0" borderId="0" xfId="0" applyNumberFormat="1" applyFo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F058-74C3-410C-9EEF-8AF2D7CE922A}">
  <sheetPr>
    <tabColor theme="2"/>
  </sheetPr>
  <dimension ref="A1:G25"/>
  <sheetViews>
    <sheetView zoomScale="89" zoomScaleNormal="89" workbookViewId="0"/>
  </sheetViews>
  <sheetFormatPr defaultColWidth="9" defaultRowHeight="17.25" x14ac:dyDescent="0.4"/>
  <cols>
    <col min="1" max="1" width="23.25" style="2" customWidth="1"/>
    <col min="2" max="4" width="17.625" style="2" customWidth="1"/>
    <col min="5" max="6" width="9" style="2"/>
    <col min="7" max="7" width="10.375" style="2" bestFit="1" customWidth="1"/>
    <col min="8" max="16384" width="9" style="2"/>
  </cols>
  <sheetData>
    <row r="1" spans="1:7" ht="27" customHeight="1" x14ac:dyDescent="0.55000000000000004">
      <c r="A1" s="1" t="s">
        <v>83</v>
      </c>
      <c r="B1" s="1"/>
      <c r="C1" s="1"/>
      <c r="D1" s="1"/>
    </row>
    <row r="2" spans="1:7" ht="27" customHeight="1" x14ac:dyDescent="0.55000000000000004">
      <c r="A2" s="3" t="s">
        <v>84</v>
      </c>
      <c r="B2" s="4" t="s">
        <v>0</v>
      </c>
      <c r="C2" s="4" t="s">
        <v>1</v>
      </c>
      <c r="D2" s="4" t="s">
        <v>2</v>
      </c>
    </row>
    <row r="3" spans="1:7" ht="27" customHeight="1" x14ac:dyDescent="0.55000000000000004">
      <c r="A3" s="5"/>
      <c r="B3" s="6"/>
      <c r="C3" s="6" t="s">
        <v>14</v>
      </c>
      <c r="D3" s="6"/>
    </row>
    <row r="4" spans="1:7" ht="23.45" customHeight="1" x14ac:dyDescent="0.55000000000000004">
      <c r="A4" s="7" t="s">
        <v>3</v>
      </c>
      <c r="B4" s="100">
        <v>943088</v>
      </c>
      <c r="C4" s="100">
        <v>453442</v>
      </c>
      <c r="D4" s="100">
        <v>489646</v>
      </c>
    </row>
    <row r="5" spans="1:7" ht="23.45" customHeight="1" x14ac:dyDescent="0.5">
      <c r="A5" s="8" t="s">
        <v>4</v>
      </c>
      <c r="B5" s="101">
        <v>651364.13</v>
      </c>
      <c r="C5" s="101">
        <v>362150.27</v>
      </c>
      <c r="D5" s="101">
        <v>289213.86</v>
      </c>
    </row>
    <row r="6" spans="1:7" ht="23.45" customHeight="1" x14ac:dyDescent="0.5">
      <c r="A6" s="8" t="s">
        <v>5</v>
      </c>
      <c r="B6" s="101">
        <v>651364.13</v>
      </c>
      <c r="C6" s="101">
        <v>362150.27</v>
      </c>
      <c r="D6" s="101">
        <v>289213.86</v>
      </c>
    </row>
    <row r="7" spans="1:7" ht="23.45" customHeight="1" x14ac:dyDescent="0.5">
      <c r="A7" s="8" t="s">
        <v>6</v>
      </c>
      <c r="B7" s="101">
        <v>649196.62</v>
      </c>
      <c r="C7" s="101">
        <v>360901.41</v>
      </c>
      <c r="D7" s="101">
        <v>288295.21000000002</v>
      </c>
    </row>
    <row r="8" spans="1:7" ht="23.45" customHeight="1" x14ac:dyDescent="0.5">
      <c r="A8" s="8" t="s">
        <v>7</v>
      </c>
      <c r="B8" s="101">
        <v>2167.5100000000002</v>
      </c>
      <c r="C8" s="101">
        <v>1248.8599999999999</v>
      </c>
      <c r="D8" s="101">
        <v>918.65</v>
      </c>
    </row>
    <row r="9" spans="1:7" ht="23.45" customHeight="1" x14ac:dyDescent="0.5">
      <c r="A9" s="8" t="s">
        <v>8</v>
      </c>
      <c r="B9" s="10" t="s">
        <v>98</v>
      </c>
      <c r="C9" s="10" t="s">
        <v>98</v>
      </c>
      <c r="D9" s="10" t="s">
        <v>98</v>
      </c>
    </row>
    <row r="10" spans="1:7" ht="23.45" customHeight="1" x14ac:dyDescent="0.5">
      <c r="A10" s="8" t="s">
        <v>9</v>
      </c>
      <c r="B10" s="101">
        <v>291723.87</v>
      </c>
      <c r="C10" s="101">
        <v>91291.73</v>
      </c>
      <c r="D10" s="101">
        <v>200432.14</v>
      </c>
    </row>
    <row r="11" spans="1:7" ht="23.45" customHeight="1" x14ac:dyDescent="0.5">
      <c r="A11" s="8" t="s">
        <v>10</v>
      </c>
      <c r="B11" s="101">
        <v>119191.59</v>
      </c>
      <c r="C11" s="101">
        <v>8919.3700000000008</v>
      </c>
      <c r="D11" s="101">
        <v>110272.22</v>
      </c>
      <c r="G11" s="8"/>
    </row>
    <row r="12" spans="1:7" ht="23.45" customHeight="1" x14ac:dyDescent="0.5">
      <c r="A12" s="8" t="s">
        <v>11</v>
      </c>
      <c r="B12" s="101">
        <v>73724.09</v>
      </c>
      <c r="C12" s="101">
        <v>32650.04</v>
      </c>
      <c r="D12" s="101">
        <v>41074.050000000003</v>
      </c>
      <c r="G12" s="11"/>
    </row>
    <row r="13" spans="1:7" ht="23.45" customHeight="1" x14ac:dyDescent="0.5">
      <c r="A13" s="8" t="s">
        <v>12</v>
      </c>
      <c r="B13" s="101">
        <v>98808</v>
      </c>
      <c r="C13" s="101">
        <v>49722</v>
      </c>
      <c r="D13" s="101">
        <v>49086</v>
      </c>
      <c r="G13" s="103"/>
    </row>
    <row r="14" spans="1:7" ht="23.45" customHeight="1" x14ac:dyDescent="0.55000000000000004">
      <c r="A14" s="8"/>
      <c r="B14" s="9"/>
      <c r="C14" s="12" t="s">
        <v>85</v>
      </c>
      <c r="D14" s="9"/>
      <c r="G14" s="103"/>
    </row>
    <row r="15" spans="1:7" ht="23.45" customHeight="1" x14ac:dyDescent="0.55000000000000004">
      <c r="A15" s="7" t="s">
        <v>3</v>
      </c>
      <c r="B15" s="13">
        <v>100</v>
      </c>
      <c r="C15" s="13">
        <v>100</v>
      </c>
      <c r="D15" s="13">
        <v>100</v>
      </c>
      <c r="G15" s="103"/>
    </row>
    <row r="16" spans="1:7" ht="23.45" customHeight="1" x14ac:dyDescent="0.5">
      <c r="A16" s="8" t="s">
        <v>4</v>
      </c>
      <c r="B16" s="27">
        <f>B5*100/$B$4</f>
        <v>69.067163403627234</v>
      </c>
      <c r="C16" s="27">
        <f>C5*100/$C$4</f>
        <v>79.866944394211387</v>
      </c>
      <c r="D16" s="96">
        <f>D5*100/$D$4</f>
        <v>59.065908840264193</v>
      </c>
      <c r="E16" s="16"/>
    </row>
    <row r="17" spans="1:5" ht="23.45" customHeight="1" x14ac:dyDescent="0.5">
      <c r="A17" s="8" t="s">
        <v>5</v>
      </c>
      <c r="B17" s="27">
        <f t="shared" ref="B17:B24" si="0">B6*100/$B$4</f>
        <v>69.067163403627234</v>
      </c>
      <c r="C17" s="27">
        <f t="shared" ref="C17:C23" si="1">C6*100/$C$4</f>
        <v>79.866944394211387</v>
      </c>
      <c r="D17" s="96">
        <f t="shared" ref="D17:D24" si="2">D6*100/$D$4</f>
        <v>59.065908840264193</v>
      </c>
      <c r="E17" s="17"/>
    </row>
    <row r="18" spans="1:5" ht="23.45" customHeight="1" x14ac:dyDescent="0.5">
      <c r="A18" s="8" t="s">
        <v>6</v>
      </c>
      <c r="B18" s="96">
        <f t="shared" si="0"/>
        <v>68.837332253193765</v>
      </c>
      <c r="C18" s="27">
        <f t="shared" si="1"/>
        <v>79.591526589949765</v>
      </c>
      <c r="D18" s="96">
        <f t="shared" si="2"/>
        <v>58.878293706065207</v>
      </c>
      <c r="E18" s="16"/>
    </row>
    <row r="19" spans="1:5" ht="23.45" customHeight="1" x14ac:dyDescent="0.5">
      <c r="A19" s="8" t="s">
        <v>7</v>
      </c>
      <c r="B19" s="96">
        <f t="shared" si="0"/>
        <v>0.22983115043346966</v>
      </c>
      <c r="C19" s="27">
        <f t="shared" si="1"/>
        <v>0.27541780426162549</v>
      </c>
      <c r="D19" s="96">
        <f t="shared" si="2"/>
        <v>0.18761513419899273</v>
      </c>
      <c r="E19" s="16"/>
    </row>
    <row r="20" spans="1:5" ht="23.45" customHeight="1" x14ac:dyDescent="0.5">
      <c r="A20" s="8" t="s">
        <v>8</v>
      </c>
      <c r="B20" s="10" t="s">
        <v>98</v>
      </c>
      <c r="C20" s="10" t="s">
        <v>98</v>
      </c>
      <c r="D20" s="10" t="s">
        <v>98</v>
      </c>
    </row>
    <row r="21" spans="1:5" ht="23.45" customHeight="1" x14ac:dyDescent="0.5">
      <c r="A21" s="8" t="s">
        <v>9</v>
      </c>
      <c r="B21" s="96">
        <f t="shared" si="0"/>
        <v>30.932836596372766</v>
      </c>
      <c r="C21" s="27">
        <f t="shared" si="1"/>
        <v>20.133055605788613</v>
      </c>
      <c r="D21" s="27">
        <f t="shared" si="2"/>
        <v>40.934091159735807</v>
      </c>
    </row>
    <row r="22" spans="1:5" ht="23.45" customHeight="1" x14ac:dyDescent="0.5">
      <c r="A22" s="8" t="s">
        <v>10</v>
      </c>
      <c r="B22" s="96">
        <f t="shared" si="0"/>
        <v>12.638437770388341</v>
      </c>
      <c r="C22" s="27">
        <f t="shared" si="1"/>
        <v>1.9670365779967451</v>
      </c>
      <c r="D22" s="27">
        <f t="shared" si="2"/>
        <v>22.52080482634393</v>
      </c>
    </row>
    <row r="23" spans="1:5" ht="23.45" customHeight="1" x14ac:dyDescent="0.5">
      <c r="A23" s="8" t="s">
        <v>11</v>
      </c>
      <c r="B23" s="96">
        <f t="shared" si="0"/>
        <v>7.8173076107425814</v>
      </c>
      <c r="C23" s="27">
        <f t="shared" si="1"/>
        <v>7.2004887063836165</v>
      </c>
      <c r="D23" s="27">
        <f t="shared" si="2"/>
        <v>8.3885194609983547</v>
      </c>
    </row>
    <row r="24" spans="1:5" ht="23.45" customHeight="1" x14ac:dyDescent="0.5">
      <c r="A24" s="18" t="s">
        <v>12</v>
      </c>
      <c r="B24" s="97">
        <f t="shared" si="0"/>
        <v>10.477071068659553</v>
      </c>
      <c r="C24" s="98">
        <v>10.9</v>
      </c>
      <c r="D24" s="98">
        <f t="shared" si="2"/>
        <v>10.02479342218664</v>
      </c>
    </row>
    <row r="25" spans="1:5" ht="21.75" x14ac:dyDescent="0.5">
      <c r="A25" s="8" t="s">
        <v>99</v>
      </c>
      <c r="B25" s="21"/>
    </row>
  </sheetData>
  <pageMargins left="1.1023622047244095" right="0.70866141732283472" top="0.5511811023622047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763C-865A-4884-B69C-E52B7C344B1C}">
  <sheetPr>
    <tabColor theme="0"/>
  </sheetPr>
  <dimension ref="A1:D37"/>
  <sheetViews>
    <sheetView zoomScaleNormal="100" workbookViewId="0">
      <selection sqref="A1:D1"/>
    </sheetView>
  </sheetViews>
  <sheetFormatPr defaultColWidth="9" defaultRowHeight="17.25" x14ac:dyDescent="0.4"/>
  <cols>
    <col min="1" max="1" width="26.75" style="2" customWidth="1"/>
    <col min="2" max="4" width="16.625" style="2" customWidth="1"/>
    <col min="5" max="16384" width="9" style="2"/>
  </cols>
  <sheetData>
    <row r="1" spans="1:4" ht="21.75" x14ac:dyDescent="0.5">
      <c r="A1" s="116" t="s">
        <v>62</v>
      </c>
      <c r="B1" s="107"/>
      <c r="C1" s="107"/>
      <c r="D1" s="107"/>
    </row>
    <row r="2" spans="1:4" ht="21.75" x14ac:dyDescent="0.5">
      <c r="A2" s="22" t="s">
        <v>63</v>
      </c>
      <c r="B2" s="23" t="s">
        <v>86</v>
      </c>
      <c r="C2" s="23" t="s">
        <v>1</v>
      </c>
      <c r="D2" s="23" t="s">
        <v>2</v>
      </c>
    </row>
    <row r="3" spans="1:4" ht="21.75" x14ac:dyDescent="0.5">
      <c r="A3" s="24"/>
      <c r="B3" s="25"/>
      <c r="C3" s="25" t="s">
        <v>14</v>
      </c>
      <c r="D3" s="25"/>
    </row>
    <row r="4" spans="1:4" ht="19.5" customHeight="1" x14ac:dyDescent="0.55000000000000004">
      <c r="A4" s="7" t="s">
        <v>3</v>
      </c>
      <c r="B4" s="100">
        <v>943088</v>
      </c>
      <c r="C4" s="100">
        <v>453442</v>
      </c>
      <c r="D4" s="100">
        <v>489646</v>
      </c>
    </row>
    <row r="5" spans="1:4" ht="21.75" x14ac:dyDescent="0.5">
      <c r="A5" s="8" t="s">
        <v>64</v>
      </c>
      <c r="B5" s="101">
        <v>43449.27</v>
      </c>
      <c r="C5" s="101">
        <v>22281.919999999998</v>
      </c>
      <c r="D5" s="101">
        <v>21167.35</v>
      </c>
    </row>
    <row r="6" spans="1:4" ht="21.75" x14ac:dyDescent="0.5">
      <c r="A6" s="8" t="s">
        <v>65</v>
      </c>
      <c r="B6" s="101">
        <v>128019.61</v>
      </c>
      <c r="C6" s="101">
        <v>46814.720000000001</v>
      </c>
      <c r="D6" s="101">
        <v>81204.89</v>
      </c>
    </row>
    <row r="7" spans="1:4" ht="21.75" x14ac:dyDescent="0.5">
      <c r="A7" s="8" t="s">
        <v>66</v>
      </c>
      <c r="B7" s="101">
        <v>239813.6</v>
      </c>
      <c r="C7" s="101">
        <v>117925.51</v>
      </c>
      <c r="D7" s="101">
        <v>121888.09</v>
      </c>
    </row>
    <row r="8" spans="1:4" ht="21.75" x14ac:dyDescent="0.5">
      <c r="A8" s="8" t="s">
        <v>67</v>
      </c>
      <c r="B8" s="101">
        <v>191190.49</v>
      </c>
      <c r="C8" s="101">
        <v>112427.11</v>
      </c>
      <c r="D8" s="101">
        <v>78763.38</v>
      </c>
    </row>
    <row r="9" spans="1:4" ht="21.75" x14ac:dyDescent="0.5">
      <c r="A9" s="8" t="s">
        <v>68</v>
      </c>
      <c r="B9" s="26">
        <f>SUM(B10:B12)</f>
        <v>156114.78999999998</v>
      </c>
      <c r="C9" s="26">
        <f>SUM(C10:C12)</f>
        <v>75671.850000000006</v>
      </c>
      <c r="D9" s="26">
        <f>SUM(D10:D12)</f>
        <v>80442.94</v>
      </c>
    </row>
    <row r="10" spans="1:4" ht="21.75" x14ac:dyDescent="0.5">
      <c r="A10" s="8" t="s">
        <v>69</v>
      </c>
      <c r="B10" s="101">
        <v>117476.76</v>
      </c>
      <c r="C10" s="101">
        <v>57015.16</v>
      </c>
      <c r="D10" s="101">
        <v>60461.599999999999</v>
      </c>
    </row>
    <row r="11" spans="1:4" ht="21.75" x14ac:dyDescent="0.5">
      <c r="A11" s="8" t="s">
        <v>70</v>
      </c>
      <c r="B11" s="101">
        <v>38414.230000000003</v>
      </c>
      <c r="C11" s="101">
        <v>18656.689999999999</v>
      </c>
      <c r="D11" s="101">
        <v>19757.54</v>
      </c>
    </row>
    <row r="12" spans="1:4" ht="21.75" x14ac:dyDescent="0.5">
      <c r="A12" s="8" t="s">
        <v>71</v>
      </c>
      <c r="B12" s="101">
        <v>223.8</v>
      </c>
      <c r="C12" s="101" t="s">
        <v>98</v>
      </c>
      <c r="D12" s="101">
        <v>223.8</v>
      </c>
    </row>
    <row r="13" spans="1:4" ht="21.75" x14ac:dyDescent="0.5">
      <c r="A13" s="8" t="s">
        <v>101</v>
      </c>
      <c r="B13" s="26">
        <f>SUM(B14:B16)</f>
        <v>160429.96</v>
      </c>
      <c r="C13" s="26">
        <f>SUM(C14:C16)</f>
        <v>68236.98000000001</v>
      </c>
      <c r="D13" s="26">
        <f>SUM(D14:D16)</f>
        <v>92192.98</v>
      </c>
    </row>
    <row r="14" spans="1:4" ht="21.75" x14ac:dyDescent="0.5">
      <c r="A14" s="8" t="s">
        <v>72</v>
      </c>
      <c r="B14" s="101">
        <v>110516.95</v>
      </c>
      <c r="C14" s="101">
        <v>42341.82</v>
      </c>
      <c r="D14" s="101">
        <v>68175.13</v>
      </c>
    </row>
    <row r="15" spans="1:4" ht="21.75" x14ac:dyDescent="0.5">
      <c r="A15" s="8" t="s">
        <v>73</v>
      </c>
      <c r="B15" s="101">
        <v>30345.66</v>
      </c>
      <c r="C15" s="101">
        <v>20038.2</v>
      </c>
      <c r="D15" s="101">
        <v>10307.459999999999</v>
      </c>
    </row>
    <row r="16" spans="1:4" ht="21.75" x14ac:dyDescent="0.5">
      <c r="A16" s="8" t="s">
        <v>74</v>
      </c>
      <c r="B16" s="101">
        <v>19567.349999999999</v>
      </c>
      <c r="C16" s="101">
        <v>5856.96</v>
      </c>
      <c r="D16" s="101">
        <v>13710.39</v>
      </c>
    </row>
    <row r="17" spans="1:4" ht="21.75" x14ac:dyDescent="0.5">
      <c r="A17" s="8" t="s">
        <v>75</v>
      </c>
      <c r="B17" s="101" t="s">
        <v>98</v>
      </c>
      <c r="C17" s="101" t="s">
        <v>98</v>
      </c>
      <c r="D17" s="101" t="s">
        <v>98</v>
      </c>
    </row>
    <row r="18" spans="1:4" ht="21.75" x14ac:dyDescent="0.5">
      <c r="A18" s="8" t="s">
        <v>76</v>
      </c>
      <c r="B18" s="101">
        <v>24070.27</v>
      </c>
      <c r="C18" s="101">
        <v>10083.9</v>
      </c>
      <c r="D18" s="101">
        <v>13986.38</v>
      </c>
    </row>
    <row r="19" spans="1:4" ht="18.75" customHeight="1" x14ac:dyDescent="0.55000000000000004">
      <c r="A19" s="8"/>
      <c r="B19" s="9"/>
      <c r="C19" s="102" t="s">
        <v>85</v>
      </c>
      <c r="D19" s="9"/>
    </row>
    <row r="20" spans="1:4" ht="23.25" x14ac:dyDescent="0.55000000000000004">
      <c r="A20" s="7" t="s">
        <v>3</v>
      </c>
      <c r="B20" s="99">
        <v>100</v>
      </c>
      <c r="C20" s="99">
        <v>100</v>
      </c>
      <c r="D20" s="99">
        <v>100</v>
      </c>
    </row>
    <row r="21" spans="1:4" ht="21.75" x14ac:dyDescent="0.5">
      <c r="A21" s="8" t="s">
        <v>64</v>
      </c>
      <c r="B21" s="14">
        <f>B5*100/$B$4</f>
        <v>4.6071278608146855</v>
      </c>
      <c r="C21" s="14">
        <f>C5*100/$C$4</f>
        <v>4.9139515086824774</v>
      </c>
      <c r="D21" s="14">
        <f t="shared" ref="D21:D24" si="0">D5*100/$D$4</f>
        <v>4.3229904870048976</v>
      </c>
    </row>
    <row r="22" spans="1:4" ht="21.75" x14ac:dyDescent="0.5">
      <c r="A22" s="8" t="s">
        <v>65</v>
      </c>
      <c r="B22" s="14">
        <f t="shared" ref="B22:B24" si="1">B6*100/$B$4</f>
        <v>13.574513725124273</v>
      </c>
      <c r="C22" s="14">
        <v>10.4</v>
      </c>
      <c r="D22" s="14">
        <f t="shared" si="0"/>
        <v>16.5844079191906</v>
      </c>
    </row>
    <row r="23" spans="1:4" ht="21.75" x14ac:dyDescent="0.5">
      <c r="A23" s="8" t="s">
        <v>66</v>
      </c>
      <c r="B23" s="14">
        <f t="shared" si="1"/>
        <v>25.42854961573045</v>
      </c>
      <c r="C23" s="14">
        <f t="shared" ref="C23:C24" si="2">C7*100/$C$4</f>
        <v>26.00674617701933</v>
      </c>
      <c r="D23" s="14">
        <f t="shared" si="0"/>
        <v>24.893104406040283</v>
      </c>
    </row>
    <row r="24" spans="1:4" ht="21.75" x14ac:dyDescent="0.5">
      <c r="A24" s="8" t="s">
        <v>67</v>
      </c>
      <c r="B24" s="14">
        <f t="shared" si="1"/>
        <v>20.272815474271756</v>
      </c>
      <c r="C24" s="14">
        <f t="shared" si="2"/>
        <v>24.794154489438561</v>
      </c>
      <c r="D24" s="14">
        <f t="shared" si="0"/>
        <v>16.085780339265511</v>
      </c>
    </row>
    <row r="25" spans="1:4" ht="21.75" x14ac:dyDescent="0.5">
      <c r="A25" s="8" t="s">
        <v>68</v>
      </c>
      <c r="B25" s="14">
        <f>SUM(B26:B27)</f>
        <v>16.529845571145003</v>
      </c>
      <c r="C25" s="14">
        <f t="shared" ref="C25:D25" si="3">SUM(C26:C27)</f>
        <v>16.688319564574961</v>
      </c>
      <c r="D25" s="14">
        <f t="shared" si="3"/>
        <v>16.383089007160276</v>
      </c>
    </row>
    <row r="26" spans="1:4" ht="21.75" x14ac:dyDescent="0.5">
      <c r="A26" s="8" t="s">
        <v>69</v>
      </c>
      <c r="B26" s="14">
        <f>B10*100/$B$4</f>
        <v>12.45660638243727</v>
      </c>
      <c r="C26" s="14">
        <f>C10*100/$C$4</f>
        <v>12.573859501325417</v>
      </c>
      <c r="D26" s="14">
        <f>D10*100/$D$4</f>
        <v>12.348022857329582</v>
      </c>
    </row>
    <row r="27" spans="1:4" ht="21.75" x14ac:dyDescent="0.5">
      <c r="A27" s="8" t="s">
        <v>70</v>
      </c>
      <c r="B27" s="14">
        <f>B11*100/$B$4</f>
        <v>4.0732391887077348</v>
      </c>
      <c r="C27" s="14">
        <f>C11*100/$C$4</f>
        <v>4.1144600632495445</v>
      </c>
      <c r="D27" s="14">
        <f>D11*100/$D$4</f>
        <v>4.0350661498306941</v>
      </c>
    </row>
    <row r="28" spans="1:4" ht="21.75" x14ac:dyDescent="0.5">
      <c r="A28" s="8" t="s">
        <v>71</v>
      </c>
      <c r="B28" s="27" t="s">
        <v>98</v>
      </c>
      <c r="C28" s="27" t="s">
        <v>98</v>
      </c>
      <c r="D28" s="27" t="s">
        <v>98</v>
      </c>
    </row>
    <row r="29" spans="1:4" ht="21.75" x14ac:dyDescent="0.5">
      <c r="A29" s="8" t="s">
        <v>101</v>
      </c>
      <c r="B29" s="14">
        <f>SUM(B30:B32)</f>
        <v>17.01113363758207</v>
      </c>
      <c r="C29" s="27">
        <f>C30+C31+C32</f>
        <v>15.048667745819753</v>
      </c>
      <c r="D29" s="27">
        <f>D30+D31+D32</f>
        <v>18.828496505638768</v>
      </c>
    </row>
    <row r="30" spans="1:4" ht="21.75" x14ac:dyDescent="0.5">
      <c r="A30" s="8" t="s">
        <v>72</v>
      </c>
      <c r="B30" s="14">
        <f>B14*100/$B$4</f>
        <v>11.718625409293724</v>
      </c>
      <c r="C30" s="14">
        <f t="shared" ref="C30:C32" si="4">C14*100/$C$4</f>
        <v>9.3378690108106444</v>
      </c>
      <c r="D30" s="14">
        <f>D14*100/$D$4</f>
        <v>13.923350747274561</v>
      </c>
    </row>
    <row r="31" spans="1:4" ht="21.75" x14ac:dyDescent="0.5">
      <c r="A31" s="8" t="s">
        <v>73</v>
      </c>
      <c r="B31" s="14">
        <f>B15*100/$B$4</f>
        <v>3.2176912440832668</v>
      </c>
      <c r="C31" s="14">
        <f t="shared" si="4"/>
        <v>4.4191318845629652</v>
      </c>
      <c r="D31" s="14">
        <f>D15*100/$D$4</f>
        <v>2.1050840811525058</v>
      </c>
    </row>
    <row r="32" spans="1:4" ht="21.75" x14ac:dyDescent="0.5">
      <c r="A32" s="8" t="s">
        <v>74</v>
      </c>
      <c r="B32" s="14">
        <f>B16*100/$B$4</f>
        <v>2.0748169842050794</v>
      </c>
      <c r="C32" s="14">
        <f t="shared" si="4"/>
        <v>1.291666850446143</v>
      </c>
      <c r="D32" s="14">
        <f>D16*100/$D$4</f>
        <v>2.8000616772117</v>
      </c>
    </row>
    <row r="33" spans="1:4" ht="21.75" x14ac:dyDescent="0.5">
      <c r="A33" s="8" t="s">
        <v>75</v>
      </c>
      <c r="B33" s="27" t="s">
        <v>98</v>
      </c>
      <c r="C33" s="27" t="s">
        <v>98</v>
      </c>
      <c r="D33" s="27" t="s">
        <v>98</v>
      </c>
    </row>
    <row r="34" spans="1:4" ht="21.75" x14ac:dyDescent="0.5">
      <c r="A34" s="18" t="s">
        <v>76</v>
      </c>
      <c r="B34" s="20">
        <f>B18*100/$B$4</f>
        <v>2.5522825017389681</v>
      </c>
      <c r="C34" s="20">
        <f>C18*100/$C$4</f>
        <v>2.2238566343655859</v>
      </c>
      <c r="D34" s="20">
        <f>D18*100/$D$4</f>
        <v>2.8564268879966344</v>
      </c>
    </row>
    <row r="35" spans="1:4" s="91" customFormat="1" ht="18.75" x14ac:dyDescent="0.45">
      <c r="A35" s="91" t="s">
        <v>99</v>
      </c>
      <c r="B35" s="92"/>
      <c r="C35" s="92"/>
      <c r="D35" s="92"/>
    </row>
    <row r="36" spans="1:4" s="91" customFormat="1" ht="18.75" x14ac:dyDescent="0.45">
      <c r="A36" s="91" t="s">
        <v>102</v>
      </c>
      <c r="B36" s="93"/>
      <c r="C36" s="93"/>
      <c r="D36" s="93"/>
    </row>
    <row r="37" spans="1:4" x14ac:dyDescent="0.4">
      <c r="B37" s="28"/>
      <c r="C37" s="28"/>
      <c r="D37" s="28"/>
    </row>
  </sheetData>
  <mergeCells count="1">
    <mergeCell ref="A1:D1"/>
  </mergeCells>
  <pageMargins left="1.1023622047244095" right="0.70866141732283472" top="0.74803149606299213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1AC3-7878-4FC9-A6CD-93682CE3FBF5}">
  <sheetPr>
    <tabColor theme="0"/>
  </sheetPr>
  <dimension ref="A1:D28"/>
  <sheetViews>
    <sheetView tabSelected="1" zoomScaleNormal="100" workbookViewId="0">
      <selection sqref="A1:D1"/>
    </sheetView>
  </sheetViews>
  <sheetFormatPr defaultColWidth="8.875" defaultRowHeight="24" x14ac:dyDescent="0.55000000000000004"/>
  <cols>
    <col min="1" max="1" width="45" style="29" customWidth="1"/>
    <col min="2" max="4" width="12.125" style="29" customWidth="1"/>
    <col min="5" max="16384" width="8.875" style="29"/>
  </cols>
  <sheetData>
    <row r="1" spans="1:4" ht="22.15" customHeight="1" x14ac:dyDescent="0.55000000000000004">
      <c r="A1" s="108" t="s">
        <v>88</v>
      </c>
      <c r="B1" s="108"/>
      <c r="C1" s="108"/>
      <c r="D1" s="108"/>
    </row>
    <row r="2" spans="1:4" ht="22.15" customHeight="1" x14ac:dyDescent="0.55000000000000004">
      <c r="A2" s="30" t="s">
        <v>15</v>
      </c>
      <c r="B2" s="31" t="s">
        <v>28</v>
      </c>
      <c r="C2" s="31" t="s">
        <v>16</v>
      </c>
      <c r="D2" s="31" t="s">
        <v>17</v>
      </c>
    </row>
    <row r="3" spans="1:4" ht="22.15" customHeight="1" x14ac:dyDescent="0.55000000000000004">
      <c r="A3" s="32"/>
      <c r="B3" s="33"/>
      <c r="C3" s="33" t="s">
        <v>14</v>
      </c>
      <c r="D3" s="33"/>
    </row>
    <row r="4" spans="1:4" ht="22.15" customHeight="1" x14ac:dyDescent="0.55000000000000004">
      <c r="A4" s="34" t="s">
        <v>3</v>
      </c>
      <c r="B4" s="100">
        <v>649196.62</v>
      </c>
      <c r="C4" s="100">
        <v>360901.41</v>
      </c>
      <c r="D4" s="100">
        <v>288295.21000000002</v>
      </c>
    </row>
    <row r="5" spans="1:4" ht="28.9" customHeight="1" x14ac:dyDescent="0.55000000000000004">
      <c r="A5" s="35" t="s">
        <v>18</v>
      </c>
      <c r="B5" s="101">
        <v>15773.21</v>
      </c>
      <c r="C5" s="101">
        <v>9566.56</v>
      </c>
      <c r="D5" s="101">
        <v>6206.66</v>
      </c>
    </row>
    <row r="6" spans="1:4" ht="28.9" customHeight="1" x14ac:dyDescent="0.55000000000000004">
      <c r="A6" s="36" t="s">
        <v>19</v>
      </c>
      <c r="B6" s="101">
        <v>20265.349999999999</v>
      </c>
      <c r="C6" s="101">
        <v>5876.89</v>
      </c>
      <c r="D6" s="101">
        <v>14388.47</v>
      </c>
    </row>
    <row r="7" spans="1:4" ht="28.9" customHeight="1" x14ac:dyDescent="0.55000000000000004">
      <c r="A7" s="35" t="s">
        <v>20</v>
      </c>
      <c r="B7" s="101">
        <v>18697.5</v>
      </c>
      <c r="C7" s="101">
        <v>6100.1</v>
      </c>
      <c r="D7" s="101">
        <v>12597.4</v>
      </c>
    </row>
    <row r="8" spans="1:4" ht="28.9" customHeight="1" x14ac:dyDescent="0.55000000000000004">
      <c r="A8" s="36" t="s">
        <v>21</v>
      </c>
      <c r="B8" s="101">
        <v>20093.25</v>
      </c>
      <c r="C8" s="101">
        <v>4928.93</v>
      </c>
      <c r="D8" s="101">
        <v>15164.32</v>
      </c>
    </row>
    <row r="9" spans="1:4" ht="28.9" customHeight="1" x14ac:dyDescent="0.55000000000000004">
      <c r="A9" s="35" t="s">
        <v>22</v>
      </c>
      <c r="B9" s="101">
        <v>105816.4</v>
      </c>
      <c r="C9" s="101">
        <v>34678.019999999997</v>
      </c>
      <c r="D9" s="101">
        <v>71138.38</v>
      </c>
    </row>
    <row r="10" spans="1:4" ht="28.9" customHeight="1" x14ac:dyDescent="0.55000000000000004">
      <c r="A10" s="35" t="s">
        <v>23</v>
      </c>
      <c r="B10" s="101">
        <v>321733.07</v>
      </c>
      <c r="C10" s="101">
        <v>194069.24</v>
      </c>
      <c r="D10" s="101">
        <v>127663.83</v>
      </c>
    </row>
    <row r="11" spans="1:4" ht="28.9" customHeight="1" x14ac:dyDescent="0.55000000000000004">
      <c r="A11" s="35" t="s">
        <v>24</v>
      </c>
      <c r="B11" s="101">
        <v>59227.58</v>
      </c>
      <c r="C11" s="101">
        <v>44204.41</v>
      </c>
      <c r="D11" s="101">
        <v>15023.17</v>
      </c>
    </row>
    <row r="12" spans="1:4" ht="28.9" customHeight="1" x14ac:dyDescent="0.55000000000000004">
      <c r="A12" s="35" t="s">
        <v>25</v>
      </c>
      <c r="B12" s="101">
        <v>28446.69</v>
      </c>
      <c r="C12" s="101">
        <v>25823.06</v>
      </c>
      <c r="D12" s="101">
        <v>2623.63</v>
      </c>
    </row>
    <row r="13" spans="1:4" ht="28.9" customHeight="1" x14ac:dyDescent="0.55000000000000004">
      <c r="A13" s="36" t="s">
        <v>26</v>
      </c>
      <c r="B13" s="101">
        <v>59143.56</v>
      </c>
      <c r="C13" s="101">
        <v>35654.199999999997</v>
      </c>
      <c r="D13" s="101">
        <v>23489.360000000001</v>
      </c>
    </row>
    <row r="14" spans="1:4" ht="28.9" customHeight="1" x14ac:dyDescent="0.55000000000000004">
      <c r="A14" s="35" t="s">
        <v>27</v>
      </c>
      <c r="B14" s="101" t="s">
        <v>98</v>
      </c>
      <c r="C14" s="101" t="s">
        <v>98</v>
      </c>
      <c r="D14" s="101" t="s">
        <v>98</v>
      </c>
    </row>
    <row r="15" spans="1:4" ht="28.9" customHeight="1" x14ac:dyDescent="0.55000000000000004">
      <c r="A15" s="35"/>
      <c r="B15" s="9"/>
      <c r="C15" s="12" t="s">
        <v>85</v>
      </c>
      <c r="D15" s="9"/>
    </row>
    <row r="16" spans="1:4" ht="28.9" customHeight="1" x14ac:dyDescent="0.55000000000000004">
      <c r="A16" s="34" t="s">
        <v>3</v>
      </c>
      <c r="B16" s="37">
        <v>100</v>
      </c>
      <c r="C16" s="37">
        <v>100</v>
      </c>
      <c r="D16" s="37">
        <v>100</v>
      </c>
    </row>
    <row r="17" spans="1:4" ht="25.9" customHeight="1" x14ac:dyDescent="0.55000000000000004">
      <c r="A17" s="35" t="s">
        <v>18</v>
      </c>
      <c r="B17" s="38">
        <f t="shared" ref="B17:B25" si="0">B5*100/$B$4</f>
        <v>2.4296506657721046</v>
      </c>
      <c r="C17" s="38">
        <f>C5*100/$C$4</f>
        <v>2.6507405443497714</v>
      </c>
      <c r="D17" s="38">
        <f>D5*100/$D$4</f>
        <v>2.1528834974400022</v>
      </c>
    </row>
    <row r="18" spans="1:4" ht="25.9" customHeight="1" x14ac:dyDescent="0.55000000000000004">
      <c r="A18" s="36" t="s">
        <v>19</v>
      </c>
      <c r="B18" s="38">
        <f t="shared" si="0"/>
        <v>3.121604360786721</v>
      </c>
      <c r="C18" s="38">
        <f t="shared" ref="C18:C25" si="1">C6*100/$C$4</f>
        <v>1.6283920863595407</v>
      </c>
      <c r="D18" s="38">
        <f t="shared" ref="D18:D24" si="2">D6*100/$D$4</f>
        <v>4.9908807017640004</v>
      </c>
    </row>
    <row r="19" spans="1:4" ht="25.9" customHeight="1" x14ac:dyDescent="0.55000000000000004">
      <c r="A19" s="35" t="s">
        <v>20</v>
      </c>
      <c r="B19" s="38">
        <f t="shared" si="0"/>
        <v>2.8800981742634457</v>
      </c>
      <c r="C19" s="38">
        <f t="shared" si="1"/>
        <v>1.6902400021102717</v>
      </c>
      <c r="D19" s="38">
        <f t="shared" si="2"/>
        <v>4.3696182118322389</v>
      </c>
    </row>
    <row r="20" spans="1:4" ht="25.9" customHeight="1" x14ac:dyDescent="0.55000000000000004">
      <c r="A20" s="36" t="s">
        <v>21</v>
      </c>
      <c r="B20" s="38">
        <f t="shared" si="0"/>
        <v>3.0950946725508213</v>
      </c>
      <c r="C20" s="38">
        <f t="shared" si="1"/>
        <v>1.3657275542370424</v>
      </c>
      <c r="D20" s="38">
        <f t="shared" si="2"/>
        <v>5.2599972091107583</v>
      </c>
    </row>
    <row r="21" spans="1:4" ht="25.9" customHeight="1" x14ac:dyDescent="0.55000000000000004">
      <c r="A21" s="35" t="s">
        <v>22</v>
      </c>
      <c r="B21" s="38">
        <f t="shared" si="0"/>
        <v>16.299591947967937</v>
      </c>
      <c r="C21" s="38">
        <f t="shared" si="1"/>
        <v>9.608723889441162</v>
      </c>
      <c r="D21" s="38">
        <f t="shared" si="2"/>
        <v>24.675533110661114</v>
      </c>
    </row>
    <row r="22" spans="1:4" ht="25.9" customHeight="1" x14ac:dyDescent="0.55000000000000004">
      <c r="A22" s="35" t="s">
        <v>23</v>
      </c>
      <c r="B22" s="38">
        <f t="shared" si="0"/>
        <v>49.558648349093374</v>
      </c>
      <c r="C22" s="38">
        <f t="shared" si="1"/>
        <v>53.77347791464711</v>
      </c>
      <c r="D22" s="38">
        <f t="shared" si="2"/>
        <v>44.282327826397115</v>
      </c>
    </row>
    <row r="23" spans="1:4" ht="25.9" customHeight="1" x14ac:dyDescent="0.55000000000000004">
      <c r="A23" s="35" t="s">
        <v>24</v>
      </c>
      <c r="B23" s="38">
        <f t="shared" si="0"/>
        <v>9.123211393183162</v>
      </c>
      <c r="C23" s="38">
        <f t="shared" si="1"/>
        <v>12.248333970210869</v>
      </c>
      <c r="D23" s="38">
        <f t="shared" si="2"/>
        <v>5.2110369783805979</v>
      </c>
    </row>
    <row r="24" spans="1:4" ht="25.9" customHeight="1" x14ac:dyDescent="0.55000000000000004">
      <c r="A24" s="35" t="s">
        <v>25</v>
      </c>
      <c r="B24" s="38">
        <f t="shared" si="0"/>
        <v>4.3818296527791532</v>
      </c>
      <c r="C24" s="38">
        <f t="shared" si="1"/>
        <v>7.1551563070922892</v>
      </c>
      <c r="D24" s="38">
        <f t="shared" si="2"/>
        <v>0.9100498062385427</v>
      </c>
    </row>
    <row r="25" spans="1:4" ht="25.9" customHeight="1" x14ac:dyDescent="0.55000000000000004">
      <c r="A25" s="36" t="s">
        <v>26</v>
      </c>
      <c r="B25" s="38">
        <f t="shared" si="0"/>
        <v>9.1102692432378962</v>
      </c>
      <c r="C25" s="38">
        <f t="shared" si="1"/>
        <v>9.8792077315519489</v>
      </c>
      <c r="D25" s="38">
        <v>8</v>
      </c>
    </row>
    <row r="26" spans="1:4" ht="25.9" customHeight="1" x14ac:dyDescent="0.55000000000000004">
      <c r="A26" s="39" t="s">
        <v>27</v>
      </c>
      <c r="B26" s="40" t="s">
        <v>98</v>
      </c>
      <c r="C26" s="40" t="s">
        <v>98</v>
      </c>
      <c r="D26" s="40" t="s">
        <v>98</v>
      </c>
    </row>
    <row r="27" spans="1:4" x14ac:dyDescent="0.55000000000000004">
      <c r="A27" s="8" t="s">
        <v>99</v>
      </c>
      <c r="B27" s="41"/>
      <c r="C27" s="41"/>
      <c r="D27" s="41"/>
    </row>
    <row r="28" spans="1:4" x14ac:dyDescent="0.55000000000000004">
      <c r="B28" s="41"/>
      <c r="C28" s="41"/>
      <c r="D28" s="41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D154-50EE-41F3-91BB-1D5B3D6AAC18}">
  <sheetPr>
    <tabColor theme="0"/>
  </sheetPr>
  <dimension ref="A1:H54"/>
  <sheetViews>
    <sheetView topLeftCell="A37" zoomScale="69" zoomScaleNormal="69" workbookViewId="0">
      <selection activeCell="A62" sqref="A62"/>
    </sheetView>
  </sheetViews>
  <sheetFormatPr defaultColWidth="9" defaultRowHeight="17.25" x14ac:dyDescent="0.4"/>
  <cols>
    <col min="1" max="1" width="63.125" style="2" customWidth="1"/>
    <col min="2" max="4" width="22.625" style="2" customWidth="1"/>
    <col min="5" max="16384" width="9" style="2"/>
  </cols>
  <sheetData>
    <row r="1" spans="1:8" ht="19.149999999999999" customHeight="1" x14ac:dyDescent="0.4">
      <c r="A1" s="109" t="s">
        <v>92</v>
      </c>
      <c r="B1" s="109"/>
      <c r="C1" s="109"/>
      <c r="D1" s="109"/>
    </row>
    <row r="2" spans="1:8" ht="19.149999999999999" customHeight="1" x14ac:dyDescent="0.55000000000000004">
      <c r="A2" s="30" t="s">
        <v>29</v>
      </c>
      <c r="B2" s="42" t="s">
        <v>0</v>
      </c>
      <c r="C2" s="42" t="s">
        <v>1</v>
      </c>
      <c r="D2" s="42" t="s">
        <v>2</v>
      </c>
    </row>
    <row r="3" spans="1:8" ht="19.149999999999999" customHeight="1" x14ac:dyDescent="0.55000000000000004">
      <c r="A3" s="32"/>
      <c r="B3" s="43"/>
      <c r="C3" s="43" t="s">
        <v>14</v>
      </c>
      <c r="D3" s="43"/>
    </row>
    <row r="4" spans="1:8" ht="23.25" x14ac:dyDescent="0.55000000000000004">
      <c r="A4" s="34" t="s">
        <v>3</v>
      </c>
      <c r="B4" s="104">
        <v>649196.62</v>
      </c>
      <c r="C4" s="104">
        <v>360901.41</v>
      </c>
      <c r="D4" s="104">
        <v>288295.21000000002</v>
      </c>
      <c r="H4" s="44"/>
    </row>
    <row r="5" spans="1:8" ht="22.15" customHeight="1" x14ac:dyDescent="0.55000000000000004">
      <c r="A5" s="45" t="s">
        <v>30</v>
      </c>
      <c r="B5" s="105">
        <v>339464.83</v>
      </c>
      <c r="C5" s="105">
        <v>209134.78</v>
      </c>
      <c r="D5" s="105">
        <v>130330.05</v>
      </c>
      <c r="F5" s="44"/>
      <c r="G5" s="44"/>
      <c r="H5" s="44"/>
    </row>
    <row r="6" spans="1:8" ht="22.15" customHeight="1" x14ac:dyDescent="0.55000000000000004">
      <c r="A6" s="45" t="s">
        <v>31</v>
      </c>
      <c r="B6" s="105">
        <v>1974.26</v>
      </c>
      <c r="C6" s="105">
        <v>1697.55</v>
      </c>
      <c r="D6" s="105">
        <v>276.70999999999998</v>
      </c>
      <c r="F6" s="44"/>
      <c r="G6" s="44"/>
      <c r="H6" s="44"/>
    </row>
    <row r="7" spans="1:8" ht="22.15" customHeight="1" x14ac:dyDescent="0.55000000000000004">
      <c r="A7" s="46" t="s">
        <v>32</v>
      </c>
      <c r="B7" s="105">
        <v>39448.620000000003</v>
      </c>
      <c r="C7" s="105">
        <v>22421.09</v>
      </c>
      <c r="D7" s="105">
        <v>17027.53</v>
      </c>
      <c r="F7" s="44"/>
      <c r="G7" s="44"/>
      <c r="H7" s="44"/>
    </row>
    <row r="8" spans="1:8" ht="22.15" customHeight="1" x14ac:dyDescent="0.55000000000000004">
      <c r="A8" s="45" t="s">
        <v>33</v>
      </c>
      <c r="B8" s="105">
        <v>712.44</v>
      </c>
      <c r="C8" s="105">
        <v>712.44</v>
      </c>
      <c r="D8" s="105" t="s">
        <v>98</v>
      </c>
      <c r="F8" s="44"/>
      <c r="G8" s="44"/>
      <c r="H8" s="44"/>
    </row>
    <row r="9" spans="1:8" ht="22.15" customHeight="1" x14ac:dyDescent="0.55000000000000004">
      <c r="A9" s="45" t="s">
        <v>34</v>
      </c>
      <c r="B9" s="105" t="s">
        <v>98</v>
      </c>
      <c r="C9" s="105" t="s">
        <v>98</v>
      </c>
      <c r="D9" s="105" t="s">
        <v>98</v>
      </c>
      <c r="F9" s="44"/>
      <c r="G9" s="44"/>
      <c r="H9" s="44"/>
    </row>
    <row r="10" spans="1:8" ht="22.15" customHeight="1" x14ac:dyDescent="0.55000000000000004">
      <c r="A10" s="45" t="s">
        <v>35</v>
      </c>
      <c r="B10" s="105">
        <v>37813.31</v>
      </c>
      <c r="C10" s="105">
        <v>29690.52</v>
      </c>
      <c r="D10" s="105">
        <v>8122.79</v>
      </c>
      <c r="F10" s="44"/>
      <c r="G10" s="44"/>
      <c r="H10" s="44"/>
    </row>
    <row r="11" spans="1:8" ht="22.15" customHeight="1" x14ac:dyDescent="0.55000000000000004">
      <c r="A11" s="46" t="s">
        <v>36</v>
      </c>
      <c r="B11" s="105">
        <v>94468.49</v>
      </c>
      <c r="C11" s="105">
        <v>45281.82</v>
      </c>
      <c r="D11" s="105">
        <v>49186.67</v>
      </c>
      <c r="F11" s="44"/>
      <c r="G11" s="44"/>
      <c r="H11" s="44"/>
    </row>
    <row r="12" spans="1:8" ht="22.15" customHeight="1" x14ac:dyDescent="0.55000000000000004">
      <c r="A12" s="46" t="s">
        <v>37</v>
      </c>
      <c r="B12" s="105">
        <v>12831.56</v>
      </c>
      <c r="C12" s="105">
        <v>9283.2900000000009</v>
      </c>
      <c r="D12" s="105">
        <v>3548.26</v>
      </c>
      <c r="F12" s="44"/>
      <c r="G12" s="44"/>
      <c r="H12" s="44"/>
    </row>
    <row r="13" spans="1:8" ht="22.15" customHeight="1" x14ac:dyDescent="0.55000000000000004">
      <c r="A13" s="46" t="s">
        <v>38</v>
      </c>
      <c r="B13" s="105">
        <v>50782.55</v>
      </c>
      <c r="C13" s="105">
        <v>14373.71</v>
      </c>
      <c r="D13" s="105">
        <v>36408.839999999997</v>
      </c>
      <c r="F13" s="44"/>
      <c r="G13" s="44"/>
      <c r="H13" s="44"/>
    </row>
    <row r="14" spans="1:8" ht="22.15" customHeight="1" x14ac:dyDescent="0.55000000000000004">
      <c r="A14" s="46" t="s">
        <v>39</v>
      </c>
      <c r="B14" s="105">
        <v>1190.1600000000001</v>
      </c>
      <c r="C14" s="105">
        <v>1190.1600000000001</v>
      </c>
      <c r="D14" s="105" t="s">
        <v>98</v>
      </c>
      <c r="F14" s="44"/>
      <c r="G14" s="44"/>
      <c r="H14" s="44"/>
    </row>
    <row r="15" spans="1:8" ht="22.15" customHeight="1" x14ac:dyDescent="0.55000000000000004">
      <c r="A15" s="47" t="s">
        <v>40</v>
      </c>
      <c r="B15" s="105">
        <v>4220.95</v>
      </c>
      <c r="C15" s="105">
        <v>1245.8800000000001</v>
      </c>
      <c r="D15" s="105">
        <v>2975.07</v>
      </c>
      <c r="F15" s="44"/>
      <c r="G15" s="44"/>
      <c r="H15" s="44"/>
    </row>
    <row r="16" spans="1:8" ht="22.15" customHeight="1" x14ac:dyDescent="0.55000000000000004">
      <c r="A16" s="46" t="s">
        <v>41</v>
      </c>
      <c r="B16" s="105">
        <v>1500.26</v>
      </c>
      <c r="C16" s="105">
        <v>851.51</v>
      </c>
      <c r="D16" s="105">
        <v>648.75</v>
      </c>
      <c r="F16" s="44"/>
      <c r="G16" s="44"/>
      <c r="H16" s="44"/>
    </row>
    <row r="17" spans="1:8" ht="22.15" customHeight="1" x14ac:dyDescent="0.55000000000000004">
      <c r="A17" s="46" t="s">
        <v>42</v>
      </c>
      <c r="B17" s="105">
        <v>4731.82</v>
      </c>
      <c r="C17" s="105">
        <v>1648.69</v>
      </c>
      <c r="D17" s="105">
        <v>3083.12</v>
      </c>
      <c r="F17" s="44"/>
      <c r="G17" s="44"/>
      <c r="H17" s="44"/>
    </row>
    <row r="18" spans="1:8" ht="22.15" customHeight="1" x14ac:dyDescent="0.55000000000000004">
      <c r="A18" s="46" t="s">
        <v>43</v>
      </c>
      <c r="B18" s="105">
        <v>1635.96</v>
      </c>
      <c r="C18" s="105">
        <v>882.29</v>
      </c>
      <c r="D18" s="105">
        <v>753.67</v>
      </c>
      <c r="F18" s="44"/>
      <c r="G18" s="44"/>
      <c r="H18" s="44"/>
    </row>
    <row r="19" spans="1:8" ht="22.15" customHeight="1" x14ac:dyDescent="0.55000000000000004">
      <c r="A19" s="46" t="s">
        <v>44</v>
      </c>
      <c r="B19" s="105">
        <v>20316.86</v>
      </c>
      <c r="C19" s="105">
        <v>11257.77</v>
      </c>
      <c r="D19" s="105">
        <v>9059.09</v>
      </c>
      <c r="F19" s="44"/>
      <c r="G19" s="44"/>
      <c r="H19" s="44"/>
    </row>
    <row r="20" spans="1:8" ht="22.15" customHeight="1" x14ac:dyDescent="0.55000000000000004">
      <c r="A20" s="46" t="s">
        <v>45</v>
      </c>
      <c r="B20" s="105">
        <v>14218.44</v>
      </c>
      <c r="C20" s="105">
        <v>3741.96</v>
      </c>
      <c r="D20" s="105">
        <v>10476.49</v>
      </c>
      <c r="F20" s="44"/>
      <c r="G20" s="44"/>
      <c r="H20" s="44"/>
    </row>
    <row r="21" spans="1:8" ht="22.15" customHeight="1" x14ac:dyDescent="0.55000000000000004">
      <c r="A21" s="46" t="s">
        <v>46</v>
      </c>
      <c r="B21" s="105">
        <v>7178.94</v>
      </c>
      <c r="C21" s="105">
        <v>1075.1400000000001</v>
      </c>
      <c r="D21" s="105">
        <v>6103.8</v>
      </c>
      <c r="F21" s="44"/>
      <c r="G21" s="44"/>
      <c r="H21" s="44"/>
    </row>
    <row r="22" spans="1:8" ht="22.15" customHeight="1" x14ac:dyDescent="0.55000000000000004">
      <c r="A22" s="46" t="s">
        <v>47</v>
      </c>
      <c r="B22" s="105">
        <v>3082.23</v>
      </c>
      <c r="C22" s="105">
        <v>2254.77</v>
      </c>
      <c r="D22" s="105">
        <v>827.46</v>
      </c>
      <c r="F22" s="44"/>
      <c r="G22" s="44"/>
      <c r="H22" s="44"/>
    </row>
    <row r="23" spans="1:8" ht="22.15" customHeight="1" x14ac:dyDescent="0.55000000000000004">
      <c r="A23" s="46" t="s">
        <v>48</v>
      </c>
      <c r="B23" s="105">
        <v>10668.75</v>
      </c>
      <c r="C23" s="105">
        <v>4158.05</v>
      </c>
      <c r="D23" s="105">
        <v>6510.71</v>
      </c>
      <c r="F23" s="44"/>
      <c r="G23" s="44"/>
      <c r="H23" s="44"/>
    </row>
    <row r="24" spans="1:8" ht="22.15" customHeight="1" x14ac:dyDescent="0.55000000000000004">
      <c r="A24" s="46" t="s">
        <v>49</v>
      </c>
      <c r="B24" s="105">
        <v>2956.19</v>
      </c>
      <c r="C24" s="105" t="s">
        <v>98</v>
      </c>
      <c r="D24" s="105">
        <v>2956.19</v>
      </c>
      <c r="F24" s="44"/>
      <c r="G24" s="44"/>
      <c r="H24" s="44"/>
    </row>
    <row r="25" spans="1:8" ht="22.15" customHeight="1" x14ac:dyDescent="0.55000000000000004">
      <c r="A25" s="46" t="s">
        <v>50</v>
      </c>
      <c r="B25" s="105" t="s">
        <v>98</v>
      </c>
      <c r="C25" s="105" t="s">
        <v>98</v>
      </c>
      <c r="D25" s="105" t="s">
        <v>98</v>
      </c>
      <c r="G25" s="44"/>
      <c r="H25" s="44"/>
    </row>
    <row r="26" spans="1:8" ht="22.15" customHeight="1" x14ac:dyDescent="0.55000000000000004">
      <c r="A26" s="46" t="s">
        <v>51</v>
      </c>
      <c r="B26" s="105" t="s">
        <v>98</v>
      </c>
      <c r="C26" s="105" t="s">
        <v>98</v>
      </c>
      <c r="D26" s="105" t="s">
        <v>98</v>
      </c>
      <c r="G26" s="44"/>
      <c r="H26" s="44"/>
    </row>
    <row r="27" spans="1:8" ht="22.15" customHeight="1" x14ac:dyDescent="0.55000000000000004">
      <c r="A27" s="49"/>
      <c r="B27" s="50"/>
      <c r="C27" s="50" t="s">
        <v>85</v>
      </c>
      <c r="D27" s="50"/>
    </row>
    <row r="28" spans="1:8" ht="22.15" customHeight="1" x14ac:dyDescent="0.55000000000000004">
      <c r="A28" s="51" t="s">
        <v>3</v>
      </c>
      <c r="B28" s="52">
        <v>100</v>
      </c>
      <c r="C28" s="52">
        <v>100</v>
      </c>
      <c r="D28" s="52">
        <v>100</v>
      </c>
    </row>
    <row r="29" spans="1:8" ht="22.15" customHeight="1" x14ac:dyDescent="0.55000000000000004">
      <c r="A29" s="45" t="s">
        <v>30</v>
      </c>
      <c r="B29" s="48">
        <f t="shared" ref="B29:B48" si="0">B5*100/$B$4</f>
        <v>52.28998727689001</v>
      </c>
      <c r="C29" s="53">
        <f>C5*100/$C$4</f>
        <v>57.947897737501222</v>
      </c>
      <c r="D29" s="53">
        <f>D5*100/$D$4</f>
        <v>45.207150684189301</v>
      </c>
    </row>
    <row r="30" spans="1:8" ht="22.15" customHeight="1" x14ac:dyDescent="0.55000000000000004">
      <c r="A30" s="45" t="s">
        <v>31</v>
      </c>
      <c r="B30" s="48">
        <f t="shared" si="0"/>
        <v>0.30410817604071938</v>
      </c>
      <c r="C30" s="48">
        <f t="shared" ref="C30:C47" si="1">C6*100/$C$4</f>
        <v>0.4703639146214475</v>
      </c>
      <c r="D30" s="53">
        <f>D6*100/$D$4</f>
        <v>9.5981476764737075E-2</v>
      </c>
    </row>
    <row r="31" spans="1:8" ht="22.15" customHeight="1" x14ac:dyDescent="0.55000000000000004">
      <c r="A31" s="46" t="s">
        <v>32</v>
      </c>
      <c r="B31" s="48">
        <f t="shared" si="0"/>
        <v>6.0765288642445494</v>
      </c>
      <c r="C31" s="48">
        <f t="shared" si="1"/>
        <v>6.2125249108890985</v>
      </c>
      <c r="D31" s="48">
        <f t="shared" ref="D31:D48" si="2">D7*100/$D$4</f>
        <v>5.906282660749028</v>
      </c>
    </row>
    <row r="32" spans="1:8" ht="22.15" customHeight="1" x14ac:dyDescent="0.55000000000000004">
      <c r="A32" s="45" t="s">
        <v>33</v>
      </c>
      <c r="B32" s="48">
        <f t="shared" si="0"/>
        <v>0.10974179132355927</v>
      </c>
      <c r="C32" s="48">
        <f t="shared" si="1"/>
        <v>0.19740571254626021</v>
      </c>
      <c r="D32" s="84" t="s">
        <v>98</v>
      </c>
    </row>
    <row r="33" spans="1:4" ht="22.15" customHeight="1" x14ac:dyDescent="0.55000000000000004">
      <c r="A33" s="45" t="s">
        <v>34</v>
      </c>
      <c r="B33" s="84" t="s">
        <v>98</v>
      </c>
      <c r="C33" s="84" t="s">
        <v>98</v>
      </c>
      <c r="D33" s="84" t="s">
        <v>98</v>
      </c>
    </row>
    <row r="34" spans="1:4" ht="22.15" customHeight="1" x14ac:dyDescent="0.55000000000000004">
      <c r="A34" s="45" t="s">
        <v>35</v>
      </c>
      <c r="B34" s="48">
        <f>B10*100/$B$4</f>
        <v>5.8246313728497228</v>
      </c>
      <c r="C34" s="48">
        <f t="shared" si="1"/>
        <v>8.2267675263446609</v>
      </c>
      <c r="D34" s="48">
        <f t="shared" si="2"/>
        <v>2.8175251333520248</v>
      </c>
    </row>
    <row r="35" spans="1:4" ht="22.15" customHeight="1" x14ac:dyDescent="0.55000000000000004">
      <c r="A35" s="46" t="s">
        <v>36</v>
      </c>
      <c r="B35" s="48">
        <f t="shared" si="0"/>
        <v>14.551599174992624</v>
      </c>
      <c r="C35" s="48">
        <f t="shared" si="1"/>
        <v>12.546867023877796</v>
      </c>
      <c r="D35" s="48">
        <f t="shared" si="2"/>
        <v>17.061216521772941</v>
      </c>
    </row>
    <row r="36" spans="1:4" ht="22.15" customHeight="1" x14ac:dyDescent="0.55000000000000004">
      <c r="A36" s="46" t="s">
        <v>37</v>
      </c>
      <c r="B36" s="48">
        <f t="shared" si="0"/>
        <v>1.9765290829764333</v>
      </c>
      <c r="C36" s="48">
        <f t="shared" ref="C36" si="3">C12*100/$C$4</f>
        <v>2.572250964605542</v>
      </c>
      <c r="D36" s="48">
        <f t="shared" si="2"/>
        <v>1.2307731370215966</v>
      </c>
    </row>
    <row r="37" spans="1:4" ht="22.15" customHeight="1" x14ac:dyDescent="0.55000000000000004">
      <c r="A37" s="46" t="s">
        <v>38</v>
      </c>
      <c r="B37" s="48">
        <f t="shared" si="0"/>
        <v>7.8223682064148763</v>
      </c>
      <c r="C37" s="48">
        <f t="shared" ref="C37:C38" si="4">C13*100/$C$4</f>
        <v>3.9827248111887403</v>
      </c>
      <c r="D37" s="48">
        <f t="shared" si="2"/>
        <v>12.62901315634068</v>
      </c>
    </row>
    <row r="38" spans="1:4" ht="22.15" customHeight="1" x14ac:dyDescent="0.55000000000000004">
      <c r="A38" s="46" t="s">
        <v>39</v>
      </c>
      <c r="B38" s="48">
        <f t="shared" si="0"/>
        <v>0.18332812638488477</v>
      </c>
      <c r="C38" s="48">
        <f t="shared" si="4"/>
        <v>0.32977427270234277</v>
      </c>
      <c r="D38" s="84" t="s">
        <v>98</v>
      </c>
    </row>
    <row r="39" spans="1:4" ht="22.15" customHeight="1" x14ac:dyDescent="0.55000000000000004">
      <c r="A39" s="47" t="s">
        <v>40</v>
      </c>
      <c r="B39" s="48">
        <f t="shared" si="0"/>
        <v>0.65018052620175382</v>
      </c>
      <c r="C39" s="48">
        <f t="shared" si="1"/>
        <v>0.34521339221146302</v>
      </c>
      <c r="D39" s="48">
        <f t="shared" si="2"/>
        <v>1.0319526293898535</v>
      </c>
    </row>
    <row r="40" spans="1:4" ht="22.15" customHeight="1" x14ac:dyDescent="0.55000000000000004">
      <c r="A40" s="46" t="s">
        <v>41</v>
      </c>
      <c r="B40" s="48">
        <f t="shared" si="0"/>
        <v>0.23109485690175036</v>
      </c>
      <c r="C40" s="48">
        <f t="shared" ref="C40:C43" si="5">C16*100/$C$4</f>
        <v>0.23593978200306839</v>
      </c>
      <c r="D40" s="48">
        <f t="shared" si="2"/>
        <v>0.22502975335594372</v>
      </c>
    </row>
    <row r="41" spans="1:4" ht="22.15" customHeight="1" x14ac:dyDescent="0.55000000000000004">
      <c r="A41" s="46" t="s">
        <v>42</v>
      </c>
      <c r="B41" s="48">
        <f t="shared" si="0"/>
        <v>0.72887317250665906</v>
      </c>
      <c r="C41" s="48">
        <f t="shared" si="5"/>
        <v>0.45682559123279681</v>
      </c>
      <c r="D41" s="48">
        <f t="shared" si="2"/>
        <v>1.0694315732821227</v>
      </c>
    </row>
    <row r="42" spans="1:4" ht="22.15" customHeight="1" x14ac:dyDescent="0.55000000000000004">
      <c r="A42" s="46" t="s">
        <v>43</v>
      </c>
      <c r="B42" s="48">
        <f t="shared" si="0"/>
        <v>0.25199761514469993</v>
      </c>
      <c r="C42" s="48">
        <f t="shared" si="5"/>
        <v>0.24446842698674967</v>
      </c>
      <c r="D42" s="48">
        <f t="shared" si="2"/>
        <v>0.26142300456535505</v>
      </c>
    </row>
    <row r="43" spans="1:4" ht="22.15" customHeight="1" x14ac:dyDescent="0.55000000000000004">
      <c r="A43" s="46" t="s">
        <v>44</v>
      </c>
      <c r="B43" s="48">
        <f t="shared" si="0"/>
        <v>3.1295387828728991</v>
      </c>
      <c r="C43" s="48">
        <f t="shared" si="5"/>
        <v>3.1193477465216888</v>
      </c>
      <c r="D43" s="48">
        <f t="shared" si="2"/>
        <v>3.1422963981954468</v>
      </c>
    </row>
    <row r="44" spans="1:4" ht="22.15" customHeight="1" x14ac:dyDescent="0.55000000000000004">
      <c r="A44" s="46" t="s">
        <v>45</v>
      </c>
      <c r="B44" s="48">
        <f t="shared" si="0"/>
        <v>2.1901592771693728</v>
      </c>
      <c r="C44" s="48">
        <f t="shared" si="1"/>
        <v>1.0368371794391162</v>
      </c>
      <c r="D44" s="48">
        <f t="shared" si="2"/>
        <v>3.6339452188609029</v>
      </c>
    </row>
    <row r="45" spans="1:4" ht="22.15" customHeight="1" x14ac:dyDescent="0.55000000000000004">
      <c r="A45" s="46" t="s">
        <v>46</v>
      </c>
      <c r="B45" s="48">
        <f t="shared" si="0"/>
        <v>1.1058190660327221</v>
      </c>
      <c r="C45" s="48">
        <f t="shared" si="1"/>
        <v>0.2979040730264812</v>
      </c>
      <c r="D45" s="48">
        <f t="shared" si="2"/>
        <v>2.1172047915745806</v>
      </c>
    </row>
    <row r="46" spans="1:4" ht="22.15" customHeight="1" x14ac:dyDescent="0.55000000000000004">
      <c r="A46" s="46" t="s">
        <v>47</v>
      </c>
      <c r="B46" s="48">
        <f t="shared" si="0"/>
        <v>0.47477603934536811</v>
      </c>
      <c r="C46" s="48">
        <f t="shared" si="1"/>
        <v>0.6247606513923013</v>
      </c>
      <c r="D46" s="48">
        <f t="shared" si="2"/>
        <v>0.28701829628039949</v>
      </c>
    </row>
    <row r="47" spans="1:4" ht="22.15" customHeight="1" x14ac:dyDescent="0.55000000000000004">
      <c r="A47" s="46" t="s">
        <v>48</v>
      </c>
      <c r="B47" s="48">
        <f t="shared" si="0"/>
        <v>1.6433773176453075</v>
      </c>
      <c r="C47" s="48">
        <f t="shared" si="1"/>
        <v>1.1521290537490558</v>
      </c>
      <c r="D47" s="48">
        <f t="shared" si="2"/>
        <v>2.2583483090128342</v>
      </c>
    </row>
    <row r="48" spans="1:4" ht="22.15" customHeight="1" x14ac:dyDescent="0.55000000000000004">
      <c r="A48" s="46" t="s">
        <v>49</v>
      </c>
      <c r="B48" s="48">
        <f t="shared" si="0"/>
        <v>0.45536127406208615</v>
      </c>
      <c r="C48" s="84" t="s">
        <v>98</v>
      </c>
      <c r="D48" s="48">
        <f t="shared" si="2"/>
        <v>1.0254037866255217</v>
      </c>
    </row>
    <row r="49" spans="1:4" ht="22.15" customHeight="1" x14ac:dyDescent="0.55000000000000004">
      <c r="A49" s="46" t="s">
        <v>50</v>
      </c>
      <c r="B49" s="48" t="s">
        <v>98</v>
      </c>
      <c r="C49" s="48" t="s">
        <v>98</v>
      </c>
      <c r="D49" s="48" t="s">
        <v>98</v>
      </c>
    </row>
    <row r="50" spans="1:4" ht="22.15" customHeight="1" x14ac:dyDescent="0.55000000000000004">
      <c r="A50" s="54" t="s">
        <v>51</v>
      </c>
      <c r="B50" s="55" t="s">
        <v>98</v>
      </c>
      <c r="C50" s="55" t="s">
        <v>98</v>
      </c>
      <c r="D50" s="55" t="s">
        <v>98</v>
      </c>
    </row>
    <row r="51" spans="1:4" ht="20.25" customHeight="1" x14ac:dyDescent="0.4">
      <c r="A51" s="46" t="s">
        <v>99</v>
      </c>
      <c r="C51" s="21"/>
      <c r="D51" s="21"/>
    </row>
    <row r="52" spans="1:4" x14ac:dyDescent="0.4">
      <c r="B52" s="85"/>
      <c r="C52" s="85"/>
      <c r="D52" s="85"/>
    </row>
    <row r="53" spans="1:4" x14ac:dyDescent="0.4">
      <c r="B53" s="21"/>
      <c r="C53" s="21"/>
      <c r="D53" s="21"/>
    </row>
    <row r="54" spans="1:4" x14ac:dyDescent="0.4">
      <c r="B54" s="21"/>
      <c r="C54" s="21"/>
      <c r="D54" s="21"/>
    </row>
  </sheetData>
  <mergeCells count="1">
    <mergeCell ref="A1:D1"/>
  </mergeCells>
  <pageMargins left="0.70866141732283472" right="0.31496062992125984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C344-F835-4902-AA3C-D07CE9C7AB0D}">
  <sheetPr>
    <tabColor theme="0"/>
  </sheetPr>
  <dimension ref="A1:F21"/>
  <sheetViews>
    <sheetView zoomScaleNormal="100" workbookViewId="0">
      <selection activeCell="H20" sqref="H20"/>
    </sheetView>
  </sheetViews>
  <sheetFormatPr defaultColWidth="9" defaultRowHeight="17.25" x14ac:dyDescent="0.4"/>
  <cols>
    <col min="1" max="1" width="30.5" style="2" customWidth="1"/>
    <col min="2" max="4" width="16.125" style="2" customWidth="1"/>
    <col min="5" max="5" width="9" style="2"/>
    <col min="6" max="6" width="14.125" style="2" bestFit="1" customWidth="1"/>
    <col min="7" max="16384" width="9" style="2"/>
  </cols>
  <sheetData>
    <row r="1" spans="1:6" ht="24" x14ac:dyDescent="0.55000000000000004">
      <c r="D1" s="56"/>
      <c r="E1" s="56"/>
    </row>
    <row r="2" spans="1:6" ht="31.15" customHeight="1" x14ac:dyDescent="0.55000000000000004">
      <c r="A2" s="110" t="s">
        <v>89</v>
      </c>
      <c r="B2" s="110"/>
      <c r="C2" s="110"/>
      <c r="D2" s="110"/>
    </row>
    <row r="3" spans="1:6" ht="31.15" customHeight="1" x14ac:dyDescent="0.55000000000000004">
      <c r="A3" s="31" t="s">
        <v>52</v>
      </c>
      <c r="B3" s="42" t="s">
        <v>0</v>
      </c>
      <c r="C3" s="42" t="s">
        <v>1</v>
      </c>
      <c r="D3" s="42" t="s">
        <v>2</v>
      </c>
    </row>
    <row r="4" spans="1:6" ht="31.15" customHeight="1" x14ac:dyDescent="0.55000000000000004">
      <c r="A4" s="57"/>
      <c r="B4" s="58"/>
      <c r="C4" s="33" t="s">
        <v>14</v>
      </c>
      <c r="D4" s="58"/>
    </row>
    <row r="5" spans="1:6" s="29" customFormat="1" ht="26.45" customHeight="1" x14ac:dyDescent="0.55000000000000004">
      <c r="A5" s="59" t="s">
        <v>3</v>
      </c>
      <c r="B5" s="104">
        <v>649196.62</v>
      </c>
      <c r="C5" s="104">
        <v>360901.41</v>
      </c>
      <c r="D5" s="104">
        <v>288295.21000000002</v>
      </c>
    </row>
    <row r="6" spans="1:6" s="29" customFormat="1" ht="26.45" customHeight="1" x14ac:dyDescent="0.55000000000000004">
      <c r="A6" s="60" t="s">
        <v>53</v>
      </c>
      <c r="B6" s="105">
        <v>39365.870000000003</v>
      </c>
      <c r="C6" s="105">
        <v>23473.43</v>
      </c>
      <c r="D6" s="105">
        <v>15892.43</v>
      </c>
    </row>
    <row r="7" spans="1:6" s="29" customFormat="1" ht="26.45" customHeight="1" x14ac:dyDescent="0.55000000000000004">
      <c r="A7" s="60" t="s">
        <v>54</v>
      </c>
      <c r="B7" s="105">
        <v>46020.68</v>
      </c>
      <c r="C7" s="105">
        <v>19580.939999999999</v>
      </c>
      <c r="D7" s="105">
        <v>26439.74</v>
      </c>
    </row>
    <row r="8" spans="1:6" s="29" customFormat="1" ht="26.45" customHeight="1" x14ac:dyDescent="0.55000000000000004">
      <c r="A8" s="60" t="s">
        <v>55</v>
      </c>
      <c r="B8" s="105">
        <v>242653.01</v>
      </c>
      <c r="C8" s="105">
        <v>142631.42000000001</v>
      </c>
      <c r="D8" s="105">
        <v>100021.59</v>
      </c>
      <c r="F8" s="61"/>
    </row>
    <row r="9" spans="1:6" s="29" customFormat="1" ht="26.45" customHeight="1" x14ac:dyDescent="0.55000000000000004">
      <c r="A9" s="60" t="s">
        <v>56</v>
      </c>
      <c r="B9" s="105">
        <v>211325.58</v>
      </c>
      <c r="C9" s="105">
        <v>130506.04</v>
      </c>
      <c r="D9" s="105">
        <v>80819.53</v>
      </c>
    </row>
    <row r="10" spans="1:6" s="29" customFormat="1" ht="26.45" customHeight="1" x14ac:dyDescent="0.55000000000000004">
      <c r="A10" s="60" t="s">
        <v>57</v>
      </c>
      <c r="B10" s="105">
        <v>109831.49</v>
      </c>
      <c r="C10" s="105">
        <v>44709.57</v>
      </c>
      <c r="D10" s="105">
        <v>65121.919999999998</v>
      </c>
    </row>
    <row r="11" spans="1:6" s="29" customFormat="1" ht="26.45" customHeight="1" x14ac:dyDescent="0.55000000000000004">
      <c r="A11" s="60" t="s">
        <v>58</v>
      </c>
      <c r="B11" s="105" t="s">
        <v>98</v>
      </c>
      <c r="C11" s="105" t="s">
        <v>98</v>
      </c>
      <c r="D11" s="105" t="s">
        <v>98</v>
      </c>
    </row>
    <row r="12" spans="1:6" ht="26.45" customHeight="1" x14ac:dyDescent="0.55000000000000004">
      <c r="A12" s="62"/>
      <c r="B12" s="62"/>
      <c r="C12" s="33" t="s">
        <v>13</v>
      </c>
      <c r="D12" s="13"/>
    </row>
    <row r="13" spans="1:6" ht="26.45" customHeight="1" x14ac:dyDescent="0.55000000000000004">
      <c r="A13" s="59" t="s">
        <v>3</v>
      </c>
      <c r="B13" s="13">
        <v>100</v>
      </c>
      <c r="C13" s="13">
        <v>100</v>
      </c>
      <c r="D13" s="13">
        <v>100</v>
      </c>
    </row>
    <row r="14" spans="1:6" ht="26.45" customHeight="1" x14ac:dyDescent="0.5">
      <c r="A14" s="60" t="s">
        <v>53</v>
      </c>
      <c r="B14" s="63">
        <f>SUM(B6*100)/B5</f>
        <v>6.0637823407028835</v>
      </c>
      <c r="C14" s="63">
        <f t="shared" ref="C14:D14" si="0">SUM(C6*100)/C5</f>
        <v>6.5041114691128534</v>
      </c>
      <c r="D14" s="63">
        <f t="shared" si="0"/>
        <v>5.5125543015438927</v>
      </c>
    </row>
    <row r="15" spans="1:6" ht="26.45" customHeight="1" x14ac:dyDescent="0.5">
      <c r="A15" s="60" t="s">
        <v>54</v>
      </c>
      <c r="B15" s="63">
        <f>SUM(B7*100)/B5</f>
        <v>7.0888662359332679</v>
      </c>
      <c r="C15" s="63">
        <f t="shared" ref="C15:D15" si="1">SUM(C7*100)/C5</f>
        <v>5.4255648377766104</v>
      </c>
      <c r="D15" s="63">
        <f t="shared" si="1"/>
        <v>9.1710646181044755</v>
      </c>
    </row>
    <row r="16" spans="1:6" ht="26.45" customHeight="1" x14ac:dyDescent="0.5">
      <c r="A16" s="60" t="s">
        <v>55</v>
      </c>
      <c r="B16" s="63">
        <f>SUM(B8*100)/B5</f>
        <v>37.377429660678146</v>
      </c>
      <c r="C16" s="63">
        <f>SUM(C8*100)/C5</f>
        <v>39.52088189403306</v>
      </c>
      <c r="D16" s="63">
        <f t="shared" ref="D16" si="2">SUM(D8*100)/D5</f>
        <v>34.694156035405513</v>
      </c>
    </row>
    <row r="17" spans="1:4" ht="26.45" customHeight="1" x14ac:dyDescent="0.5">
      <c r="A17" s="60" t="s">
        <v>56</v>
      </c>
      <c r="B17" s="63">
        <f>SUM(B9*100)/B5</f>
        <v>32.551860790649215</v>
      </c>
      <c r="C17" s="63">
        <f>SUM(C9*100)/C5</f>
        <v>36.161133313388831</v>
      </c>
      <c r="D17" s="63">
        <f t="shared" ref="D17" si="3">SUM(D9*100)/D5</f>
        <v>28.033601390741108</v>
      </c>
    </row>
    <row r="18" spans="1:4" ht="26.45" customHeight="1" x14ac:dyDescent="0.5">
      <c r="A18" s="60" t="s">
        <v>57</v>
      </c>
      <c r="B18" s="63">
        <f>SUM(B10*100)/B5</f>
        <v>16.918062512401868</v>
      </c>
      <c r="C18" s="63">
        <f>SUM(C10*100)/C5</f>
        <v>12.38830571484883</v>
      </c>
      <c r="D18" s="63">
        <f t="shared" ref="D18" si="4">SUM(D10*100)/D5</f>
        <v>22.588623654205005</v>
      </c>
    </row>
    <row r="19" spans="1:4" ht="26.45" customHeight="1" x14ac:dyDescent="0.5">
      <c r="A19" s="64" t="s">
        <v>58</v>
      </c>
      <c r="B19" s="40" t="s">
        <v>98</v>
      </c>
      <c r="C19" s="40" t="s">
        <v>98</v>
      </c>
      <c r="D19" s="40" t="s">
        <v>98</v>
      </c>
    </row>
    <row r="20" spans="1:4" ht="21.75" x14ac:dyDescent="0.4">
      <c r="A20" s="60" t="s">
        <v>99</v>
      </c>
    </row>
    <row r="21" spans="1:4" x14ac:dyDescent="0.4">
      <c r="B21" s="44"/>
      <c r="C21" s="44"/>
      <c r="D21" s="44"/>
    </row>
  </sheetData>
  <mergeCells count="1">
    <mergeCell ref="A2:D2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FA2D-1CC1-4D87-8586-B6E228D82505}">
  <sheetPr>
    <tabColor theme="0"/>
  </sheetPr>
  <dimension ref="A1:I26"/>
  <sheetViews>
    <sheetView topLeftCell="A22" zoomScaleNormal="100" workbookViewId="0">
      <selection activeCell="C30" sqref="C30"/>
    </sheetView>
  </sheetViews>
  <sheetFormatPr defaultColWidth="9" defaultRowHeight="21.75" x14ac:dyDescent="0.5"/>
  <cols>
    <col min="1" max="1" width="29.875" style="2" customWidth="1"/>
    <col min="2" max="4" width="16.375" style="2" customWidth="1"/>
    <col min="5" max="5" width="9" style="2"/>
    <col min="6" max="9" width="9" style="8"/>
    <col min="10" max="16384" width="9" style="2"/>
  </cols>
  <sheetData>
    <row r="1" spans="1:8" ht="24" x14ac:dyDescent="0.55000000000000004">
      <c r="A1" s="65"/>
      <c r="D1" s="56"/>
    </row>
    <row r="2" spans="1:8" ht="29.45" customHeight="1" x14ac:dyDescent="0.5">
      <c r="A2" s="111" t="s">
        <v>90</v>
      </c>
      <c r="B2" s="111"/>
      <c r="C2" s="111"/>
      <c r="D2" s="111"/>
    </row>
    <row r="3" spans="1:8" ht="28.15" customHeight="1" x14ac:dyDescent="0.55000000000000004">
      <c r="A3" s="31" t="s">
        <v>61</v>
      </c>
      <c r="B3" s="42" t="s">
        <v>86</v>
      </c>
      <c r="C3" s="42" t="s">
        <v>1</v>
      </c>
      <c r="D3" s="42" t="s">
        <v>2</v>
      </c>
    </row>
    <row r="4" spans="1:8" ht="25.15" customHeight="1" x14ac:dyDescent="0.55000000000000004">
      <c r="A4" s="57"/>
      <c r="B4" s="33"/>
      <c r="C4" s="33" t="s">
        <v>14</v>
      </c>
      <c r="D4" s="33"/>
    </row>
    <row r="5" spans="1:8" ht="18.600000000000001" customHeight="1" x14ac:dyDescent="0.5">
      <c r="A5" s="59" t="s">
        <v>3</v>
      </c>
      <c r="B5" s="103">
        <v>649196.62</v>
      </c>
      <c r="C5" s="103">
        <v>360901.41</v>
      </c>
      <c r="D5" s="103">
        <v>288295.21000000002</v>
      </c>
    </row>
    <row r="6" spans="1:8" ht="25.9" customHeight="1" x14ac:dyDescent="0.5">
      <c r="A6" s="66" t="s">
        <v>100</v>
      </c>
      <c r="B6" s="106">
        <v>2268.0500000000002</v>
      </c>
      <c r="C6" s="106">
        <v>2268.0500000000002</v>
      </c>
      <c r="D6" s="101" t="s">
        <v>98</v>
      </c>
    </row>
    <row r="7" spans="1:8" ht="25.9" customHeight="1" x14ac:dyDescent="0.5">
      <c r="A7" s="66" t="s">
        <v>59</v>
      </c>
      <c r="B7" s="106">
        <v>3786.99</v>
      </c>
      <c r="C7" s="106">
        <v>2794.79</v>
      </c>
      <c r="D7" s="106">
        <v>992.2</v>
      </c>
    </row>
    <row r="8" spans="1:8" ht="25.9" customHeight="1" x14ac:dyDescent="0.5">
      <c r="A8" s="67" t="s">
        <v>78</v>
      </c>
      <c r="B8" s="106">
        <v>42844.78</v>
      </c>
      <c r="C8" s="106">
        <v>22108.46</v>
      </c>
      <c r="D8" s="106">
        <v>20736.330000000002</v>
      </c>
      <c r="F8" s="68"/>
      <c r="G8" s="68"/>
      <c r="H8" s="68"/>
    </row>
    <row r="9" spans="1:8" ht="25.9" customHeight="1" x14ac:dyDescent="0.5">
      <c r="A9" s="66" t="s">
        <v>79</v>
      </c>
      <c r="B9" s="106">
        <v>138004.6</v>
      </c>
      <c r="C9" s="106">
        <v>70871.42</v>
      </c>
      <c r="D9" s="106">
        <v>67133.179999999993</v>
      </c>
    </row>
    <row r="10" spans="1:8" ht="25.9" customHeight="1" x14ac:dyDescent="0.5">
      <c r="A10" s="66" t="s">
        <v>80</v>
      </c>
      <c r="B10" s="106">
        <v>87140.18</v>
      </c>
      <c r="C10" s="106">
        <v>58166.46</v>
      </c>
      <c r="D10" s="106">
        <v>28973.72</v>
      </c>
      <c r="F10" s="68">
        <f>SUM(B8:B10)</f>
        <v>267989.56</v>
      </c>
      <c r="G10" s="68">
        <f t="shared" ref="G10:H10" si="0">SUM(C8:C10)</f>
        <v>151146.34</v>
      </c>
      <c r="H10" s="68">
        <f t="shared" si="0"/>
        <v>116843.23</v>
      </c>
    </row>
    <row r="11" spans="1:8" ht="25.9" customHeight="1" x14ac:dyDescent="0.5">
      <c r="A11" s="66" t="s">
        <v>81</v>
      </c>
      <c r="B11" s="106">
        <v>130618.33</v>
      </c>
      <c r="C11" s="106">
        <v>70840.88</v>
      </c>
      <c r="D11" s="106">
        <v>59777.46</v>
      </c>
      <c r="F11" s="68"/>
      <c r="G11" s="68"/>
      <c r="H11" s="68"/>
    </row>
    <row r="12" spans="1:8" ht="25.9" customHeight="1" x14ac:dyDescent="0.5">
      <c r="A12" s="66" t="s">
        <v>82</v>
      </c>
      <c r="B12" s="106">
        <v>218611.12</v>
      </c>
      <c r="C12" s="106">
        <v>118054.99</v>
      </c>
      <c r="D12" s="106">
        <v>100556.14</v>
      </c>
      <c r="F12" s="68">
        <f>SUM(B11:B12)</f>
        <v>349229.45</v>
      </c>
      <c r="G12" s="68">
        <f t="shared" ref="G12:H12" si="1">SUM(C11:C12)</f>
        <v>188895.87</v>
      </c>
      <c r="H12" s="68">
        <f t="shared" si="1"/>
        <v>160333.6</v>
      </c>
    </row>
    <row r="13" spans="1:8" ht="25.9" customHeight="1" x14ac:dyDescent="0.5">
      <c r="A13" s="66" t="s">
        <v>60</v>
      </c>
      <c r="B13" s="106">
        <v>25922.560000000001</v>
      </c>
      <c r="C13" s="106">
        <v>15796.37</v>
      </c>
      <c r="D13" s="106">
        <v>10126.19</v>
      </c>
    </row>
    <row r="14" spans="1:8" ht="29.45" customHeight="1" x14ac:dyDescent="0.55000000000000004">
      <c r="A14" s="8"/>
      <c r="B14" s="68"/>
      <c r="C14" s="33" t="s">
        <v>13</v>
      </c>
      <c r="D14" s="68"/>
    </row>
    <row r="15" spans="1:8" ht="23.25" x14ac:dyDescent="0.55000000000000004">
      <c r="A15" s="59" t="s">
        <v>3</v>
      </c>
      <c r="B15" s="69">
        <v>100</v>
      </c>
      <c r="C15" s="69">
        <v>100</v>
      </c>
      <c r="D15" s="69">
        <v>100</v>
      </c>
    </row>
    <row r="16" spans="1:8" ht="25.9" customHeight="1" x14ac:dyDescent="0.5">
      <c r="A16" s="66" t="s">
        <v>100</v>
      </c>
      <c r="B16" s="14">
        <f>B6*100/$B$5</f>
        <v>0.34936257061843612</v>
      </c>
      <c r="C16" s="14">
        <f>C6*100/$C$5</f>
        <v>0.62844032668090721</v>
      </c>
      <c r="D16" s="101" t="s">
        <v>98</v>
      </c>
    </row>
    <row r="17" spans="1:8" ht="25.9" customHeight="1" x14ac:dyDescent="0.5">
      <c r="A17" s="66" t="s">
        <v>59</v>
      </c>
      <c r="B17" s="14">
        <f t="shared" ref="B17:B23" si="2">B7*100/$B$5</f>
        <v>0.58333483005503017</v>
      </c>
      <c r="C17" s="14">
        <f t="shared" ref="C17:C23" si="3">C7*100/$C$5</f>
        <v>0.77439154366285246</v>
      </c>
      <c r="D17" s="14">
        <f t="shared" ref="D17:D23" si="4">D7*100/$D$5</f>
        <v>0.34416111179925601</v>
      </c>
    </row>
    <row r="18" spans="1:8" ht="25.9" customHeight="1" x14ac:dyDescent="0.5">
      <c r="A18" s="67" t="s">
        <v>78</v>
      </c>
      <c r="B18" s="14">
        <f>B8*100/$B$5</f>
        <v>6.5996615940483485</v>
      </c>
      <c r="C18" s="14">
        <f t="shared" si="3"/>
        <v>6.1259001454164457</v>
      </c>
      <c r="D18" s="14">
        <f t="shared" si="4"/>
        <v>7.1927417732677563</v>
      </c>
      <c r="F18" s="90"/>
      <c r="G18" s="68"/>
      <c r="H18" s="90"/>
    </row>
    <row r="19" spans="1:8" ht="25.9" customHeight="1" x14ac:dyDescent="0.5">
      <c r="A19" s="66" t="s">
        <v>79</v>
      </c>
      <c r="B19" s="14">
        <f t="shared" si="2"/>
        <v>21.257750849041699</v>
      </c>
      <c r="C19" s="14">
        <f t="shared" si="3"/>
        <v>19.637335304397954</v>
      </c>
      <c r="D19" s="14">
        <f t="shared" si="4"/>
        <v>23.286262716609126</v>
      </c>
    </row>
    <row r="20" spans="1:8" ht="25.9" customHeight="1" x14ac:dyDescent="0.5">
      <c r="A20" s="66" t="s">
        <v>80</v>
      </c>
      <c r="B20" s="14">
        <f t="shared" si="2"/>
        <v>13.422771671238831</v>
      </c>
      <c r="C20" s="14">
        <f t="shared" si="3"/>
        <v>16.116994389132479</v>
      </c>
      <c r="D20" s="14">
        <f t="shared" si="4"/>
        <v>10.050017827212599</v>
      </c>
      <c r="F20" s="90">
        <f>SUM(B18:B20)</f>
        <v>41.280184114328875</v>
      </c>
      <c r="G20" s="90">
        <f t="shared" ref="G20:H20" si="5">SUM(C18:C20)</f>
        <v>41.880229838946875</v>
      </c>
      <c r="H20" s="90">
        <f t="shared" si="5"/>
        <v>40.529022317089485</v>
      </c>
    </row>
    <row r="21" spans="1:8" ht="25.9" customHeight="1" x14ac:dyDescent="0.5">
      <c r="A21" s="66" t="s">
        <v>81</v>
      </c>
      <c r="B21" s="14">
        <f t="shared" si="2"/>
        <v>20.119995387529897</v>
      </c>
      <c r="C21" s="14">
        <f t="shared" si="3"/>
        <v>19.628873159570091</v>
      </c>
      <c r="D21" s="14">
        <f t="shared" si="4"/>
        <v>20.734808601225112</v>
      </c>
      <c r="F21" s="90"/>
      <c r="G21" s="90"/>
      <c r="H21" s="90"/>
    </row>
    <row r="22" spans="1:8" ht="25.9" customHeight="1" x14ac:dyDescent="0.5">
      <c r="A22" s="66" t="s">
        <v>82</v>
      </c>
      <c r="B22" s="14">
        <f t="shared" si="2"/>
        <v>33.674100151661293</v>
      </c>
      <c r="C22" s="14">
        <f t="shared" si="3"/>
        <v>32.711146792139161</v>
      </c>
      <c r="D22" s="14">
        <f t="shared" si="4"/>
        <v>34.879573614837369</v>
      </c>
      <c r="F22" s="90">
        <f>SUM(B21:B22)</f>
        <v>53.79409553919119</v>
      </c>
      <c r="G22" s="90">
        <f t="shared" ref="G22:H22" si="6">SUM(C21:C22)</f>
        <v>52.340019951709252</v>
      </c>
      <c r="H22" s="90">
        <f t="shared" si="6"/>
        <v>55.614382216062481</v>
      </c>
    </row>
    <row r="23" spans="1:8" ht="25.9" customHeight="1" x14ac:dyDescent="0.5">
      <c r="A23" s="70" t="s">
        <v>60</v>
      </c>
      <c r="B23" s="20">
        <f t="shared" si="2"/>
        <v>3.9930214054410818</v>
      </c>
      <c r="C23" s="20">
        <f t="shared" si="3"/>
        <v>4.3769211098399428</v>
      </c>
      <c r="D23" s="19">
        <f t="shared" si="4"/>
        <v>3.512437823715489</v>
      </c>
    </row>
    <row r="24" spans="1:8" x14ac:dyDescent="0.5">
      <c r="A24" s="66" t="s">
        <v>87</v>
      </c>
      <c r="B24" s="21"/>
      <c r="C24" s="21"/>
      <c r="D24" s="21"/>
    </row>
    <row r="25" spans="1:8" x14ac:dyDescent="0.5">
      <c r="B25" s="21"/>
      <c r="C25" s="21"/>
      <c r="D25" s="21"/>
    </row>
    <row r="26" spans="1:8" x14ac:dyDescent="0.5">
      <c r="B26" s="21"/>
      <c r="C26" s="21"/>
      <c r="D26" s="21"/>
    </row>
  </sheetData>
  <mergeCells count="1">
    <mergeCell ref="A2:D2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F019-6977-4EA6-B422-65D965E86B29}">
  <sheetPr>
    <tabColor theme="0"/>
  </sheetPr>
  <dimension ref="A1:F37"/>
  <sheetViews>
    <sheetView topLeftCell="A25" workbookViewId="0">
      <selection activeCell="H34" sqref="H34"/>
    </sheetView>
  </sheetViews>
  <sheetFormatPr defaultColWidth="9" defaultRowHeight="17.25" x14ac:dyDescent="0.4"/>
  <cols>
    <col min="1" max="1" width="30.375" style="2" customWidth="1"/>
    <col min="2" max="3" width="20.625" style="2" customWidth="1"/>
    <col min="4" max="4" width="19.125" style="2" customWidth="1"/>
    <col min="5" max="16384" width="9" style="2"/>
  </cols>
  <sheetData>
    <row r="1" spans="1:4" ht="24" x14ac:dyDescent="0.55000000000000004">
      <c r="D1" s="56"/>
    </row>
    <row r="2" spans="1:4" ht="23.25" x14ac:dyDescent="0.55000000000000004">
      <c r="A2" s="112" t="s">
        <v>91</v>
      </c>
      <c r="B2" s="112"/>
      <c r="C2" s="112"/>
      <c r="D2" s="112"/>
    </row>
    <row r="3" spans="1:4" ht="23.25" x14ac:dyDescent="0.55000000000000004">
      <c r="A3" s="71" t="s">
        <v>77</v>
      </c>
      <c r="B3" s="72" t="s">
        <v>0</v>
      </c>
      <c r="C3" s="72" t="s">
        <v>1</v>
      </c>
      <c r="D3" s="72" t="s">
        <v>2</v>
      </c>
    </row>
    <row r="4" spans="1:4" ht="23.25" x14ac:dyDescent="0.55000000000000004">
      <c r="A4" s="73"/>
      <c r="B4" s="7"/>
      <c r="C4" s="7" t="s">
        <v>14</v>
      </c>
      <c r="D4" s="62"/>
    </row>
    <row r="5" spans="1:4" ht="23.25" x14ac:dyDescent="0.55000000000000004">
      <c r="A5" s="7" t="s">
        <v>3</v>
      </c>
      <c r="B5" s="101">
        <v>649196.62</v>
      </c>
      <c r="C5" s="101">
        <v>360901.41</v>
      </c>
      <c r="D5" s="101">
        <v>288295.21000000002</v>
      </c>
    </row>
    <row r="6" spans="1:4" ht="21.75" x14ac:dyDescent="0.5">
      <c r="A6" s="8" t="s">
        <v>64</v>
      </c>
      <c r="B6" s="101">
        <v>35317.360000000001</v>
      </c>
      <c r="C6" s="101">
        <v>20516.13</v>
      </c>
      <c r="D6" s="101">
        <v>14801.23</v>
      </c>
    </row>
    <row r="7" spans="1:4" ht="21.75" x14ac:dyDescent="0.5">
      <c r="A7" s="8" t="s">
        <v>65</v>
      </c>
      <c r="B7" s="101">
        <v>61309.25</v>
      </c>
      <c r="C7" s="101">
        <v>28176.53</v>
      </c>
      <c r="D7" s="101">
        <v>33132.720000000001</v>
      </c>
    </row>
    <row r="8" spans="1:4" ht="21.75" x14ac:dyDescent="0.5">
      <c r="A8" s="8" t="s">
        <v>66</v>
      </c>
      <c r="B8" s="101">
        <v>170935.44</v>
      </c>
      <c r="C8" s="101">
        <v>97103.67</v>
      </c>
      <c r="D8" s="101">
        <v>73831.78</v>
      </c>
    </row>
    <row r="9" spans="1:4" ht="21.75" x14ac:dyDescent="0.5">
      <c r="A9" s="8" t="s">
        <v>67</v>
      </c>
      <c r="B9" s="101">
        <v>119868.95</v>
      </c>
      <c r="C9" s="101">
        <v>81832.66</v>
      </c>
      <c r="D9" s="101">
        <v>38036.29</v>
      </c>
    </row>
    <row r="10" spans="1:4" ht="21.75" x14ac:dyDescent="0.5">
      <c r="A10" s="8" t="s">
        <v>68</v>
      </c>
      <c r="B10" s="74">
        <f>SUM(B11:B12)</f>
        <v>115309.89</v>
      </c>
      <c r="C10" s="74">
        <f t="shared" ref="C10:D10" si="0">SUM(C11:C12)</f>
        <v>64086.12</v>
      </c>
      <c r="D10" s="74">
        <f t="shared" si="0"/>
        <v>51223.770000000004</v>
      </c>
    </row>
    <row r="11" spans="1:4" ht="21.75" x14ac:dyDescent="0.5">
      <c r="A11" s="8" t="s">
        <v>69</v>
      </c>
      <c r="B11" s="101">
        <v>88912.28</v>
      </c>
      <c r="C11" s="101">
        <v>49977.23</v>
      </c>
      <c r="D11" s="101">
        <v>38935.050000000003</v>
      </c>
    </row>
    <row r="12" spans="1:4" ht="21.75" x14ac:dyDescent="0.5">
      <c r="A12" s="8" t="s">
        <v>70</v>
      </c>
      <c r="B12" s="101">
        <v>26397.61</v>
      </c>
      <c r="C12" s="101">
        <v>14108.89</v>
      </c>
      <c r="D12" s="101">
        <v>12288.72</v>
      </c>
    </row>
    <row r="13" spans="1:4" ht="21.75" x14ac:dyDescent="0.5">
      <c r="A13" s="8" t="s">
        <v>71</v>
      </c>
      <c r="B13" s="101">
        <v>223.8</v>
      </c>
      <c r="C13" s="101" t="s">
        <v>98</v>
      </c>
      <c r="D13" s="101">
        <v>223.8</v>
      </c>
    </row>
    <row r="14" spans="1:4" ht="21.75" x14ac:dyDescent="0.5">
      <c r="A14" s="8" t="s">
        <v>101</v>
      </c>
      <c r="B14" s="74">
        <f>B15+B16+B17</f>
        <v>126067.57999999999</v>
      </c>
      <c r="C14" s="74">
        <f>C15+C16+C17</f>
        <v>59346.61</v>
      </c>
      <c r="D14" s="74">
        <f>D15+D16+D17</f>
        <v>66720.960000000006</v>
      </c>
    </row>
    <row r="15" spans="1:4" ht="21.75" x14ac:dyDescent="0.5">
      <c r="A15" s="8" t="s">
        <v>72</v>
      </c>
      <c r="B15" s="101">
        <v>87800.42</v>
      </c>
      <c r="C15" s="101">
        <v>37405.97</v>
      </c>
      <c r="D15" s="101">
        <v>50394.44</v>
      </c>
    </row>
    <row r="16" spans="1:4" ht="21.75" x14ac:dyDescent="0.5">
      <c r="A16" s="8" t="s">
        <v>73</v>
      </c>
      <c r="B16" s="101">
        <v>27085.759999999998</v>
      </c>
      <c r="C16" s="101">
        <v>18368.8</v>
      </c>
      <c r="D16" s="101">
        <v>8716.9599999999991</v>
      </c>
    </row>
    <row r="17" spans="1:6" ht="21.75" x14ac:dyDescent="0.5">
      <c r="A17" s="8" t="s">
        <v>74</v>
      </c>
      <c r="B17" s="101">
        <v>11181.4</v>
      </c>
      <c r="C17" s="101">
        <v>3571.84</v>
      </c>
      <c r="D17" s="101">
        <v>7609.56</v>
      </c>
    </row>
    <row r="18" spans="1:6" ht="21.75" x14ac:dyDescent="0.5">
      <c r="A18" s="8" t="s">
        <v>75</v>
      </c>
      <c r="B18" s="101" t="s">
        <v>98</v>
      </c>
      <c r="C18" s="101" t="s">
        <v>98</v>
      </c>
      <c r="D18" s="101" t="s">
        <v>98</v>
      </c>
    </row>
    <row r="19" spans="1:6" ht="21.75" x14ac:dyDescent="0.5">
      <c r="A19" s="8" t="s">
        <v>76</v>
      </c>
      <c r="B19" s="101">
        <v>20164.349999999999</v>
      </c>
      <c r="C19" s="101">
        <v>9839.69</v>
      </c>
      <c r="D19" s="101">
        <v>10324.66</v>
      </c>
    </row>
    <row r="20" spans="1:6" ht="23.25" x14ac:dyDescent="0.55000000000000004">
      <c r="A20" s="62"/>
      <c r="B20" s="62"/>
      <c r="C20" s="7" t="s">
        <v>13</v>
      </c>
      <c r="D20" s="75"/>
    </row>
    <row r="21" spans="1:6" ht="23.25" x14ac:dyDescent="0.55000000000000004">
      <c r="A21" s="7" t="s">
        <v>3</v>
      </c>
      <c r="B21" s="69">
        <v>100</v>
      </c>
      <c r="C21" s="69">
        <v>100</v>
      </c>
      <c r="D21" s="69">
        <v>100</v>
      </c>
    </row>
    <row r="22" spans="1:6" ht="21.75" x14ac:dyDescent="0.5">
      <c r="A22" s="8" t="s">
        <v>64</v>
      </c>
      <c r="B22" s="14">
        <f>B6*100/$B$5</f>
        <v>5.4401638751600405</v>
      </c>
      <c r="C22" s="14">
        <f>C6*100/$C$5</f>
        <v>5.684691007441617</v>
      </c>
      <c r="D22" s="15">
        <f t="shared" ref="D22:D33" si="1">D6*100/$D$5</f>
        <v>5.1340533892325162</v>
      </c>
    </row>
    <row r="23" spans="1:6" ht="21.75" x14ac:dyDescent="0.5">
      <c r="A23" s="8" t="s">
        <v>65</v>
      </c>
      <c r="B23" s="14">
        <v>9.5</v>
      </c>
      <c r="C23" s="14">
        <f t="shared" ref="C23:C33" si="2">C7*100/$C$5</f>
        <v>7.8072651475648165</v>
      </c>
      <c r="D23" s="15">
        <f t="shared" si="1"/>
        <v>11.492636315393515</v>
      </c>
    </row>
    <row r="24" spans="1:6" ht="21.75" x14ac:dyDescent="0.5">
      <c r="A24" s="8" t="s">
        <v>66</v>
      </c>
      <c r="B24" s="14">
        <f t="shared" ref="B24:B35" si="3">B8*100/$B$5</f>
        <v>26.330303444894707</v>
      </c>
      <c r="C24" s="14">
        <f t="shared" si="2"/>
        <v>26.90587160632041</v>
      </c>
      <c r="D24" s="15">
        <f t="shared" si="1"/>
        <v>25.609783804593906</v>
      </c>
    </row>
    <row r="25" spans="1:6" ht="21.75" x14ac:dyDescent="0.5">
      <c r="A25" s="8" t="s">
        <v>67</v>
      </c>
      <c r="B25" s="14">
        <f t="shared" si="3"/>
        <v>18.464198103804051</v>
      </c>
      <c r="C25" s="14">
        <f t="shared" si="2"/>
        <v>22.674519337566458</v>
      </c>
      <c r="D25" s="15">
        <f t="shared" si="1"/>
        <v>13.193521321426047</v>
      </c>
    </row>
    <row r="26" spans="1:6" ht="21.75" x14ac:dyDescent="0.5">
      <c r="A26" s="8" t="s">
        <v>68</v>
      </c>
      <c r="B26" s="14">
        <f>SUM(B27:B28)</f>
        <v>17.761936283648552</v>
      </c>
      <c r="C26" s="14">
        <f t="shared" ref="C26" si="4">C27+C28</f>
        <v>17.757237357426785</v>
      </c>
      <c r="D26" s="15">
        <v>17.899999999999999</v>
      </c>
    </row>
    <row r="27" spans="1:6" ht="21.75" x14ac:dyDescent="0.5">
      <c r="A27" s="8" t="s">
        <v>69</v>
      </c>
      <c r="B27" s="14">
        <f t="shared" si="3"/>
        <v>13.695739820703318</v>
      </c>
      <c r="C27" s="14">
        <f t="shared" si="2"/>
        <v>13.847889926503752</v>
      </c>
      <c r="D27" s="15">
        <f t="shared" si="1"/>
        <v>13.505271211408612</v>
      </c>
    </row>
    <row r="28" spans="1:6" ht="21.75" x14ac:dyDescent="0.5">
      <c r="A28" s="8" t="s">
        <v>70</v>
      </c>
      <c r="B28" s="14">
        <f t="shared" si="3"/>
        <v>4.0661964629452321</v>
      </c>
      <c r="C28" s="14">
        <f t="shared" si="2"/>
        <v>3.9093474309230327</v>
      </c>
      <c r="D28" s="15">
        <f t="shared" si="1"/>
        <v>4.2625474075687899</v>
      </c>
    </row>
    <row r="29" spans="1:6" ht="21.75" x14ac:dyDescent="0.5">
      <c r="A29" s="8" t="s">
        <v>71</v>
      </c>
      <c r="B29" s="76" t="s">
        <v>98</v>
      </c>
      <c r="C29" s="76" t="s">
        <v>98</v>
      </c>
      <c r="D29" s="15">
        <f t="shared" si="1"/>
        <v>7.7628761157703591E-2</v>
      </c>
      <c r="F29" s="83"/>
    </row>
    <row r="30" spans="1:6" ht="21.75" x14ac:dyDescent="0.5">
      <c r="A30" s="8" t="s">
        <v>101</v>
      </c>
      <c r="B30" s="14">
        <f>SUM(B31:B33)</f>
        <v>19.419013611007404</v>
      </c>
      <c r="C30" s="14">
        <f t="shared" ref="C30" si="5">C31+C32+C33</f>
        <v>16.443995051169239</v>
      </c>
      <c r="D30" s="14">
        <f>SUM(D31:D33)</f>
        <v>23.14327733714341</v>
      </c>
    </row>
    <row r="31" spans="1:6" ht="21.75" x14ac:dyDescent="0.5">
      <c r="A31" s="8" t="s">
        <v>72</v>
      </c>
      <c r="B31" s="14">
        <f t="shared" si="3"/>
        <v>13.524472755264807</v>
      </c>
      <c r="C31" s="14">
        <f t="shared" si="2"/>
        <v>10.364595139708655</v>
      </c>
      <c r="D31" s="15">
        <f t="shared" si="1"/>
        <v>17.480151682020661</v>
      </c>
    </row>
    <row r="32" spans="1:6" ht="21.75" x14ac:dyDescent="0.5">
      <c r="A32" s="8" t="s">
        <v>73</v>
      </c>
      <c r="B32" s="14">
        <f t="shared" si="3"/>
        <v>4.1721967067542653</v>
      </c>
      <c r="C32" s="14">
        <f t="shared" si="2"/>
        <v>5.0897002591372535</v>
      </c>
      <c r="D32" s="15">
        <f t="shared" si="1"/>
        <v>3.0236229037589624</v>
      </c>
    </row>
    <row r="33" spans="1:4" ht="21.75" x14ac:dyDescent="0.5">
      <c r="A33" s="8" t="s">
        <v>74</v>
      </c>
      <c r="B33" s="14">
        <f t="shared" si="3"/>
        <v>1.7223441489883295</v>
      </c>
      <c r="C33" s="14">
        <f t="shared" si="2"/>
        <v>0.98969965232333124</v>
      </c>
      <c r="D33" s="15">
        <f t="shared" si="1"/>
        <v>2.6395027513637843</v>
      </c>
    </row>
    <row r="34" spans="1:4" ht="21.75" x14ac:dyDescent="0.5">
      <c r="A34" s="8" t="s">
        <v>75</v>
      </c>
      <c r="B34" s="76" t="s">
        <v>98</v>
      </c>
      <c r="C34" s="76" t="s">
        <v>98</v>
      </c>
      <c r="D34" s="76" t="s">
        <v>98</v>
      </c>
    </row>
    <row r="35" spans="1:4" ht="21.75" x14ac:dyDescent="0.5">
      <c r="A35" s="18" t="s">
        <v>76</v>
      </c>
      <c r="B35" s="20">
        <f t="shared" si="3"/>
        <v>3.1060466704216663</v>
      </c>
      <c r="C35" s="20">
        <f t="shared" ref="C35" si="6">C19*100/$C$5</f>
        <v>2.7264204925106834</v>
      </c>
      <c r="D35" s="20">
        <f>D19*100/$D$5</f>
        <v>3.5812804520754957</v>
      </c>
    </row>
    <row r="36" spans="1:4" ht="21.75" x14ac:dyDescent="0.5">
      <c r="A36" s="8" t="s">
        <v>99</v>
      </c>
    </row>
    <row r="37" spans="1:4" x14ac:dyDescent="0.4">
      <c r="B37" s="85"/>
      <c r="C37" s="85"/>
      <c r="D37" s="85"/>
    </row>
  </sheetData>
  <mergeCells count="1">
    <mergeCell ref="A2:D2"/>
  </mergeCells>
  <pageMargins left="1.1023622047244095" right="0.31496062992125984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9137-8708-4A11-BE92-AF24479AB5EC}">
  <sheetPr>
    <tabColor theme="0"/>
  </sheetPr>
  <dimension ref="A1:G34"/>
  <sheetViews>
    <sheetView workbookViewId="0">
      <selection activeCell="K6" sqref="K6"/>
    </sheetView>
  </sheetViews>
  <sheetFormatPr defaultColWidth="9" defaultRowHeight="17.25" x14ac:dyDescent="0.4"/>
  <cols>
    <col min="1" max="1" width="24.5" style="2" customWidth="1"/>
    <col min="2" max="2" width="18.5" style="2" customWidth="1"/>
    <col min="3" max="3" width="18.75" style="2" customWidth="1"/>
    <col min="4" max="4" width="17.75" style="2" customWidth="1"/>
    <col min="5" max="16384" width="9" style="2"/>
  </cols>
  <sheetData>
    <row r="1" spans="1:7" ht="23.25" x14ac:dyDescent="0.55000000000000004">
      <c r="A1" s="112" t="s">
        <v>93</v>
      </c>
      <c r="B1" s="112"/>
      <c r="C1" s="112"/>
      <c r="D1" s="112"/>
    </row>
    <row r="2" spans="1:7" ht="23.25" x14ac:dyDescent="0.55000000000000004">
      <c r="A2" s="71" t="s">
        <v>97</v>
      </c>
      <c r="B2" s="71" t="str">
        <f>ตารางที่7!B3</f>
        <v>รวม</v>
      </c>
      <c r="C2" s="72" t="str">
        <f>ตารางที่7!C3</f>
        <v>ชาย</v>
      </c>
      <c r="D2" s="72" t="str">
        <f>ตารางที่7!D3</f>
        <v>หญิง</v>
      </c>
    </row>
    <row r="3" spans="1:7" ht="23.25" x14ac:dyDescent="0.55000000000000004">
      <c r="A3" s="86"/>
      <c r="B3" s="86"/>
      <c r="C3" s="7" t="str">
        <f>ตารางที่7!C4</f>
        <v>จำนวน</v>
      </c>
      <c r="D3" s="7"/>
    </row>
    <row r="4" spans="1:7" ht="24" x14ac:dyDescent="0.55000000000000004">
      <c r="A4" s="7" t="str">
        <f>ตารางที่7!A5</f>
        <v>ยอดรวม</v>
      </c>
      <c r="B4" s="94">
        <v>85363.23</v>
      </c>
      <c r="C4" s="95">
        <v>49967.03</v>
      </c>
      <c r="D4" s="95">
        <v>35396.199999999997</v>
      </c>
    </row>
    <row r="5" spans="1:7" ht="24" x14ac:dyDescent="0.5">
      <c r="A5" s="8" t="s">
        <v>94</v>
      </c>
      <c r="B5" s="94">
        <v>81648.37</v>
      </c>
      <c r="C5" s="95">
        <v>47935.519999999997</v>
      </c>
      <c r="D5" s="95">
        <v>33712.85</v>
      </c>
    </row>
    <row r="6" spans="1:7" ht="24" x14ac:dyDescent="0.5">
      <c r="A6" s="8" t="s">
        <v>95</v>
      </c>
      <c r="B6" s="94">
        <v>3714.86</v>
      </c>
      <c r="C6" s="95">
        <v>2031.51</v>
      </c>
      <c r="D6" s="95">
        <v>1683.35</v>
      </c>
    </row>
    <row r="7" spans="1:7" ht="21.75" x14ac:dyDescent="0.5">
      <c r="A7" s="8"/>
      <c r="B7" s="26"/>
      <c r="C7" s="26"/>
      <c r="D7" s="26"/>
    </row>
    <row r="8" spans="1:7" ht="23.25" x14ac:dyDescent="0.55000000000000004">
      <c r="A8" s="8"/>
      <c r="B8" s="7"/>
      <c r="C8" s="7" t="s">
        <v>13</v>
      </c>
      <c r="D8" s="26"/>
    </row>
    <row r="9" spans="1:7" ht="23.25" x14ac:dyDescent="0.4">
      <c r="A9" s="73" t="str">
        <f t="shared" ref="A9:A11" si="0">A4</f>
        <v>ยอดรวม</v>
      </c>
      <c r="B9" s="87">
        <v>100</v>
      </c>
      <c r="C9" s="87">
        <v>100</v>
      </c>
      <c r="D9" s="87">
        <v>100</v>
      </c>
    </row>
    <row r="10" spans="1:7" ht="23.25" x14ac:dyDescent="0.4">
      <c r="A10" s="88" t="str">
        <f t="shared" si="0"/>
        <v>ภาคเกษตร</v>
      </c>
      <c r="B10" s="87">
        <f>SUM(B5*100)/B4</f>
        <v>95.648173106851743</v>
      </c>
      <c r="C10" s="87">
        <f t="shared" ref="C10:D10" si="1">SUM(C5*100)/C4</f>
        <v>95.934299076811257</v>
      </c>
      <c r="D10" s="87">
        <f t="shared" si="1"/>
        <v>95.244263508512219</v>
      </c>
    </row>
    <row r="11" spans="1:7" ht="23.25" x14ac:dyDescent="0.55000000000000004">
      <c r="A11" s="89" t="str">
        <f t="shared" si="0"/>
        <v>นอกภาคเกษตร</v>
      </c>
      <c r="B11" s="87">
        <f>SUM(B6*100)/B4</f>
        <v>4.3518268931482558</v>
      </c>
      <c r="C11" s="87">
        <f t="shared" ref="C11:D11" si="2">SUM(C6*100)/C4</f>
        <v>4.0657009231887509</v>
      </c>
      <c r="D11" s="87">
        <f t="shared" si="2"/>
        <v>4.7557364914877871</v>
      </c>
      <c r="F11" s="69"/>
    </row>
    <row r="12" spans="1:7" ht="21.75" x14ac:dyDescent="0.5">
      <c r="A12" s="8"/>
      <c r="B12" s="15"/>
      <c r="C12" s="15"/>
      <c r="D12" s="15"/>
      <c r="G12" s="83"/>
    </row>
    <row r="13" spans="1:7" ht="21.75" x14ac:dyDescent="0.5">
      <c r="A13" s="8"/>
      <c r="B13" s="15"/>
      <c r="C13" s="15"/>
      <c r="D13" s="15"/>
    </row>
    <row r="14" spans="1:7" ht="21.75" x14ac:dyDescent="0.5">
      <c r="A14" s="8"/>
      <c r="B14" s="26"/>
      <c r="C14" s="26"/>
      <c r="D14" s="26"/>
    </row>
    <row r="15" spans="1:7" ht="21.75" x14ac:dyDescent="0.5">
      <c r="A15" s="8"/>
      <c r="B15" s="26"/>
      <c r="C15" s="26"/>
      <c r="D15" s="26"/>
    </row>
    <row r="16" spans="1:7" ht="21.75" x14ac:dyDescent="0.5">
      <c r="A16" s="8"/>
      <c r="B16" s="26"/>
      <c r="C16" s="26"/>
      <c r="D16" s="26"/>
    </row>
    <row r="17" spans="1:4" ht="21.75" x14ac:dyDescent="0.5">
      <c r="A17" s="8"/>
      <c r="B17" s="26"/>
      <c r="C17" s="26"/>
      <c r="D17" s="9"/>
    </row>
    <row r="18" spans="1:4" ht="21.75" x14ac:dyDescent="0.5">
      <c r="A18" s="8"/>
      <c r="B18" s="26"/>
      <c r="C18" s="26"/>
      <c r="D18" s="9"/>
    </row>
    <row r="19" spans="1:4" ht="23.25" x14ac:dyDescent="0.55000000000000004">
      <c r="A19" s="62"/>
      <c r="B19" s="62"/>
      <c r="C19" s="7"/>
      <c r="D19" s="75"/>
    </row>
    <row r="20" spans="1:4" ht="23.25" x14ac:dyDescent="0.55000000000000004">
      <c r="A20" s="7"/>
      <c r="B20" s="69"/>
      <c r="C20" s="69"/>
      <c r="D20" s="69"/>
    </row>
    <row r="21" spans="1:4" ht="21.75" x14ac:dyDescent="0.5">
      <c r="A21" s="8"/>
      <c r="B21" s="14"/>
      <c r="C21" s="14"/>
      <c r="D21" s="15"/>
    </row>
    <row r="22" spans="1:4" ht="21.75" x14ac:dyDescent="0.5">
      <c r="A22" s="8"/>
      <c r="B22" s="14"/>
      <c r="C22" s="14"/>
      <c r="D22" s="15"/>
    </row>
    <row r="23" spans="1:4" ht="21.75" x14ac:dyDescent="0.5">
      <c r="A23" s="8"/>
      <c r="B23" s="14"/>
      <c r="C23" s="14"/>
      <c r="D23" s="15"/>
    </row>
    <row r="24" spans="1:4" ht="21.75" x14ac:dyDescent="0.5">
      <c r="A24" s="8"/>
      <c r="B24" s="14"/>
      <c r="C24" s="14"/>
      <c r="D24" s="15"/>
    </row>
    <row r="25" spans="1:4" ht="21.75" x14ac:dyDescent="0.5">
      <c r="A25" s="8"/>
      <c r="B25" s="14"/>
      <c r="C25" s="14"/>
      <c r="D25" s="14"/>
    </row>
    <row r="26" spans="1:4" ht="21.75" x14ac:dyDescent="0.5">
      <c r="A26" s="8"/>
      <c r="B26" s="14"/>
      <c r="C26" s="14"/>
      <c r="D26" s="15"/>
    </row>
    <row r="27" spans="1:4" ht="21.75" x14ac:dyDescent="0.5">
      <c r="A27" s="8"/>
      <c r="B27" s="14"/>
      <c r="C27" s="14"/>
      <c r="D27" s="15"/>
    </row>
    <row r="28" spans="1:4" ht="21.75" x14ac:dyDescent="0.5">
      <c r="A28" s="8"/>
      <c r="B28" s="14"/>
      <c r="C28" s="14"/>
      <c r="D28" s="15"/>
    </row>
    <row r="29" spans="1:4" ht="21.75" x14ac:dyDescent="0.5">
      <c r="A29" s="8"/>
      <c r="B29" s="14"/>
      <c r="C29" s="14"/>
      <c r="D29" s="14"/>
    </row>
    <row r="30" spans="1:4" ht="21.75" x14ac:dyDescent="0.5">
      <c r="A30" s="8"/>
      <c r="B30" s="14"/>
      <c r="C30" s="14"/>
      <c r="D30" s="15"/>
    </row>
    <row r="31" spans="1:4" ht="21.75" x14ac:dyDescent="0.5">
      <c r="A31" s="8"/>
      <c r="B31" s="14"/>
      <c r="C31" s="14"/>
      <c r="D31" s="15"/>
    </row>
    <row r="32" spans="1:4" ht="21.75" x14ac:dyDescent="0.5">
      <c r="A32" s="8"/>
      <c r="B32" s="14"/>
      <c r="C32" s="14"/>
      <c r="D32" s="15"/>
    </row>
    <row r="33" spans="1:4" ht="21.75" x14ac:dyDescent="0.5">
      <c r="A33" s="8"/>
      <c r="B33" s="14"/>
      <c r="C33" s="14"/>
      <c r="D33" s="15"/>
    </row>
    <row r="34" spans="1:4" ht="21.75" x14ac:dyDescent="0.5">
      <c r="A34" s="18"/>
      <c r="B34" s="20"/>
      <c r="C34" s="20"/>
      <c r="D34" s="2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E44C-2D23-4632-BB00-0EE89FA38728}">
  <sheetPr>
    <tabColor rgb="FFFF0000"/>
  </sheetPr>
  <dimension ref="A1:G35"/>
  <sheetViews>
    <sheetView workbookViewId="0">
      <selection activeCell="G6" sqref="G6"/>
    </sheetView>
  </sheetViews>
  <sheetFormatPr defaultColWidth="9" defaultRowHeight="17.25" x14ac:dyDescent="0.4"/>
  <cols>
    <col min="1" max="1" width="24.5" style="2" customWidth="1"/>
    <col min="2" max="2" width="18.5" style="2" customWidth="1"/>
    <col min="3" max="3" width="18.75" style="2" customWidth="1"/>
    <col min="4" max="4" width="17.75" style="2" customWidth="1"/>
    <col min="5" max="16384" width="9" style="2"/>
  </cols>
  <sheetData>
    <row r="1" spans="1:7" ht="23.25" x14ac:dyDescent="0.55000000000000004">
      <c r="A1" s="112" t="s">
        <v>93</v>
      </c>
      <c r="B1" s="112"/>
      <c r="C1" s="112"/>
      <c r="D1" s="112"/>
    </row>
    <row r="2" spans="1:7" ht="23.25" x14ac:dyDescent="0.55000000000000004">
      <c r="A2" s="115" t="s">
        <v>14</v>
      </c>
      <c r="B2" s="115"/>
      <c r="C2" s="115"/>
      <c r="D2" s="115"/>
    </row>
    <row r="3" spans="1:7" ht="23.25" x14ac:dyDescent="0.55000000000000004">
      <c r="A3" s="113" t="s">
        <v>96</v>
      </c>
      <c r="B3" s="113" t="s">
        <v>0</v>
      </c>
      <c r="C3" s="114" t="s">
        <v>97</v>
      </c>
      <c r="D3" s="114"/>
    </row>
    <row r="4" spans="1:7" ht="23.25" x14ac:dyDescent="0.55000000000000004">
      <c r="A4" s="113"/>
      <c r="B4" s="113"/>
      <c r="C4" s="77" t="s">
        <v>94</v>
      </c>
      <c r="D4" s="77" t="s">
        <v>95</v>
      </c>
    </row>
    <row r="5" spans="1:7" ht="23.25" x14ac:dyDescent="0.55000000000000004">
      <c r="A5" s="77"/>
      <c r="B5" s="78">
        <v>107798</v>
      </c>
      <c r="C5" s="78">
        <v>99838</v>
      </c>
      <c r="D5" s="78">
        <v>7960</v>
      </c>
    </row>
    <row r="6" spans="1:7" ht="21.75" x14ac:dyDescent="0.5">
      <c r="A6" s="79" t="s">
        <v>1</v>
      </c>
      <c r="B6" s="80">
        <v>62560</v>
      </c>
      <c r="C6" s="80">
        <v>59970</v>
      </c>
      <c r="D6" s="80">
        <v>2590</v>
      </c>
    </row>
    <row r="7" spans="1:7" ht="21.75" x14ac:dyDescent="0.5">
      <c r="A7" s="79" t="s">
        <v>2</v>
      </c>
      <c r="B7" s="80">
        <v>45238</v>
      </c>
      <c r="C7" s="80">
        <v>39868</v>
      </c>
      <c r="D7" s="80">
        <v>5370</v>
      </c>
    </row>
    <row r="8" spans="1:7" ht="21.75" x14ac:dyDescent="0.5">
      <c r="A8" s="8"/>
      <c r="B8" s="26"/>
      <c r="C8" s="26"/>
      <c r="D8" s="26"/>
    </row>
    <row r="9" spans="1:7" ht="21.75" customHeight="1" x14ac:dyDescent="0.55000000000000004">
      <c r="A9" s="115" t="s">
        <v>13</v>
      </c>
      <c r="B9" s="115"/>
      <c r="C9" s="115"/>
      <c r="D9" s="115"/>
    </row>
    <row r="10" spans="1:7" ht="23.25" x14ac:dyDescent="0.55000000000000004">
      <c r="A10" s="113" t="s">
        <v>96</v>
      </c>
      <c r="B10" s="113" t="s">
        <v>0</v>
      </c>
      <c r="C10" s="114" t="s">
        <v>97</v>
      </c>
      <c r="D10" s="114"/>
    </row>
    <row r="11" spans="1:7" ht="23.25" x14ac:dyDescent="0.55000000000000004">
      <c r="A11" s="113"/>
      <c r="B11" s="113"/>
      <c r="C11" s="77" t="s">
        <v>94</v>
      </c>
      <c r="D11" s="77" t="s">
        <v>95</v>
      </c>
    </row>
    <row r="12" spans="1:7" ht="23.25" x14ac:dyDescent="0.55000000000000004">
      <c r="A12" s="77"/>
      <c r="B12" s="81">
        <v>100</v>
      </c>
      <c r="C12" s="69">
        <v>100</v>
      </c>
      <c r="D12" s="81">
        <v>100</v>
      </c>
      <c r="F12" s="69"/>
    </row>
    <row r="13" spans="1:7" ht="21.75" x14ac:dyDescent="0.5">
      <c r="A13" s="79" t="s">
        <v>1</v>
      </c>
      <c r="B13" s="82">
        <f>SUM(B6*100)/B5</f>
        <v>58.034471882595227</v>
      </c>
      <c r="C13" s="82">
        <f t="shared" ref="C13:D13" si="0">SUM(C6*100)/C5</f>
        <v>60.067309040645846</v>
      </c>
      <c r="D13" s="82">
        <f t="shared" si="0"/>
        <v>32.537688442211056</v>
      </c>
      <c r="G13" s="83"/>
    </row>
    <row r="14" spans="1:7" ht="21.75" x14ac:dyDescent="0.5">
      <c r="A14" s="79" t="s">
        <v>2</v>
      </c>
      <c r="B14" s="82">
        <f>SUM(B7*100)/B5</f>
        <v>41.965528117404773</v>
      </c>
      <c r="C14" s="82">
        <f t="shared" ref="C14:D14" si="1">SUM(C7*100)/C5</f>
        <v>39.932690959354154</v>
      </c>
      <c r="D14" s="82">
        <f t="shared" si="1"/>
        <v>67.462311557788951</v>
      </c>
    </row>
    <row r="15" spans="1:7" ht="21.75" x14ac:dyDescent="0.5">
      <c r="A15" s="8"/>
      <c r="B15" s="26"/>
      <c r="C15" s="26"/>
      <c r="D15" s="26"/>
    </row>
    <row r="16" spans="1:7" ht="21.75" x14ac:dyDescent="0.5">
      <c r="A16" s="8"/>
      <c r="B16" s="26"/>
      <c r="C16" s="26"/>
      <c r="D16" s="26"/>
    </row>
    <row r="17" spans="1:4" ht="21.75" x14ac:dyDescent="0.5">
      <c r="A17" s="8"/>
      <c r="B17" s="26"/>
      <c r="C17" s="26"/>
      <c r="D17" s="26"/>
    </row>
    <row r="18" spans="1:4" ht="21.75" x14ac:dyDescent="0.5">
      <c r="A18" s="8"/>
      <c r="B18" s="26"/>
      <c r="C18" s="26"/>
      <c r="D18" s="9"/>
    </row>
    <row r="19" spans="1:4" ht="21.75" x14ac:dyDescent="0.5">
      <c r="A19" s="8"/>
      <c r="B19" s="26"/>
      <c r="C19" s="26"/>
      <c r="D19" s="9"/>
    </row>
    <row r="20" spans="1:4" ht="23.25" x14ac:dyDescent="0.55000000000000004">
      <c r="A20" s="62"/>
      <c r="B20" s="62"/>
      <c r="C20" s="7"/>
      <c r="D20" s="75"/>
    </row>
    <row r="21" spans="1:4" ht="23.25" x14ac:dyDescent="0.55000000000000004">
      <c r="A21" s="7"/>
      <c r="B21" s="69"/>
      <c r="C21" s="69"/>
      <c r="D21" s="69"/>
    </row>
    <row r="22" spans="1:4" ht="21.75" x14ac:dyDescent="0.5">
      <c r="A22" s="8"/>
      <c r="B22" s="14"/>
      <c r="C22" s="14"/>
      <c r="D22" s="15"/>
    </row>
    <row r="23" spans="1:4" ht="21.75" x14ac:dyDescent="0.5">
      <c r="A23" s="8"/>
      <c r="B23" s="14"/>
      <c r="C23" s="14"/>
      <c r="D23" s="15"/>
    </row>
    <row r="24" spans="1:4" ht="21.75" x14ac:dyDescent="0.5">
      <c r="A24" s="8"/>
      <c r="B24" s="14"/>
      <c r="C24" s="14"/>
      <c r="D24" s="15"/>
    </row>
    <row r="25" spans="1:4" ht="21.75" x14ac:dyDescent="0.5">
      <c r="A25" s="8"/>
      <c r="B25" s="14"/>
      <c r="C25" s="14"/>
      <c r="D25" s="15"/>
    </row>
    <row r="26" spans="1:4" ht="21.75" x14ac:dyDescent="0.5">
      <c r="A26" s="8"/>
      <c r="B26" s="14"/>
      <c r="C26" s="14"/>
      <c r="D26" s="14"/>
    </row>
    <row r="27" spans="1:4" ht="21.75" x14ac:dyDescent="0.5">
      <c r="A27" s="8"/>
      <c r="B27" s="14"/>
      <c r="C27" s="14"/>
      <c r="D27" s="15"/>
    </row>
    <row r="28" spans="1:4" ht="21.75" x14ac:dyDescent="0.5">
      <c r="A28" s="8"/>
      <c r="B28" s="14"/>
      <c r="C28" s="14"/>
      <c r="D28" s="15"/>
    </row>
    <row r="29" spans="1:4" ht="21.75" x14ac:dyDescent="0.5">
      <c r="A29" s="8"/>
      <c r="B29" s="14"/>
      <c r="C29" s="14"/>
      <c r="D29" s="15"/>
    </row>
    <row r="30" spans="1:4" ht="21.75" x14ac:dyDescent="0.5">
      <c r="A30" s="8"/>
      <c r="B30" s="14"/>
      <c r="C30" s="14"/>
      <c r="D30" s="14"/>
    </row>
    <row r="31" spans="1:4" ht="21.75" x14ac:dyDescent="0.5">
      <c r="A31" s="8"/>
      <c r="B31" s="14"/>
      <c r="C31" s="14"/>
      <c r="D31" s="15"/>
    </row>
    <row r="32" spans="1:4" ht="21.75" x14ac:dyDescent="0.5">
      <c r="A32" s="8"/>
      <c r="B32" s="14"/>
      <c r="C32" s="14"/>
      <c r="D32" s="15"/>
    </row>
    <row r="33" spans="1:4" ht="21.75" x14ac:dyDescent="0.5">
      <c r="A33" s="8"/>
      <c r="B33" s="14"/>
      <c r="C33" s="14"/>
      <c r="D33" s="15"/>
    </row>
    <row r="34" spans="1:4" ht="21.75" x14ac:dyDescent="0.5">
      <c r="A34" s="8"/>
      <c r="B34" s="14"/>
      <c r="C34" s="14"/>
      <c r="D34" s="15"/>
    </row>
    <row r="35" spans="1:4" ht="21.75" x14ac:dyDescent="0.5">
      <c r="A35" s="18"/>
      <c r="B35" s="20"/>
      <c r="C35" s="20"/>
      <c r="D35" s="20"/>
    </row>
  </sheetData>
  <mergeCells count="9">
    <mergeCell ref="A1:D1"/>
    <mergeCell ref="A3:A4"/>
    <mergeCell ref="B3:B4"/>
    <mergeCell ref="C3:D3"/>
    <mergeCell ref="A10:A11"/>
    <mergeCell ref="B10:B11"/>
    <mergeCell ref="C10:D10"/>
    <mergeCell ref="A9:D9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ตารางที่ 1</vt:lpstr>
      <vt:lpstr>ตารางที่ 2</vt:lpstr>
      <vt:lpstr>ตารางที่ 3</vt:lpstr>
      <vt:lpstr>ตารางที่ 4</vt:lpstr>
      <vt:lpstr>ตารางที่ 5</vt:lpstr>
      <vt:lpstr>ตารางที่6</vt:lpstr>
      <vt:lpstr>ตารางที่7</vt:lpstr>
      <vt:lpstr>ตารางที่8 </vt:lpstr>
      <vt:lpstr>ตารางที่8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ying</cp:lastModifiedBy>
  <cp:lastPrinted>2024-09-01T16:11:20Z</cp:lastPrinted>
  <dcterms:created xsi:type="dcterms:W3CDTF">2022-06-13T04:48:05Z</dcterms:created>
  <dcterms:modified xsi:type="dcterms:W3CDTF">2024-09-02T09:32:35Z</dcterms:modified>
</cp:coreProperties>
</file>