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5\รายปี2565\"/>
    </mc:Choice>
  </mc:AlternateContent>
  <xr:revisionPtr revIDLastSave="0" documentId="13_ncr:1_{CA525AD2-6FEB-422A-936F-4E4887C786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565" sheetId="1" r:id="rId1"/>
    <sheet name="1" sheetId="6" r:id="rId2"/>
    <sheet name="2" sheetId="7" r:id="rId3"/>
    <sheet name="3" sheetId="8" r:id="rId4"/>
    <sheet name="4" sheetId="9" r:id="rId5"/>
  </sheets>
  <definedNames>
    <definedName name="_xlnm.Print_Area" localSheetId="1">'1'!$A$1:$E$32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E25" i="1"/>
  <c r="D25" i="1"/>
  <c r="E21" i="1"/>
  <c r="E20" i="1" s="1"/>
  <c r="D21" i="1"/>
  <c r="D20" i="1" s="1"/>
  <c r="C21" i="1"/>
  <c r="C20" i="1" s="1"/>
  <c r="C19" i="1" s="1"/>
  <c r="D19" i="1" l="1"/>
  <c r="E19" i="1"/>
  <c r="E26" i="9"/>
  <c r="D26" i="9"/>
  <c r="C26" i="9"/>
  <c r="E22" i="9"/>
  <c r="D22" i="9"/>
  <c r="C22" i="9"/>
  <c r="E21" i="9"/>
  <c r="E20" i="9" s="1"/>
  <c r="D21" i="9"/>
  <c r="D20" i="9" s="1"/>
  <c r="C21" i="9"/>
  <c r="C20" i="9" s="1"/>
  <c r="J9" i="8" l="1"/>
  <c r="K9" i="8"/>
  <c r="I9" i="8"/>
  <c r="I3" i="8" s="1"/>
  <c r="I13" i="8"/>
  <c r="I12" i="8"/>
  <c r="S9" i="8"/>
  <c r="Q9" i="8"/>
  <c r="I11" i="8"/>
  <c r="I10" i="8"/>
  <c r="R9" i="8"/>
  <c r="V7" i="8"/>
  <c r="I7" i="8"/>
  <c r="I6" i="8"/>
  <c r="I5" i="8" s="1"/>
  <c r="S5" i="8"/>
  <c r="S4" i="8" s="1"/>
  <c r="R5" i="8"/>
  <c r="R4" i="8" s="1"/>
  <c r="R3" i="8" s="1"/>
  <c r="Q5" i="8"/>
  <c r="Q4" i="8" s="1"/>
  <c r="K5" i="8"/>
  <c r="W7" i="8" s="1"/>
  <c r="J5" i="8"/>
  <c r="J4" i="8" s="1"/>
  <c r="J15" i="8" s="1"/>
  <c r="I11" i="7"/>
  <c r="H11" i="7"/>
  <c r="G11" i="7"/>
  <c r="E33" i="6"/>
  <c r="D33" i="6"/>
  <c r="C33" i="6"/>
  <c r="M32" i="6"/>
  <c r="I29" i="6"/>
  <c r="H29" i="6"/>
  <c r="G29" i="6"/>
  <c r="I28" i="6"/>
  <c r="H28" i="6"/>
  <c r="G28" i="6"/>
  <c r="I27" i="6"/>
  <c r="H27" i="6"/>
  <c r="G27" i="6"/>
  <c r="I26" i="6"/>
  <c r="H26" i="6"/>
  <c r="G26" i="6"/>
  <c r="I25" i="6"/>
  <c r="H25" i="6"/>
  <c r="G25" i="6"/>
  <c r="I24" i="6"/>
  <c r="H24" i="6"/>
  <c r="G24" i="6"/>
  <c r="I23" i="6"/>
  <c r="H23" i="6"/>
  <c r="G23" i="6"/>
  <c r="I22" i="6"/>
  <c r="H22" i="6"/>
  <c r="G22" i="6"/>
  <c r="I21" i="6"/>
  <c r="H21" i="6"/>
  <c r="G21" i="6"/>
  <c r="I20" i="6"/>
  <c r="H20" i="6"/>
  <c r="G20" i="6"/>
  <c r="I19" i="6"/>
  <c r="H19" i="6"/>
  <c r="G19" i="6"/>
  <c r="I6" i="6"/>
  <c r="U7" i="8" l="1"/>
  <c r="I4" i="8"/>
  <c r="I15" i="8" s="1"/>
  <c r="Q3" i="8"/>
  <c r="S3" i="8"/>
  <c r="K4" i="8"/>
  <c r="J3" i="8"/>
  <c r="N9" i="8" s="1"/>
  <c r="N4" i="8"/>
  <c r="C9" i="1"/>
  <c r="C14" i="1"/>
  <c r="C16" i="1"/>
  <c r="C15" i="1"/>
  <c r="M3" i="8" l="1"/>
  <c r="M4" i="8"/>
  <c r="M5" i="8"/>
  <c r="M7" i="8"/>
  <c r="N7" i="8"/>
  <c r="N11" i="8"/>
  <c r="N13" i="8"/>
  <c r="N6" i="8"/>
  <c r="N5" i="8"/>
  <c r="N10" i="8"/>
  <c r="N3" i="8"/>
  <c r="N8" i="8"/>
  <c r="N12" i="8"/>
  <c r="K15" i="8"/>
  <c r="K3" i="8"/>
  <c r="C11" i="1"/>
  <c r="C13" i="1"/>
  <c r="C12" i="1" s="1"/>
  <c r="E12" i="1"/>
  <c r="D12" i="1"/>
  <c r="C10" i="1"/>
  <c r="E8" i="1"/>
  <c r="E7" i="1" s="1"/>
  <c r="D8" i="1"/>
  <c r="D7" i="1" s="1"/>
  <c r="D34" i="1" s="1"/>
  <c r="C34" i="1" l="1"/>
  <c r="M13" i="8"/>
  <c r="M10" i="8"/>
  <c r="M11" i="8"/>
  <c r="M9" i="8"/>
  <c r="M6" i="8"/>
  <c r="M12" i="8"/>
  <c r="M8" i="8"/>
  <c r="O11" i="8"/>
  <c r="O6" i="8"/>
  <c r="O13" i="8"/>
  <c r="O10" i="8"/>
  <c r="O3" i="8"/>
  <c r="O8" i="8"/>
  <c r="O7" i="8"/>
  <c r="O12" i="8"/>
  <c r="O9" i="8"/>
  <c r="O5" i="8"/>
  <c r="O4" i="8"/>
  <c r="E34" i="1"/>
  <c r="E6" i="1"/>
  <c r="D6" i="1"/>
  <c r="C8" i="1"/>
  <c r="C7" i="1" s="1"/>
  <c r="C6" i="1" s="1"/>
</calcChain>
</file>

<file path=xl/sharedStrings.xml><?xml version="1.0" encoding="utf-8"?>
<sst xmlns="http://schemas.openxmlformats.org/spreadsheetml/2006/main" count="166" uniqueCount="57">
  <si>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</si>
  <si>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</si>
  <si>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</si>
  <si>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</si>
  <si>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</si>
  <si>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</si>
  <si>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</si>
  <si>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</si>
  <si>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</si>
  <si>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</si>
  <si>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</si>
  <si>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</si>
  <si>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</si>
  <si>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</si>
  <si>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2.4  อื่นๆ</t>
  </si>
  <si>
    <t xml:space="preserve">   2.3  เด็ก/ชรา/ป่วย/พิการจนไม่สามารถทำงานได้</t>
  </si>
  <si>
    <t xml:space="preserve"> -   </t>
  </si>
  <si>
    <t xml:space="preserve">ตารางที่ 1   จำนวนและร้อยละของประชากรประชากรอายุ 15 ปีขึ้นไป จำแนกตามสถานภาพแรงงานและเพศ </t>
  </si>
  <si>
    <t>ร้อยละ</t>
  </si>
  <si>
    <t>. . จำนวนเล็กน้อย</t>
  </si>
  <si>
    <t>อัตราการว่างงาน</t>
  </si>
  <si>
    <t>ตารางที่ 1   จำนวนและร้อยละของประชากรประชากรอายุ 15 ปีขึ้นไป จำแนกตามสถานภาพแรงงานและเพศ พ.ศ. 2565</t>
  </si>
  <si>
    <t>ตารางที่ 1   จำนวนและร้อยละของประชากรประชากรอายุ 15 ปีขึ้นไป จำแนกตามสถานภาพแรงงานและเพศ ไตรมาสที่ 1  พ.ศ. 2565</t>
  </si>
  <si>
    <t xml:space="preserve">   2.3  ยังเด็ก/ชรา ป่วย/พิการจนไม่สามารถทำงานได้</t>
  </si>
  <si>
    <t>. .</t>
  </si>
  <si>
    <t>=</t>
  </si>
  <si>
    <t>ที่มา : โครงการสำรวจภาวะการทำงานของประชากรจังหวัดเลย ไตรมาสที่ 1 พ.ศ. 2565</t>
  </si>
  <si>
    <t xml:space="preserve">หมายเหตุ : อัตราการว่างงาน =     ผู้ว่างงาน   ×  100         </t>
  </si>
  <si>
    <t>ผู้อยู่ในกำลังแรงงาน</t>
  </si>
  <si>
    <t xml:space="preserve">              </t>
  </si>
  <si>
    <t xml:space="preserve">               ไตรมาสที่ 2 (เมษายน - มิถุนายน) พ.ศ. 2565</t>
  </si>
  <si>
    <t>ที่มา : การสำรวจภาวะการทำงานของประชากรจังหวัดเลย ไตรมาสที่ 2 : เมษายน - มิถุนายน พ.ศ. 2565</t>
  </si>
  <si>
    <t>ภาคและเพศ</t>
  </si>
  <si>
    <t xml:space="preserve">  เลย                              </t>
  </si>
  <si>
    <t xml:space="preserve">       ชาย                         </t>
  </si>
  <si>
    <t xml:space="preserve">       หญิง                        </t>
  </si>
  <si>
    <t>ok</t>
  </si>
  <si>
    <t>ประชากร</t>
  </si>
  <si>
    <t>อายุ 15 ปี</t>
  </si>
  <si>
    <t>ขึ้นไป</t>
  </si>
  <si>
    <t>กำลังแรงงานรวม</t>
  </si>
  <si>
    <t>กำลังแรงงานปัจจุบัน</t>
  </si>
  <si>
    <t>ผู้มีงานทำ</t>
  </si>
  <si>
    <t>ผู้ว่างงาน</t>
  </si>
  <si>
    <t>...</t>
  </si>
  <si>
    <t>..</t>
  </si>
  <si>
    <t>กำลังแรงงาน</t>
  </si>
  <si>
    <t>ที่รอฤดูกาล</t>
  </si>
  <si>
    <t>ผู้อยู่นอกกำลังแรงงาน</t>
  </si>
  <si>
    <t>ทำงานบ้าน</t>
  </si>
  <si>
    <t>เรียนหนังสือ</t>
  </si>
  <si>
    <t>เด็ก/ชรา/ป่วย/พิการ</t>
  </si>
  <si>
    <t>จนไม่สามารถทำงานได้</t>
  </si>
  <si>
    <t>อื่น ๆ</t>
  </si>
  <si>
    <t xml:space="preserve">               ไตรมาสที่ 4 (ตุลาคม - ธันวาคม) พ.ศ. 2565</t>
  </si>
  <si>
    <t>ที่มา : การสำรวจภาวะการทำงานของประชากรจังหวัดเลย ไตรมาสที่ 4 : ตุลาคม - ธันวาคม พ.ศ. 2565</t>
  </si>
  <si>
    <t>ที่มา : การสำรวจภาวะการทำงานของประชากรจังหวัดเลย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</si>
</sst>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  <numFmt numFmtId="191" formatCode="_-#,##0.0_-;\-#,##0.0_-;_-&quot;-&quot;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8" fontId="3" fillId="0" borderId="0" xfId="0" applyNumberFormat="1" applyFont="1" applyBorder="1" applyAlignment="1">
      <alignment horizontal="right" vertical="center"/>
    </xf>
    <xf numFmtId="189" fontId="3" fillId="0" borderId="0" xfId="2" applyNumberFormat="1" applyFont="1" applyAlignment="1">
      <alignment horizontal="right" vertical="center"/>
    </xf>
    <xf numFmtId="0" fontId="4" fillId="0" borderId="3" xfId="0" applyFont="1" applyBorder="1"/>
    <xf numFmtId="0" fontId="4" fillId="0" borderId="0" xfId="0" applyFont="1" applyBorder="1"/>
    <xf numFmtId="188" fontId="4" fillId="0" borderId="0" xfId="1" applyNumberFormat="1" applyFont="1"/>
    <xf numFmtId="0" fontId="4" fillId="0" borderId="0" xfId="1" applyFont="1"/>
    <xf numFmtId="0" fontId="4" fillId="0" borderId="0" xfId="0" applyFont="1" applyAlignment="1">
      <alignment horizontal="center"/>
    </xf>
    <xf numFmtId="189" fontId="4" fillId="0" borderId="0" xfId="2" applyNumberFormat="1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right" vertical="center"/>
    </xf>
    <xf numFmtId="189" fontId="3" fillId="0" borderId="3" xfId="2" applyNumberFormat="1" applyFont="1" applyBorder="1" applyAlignment="1">
      <alignment horizontal="right" vertical="center"/>
    </xf>
    <xf numFmtId="187" fontId="3" fillId="0" borderId="0" xfId="3" applyNumberFormat="1" applyFont="1" applyAlignment="1">
      <alignment horizontal="right"/>
    </xf>
    <xf numFmtId="187" fontId="3" fillId="0" borderId="0" xfId="3" applyNumberFormat="1" applyFont="1" applyAlignment="1">
      <alignment horizontal="right" vertical="center"/>
    </xf>
    <xf numFmtId="187" fontId="4" fillId="0" borderId="0" xfId="3" applyNumberFormat="1" applyFont="1" applyAlignment="1">
      <alignment horizontal="right" vertical="center"/>
    </xf>
    <xf numFmtId="189" fontId="4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3" applyNumberFormat="1" applyFont="1" applyAlignment="1">
      <alignment horizontal="right" vertical="center"/>
    </xf>
    <xf numFmtId="189" fontId="4" fillId="0" borderId="0" xfId="3" applyNumberFormat="1" applyFont="1" applyAlignment="1">
      <alignment horizontal="right" vertical="center"/>
    </xf>
    <xf numFmtId="189" fontId="4" fillId="0" borderId="0" xfId="3" applyNumberFormat="1" applyFont="1" applyBorder="1" applyAlignment="1">
      <alignment horizontal="right" vertical="center"/>
    </xf>
    <xf numFmtId="189" fontId="3" fillId="0" borderId="3" xfId="3" applyNumberFormat="1" applyFont="1" applyBorder="1" applyAlignment="1">
      <alignment horizontal="right" vertical="center"/>
    </xf>
    <xf numFmtId="189" fontId="4" fillId="0" borderId="0" xfId="3" applyNumberFormat="1" applyFont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5" fillId="0" borderId="0" xfId="0" applyFont="1"/>
    <xf numFmtId="0" fontId="7" fillId="2" borderId="0" xfId="0" applyFont="1" applyFill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190" fontId="5" fillId="0" borderId="0" xfId="0" applyNumberFormat="1" applyFont="1" applyAlignment="1">
      <alignment vertical="center"/>
    </xf>
    <xf numFmtId="187" fontId="5" fillId="0" borderId="0" xfId="3" applyNumberFormat="1" applyFont="1" applyAlignment="1">
      <alignment horizontal="right" vertical="center" wrapText="1"/>
    </xf>
    <xf numFmtId="0" fontId="8" fillId="0" borderId="0" xfId="0" applyFont="1"/>
    <xf numFmtId="3" fontId="8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87" fontId="6" fillId="0" borderId="0" xfId="3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/>
    </xf>
    <xf numFmtId="191" fontId="6" fillId="0" borderId="0" xfId="0" applyNumberFormat="1" applyFont="1" applyAlignment="1">
      <alignment horizontal="right"/>
    </xf>
    <xf numFmtId="188" fontId="5" fillId="0" borderId="0" xfId="0" applyNumberFormat="1" applyFont="1" applyAlignment="1">
      <alignment horizontal="right" vertical="center"/>
    </xf>
    <xf numFmtId="189" fontId="5" fillId="0" borderId="0" xfId="3" applyNumberFormat="1" applyFont="1" applyAlignment="1">
      <alignment horizontal="right" vertical="center"/>
    </xf>
    <xf numFmtId="188" fontId="5" fillId="0" borderId="0" xfId="0" applyNumberFormat="1" applyFont="1" applyAlignment="1">
      <alignment vertical="center"/>
    </xf>
    <xf numFmtId="189" fontId="6" fillId="0" borderId="0" xfId="3" applyNumberFormat="1" applyFont="1" applyAlignment="1">
      <alignment horizontal="right" vertical="center"/>
    </xf>
    <xf numFmtId="0" fontId="6" fillId="0" borderId="3" xfId="0" applyFont="1" applyBorder="1"/>
    <xf numFmtId="188" fontId="6" fillId="0" borderId="0" xfId="1" applyNumberFormat="1" applyFont="1"/>
    <xf numFmtId="0" fontId="6" fillId="0" borderId="0" xfId="1" applyFont="1"/>
    <xf numFmtId="0" fontId="6" fillId="0" borderId="0" xfId="0" applyFont="1" applyAlignment="1">
      <alignment horizontal="center"/>
    </xf>
    <xf numFmtId="189" fontId="6" fillId="0" borderId="0" xfId="3" applyNumberFormat="1" applyFont="1"/>
    <xf numFmtId="0" fontId="6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3" fillId="0" borderId="0" xfId="3" applyNumberFormat="1" applyFont="1" applyAlignment="1">
      <alignment horizontal="right" vertical="center" wrapText="1"/>
    </xf>
    <xf numFmtId="187" fontId="4" fillId="0" borderId="0" xfId="3" applyNumberFormat="1" applyFont="1" applyAlignment="1">
      <alignment horizontal="right" vertical="center" wrapText="1"/>
    </xf>
    <xf numFmtId="187" fontId="0" fillId="0" borderId="0" xfId="3" applyNumberFormat="1" applyFont="1"/>
    <xf numFmtId="3" fontId="0" fillId="3" borderId="0" xfId="0" applyNumberFormat="1" applyFill="1" applyAlignment="1">
      <alignment horizontal="right"/>
    </xf>
    <xf numFmtId="189" fontId="0" fillId="0" borderId="0" xfId="3" applyNumberFormat="1" applyFont="1"/>
    <xf numFmtId="189" fontId="1" fillId="3" borderId="0" xfId="3" applyNumberFormat="1" applyFont="1" applyFill="1" applyAlignment="1">
      <alignment horizontal="right"/>
    </xf>
    <xf numFmtId="43" fontId="1" fillId="3" borderId="0" xfId="3" applyFont="1" applyFill="1" applyAlignment="1">
      <alignment horizontal="right"/>
    </xf>
    <xf numFmtId="187" fontId="0" fillId="0" borderId="0" xfId="3" applyNumberFormat="1" applyFont="1" applyAlignment="1">
      <alignment horizontal="right"/>
    </xf>
    <xf numFmtId="0" fontId="0" fillId="3" borderId="0" xfId="0" applyFill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9" fontId="3" fillId="0" borderId="0" xfId="2" applyNumberFormat="1" applyFont="1" applyAlignment="1">
      <alignment horizontal="right"/>
    </xf>
  </cellXfs>
  <cellStyles count="4">
    <cellStyle name="Comma" xfId="2" builtinId="3"/>
    <cellStyle name="Comma 2" xfId="3" xr:uid="{9848A57C-E266-4DD9-9A6B-95B2699A4503}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2125580</xdr:colOff>
      <xdr:row>33</xdr:row>
      <xdr:rowOff>10026</xdr:rowOff>
    </xdr:from>
    <xdr:to>
      <xdr:col>0</xdr:col>
      <xdr:colOff>3308685</xdr:colOff>
      <xdr:row>33</xdr:row>
      <xdr:rowOff>10026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863240-3092-4D50-A983-8C543AE2ED28}"/>
            </a:ext>
          </a:extLst>
        </xdr:cNvPr>
        <xdr:cNvCxnSpPr/>
      </xdr:nvCxnSpPr>
      <xdr:spPr>
        <a:xfrm>
          <a:off x="2125580" y="9058776"/>
          <a:ext cx="118310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4"/>
  <sheetViews>
    <sheetView showGridLines="0" tabSelected="1" view="pageBreakPreview" zoomScaleNormal="100" zoomScaleSheetLayoutView="100" workbookViewId="0">
      <selection activeCell="J7" sqref="J7"/>
    </sheetView>
  </sheetViews>
  <sheetFormatPr defaultRowHeight="24" customHeight="1" x14ac:dyDescent="0.35"/>
  <cols>
    <col min="1" max="1" width="44.5703125" style="2" customWidth="1"/>
    <col min="2" max="2" width="3" style="2" customWidth="1"/>
    <col min="3" max="5" width="22.7109375" style="2" customWidth="1"/>
    <col min="6" max="16384" width="9.140625" style="2"/>
  </cols>
  <sheetData>
    <row r="1" spans="1:5" ht="21" x14ac:dyDescent="0.35">
      <c r="A1" s="1" t="s">
        <v>21</v>
      </c>
      <c r="B1" s="1"/>
    </row>
    <row r="2" spans="1:5" ht="8.1" customHeight="1" x14ac:dyDescent="0.35">
      <c r="A2" s="3"/>
      <c r="B2" s="3"/>
      <c r="C2" s="3"/>
      <c r="D2" s="3"/>
      <c r="E2" s="3"/>
    </row>
    <row r="3" spans="1:5" s="5" customFormat="1" ht="30" customHeight="1" x14ac:dyDescent="0.35">
      <c r="A3" s="4" t="s">
        <v>0</v>
      </c>
      <c r="B3" s="4"/>
      <c r="C3" s="20" t="s">
        <v>1</v>
      </c>
      <c r="D3" s="20" t="s">
        <v>2</v>
      </c>
      <c r="E3" s="20" t="s">
        <v>3</v>
      </c>
    </row>
    <row r="4" spans="1:5" s="5" customFormat="1" ht="27.75" customHeight="1" x14ac:dyDescent="0.35">
      <c r="A4" s="2"/>
      <c r="B4" s="2"/>
      <c r="C4" s="77" t="s">
        <v>4</v>
      </c>
      <c r="D4" s="77"/>
      <c r="E4" s="77"/>
    </row>
    <row r="5" spans="1:5" s="7" customFormat="1" ht="6" customHeight="1" x14ac:dyDescent="0.35">
      <c r="A5" s="6"/>
      <c r="B5" s="6"/>
      <c r="D5" s="8"/>
      <c r="E5" s="8"/>
    </row>
    <row r="6" spans="1:5" s="7" customFormat="1" ht="21" x14ac:dyDescent="0.35">
      <c r="A6" s="6" t="s">
        <v>5</v>
      </c>
      <c r="B6" s="6"/>
      <c r="C6" s="22">
        <f>C7+C12</f>
        <v>439761</v>
      </c>
      <c r="D6" s="22">
        <f>D7+D12</f>
        <v>208809</v>
      </c>
      <c r="E6" s="22">
        <f>E7+E12</f>
        <v>230952</v>
      </c>
    </row>
    <row r="7" spans="1:5" s="7" customFormat="1" ht="21" x14ac:dyDescent="0.5">
      <c r="A7" s="7" t="s">
        <v>6</v>
      </c>
      <c r="C7" s="23">
        <f>C8+C11</f>
        <v>305358</v>
      </c>
      <c r="D7" s="23">
        <f t="shared" ref="D7:E7" si="0">D8+D11</f>
        <v>158479</v>
      </c>
      <c r="E7" s="23">
        <f t="shared" si="0"/>
        <v>146879</v>
      </c>
    </row>
    <row r="8" spans="1:5" s="9" customFormat="1" ht="21" x14ac:dyDescent="0.5">
      <c r="A8" s="9" t="s">
        <v>7</v>
      </c>
      <c r="C8" s="24">
        <f>SUM(C9:C10)</f>
        <v>305314</v>
      </c>
      <c r="D8" s="24">
        <f>SUM(D9:D10)</f>
        <v>158435</v>
      </c>
      <c r="E8" s="24">
        <f>SUM(E9:E10)</f>
        <v>146879</v>
      </c>
    </row>
    <row r="9" spans="1:5" s="9" customFormat="1" ht="21" x14ac:dyDescent="0.5">
      <c r="A9" s="9" t="s">
        <v>8</v>
      </c>
      <c r="C9" s="24">
        <f>D9+E9</f>
        <v>304837</v>
      </c>
      <c r="D9" s="24">
        <v>158285</v>
      </c>
      <c r="E9" s="24">
        <v>146552</v>
      </c>
    </row>
    <row r="10" spans="1:5" s="9" customFormat="1" ht="21" x14ac:dyDescent="0.5">
      <c r="A10" s="9" t="s">
        <v>9</v>
      </c>
      <c r="C10" s="24">
        <f>D10+E10</f>
        <v>477</v>
      </c>
      <c r="D10" s="24">
        <v>150</v>
      </c>
      <c r="E10" s="24">
        <v>327</v>
      </c>
    </row>
    <row r="11" spans="1:5" s="9" customFormat="1" ht="21" x14ac:dyDescent="0.5">
      <c r="A11" s="9" t="s">
        <v>10</v>
      </c>
      <c r="C11" s="24">
        <f>D11+E11</f>
        <v>44</v>
      </c>
      <c r="D11" s="24">
        <v>44</v>
      </c>
      <c r="E11" s="24">
        <v>0</v>
      </c>
    </row>
    <row r="12" spans="1:5" s="7" customFormat="1" ht="21" x14ac:dyDescent="0.5">
      <c r="A12" s="7" t="s">
        <v>11</v>
      </c>
      <c r="C12" s="23">
        <f>SUM(C13:C16)</f>
        <v>134403</v>
      </c>
      <c r="D12" s="23">
        <f t="shared" ref="D12:E12" si="1">SUM(D13:D16)</f>
        <v>50330</v>
      </c>
      <c r="E12" s="23">
        <f t="shared" si="1"/>
        <v>84073</v>
      </c>
    </row>
    <row r="13" spans="1:5" s="9" customFormat="1" ht="21" x14ac:dyDescent="0.5">
      <c r="A13" s="9" t="s">
        <v>12</v>
      </c>
      <c r="C13" s="24">
        <f>D13+E13</f>
        <v>15873</v>
      </c>
      <c r="D13" s="24">
        <v>609</v>
      </c>
      <c r="E13" s="24">
        <v>15264</v>
      </c>
    </row>
    <row r="14" spans="1:5" s="9" customFormat="1" ht="21" x14ac:dyDescent="0.5">
      <c r="A14" s="9" t="s">
        <v>13</v>
      </c>
      <c r="C14" s="24">
        <f t="shared" ref="C14:C16" si="2">D14+E14</f>
        <v>43944</v>
      </c>
      <c r="D14" s="24">
        <v>18530</v>
      </c>
      <c r="E14" s="24">
        <v>25414</v>
      </c>
    </row>
    <row r="15" spans="1:5" s="9" customFormat="1" ht="21" x14ac:dyDescent="0.5">
      <c r="A15" s="9" t="s">
        <v>15</v>
      </c>
      <c r="C15" s="24">
        <f t="shared" si="2"/>
        <v>66936</v>
      </c>
      <c r="D15" s="24">
        <v>27048</v>
      </c>
      <c r="E15" s="24">
        <v>39888</v>
      </c>
    </row>
    <row r="16" spans="1:5" s="9" customFormat="1" ht="21" x14ac:dyDescent="0.5">
      <c r="A16" s="10" t="s">
        <v>14</v>
      </c>
      <c r="B16" s="10"/>
      <c r="C16" s="24">
        <f t="shared" si="2"/>
        <v>7650</v>
      </c>
      <c r="D16" s="24">
        <v>4143</v>
      </c>
      <c r="E16" s="24">
        <v>3507</v>
      </c>
    </row>
    <row r="17" spans="1:5" s="9" customFormat="1" ht="21" x14ac:dyDescent="0.5">
      <c r="C17" s="78"/>
      <c r="D17" s="78"/>
      <c r="E17" s="78"/>
    </row>
    <row r="18" spans="1:5" s="7" customFormat="1" ht="6" customHeight="1" x14ac:dyDescent="0.5">
      <c r="A18" s="6"/>
      <c r="B18" s="6"/>
      <c r="C18" s="11"/>
      <c r="D18" s="11"/>
      <c r="E18" s="11"/>
    </row>
    <row r="19" spans="1:5" s="7" customFormat="1" ht="21" x14ac:dyDescent="0.35">
      <c r="A19" s="6" t="s">
        <v>5</v>
      </c>
      <c r="B19" s="6"/>
      <c r="C19" s="81">
        <f>C20+C25</f>
        <v>99.999999999999986</v>
      </c>
      <c r="D19" s="81">
        <f>D20+D25</f>
        <v>100</v>
      </c>
      <c r="E19" s="81">
        <f>E20+E25</f>
        <v>100</v>
      </c>
    </row>
    <row r="20" spans="1:5" s="7" customFormat="1" ht="21" x14ac:dyDescent="0.5">
      <c r="A20" s="7" t="s">
        <v>6</v>
      </c>
      <c r="C20" s="12">
        <f>SUM(C21,C24)</f>
        <v>69.399999999999991</v>
      </c>
      <c r="D20" s="12">
        <f t="shared" ref="D20:E20" si="3">SUM(D21,D24)</f>
        <v>75.899999999999991</v>
      </c>
      <c r="E20" s="12">
        <f t="shared" si="3"/>
        <v>63.6</v>
      </c>
    </row>
    <row r="21" spans="1:5" s="9" customFormat="1" ht="21" x14ac:dyDescent="0.5">
      <c r="A21" s="9" t="s">
        <v>7</v>
      </c>
      <c r="C21" s="25">
        <f>SUM(C22:C23)</f>
        <v>69.399999999999991</v>
      </c>
      <c r="D21" s="25">
        <f>SUM(D22:D23)</f>
        <v>75.899999999999991</v>
      </c>
      <c r="E21" s="25">
        <f>SUM(E22:E23)</f>
        <v>63.6</v>
      </c>
    </row>
    <row r="22" spans="1:5" s="9" customFormat="1" ht="21" x14ac:dyDescent="0.5">
      <c r="A22" s="9" t="s">
        <v>8</v>
      </c>
      <c r="C22" s="25">
        <v>69.3</v>
      </c>
      <c r="D22" s="25">
        <v>75.8</v>
      </c>
      <c r="E22" s="25">
        <v>63.5</v>
      </c>
    </row>
    <row r="23" spans="1:5" s="9" customFormat="1" ht="21" x14ac:dyDescent="0.5">
      <c r="A23" s="9" t="s">
        <v>9</v>
      </c>
      <c r="C23" s="25">
        <v>0.1</v>
      </c>
      <c r="D23" s="25">
        <v>0.1</v>
      </c>
      <c r="E23" s="25">
        <v>0.1</v>
      </c>
    </row>
    <row r="24" spans="1:5" s="9" customFormat="1" ht="21" x14ac:dyDescent="0.5">
      <c r="A24" s="9" t="s">
        <v>10</v>
      </c>
      <c r="C24" s="25" t="s">
        <v>24</v>
      </c>
      <c r="D24" s="25" t="s">
        <v>24</v>
      </c>
      <c r="E24" s="25">
        <v>0</v>
      </c>
    </row>
    <row r="25" spans="1:5" s="7" customFormat="1" ht="21" x14ac:dyDescent="0.5">
      <c r="A25" s="7" t="s">
        <v>11</v>
      </c>
      <c r="C25" s="12">
        <f>SUM(C26:C29)</f>
        <v>30.599999999999998</v>
      </c>
      <c r="D25" s="12">
        <f t="shared" ref="D25:E25" si="4">SUM(D26:D29)</f>
        <v>24.1</v>
      </c>
      <c r="E25" s="12">
        <f t="shared" si="4"/>
        <v>36.400000000000006</v>
      </c>
    </row>
    <row r="26" spans="1:5" s="9" customFormat="1" ht="21" x14ac:dyDescent="0.5">
      <c r="A26" s="9" t="s">
        <v>12</v>
      </c>
      <c r="C26" s="25">
        <v>3.6</v>
      </c>
      <c r="D26" s="25">
        <v>0.3</v>
      </c>
      <c r="E26" s="25">
        <v>6.6</v>
      </c>
    </row>
    <row r="27" spans="1:5" s="9" customFormat="1" ht="21" x14ac:dyDescent="0.5">
      <c r="A27" s="9" t="s">
        <v>13</v>
      </c>
      <c r="C27" s="25">
        <v>10</v>
      </c>
      <c r="D27" s="25">
        <v>8.9</v>
      </c>
      <c r="E27" s="25">
        <v>11</v>
      </c>
    </row>
    <row r="28" spans="1:5" s="9" customFormat="1" ht="21" x14ac:dyDescent="0.5">
      <c r="A28" s="9" t="s">
        <v>15</v>
      </c>
      <c r="C28" s="25">
        <v>15.2</v>
      </c>
      <c r="D28" s="25">
        <v>12.9</v>
      </c>
      <c r="E28" s="25">
        <v>17.3</v>
      </c>
    </row>
    <row r="29" spans="1:5" s="9" customFormat="1" ht="21" x14ac:dyDescent="0.5">
      <c r="A29" s="10" t="s">
        <v>14</v>
      </c>
      <c r="B29" s="10"/>
      <c r="C29" s="25">
        <v>1.8</v>
      </c>
      <c r="D29" s="25">
        <v>2</v>
      </c>
      <c r="E29" s="25">
        <v>1.5</v>
      </c>
    </row>
    <row r="30" spans="1:5" ht="6.75" customHeight="1" x14ac:dyDescent="0.35">
      <c r="A30" s="13"/>
      <c r="B30" s="13"/>
      <c r="C30" s="21"/>
      <c r="D30" s="21"/>
      <c r="E30" s="21"/>
    </row>
    <row r="31" spans="1:5" ht="21" x14ac:dyDescent="0.35">
      <c r="A31" s="14"/>
      <c r="B31" s="14"/>
      <c r="C31" s="14"/>
      <c r="D31" s="14"/>
      <c r="E31" s="14"/>
    </row>
    <row r="32" spans="1:5" s="16" customFormat="1" ht="23.25" customHeight="1" x14ac:dyDescent="0.35">
      <c r="A32" s="2" t="s">
        <v>56</v>
      </c>
      <c r="B32" s="2"/>
      <c r="C32" s="15"/>
      <c r="D32" s="15"/>
      <c r="E32" s="15"/>
    </row>
    <row r="33" spans="1:5" ht="24" customHeight="1" x14ac:dyDescent="0.35">
      <c r="B33" s="17"/>
      <c r="C33" s="18"/>
      <c r="D33" s="18"/>
      <c r="E33" s="18"/>
    </row>
    <row r="34" spans="1:5" ht="24" customHeight="1" x14ac:dyDescent="0.35">
      <c r="A34" s="19" t="s">
        <v>20</v>
      </c>
      <c r="B34" s="19"/>
      <c r="C34" s="18">
        <f>C10/C7*100</f>
        <v>0.15621008783133242</v>
      </c>
      <c r="D34" s="18">
        <f t="shared" ref="D34:E34" si="5">D10/D7*100</f>
        <v>9.4649764322086841E-2</v>
      </c>
      <c r="E34" s="18">
        <f t="shared" si="5"/>
        <v>0.22263223469658699</v>
      </c>
    </row>
  </sheetData>
  <mergeCells count="2">
    <mergeCell ref="C4:E4"/>
    <mergeCell ref="C17:E17"/>
  </mergeCells>
  <pageMargins left="0.78740157480314965" right="0.19685039370078741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BA6DF-0CF2-4DA7-9121-5276C10B25D1}">
  <sheetPr>
    <tabColor rgb="FF00B050"/>
  </sheetPr>
  <dimension ref="A1:M35"/>
  <sheetViews>
    <sheetView showGridLines="0" zoomScale="95" zoomScaleNormal="95" zoomScaleSheetLayoutView="91" workbookViewId="0">
      <selection activeCell="I12" sqref="I12"/>
    </sheetView>
  </sheetViews>
  <sheetFormatPr defaultRowHeight="24" customHeight="1" x14ac:dyDescent="0.35"/>
  <cols>
    <col min="1" max="1" width="51" style="35" customWidth="1"/>
    <col min="2" max="2" width="3" style="35" customWidth="1"/>
    <col min="3" max="3" width="16" style="35" customWidth="1"/>
    <col min="4" max="4" width="22.7109375" style="35" customWidth="1"/>
    <col min="5" max="5" width="24.85546875" style="35" customWidth="1"/>
    <col min="6" max="6" width="9.140625" style="35"/>
    <col min="7" max="8" width="10" style="35" bestFit="1" customWidth="1"/>
    <col min="9" max="9" width="10.7109375" style="35" bestFit="1" customWidth="1"/>
    <col min="10" max="16384" width="9.140625" style="35"/>
  </cols>
  <sheetData>
    <row r="1" spans="1:9" ht="23.25" x14ac:dyDescent="0.35">
      <c r="A1" s="34" t="s">
        <v>22</v>
      </c>
      <c r="B1" s="34"/>
    </row>
    <row r="2" spans="1:9" ht="8.1" customHeight="1" x14ac:dyDescent="0.35">
      <c r="A2" s="36"/>
      <c r="B2" s="36"/>
      <c r="C2" s="36"/>
      <c r="D2" s="36"/>
      <c r="E2" s="36"/>
    </row>
    <row r="3" spans="1:9" s="40" customFormat="1" ht="30" customHeight="1" x14ac:dyDescent="0.35">
      <c r="A3" s="37" t="s">
        <v>0</v>
      </c>
      <c r="B3" s="37"/>
      <c r="C3" s="38" t="s">
        <v>1</v>
      </c>
      <c r="D3" s="38" t="s">
        <v>2</v>
      </c>
      <c r="E3" s="38" t="s">
        <v>3</v>
      </c>
      <c r="F3" s="39"/>
      <c r="G3" s="39"/>
      <c r="H3" s="39"/>
    </row>
    <row r="4" spans="1:9" s="40" customFormat="1" ht="27.75" customHeight="1" x14ac:dyDescent="0.35">
      <c r="A4" s="35"/>
      <c r="B4" s="35"/>
      <c r="C4" s="79" t="s">
        <v>4</v>
      </c>
      <c r="D4" s="79"/>
      <c r="E4" s="79"/>
      <c r="F4" s="39"/>
      <c r="G4" s="39"/>
      <c r="H4" s="41"/>
    </row>
    <row r="5" spans="1:9" s="43" customFormat="1" ht="6" customHeight="1" x14ac:dyDescent="0.35">
      <c r="A5" s="42"/>
      <c r="B5" s="42"/>
      <c r="D5" s="44"/>
      <c r="E5" s="44"/>
      <c r="F5" s="39"/>
      <c r="G5" s="39"/>
      <c r="H5" s="41"/>
    </row>
    <row r="6" spans="1:9" s="43" customFormat="1" ht="23.25" x14ac:dyDescent="0.35">
      <c r="A6" s="42" t="s">
        <v>5</v>
      </c>
      <c r="B6" s="42"/>
      <c r="C6" s="45">
        <v>439718</v>
      </c>
      <c r="D6" s="45">
        <v>208866</v>
      </c>
      <c r="E6" s="45">
        <v>230852</v>
      </c>
      <c r="F6" s="46"/>
      <c r="G6" s="47"/>
      <c r="H6" s="47">
        <v>23560</v>
      </c>
      <c r="I6" s="48">
        <f>H6/C7*100</f>
        <v>7.7138633414458768</v>
      </c>
    </row>
    <row r="7" spans="1:9" s="43" customFormat="1" ht="23.25" x14ac:dyDescent="0.3">
      <c r="A7" s="43" t="s">
        <v>6</v>
      </c>
      <c r="C7" s="49">
        <v>305424.13</v>
      </c>
      <c r="D7" s="49">
        <v>157650.53</v>
      </c>
      <c r="E7" s="49">
        <v>147773.60999999999</v>
      </c>
      <c r="F7" s="50"/>
      <c r="G7" s="51"/>
      <c r="H7" s="51"/>
      <c r="I7" s="52"/>
    </row>
    <row r="8" spans="1:9" s="53" customFormat="1" ht="23.25" x14ac:dyDescent="0.3">
      <c r="A8" s="53" t="s">
        <v>7</v>
      </c>
      <c r="C8" s="54">
        <v>305247.71999999997</v>
      </c>
      <c r="D8" s="54">
        <v>157474.12</v>
      </c>
      <c r="E8" s="54">
        <v>147773.60999999999</v>
      </c>
      <c r="F8" s="50"/>
      <c r="G8" s="51"/>
      <c r="H8" s="51"/>
      <c r="I8" s="52"/>
    </row>
    <row r="9" spans="1:9" s="53" customFormat="1" ht="23.25" x14ac:dyDescent="0.35">
      <c r="A9" s="53" t="s">
        <v>8</v>
      </c>
      <c r="C9" s="54">
        <v>304722.03000000003</v>
      </c>
      <c r="D9" s="54">
        <v>157240.41</v>
      </c>
      <c r="E9" s="54">
        <v>147481.62</v>
      </c>
      <c r="F9" s="55"/>
    </row>
    <row r="10" spans="1:9" s="53" customFormat="1" ht="23.25" x14ac:dyDescent="0.35">
      <c r="A10" s="53" t="s">
        <v>9</v>
      </c>
      <c r="C10" s="54">
        <v>525.69000000000005</v>
      </c>
      <c r="D10" s="54">
        <v>233.71</v>
      </c>
      <c r="E10" s="54">
        <v>291.98</v>
      </c>
      <c r="F10" s="55"/>
    </row>
    <row r="11" spans="1:9" s="53" customFormat="1" ht="23.25" x14ac:dyDescent="0.35">
      <c r="A11" s="53" t="s">
        <v>10</v>
      </c>
      <c r="C11" s="54">
        <v>176.41</v>
      </c>
      <c r="D11" s="54">
        <v>176.41</v>
      </c>
      <c r="E11" s="54">
        <v>0</v>
      </c>
      <c r="F11" s="56"/>
    </row>
    <row r="12" spans="1:9" s="43" customFormat="1" ht="23.25" x14ac:dyDescent="0.35">
      <c r="A12" s="43" t="s">
        <v>11</v>
      </c>
      <c r="C12" s="49">
        <v>134293.87</v>
      </c>
      <c r="D12" s="49">
        <v>51215.47</v>
      </c>
      <c r="E12" s="49">
        <v>83078.39</v>
      </c>
      <c r="F12" s="45"/>
    </row>
    <row r="13" spans="1:9" s="53" customFormat="1" ht="23.25" x14ac:dyDescent="0.35">
      <c r="A13" s="53" t="s">
        <v>12</v>
      </c>
      <c r="C13" s="54">
        <v>14894.46</v>
      </c>
      <c r="D13" s="54">
        <v>55.49</v>
      </c>
      <c r="E13" s="54">
        <v>14838.97</v>
      </c>
      <c r="F13" s="55"/>
    </row>
    <row r="14" spans="1:9" s="53" customFormat="1" ht="23.25" x14ac:dyDescent="0.35">
      <c r="A14" s="53" t="s">
        <v>13</v>
      </c>
      <c r="C14" s="54">
        <v>43896.22</v>
      </c>
      <c r="D14" s="54">
        <v>20313.73</v>
      </c>
      <c r="E14" s="54">
        <v>23582.5</v>
      </c>
      <c r="F14" s="55"/>
    </row>
    <row r="15" spans="1:9" s="53" customFormat="1" ht="23.25" x14ac:dyDescent="0.5">
      <c r="A15" s="53" t="s">
        <v>23</v>
      </c>
      <c r="C15" s="54">
        <v>67272.52</v>
      </c>
      <c r="D15" s="54">
        <v>26956.97</v>
      </c>
      <c r="E15" s="54">
        <v>40315.56</v>
      </c>
    </row>
    <row r="16" spans="1:9" s="53" customFormat="1" ht="23.25" x14ac:dyDescent="0.5">
      <c r="A16" s="53" t="s">
        <v>14</v>
      </c>
      <c r="C16" s="54">
        <v>8230.66</v>
      </c>
      <c r="D16" s="54">
        <v>3889.29</v>
      </c>
      <c r="E16" s="54">
        <v>4341.37</v>
      </c>
    </row>
    <row r="17" spans="1:13" s="53" customFormat="1" ht="23.25" x14ac:dyDescent="0.5">
      <c r="C17" s="80" t="s">
        <v>18</v>
      </c>
      <c r="D17" s="80"/>
      <c r="E17" s="80"/>
    </row>
    <row r="18" spans="1:13" s="43" customFormat="1" ht="6" customHeight="1" x14ac:dyDescent="0.5">
      <c r="A18" s="42"/>
      <c r="B18" s="42"/>
      <c r="C18" s="57"/>
      <c r="D18" s="57"/>
      <c r="E18" s="57"/>
    </row>
    <row r="19" spans="1:13" s="43" customFormat="1" ht="23.25" x14ac:dyDescent="0.5">
      <c r="A19" s="42" t="s">
        <v>5</v>
      </c>
      <c r="B19" s="42"/>
      <c r="C19" s="58">
        <v>100</v>
      </c>
      <c r="D19" s="58">
        <v>99.999999999999986</v>
      </c>
      <c r="E19" s="58">
        <v>100</v>
      </c>
      <c r="G19" s="59">
        <f>C6/C$6*100</f>
        <v>100</v>
      </c>
      <c r="H19" s="59">
        <f t="shared" ref="H19:I28" si="0">D6/D$6*100</f>
        <v>100</v>
      </c>
      <c r="I19" s="59">
        <f t="shared" si="0"/>
        <v>100</v>
      </c>
    </row>
    <row r="20" spans="1:13" s="43" customFormat="1" ht="23.25" x14ac:dyDescent="0.5">
      <c r="A20" s="43" t="s">
        <v>6</v>
      </c>
      <c r="C20" s="58">
        <v>69.400000000000006</v>
      </c>
      <c r="D20" s="58">
        <v>75.5</v>
      </c>
      <c r="E20" s="58">
        <v>64</v>
      </c>
      <c r="G20" s="59">
        <f t="shared" ref="G20:G29" si="1">C7/C$6*100</f>
        <v>69.45909196348569</v>
      </c>
      <c r="H20" s="59">
        <f t="shared" si="0"/>
        <v>75.479269005007993</v>
      </c>
      <c r="I20" s="59">
        <f t="shared" si="0"/>
        <v>64.012271931800456</v>
      </c>
    </row>
    <row r="21" spans="1:13" s="43" customFormat="1" ht="23.25" x14ac:dyDescent="0.5">
      <c r="A21" s="53" t="s">
        <v>7</v>
      </c>
      <c r="B21" s="53"/>
      <c r="C21" s="60">
        <v>69.400000000000006</v>
      </c>
      <c r="D21" s="60">
        <v>75.400000000000006</v>
      </c>
      <c r="E21" s="60">
        <v>64</v>
      </c>
      <c r="G21" s="59">
        <f t="shared" si="1"/>
        <v>69.418973069103373</v>
      </c>
      <c r="H21" s="59">
        <f t="shared" si="0"/>
        <v>75.394808154510542</v>
      </c>
      <c r="I21" s="59">
        <f t="shared" si="0"/>
        <v>64.012271931800456</v>
      </c>
    </row>
    <row r="22" spans="1:13" s="53" customFormat="1" ht="23.25" x14ac:dyDescent="0.5">
      <c r="A22" s="53" t="s">
        <v>8</v>
      </c>
      <c r="C22" s="60">
        <v>69.3</v>
      </c>
      <c r="D22" s="60">
        <v>75.3</v>
      </c>
      <c r="E22" s="60">
        <v>63.9</v>
      </c>
      <c r="G22" s="59">
        <f t="shared" si="1"/>
        <v>69.299421447382187</v>
      </c>
      <c r="H22" s="59">
        <f t="shared" si="0"/>
        <v>75.282913446898974</v>
      </c>
      <c r="I22" s="59">
        <f t="shared" si="0"/>
        <v>63.885788297264043</v>
      </c>
    </row>
    <row r="23" spans="1:13" s="53" customFormat="1" ht="23.25" x14ac:dyDescent="0.5">
      <c r="A23" s="53" t="s">
        <v>9</v>
      </c>
      <c r="C23" s="60">
        <v>0.1</v>
      </c>
      <c r="D23" s="60">
        <v>0.1</v>
      </c>
      <c r="E23" s="60">
        <v>0.1</v>
      </c>
      <c r="G23" s="59">
        <f t="shared" si="1"/>
        <v>0.11955162172119405</v>
      </c>
      <c r="H23" s="59">
        <f t="shared" si="0"/>
        <v>0.11189470761157871</v>
      </c>
      <c r="I23" s="59">
        <f t="shared" si="0"/>
        <v>0.1264793027567446</v>
      </c>
    </row>
    <row r="24" spans="1:13" s="53" customFormat="1" ht="23.25" x14ac:dyDescent="0.5">
      <c r="A24" s="53" t="s">
        <v>10</v>
      </c>
      <c r="C24" s="60" t="s">
        <v>24</v>
      </c>
      <c r="D24" s="60">
        <v>0.1</v>
      </c>
      <c r="E24" s="60" t="s">
        <v>16</v>
      </c>
      <c r="G24" s="59">
        <f t="shared" si="1"/>
        <v>4.0118894382308659E-2</v>
      </c>
      <c r="H24" s="59">
        <f t="shared" si="0"/>
        <v>8.4460850497448128E-2</v>
      </c>
      <c r="I24" s="59">
        <f t="shared" si="0"/>
        <v>0</v>
      </c>
    </row>
    <row r="25" spans="1:13" s="43" customFormat="1" ht="23.25" x14ac:dyDescent="0.5">
      <c r="A25" s="43" t="s">
        <v>11</v>
      </c>
      <c r="C25" s="58">
        <v>30.6</v>
      </c>
      <c r="D25" s="58">
        <v>24.5</v>
      </c>
      <c r="E25" s="58">
        <v>36</v>
      </c>
      <c r="G25" s="59">
        <f t="shared" si="1"/>
        <v>30.54090803651431</v>
      </c>
      <c r="H25" s="59">
        <f t="shared" si="0"/>
        <v>24.520730994992004</v>
      </c>
      <c r="I25" s="59">
        <f t="shared" si="0"/>
        <v>35.987728068199537</v>
      </c>
    </row>
    <row r="26" spans="1:13" s="53" customFormat="1" ht="23.25" x14ac:dyDescent="0.5">
      <c r="A26" s="53" t="s">
        <v>12</v>
      </c>
      <c r="C26" s="60">
        <v>3.4</v>
      </c>
      <c r="D26" s="60" t="s">
        <v>24</v>
      </c>
      <c r="E26" s="60">
        <v>6.4</v>
      </c>
      <c r="G26" s="59">
        <f t="shared" si="1"/>
        <v>3.3872754811037984</v>
      </c>
      <c r="H26" s="59">
        <f t="shared" si="0"/>
        <v>2.6567272796912855E-2</v>
      </c>
      <c r="I26" s="59">
        <f t="shared" si="0"/>
        <v>6.4279148545388383</v>
      </c>
    </row>
    <row r="27" spans="1:13" s="53" customFormat="1" ht="23.25" x14ac:dyDescent="0.5">
      <c r="A27" s="53" t="s">
        <v>13</v>
      </c>
      <c r="C27" s="60">
        <v>10</v>
      </c>
      <c r="D27" s="60">
        <v>9.6999999999999993</v>
      </c>
      <c r="E27" s="60">
        <v>10.199999999999999</v>
      </c>
      <c r="G27" s="59">
        <f t="shared" si="1"/>
        <v>9.9828117111421406</v>
      </c>
      <c r="H27" s="59">
        <f t="shared" si="0"/>
        <v>9.7257236697212566</v>
      </c>
      <c r="I27" s="59">
        <f t="shared" si="0"/>
        <v>10.215419402907489</v>
      </c>
    </row>
    <row r="28" spans="1:13" s="53" customFormat="1" ht="23.25" x14ac:dyDescent="0.5">
      <c r="A28" s="53" t="s">
        <v>23</v>
      </c>
      <c r="C28" s="60">
        <v>15.3</v>
      </c>
      <c r="D28" s="60">
        <v>12.9</v>
      </c>
      <c r="E28" s="60">
        <v>17.5</v>
      </c>
      <c r="G28" s="59">
        <f t="shared" si="1"/>
        <v>15.299014368299686</v>
      </c>
      <c r="H28" s="59">
        <f t="shared" si="0"/>
        <v>12.906346652877923</v>
      </c>
      <c r="I28" s="59">
        <f t="shared" si="0"/>
        <v>17.463812312650528</v>
      </c>
    </row>
    <row r="29" spans="1:13" s="53" customFormat="1" ht="23.25" x14ac:dyDescent="0.5">
      <c r="A29" s="53" t="s">
        <v>14</v>
      </c>
      <c r="C29" s="60">
        <v>1.9</v>
      </c>
      <c r="D29" s="60">
        <v>1.9</v>
      </c>
      <c r="E29" s="60">
        <v>1.9</v>
      </c>
      <c r="G29" s="59">
        <f t="shared" si="1"/>
        <v>1.8718042017838707</v>
      </c>
      <c r="H29" s="59">
        <f>D16/D$6*100</f>
        <v>1.8620981873545717</v>
      </c>
      <c r="I29" s="59">
        <f>E16/E$6*100</f>
        <v>1.8805858298823488</v>
      </c>
      <c r="M29" s="53">
        <v>22.5</v>
      </c>
    </row>
    <row r="30" spans="1:13" ht="6.75" customHeight="1" x14ac:dyDescent="0.35">
      <c r="A30" s="61"/>
      <c r="B30" s="61"/>
      <c r="C30" s="61"/>
      <c r="D30" s="61"/>
      <c r="E30" s="61"/>
      <c r="M30" s="35" t="s">
        <v>25</v>
      </c>
    </row>
    <row r="31" spans="1:13" ht="23.25" x14ac:dyDescent="0.35">
      <c r="A31" s="35" t="s">
        <v>19</v>
      </c>
      <c r="M31" s="35">
        <v>1000</v>
      </c>
    </row>
    <row r="32" spans="1:13" s="63" customFormat="1" ht="23.25" customHeight="1" x14ac:dyDescent="0.35">
      <c r="A32" s="35" t="s">
        <v>26</v>
      </c>
      <c r="B32" s="35"/>
      <c r="C32" s="62"/>
      <c r="D32" s="62"/>
      <c r="E32" s="62"/>
      <c r="M32" s="63">
        <f>M29*M31</f>
        <v>22500</v>
      </c>
    </row>
    <row r="33" spans="1:5" ht="24" customHeight="1" x14ac:dyDescent="0.35">
      <c r="A33" s="35" t="s">
        <v>27</v>
      </c>
      <c r="B33" s="64" t="s">
        <v>25</v>
      </c>
      <c r="C33" s="65">
        <f>C10*100/C7</f>
        <v>0.1721180314076691</v>
      </c>
      <c r="D33" s="65">
        <f t="shared" ref="D33:E33" si="2">D10*100/D7</f>
        <v>0.14824561642767708</v>
      </c>
      <c r="E33" s="65">
        <f t="shared" si="2"/>
        <v>0.19758602364793013</v>
      </c>
    </row>
    <row r="34" spans="1:5" ht="24" customHeight="1" x14ac:dyDescent="0.35">
      <c r="A34" s="66" t="s">
        <v>28</v>
      </c>
      <c r="B34" s="66"/>
    </row>
    <row r="35" spans="1:5" ht="24" customHeight="1" x14ac:dyDescent="0.35">
      <c r="A35" s="35" t="s">
        <v>29</v>
      </c>
    </row>
  </sheetData>
  <mergeCells count="2">
    <mergeCell ref="C4:E4"/>
    <mergeCell ref="C17:E17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7207-3819-4675-B54F-FB4AA2EA35E8}">
  <sheetPr>
    <tabColor rgb="FF00B050"/>
  </sheetPr>
  <dimension ref="A1:I35"/>
  <sheetViews>
    <sheetView showGridLines="0" view="pageBreakPreview" zoomScaleNormal="100" zoomScaleSheetLayoutView="100" workbookViewId="0">
      <selection activeCell="J15" sqref="J15"/>
    </sheetView>
  </sheetViews>
  <sheetFormatPr defaultRowHeight="24" customHeight="1" x14ac:dyDescent="0.35"/>
  <cols>
    <col min="1" max="1" width="44.5703125" style="2" customWidth="1"/>
    <col min="2" max="2" width="3" style="2" customWidth="1"/>
    <col min="3" max="5" width="22.7109375" style="2" customWidth="1"/>
    <col min="6" max="16384" width="9.140625" style="2"/>
  </cols>
  <sheetData>
    <row r="1" spans="1:9" ht="21" x14ac:dyDescent="0.35">
      <c r="A1" s="1" t="s">
        <v>17</v>
      </c>
      <c r="B1" s="1"/>
    </row>
    <row r="2" spans="1:9" ht="21" x14ac:dyDescent="0.35">
      <c r="A2" s="1" t="s">
        <v>30</v>
      </c>
      <c r="B2" s="1"/>
    </row>
    <row r="3" spans="1:9" ht="8.1" customHeight="1" x14ac:dyDescent="0.35">
      <c r="A3" s="3"/>
      <c r="B3" s="3"/>
      <c r="C3" s="3"/>
      <c r="D3" s="3"/>
      <c r="E3" s="3"/>
    </row>
    <row r="4" spans="1:9" s="5" customFormat="1" ht="30" customHeight="1" x14ac:dyDescent="0.35">
      <c r="A4" s="4" t="s">
        <v>0</v>
      </c>
      <c r="B4" s="4"/>
      <c r="C4" s="20" t="s">
        <v>1</v>
      </c>
      <c r="D4" s="20" t="s">
        <v>2</v>
      </c>
      <c r="E4" s="20" t="s">
        <v>3</v>
      </c>
    </row>
    <row r="5" spans="1:9" s="5" customFormat="1" ht="27.75" customHeight="1" x14ac:dyDescent="0.35">
      <c r="A5" s="2"/>
      <c r="B5" s="2"/>
      <c r="C5" s="77" t="s">
        <v>4</v>
      </c>
      <c r="D5" s="77"/>
      <c r="E5" s="77"/>
    </row>
    <row r="6" spans="1:9" s="7" customFormat="1" ht="6" customHeight="1" x14ac:dyDescent="0.35">
      <c r="A6" s="26"/>
      <c r="B6" s="26"/>
      <c r="D6" s="8"/>
      <c r="E6" s="8"/>
    </row>
    <row r="7" spans="1:9" s="7" customFormat="1" ht="21" x14ac:dyDescent="0.35">
      <c r="A7" s="26" t="s">
        <v>5</v>
      </c>
      <c r="B7" s="26"/>
      <c r="C7" s="67">
        <v>439778</v>
      </c>
      <c r="D7" s="67">
        <v>208839</v>
      </c>
      <c r="E7" s="67">
        <v>230939</v>
      </c>
      <c r="F7" s="27"/>
    </row>
    <row r="8" spans="1:9" s="7" customFormat="1" ht="21" x14ac:dyDescent="0.5">
      <c r="A8" s="7" t="s">
        <v>6</v>
      </c>
      <c r="C8" s="68">
        <v>311850</v>
      </c>
      <c r="D8" s="68">
        <v>162015</v>
      </c>
      <c r="E8" s="68">
        <v>149835</v>
      </c>
      <c r="F8" s="27"/>
    </row>
    <row r="9" spans="1:9" s="9" customFormat="1" ht="21" x14ac:dyDescent="0.5">
      <c r="A9" s="9" t="s">
        <v>7</v>
      </c>
      <c r="C9" s="69">
        <v>311850</v>
      </c>
      <c r="D9" s="69">
        <v>162015</v>
      </c>
      <c r="E9" s="69">
        <v>149835</v>
      </c>
      <c r="F9" s="27"/>
    </row>
    <row r="10" spans="1:9" s="9" customFormat="1" ht="21" x14ac:dyDescent="0.5">
      <c r="A10" s="9" t="s">
        <v>8</v>
      </c>
      <c r="C10" s="69">
        <v>311225</v>
      </c>
      <c r="D10" s="69">
        <v>162015</v>
      </c>
      <c r="E10" s="69">
        <v>149210</v>
      </c>
    </row>
    <row r="11" spans="1:9" s="9" customFormat="1" ht="21" x14ac:dyDescent="0.5">
      <c r="A11" s="9" t="s">
        <v>9</v>
      </c>
      <c r="C11" s="69">
        <v>625</v>
      </c>
      <c r="D11" s="69">
        <v>0</v>
      </c>
      <c r="E11" s="69">
        <v>625</v>
      </c>
      <c r="G11" s="9">
        <f>C11/C9*100</f>
        <v>0.20041686708353376</v>
      </c>
      <c r="H11" s="9">
        <f t="shared" ref="H11:I11" si="0">D11/D9*100</f>
        <v>0</v>
      </c>
      <c r="I11" s="9">
        <f t="shared" si="0"/>
        <v>0.41712550472186072</v>
      </c>
    </row>
    <row r="12" spans="1:9" s="9" customFormat="1" ht="21" x14ac:dyDescent="0.5">
      <c r="A12" s="9" t="s">
        <v>10</v>
      </c>
      <c r="C12" s="69">
        <v>0</v>
      </c>
      <c r="D12" s="69">
        <v>0</v>
      </c>
      <c r="E12" s="69">
        <v>0</v>
      </c>
    </row>
    <row r="13" spans="1:9" s="7" customFormat="1" ht="21" x14ac:dyDescent="0.5">
      <c r="A13" s="7" t="s">
        <v>11</v>
      </c>
      <c r="C13" s="68">
        <v>127928</v>
      </c>
      <c r="D13" s="68">
        <v>46824</v>
      </c>
      <c r="E13" s="68">
        <v>81104</v>
      </c>
    </row>
    <row r="14" spans="1:9" s="9" customFormat="1" ht="21" x14ac:dyDescent="0.5">
      <c r="A14" s="9" t="s">
        <v>12</v>
      </c>
      <c r="C14" s="69">
        <v>19085</v>
      </c>
      <c r="D14" s="69">
        <v>1161</v>
      </c>
      <c r="E14" s="69">
        <v>17924</v>
      </c>
    </row>
    <row r="15" spans="1:9" s="9" customFormat="1" ht="21" x14ac:dyDescent="0.5">
      <c r="A15" s="9" t="s">
        <v>13</v>
      </c>
      <c r="C15" s="69">
        <v>39912</v>
      </c>
      <c r="D15" s="69">
        <v>17021</v>
      </c>
      <c r="E15" s="69">
        <v>22891</v>
      </c>
    </row>
    <row r="16" spans="1:9" s="9" customFormat="1" ht="21" x14ac:dyDescent="0.5">
      <c r="A16" s="9" t="s">
        <v>15</v>
      </c>
      <c r="C16" s="69">
        <v>61402</v>
      </c>
      <c r="D16" s="69">
        <v>24842</v>
      </c>
      <c r="E16" s="69">
        <v>36560</v>
      </c>
    </row>
    <row r="17" spans="1:5" s="9" customFormat="1" ht="21" x14ac:dyDescent="0.5">
      <c r="A17" s="9" t="s">
        <v>14</v>
      </c>
      <c r="C17" s="69">
        <v>7529</v>
      </c>
      <c r="D17" s="69">
        <v>3800</v>
      </c>
      <c r="E17" s="69">
        <v>3729</v>
      </c>
    </row>
    <row r="18" spans="1:5" s="9" customFormat="1" ht="21" x14ac:dyDescent="0.5">
      <c r="C18" s="78" t="s">
        <v>18</v>
      </c>
      <c r="D18" s="78"/>
      <c r="E18" s="78"/>
    </row>
    <row r="19" spans="1:5" s="7" customFormat="1" ht="6" customHeight="1" x14ac:dyDescent="0.5">
      <c r="A19" s="26"/>
      <c r="B19" s="26"/>
      <c r="C19" s="28"/>
      <c r="D19" s="28"/>
      <c r="E19" s="28"/>
    </row>
    <row r="20" spans="1:5" s="7" customFormat="1" ht="21" x14ac:dyDescent="0.5">
      <c r="A20" s="26" t="s">
        <v>5</v>
      </c>
      <c r="B20" s="26"/>
      <c r="C20" s="29">
        <v>100</v>
      </c>
      <c r="D20" s="29">
        <v>100</v>
      </c>
      <c r="E20" s="29">
        <v>100</v>
      </c>
    </row>
    <row r="21" spans="1:5" s="7" customFormat="1" ht="21" x14ac:dyDescent="0.5">
      <c r="A21" s="7" t="s">
        <v>6</v>
      </c>
      <c r="C21" s="29">
        <v>70.900000000000006</v>
      </c>
      <c r="D21" s="29">
        <v>77.599999999999994</v>
      </c>
      <c r="E21" s="29">
        <v>64.900000000000006</v>
      </c>
    </row>
    <row r="22" spans="1:5" s="9" customFormat="1" ht="21" x14ac:dyDescent="0.5">
      <c r="A22" s="9" t="s">
        <v>7</v>
      </c>
      <c r="C22" s="30">
        <v>70.900000000000006</v>
      </c>
      <c r="D22" s="30">
        <v>77.599999999999994</v>
      </c>
      <c r="E22" s="30">
        <v>64.900000000000006</v>
      </c>
    </row>
    <row r="23" spans="1:5" s="9" customFormat="1" ht="21" x14ac:dyDescent="0.5">
      <c r="A23" s="9" t="s">
        <v>8</v>
      </c>
      <c r="C23" s="30">
        <v>70.8</v>
      </c>
      <c r="D23" s="30">
        <v>77.599999999999994</v>
      </c>
      <c r="E23" s="30">
        <v>64.599999999999994</v>
      </c>
    </row>
    <row r="24" spans="1:5" s="9" customFormat="1" ht="21" x14ac:dyDescent="0.5">
      <c r="A24" s="9" t="s">
        <v>9</v>
      </c>
      <c r="C24" s="30">
        <v>0.1</v>
      </c>
      <c r="D24" s="30" t="s">
        <v>16</v>
      </c>
      <c r="E24" s="30">
        <v>0.3</v>
      </c>
    </row>
    <row r="25" spans="1:5" s="9" customFormat="1" ht="21" x14ac:dyDescent="0.5">
      <c r="A25" s="9" t="s">
        <v>10</v>
      </c>
      <c r="C25" s="30" t="s">
        <v>16</v>
      </c>
      <c r="D25" s="30" t="s">
        <v>16</v>
      </c>
      <c r="E25" s="30" t="s">
        <v>16</v>
      </c>
    </row>
    <row r="26" spans="1:5" s="7" customFormat="1" ht="21" x14ac:dyDescent="0.5">
      <c r="A26" s="7" t="s">
        <v>11</v>
      </c>
      <c r="C26" s="29">
        <v>29.1</v>
      </c>
      <c r="D26" s="29">
        <v>22.4</v>
      </c>
      <c r="E26" s="29">
        <v>35.1</v>
      </c>
    </row>
    <row r="27" spans="1:5" s="9" customFormat="1" ht="21" x14ac:dyDescent="0.5">
      <c r="A27" s="9" t="s">
        <v>12</v>
      </c>
      <c r="C27" s="30">
        <v>4.3</v>
      </c>
      <c r="D27" s="30">
        <v>0.6</v>
      </c>
      <c r="E27" s="30">
        <v>7.8</v>
      </c>
    </row>
    <row r="28" spans="1:5" s="9" customFormat="1" ht="21" x14ac:dyDescent="0.5">
      <c r="A28" s="9" t="s">
        <v>13</v>
      </c>
      <c r="C28" s="30">
        <v>9.1</v>
      </c>
      <c r="D28" s="30">
        <v>8.1</v>
      </c>
      <c r="E28" s="30">
        <v>9.9</v>
      </c>
    </row>
    <row r="29" spans="1:5" s="9" customFormat="1" ht="21" x14ac:dyDescent="0.5">
      <c r="A29" s="9" t="s">
        <v>15</v>
      </c>
      <c r="C29" s="30">
        <v>14</v>
      </c>
      <c r="D29" s="30">
        <v>11.9</v>
      </c>
      <c r="E29" s="30">
        <v>15.8</v>
      </c>
    </row>
    <row r="30" spans="1:5" s="9" customFormat="1" ht="21" x14ac:dyDescent="0.5">
      <c r="A30" s="9" t="s">
        <v>14</v>
      </c>
      <c r="C30" s="31">
        <v>1.7</v>
      </c>
      <c r="D30" s="31">
        <v>1.8</v>
      </c>
      <c r="E30" s="31">
        <v>1.6</v>
      </c>
    </row>
    <row r="31" spans="1:5" ht="6.75" customHeight="1" x14ac:dyDescent="0.35">
      <c r="A31" s="13"/>
      <c r="B31" s="13"/>
      <c r="C31" s="32"/>
      <c r="D31" s="32"/>
      <c r="E31" s="32"/>
    </row>
    <row r="32" spans="1:5" ht="21" x14ac:dyDescent="0.35"/>
    <row r="33" spans="1:5" s="16" customFormat="1" ht="23.25" customHeight="1" x14ac:dyDescent="0.35">
      <c r="A33" s="2" t="s">
        <v>31</v>
      </c>
      <c r="B33" s="2"/>
      <c r="C33" s="15"/>
      <c r="D33" s="15"/>
      <c r="E33" s="15"/>
    </row>
    <row r="34" spans="1:5" ht="24" customHeight="1" x14ac:dyDescent="0.35">
      <c r="B34" s="17"/>
      <c r="C34" s="33"/>
      <c r="D34" s="33"/>
      <c r="E34" s="33"/>
    </row>
    <row r="35" spans="1:5" ht="24" customHeight="1" x14ac:dyDescent="0.35">
      <c r="A35" s="19"/>
      <c r="B35" s="19"/>
    </row>
  </sheetData>
  <mergeCells count="2">
    <mergeCell ref="C5:E5"/>
    <mergeCell ref="C18:E18"/>
  </mergeCells>
  <pageMargins left="0.78740157480314965" right="0.19685039370078741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E0AF9-39BF-4CBE-AD13-5DB9D8D8B971}">
  <dimension ref="B2:W15"/>
  <sheetViews>
    <sheetView workbookViewId="0">
      <selection activeCell="I8" sqref="I8"/>
    </sheetView>
  </sheetViews>
  <sheetFormatPr defaultRowHeight="21.75" x14ac:dyDescent="0.5"/>
  <cols>
    <col min="1" max="1" width="3.42578125" customWidth="1"/>
    <col min="2" max="2" width="17.7109375" bestFit="1" customWidth="1"/>
    <col min="3" max="3" width="16.42578125" bestFit="1" customWidth="1"/>
    <col min="4" max="4" width="18.5703125" bestFit="1" customWidth="1"/>
    <col min="5" max="5" width="17.85546875" bestFit="1" customWidth="1"/>
    <col min="6" max="6" width="18.140625" bestFit="1" customWidth="1"/>
    <col min="7" max="7" width="18.28515625" bestFit="1" customWidth="1"/>
    <col min="9" max="9" width="13" customWidth="1"/>
    <col min="10" max="11" width="11.140625" customWidth="1"/>
    <col min="257" max="257" width="3.42578125" customWidth="1"/>
    <col min="258" max="258" width="17.7109375" bestFit="1" customWidth="1"/>
    <col min="259" max="259" width="16.42578125" bestFit="1" customWidth="1"/>
    <col min="260" max="260" width="18.5703125" bestFit="1" customWidth="1"/>
    <col min="261" max="261" width="17.85546875" bestFit="1" customWidth="1"/>
    <col min="262" max="262" width="18.140625" bestFit="1" customWidth="1"/>
    <col min="263" max="263" width="18.28515625" bestFit="1" customWidth="1"/>
    <col min="265" max="265" width="13" customWidth="1"/>
    <col min="266" max="267" width="11.140625" customWidth="1"/>
    <col min="513" max="513" width="3.42578125" customWidth="1"/>
    <col min="514" max="514" width="17.7109375" bestFit="1" customWidth="1"/>
    <col min="515" max="515" width="16.42578125" bestFit="1" customWidth="1"/>
    <col min="516" max="516" width="18.5703125" bestFit="1" customWidth="1"/>
    <col min="517" max="517" width="17.85546875" bestFit="1" customWidth="1"/>
    <col min="518" max="518" width="18.140625" bestFit="1" customWidth="1"/>
    <col min="519" max="519" width="18.28515625" bestFit="1" customWidth="1"/>
    <col min="521" max="521" width="13" customWidth="1"/>
    <col min="522" max="523" width="11.140625" customWidth="1"/>
    <col min="769" max="769" width="3.42578125" customWidth="1"/>
    <col min="770" max="770" width="17.7109375" bestFit="1" customWidth="1"/>
    <col min="771" max="771" width="16.42578125" bestFit="1" customWidth="1"/>
    <col min="772" max="772" width="18.5703125" bestFit="1" customWidth="1"/>
    <col min="773" max="773" width="17.85546875" bestFit="1" customWidth="1"/>
    <col min="774" max="774" width="18.140625" bestFit="1" customWidth="1"/>
    <col min="775" max="775" width="18.28515625" bestFit="1" customWidth="1"/>
    <col min="777" max="777" width="13" customWidth="1"/>
    <col min="778" max="779" width="11.140625" customWidth="1"/>
    <col min="1025" max="1025" width="3.42578125" customWidth="1"/>
    <col min="1026" max="1026" width="17.7109375" bestFit="1" customWidth="1"/>
    <col min="1027" max="1027" width="16.42578125" bestFit="1" customWidth="1"/>
    <col min="1028" max="1028" width="18.5703125" bestFit="1" customWidth="1"/>
    <col min="1029" max="1029" width="17.85546875" bestFit="1" customWidth="1"/>
    <col min="1030" max="1030" width="18.140625" bestFit="1" customWidth="1"/>
    <col min="1031" max="1031" width="18.28515625" bestFit="1" customWidth="1"/>
    <col min="1033" max="1033" width="13" customWidth="1"/>
    <col min="1034" max="1035" width="11.140625" customWidth="1"/>
    <col min="1281" max="1281" width="3.42578125" customWidth="1"/>
    <col min="1282" max="1282" width="17.7109375" bestFit="1" customWidth="1"/>
    <col min="1283" max="1283" width="16.42578125" bestFit="1" customWidth="1"/>
    <col min="1284" max="1284" width="18.5703125" bestFit="1" customWidth="1"/>
    <col min="1285" max="1285" width="17.85546875" bestFit="1" customWidth="1"/>
    <col min="1286" max="1286" width="18.140625" bestFit="1" customWidth="1"/>
    <col min="1287" max="1287" width="18.28515625" bestFit="1" customWidth="1"/>
    <col min="1289" max="1289" width="13" customWidth="1"/>
    <col min="1290" max="1291" width="11.140625" customWidth="1"/>
    <col min="1537" max="1537" width="3.42578125" customWidth="1"/>
    <col min="1538" max="1538" width="17.7109375" bestFit="1" customWidth="1"/>
    <col min="1539" max="1539" width="16.42578125" bestFit="1" customWidth="1"/>
    <col min="1540" max="1540" width="18.5703125" bestFit="1" customWidth="1"/>
    <col min="1541" max="1541" width="17.85546875" bestFit="1" customWidth="1"/>
    <col min="1542" max="1542" width="18.140625" bestFit="1" customWidth="1"/>
    <col min="1543" max="1543" width="18.28515625" bestFit="1" customWidth="1"/>
    <col min="1545" max="1545" width="13" customWidth="1"/>
    <col min="1546" max="1547" width="11.140625" customWidth="1"/>
    <col min="1793" max="1793" width="3.42578125" customWidth="1"/>
    <col min="1794" max="1794" width="17.7109375" bestFit="1" customWidth="1"/>
    <col min="1795" max="1795" width="16.42578125" bestFit="1" customWidth="1"/>
    <col min="1796" max="1796" width="18.5703125" bestFit="1" customWidth="1"/>
    <col min="1797" max="1797" width="17.85546875" bestFit="1" customWidth="1"/>
    <col min="1798" max="1798" width="18.140625" bestFit="1" customWidth="1"/>
    <col min="1799" max="1799" width="18.28515625" bestFit="1" customWidth="1"/>
    <col min="1801" max="1801" width="13" customWidth="1"/>
    <col min="1802" max="1803" width="11.140625" customWidth="1"/>
    <col min="2049" max="2049" width="3.42578125" customWidth="1"/>
    <col min="2050" max="2050" width="17.7109375" bestFit="1" customWidth="1"/>
    <col min="2051" max="2051" width="16.42578125" bestFit="1" customWidth="1"/>
    <col min="2052" max="2052" width="18.5703125" bestFit="1" customWidth="1"/>
    <col min="2053" max="2053" width="17.85546875" bestFit="1" customWidth="1"/>
    <col min="2054" max="2054" width="18.140625" bestFit="1" customWidth="1"/>
    <col min="2055" max="2055" width="18.28515625" bestFit="1" customWidth="1"/>
    <col min="2057" max="2057" width="13" customWidth="1"/>
    <col min="2058" max="2059" width="11.140625" customWidth="1"/>
    <col min="2305" max="2305" width="3.42578125" customWidth="1"/>
    <col min="2306" max="2306" width="17.7109375" bestFit="1" customWidth="1"/>
    <col min="2307" max="2307" width="16.42578125" bestFit="1" customWidth="1"/>
    <col min="2308" max="2308" width="18.5703125" bestFit="1" customWidth="1"/>
    <col min="2309" max="2309" width="17.85546875" bestFit="1" customWidth="1"/>
    <col min="2310" max="2310" width="18.140625" bestFit="1" customWidth="1"/>
    <col min="2311" max="2311" width="18.28515625" bestFit="1" customWidth="1"/>
    <col min="2313" max="2313" width="13" customWidth="1"/>
    <col min="2314" max="2315" width="11.140625" customWidth="1"/>
    <col min="2561" max="2561" width="3.42578125" customWidth="1"/>
    <col min="2562" max="2562" width="17.7109375" bestFit="1" customWidth="1"/>
    <col min="2563" max="2563" width="16.42578125" bestFit="1" customWidth="1"/>
    <col min="2564" max="2564" width="18.5703125" bestFit="1" customWidth="1"/>
    <col min="2565" max="2565" width="17.85546875" bestFit="1" customWidth="1"/>
    <col min="2566" max="2566" width="18.140625" bestFit="1" customWidth="1"/>
    <col min="2567" max="2567" width="18.28515625" bestFit="1" customWidth="1"/>
    <col min="2569" max="2569" width="13" customWidth="1"/>
    <col min="2570" max="2571" width="11.140625" customWidth="1"/>
    <col min="2817" max="2817" width="3.42578125" customWidth="1"/>
    <col min="2818" max="2818" width="17.7109375" bestFit="1" customWidth="1"/>
    <col min="2819" max="2819" width="16.42578125" bestFit="1" customWidth="1"/>
    <col min="2820" max="2820" width="18.5703125" bestFit="1" customWidth="1"/>
    <col min="2821" max="2821" width="17.85546875" bestFit="1" customWidth="1"/>
    <col min="2822" max="2822" width="18.140625" bestFit="1" customWidth="1"/>
    <col min="2823" max="2823" width="18.28515625" bestFit="1" customWidth="1"/>
    <col min="2825" max="2825" width="13" customWidth="1"/>
    <col min="2826" max="2827" width="11.140625" customWidth="1"/>
    <col min="3073" max="3073" width="3.42578125" customWidth="1"/>
    <col min="3074" max="3074" width="17.7109375" bestFit="1" customWidth="1"/>
    <col min="3075" max="3075" width="16.42578125" bestFit="1" customWidth="1"/>
    <col min="3076" max="3076" width="18.5703125" bestFit="1" customWidth="1"/>
    <col min="3077" max="3077" width="17.85546875" bestFit="1" customWidth="1"/>
    <col min="3078" max="3078" width="18.140625" bestFit="1" customWidth="1"/>
    <col min="3079" max="3079" width="18.28515625" bestFit="1" customWidth="1"/>
    <col min="3081" max="3081" width="13" customWidth="1"/>
    <col min="3082" max="3083" width="11.140625" customWidth="1"/>
    <col min="3329" max="3329" width="3.42578125" customWidth="1"/>
    <col min="3330" max="3330" width="17.7109375" bestFit="1" customWidth="1"/>
    <col min="3331" max="3331" width="16.42578125" bestFit="1" customWidth="1"/>
    <col min="3332" max="3332" width="18.5703125" bestFit="1" customWidth="1"/>
    <col min="3333" max="3333" width="17.85546875" bestFit="1" customWidth="1"/>
    <col min="3334" max="3334" width="18.140625" bestFit="1" customWidth="1"/>
    <col min="3335" max="3335" width="18.28515625" bestFit="1" customWidth="1"/>
    <col min="3337" max="3337" width="13" customWidth="1"/>
    <col min="3338" max="3339" width="11.140625" customWidth="1"/>
    <col min="3585" max="3585" width="3.42578125" customWidth="1"/>
    <col min="3586" max="3586" width="17.7109375" bestFit="1" customWidth="1"/>
    <col min="3587" max="3587" width="16.42578125" bestFit="1" customWidth="1"/>
    <col min="3588" max="3588" width="18.5703125" bestFit="1" customWidth="1"/>
    <col min="3589" max="3589" width="17.85546875" bestFit="1" customWidth="1"/>
    <col min="3590" max="3590" width="18.140625" bestFit="1" customWidth="1"/>
    <col min="3591" max="3591" width="18.28515625" bestFit="1" customWidth="1"/>
    <col min="3593" max="3593" width="13" customWidth="1"/>
    <col min="3594" max="3595" width="11.140625" customWidth="1"/>
    <col min="3841" max="3841" width="3.42578125" customWidth="1"/>
    <col min="3842" max="3842" width="17.7109375" bestFit="1" customWidth="1"/>
    <col min="3843" max="3843" width="16.42578125" bestFit="1" customWidth="1"/>
    <col min="3844" max="3844" width="18.5703125" bestFit="1" customWidth="1"/>
    <col min="3845" max="3845" width="17.85546875" bestFit="1" customWidth="1"/>
    <col min="3846" max="3846" width="18.140625" bestFit="1" customWidth="1"/>
    <col min="3847" max="3847" width="18.28515625" bestFit="1" customWidth="1"/>
    <col min="3849" max="3849" width="13" customWidth="1"/>
    <col min="3850" max="3851" width="11.140625" customWidth="1"/>
    <col min="4097" max="4097" width="3.42578125" customWidth="1"/>
    <col min="4098" max="4098" width="17.7109375" bestFit="1" customWidth="1"/>
    <col min="4099" max="4099" width="16.42578125" bestFit="1" customWidth="1"/>
    <col min="4100" max="4100" width="18.5703125" bestFit="1" customWidth="1"/>
    <col min="4101" max="4101" width="17.85546875" bestFit="1" customWidth="1"/>
    <col min="4102" max="4102" width="18.140625" bestFit="1" customWidth="1"/>
    <col min="4103" max="4103" width="18.28515625" bestFit="1" customWidth="1"/>
    <col min="4105" max="4105" width="13" customWidth="1"/>
    <col min="4106" max="4107" width="11.140625" customWidth="1"/>
    <col min="4353" max="4353" width="3.42578125" customWidth="1"/>
    <col min="4354" max="4354" width="17.7109375" bestFit="1" customWidth="1"/>
    <col min="4355" max="4355" width="16.42578125" bestFit="1" customWidth="1"/>
    <col min="4356" max="4356" width="18.5703125" bestFit="1" customWidth="1"/>
    <col min="4357" max="4357" width="17.85546875" bestFit="1" customWidth="1"/>
    <col min="4358" max="4358" width="18.140625" bestFit="1" customWidth="1"/>
    <col min="4359" max="4359" width="18.28515625" bestFit="1" customWidth="1"/>
    <col min="4361" max="4361" width="13" customWidth="1"/>
    <col min="4362" max="4363" width="11.140625" customWidth="1"/>
    <col min="4609" max="4609" width="3.42578125" customWidth="1"/>
    <col min="4610" max="4610" width="17.7109375" bestFit="1" customWidth="1"/>
    <col min="4611" max="4611" width="16.42578125" bestFit="1" customWidth="1"/>
    <col min="4612" max="4612" width="18.5703125" bestFit="1" customWidth="1"/>
    <col min="4613" max="4613" width="17.85546875" bestFit="1" customWidth="1"/>
    <col min="4614" max="4614" width="18.140625" bestFit="1" customWidth="1"/>
    <col min="4615" max="4615" width="18.28515625" bestFit="1" customWidth="1"/>
    <col min="4617" max="4617" width="13" customWidth="1"/>
    <col min="4618" max="4619" width="11.140625" customWidth="1"/>
    <col min="4865" max="4865" width="3.42578125" customWidth="1"/>
    <col min="4866" max="4866" width="17.7109375" bestFit="1" customWidth="1"/>
    <col min="4867" max="4867" width="16.42578125" bestFit="1" customWidth="1"/>
    <col min="4868" max="4868" width="18.5703125" bestFit="1" customWidth="1"/>
    <col min="4869" max="4869" width="17.85546875" bestFit="1" customWidth="1"/>
    <col min="4870" max="4870" width="18.140625" bestFit="1" customWidth="1"/>
    <col min="4871" max="4871" width="18.28515625" bestFit="1" customWidth="1"/>
    <col min="4873" max="4873" width="13" customWidth="1"/>
    <col min="4874" max="4875" width="11.140625" customWidth="1"/>
    <col min="5121" max="5121" width="3.42578125" customWidth="1"/>
    <col min="5122" max="5122" width="17.7109375" bestFit="1" customWidth="1"/>
    <col min="5123" max="5123" width="16.42578125" bestFit="1" customWidth="1"/>
    <col min="5124" max="5124" width="18.5703125" bestFit="1" customWidth="1"/>
    <col min="5125" max="5125" width="17.85546875" bestFit="1" customWidth="1"/>
    <col min="5126" max="5126" width="18.140625" bestFit="1" customWidth="1"/>
    <col min="5127" max="5127" width="18.28515625" bestFit="1" customWidth="1"/>
    <col min="5129" max="5129" width="13" customWidth="1"/>
    <col min="5130" max="5131" width="11.140625" customWidth="1"/>
    <col min="5377" max="5377" width="3.42578125" customWidth="1"/>
    <col min="5378" max="5378" width="17.7109375" bestFit="1" customWidth="1"/>
    <col min="5379" max="5379" width="16.42578125" bestFit="1" customWidth="1"/>
    <col min="5380" max="5380" width="18.5703125" bestFit="1" customWidth="1"/>
    <col min="5381" max="5381" width="17.85546875" bestFit="1" customWidth="1"/>
    <col min="5382" max="5382" width="18.140625" bestFit="1" customWidth="1"/>
    <col min="5383" max="5383" width="18.28515625" bestFit="1" customWidth="1"/>
    <col min="5385" max="5385" width="13" customWidth="1"/>
    <col min="5386" max="5387" width="11.140625" customWidth="1"/>
    <col min="5633" max="5633" width="3.42578125" customWidth="1"/>
    <col min="5634" max="5634" width="17.7109375" bestFit="1" customWidth="1"/>
    <col min="5635" max="5635" width="16.42578125" bestFit="1" customWidth="1"/>
    <col min="5636" max="5636" width="18.5703125" bestFit="1" customWidth="1"/>
    <col min="5637" max="5637" width="17.85546875" bestFit="1" customWidth="1"/>
    <col min="5638" max="5638" width="18.140625" bestFit="1" customWidth="1"/>
    <col min="5639" max="5639" width="18.28515625" bestFit="1" customWidth="1"/>
    <col min="5641" max="5641" width="13" customWidth="1"/>
    <col min="5642" max="5643" width="11.140625" customWidth="1"/>
    <col min="5889" max="5889" width="3.42578125" customWidth="1"/>
    <col min="5890" max="5890" width="17.7109375" bestFit="1" customWidth="1"/>
    <col min="5891" max="5891" width="16.42578125" bestFit="1" customWidth="1"/>
    <col min="5892" max="5892" width="18.5703125" bestFit="1" customWidth="1"/>
    <col min="5893" max="5893" width="17.85546875" bestFit="1" customWidth="1"/>
    <col min="5894" max="5894" width="18.140625" bestFit="1" customWidth="1"/>
    <col min="5895" max="5895" width="18.28515625" bestFit="1" customWidth="1"/>
    <col min="5897" max="5897" width="13" customWidth="1"/>
    <col min="5898" max="5899" width="11.140625" customWidth="1"/>
    <col min="6145" max="6145" width="3.42578125" customWidth="1"/>
    <col min="6146" max="6146" width="17.7109375" bestFit="1" customWidth="1"/>
    <col min="6147" max="6147" width="16.42578125" bestFit="1" customWidth="1"/>
    <col min="6148" max="6148" width="18.5703125" bestFit="1" customWidth="1"/>
    <col min="6149" max="6149" width="17.85546875" bestFit="1" customWidth="1"/>
    <col min="6150" max="6150" width="18.140625" bestFit="1" customWidth="1"/>
    <col min="6151" max="6151" width="18.28515625" bestFit="1" customWidth="1"/>
    <col min="6153" max="6153" width="13" customWidth="1"/>
    <col min="6154" max="6155" width="11.140625" customWidth="1"/>
    <col min="6401" max="6401" width="3.42578125" customWidth="1"/>
    <col min="6402" max="6402" width="17.7109375" bestFit="1" customWidth="1"/>
    <col min="6403" max="6403" width="16.42578125" bestFit="1" customWidth="1"/>
    <col min="6404" max="6404" width="18.5703125" bestFit="1" customWidth="1"/>
    <col min="6405" max="6405" width="17.85546875" bestFit="1" customWidth="1"/>
    <col min="6406" max="6406" width="18.140625" bestFit="1" customWidth="1"/>
    <col min="6407" max="6407" width="18.28515625" bestFit="1" customWidth="1"/>
    <col min="6409" max="6409" width="13" customWidth="1"/>
    <col min="6410" max="6411" width="11.140625" customWidth="1"/>
    <col min="6657" max="6657" width="3.42578125" customWidth="1"/>
    <col min="6658" max="6658" width="17.7109375" bestFit="1" customWidth="1"/>
    <col min="6659" max="6659" width="16.42578125" bestFit="1" customWidth="1"/>
    <col min="6660" max="6660" width="18.5703125" bestFit="1" customWidth="1"/>
    <col min="6661" max="6661" width="17.85546875" bestFit="1" customWidth="1"/>
    <col min="6662" max="6662" width="18.140625" bestFit="1" customWidth="1"/>
    <col min="6663" max="6663" width="18.28515625" bestFit="1" customWidth="1"/>
    <col min="6665" max="6665" width="13" customWidth="1"/>
    <col min="6666" max="6667" width="11.140625" customWidth="1"/>
    <col min="6913" max="6913" width="3.42578125" customWidth="1"/>
    <col min="6914" max="6914" width="17.7109375" bestFit="1" customWidth="1"/>
    <col min="6915" max="6915" width="16.42578125" bestFit="1" customWidth="1"/>
    <col min="6916" max="6916" width="18.5703125" bestFit="1" customWidth="1"/>
    <col min="6917" max="6917" width="17.85546875" bestFit="1" customWidth="1"/>
    <col min="6918" max="6918" width="18.140625" bestFit="1" customWidth="1"/>
    <col min="6919" max="6919" width="18.28515625" bestFit="1" customWidth="1"/>
    <col min="6921" max="6921" width="13" customWidth="1"/>
    <col min="6922" max="6923" width="11.140625" customWidth="1"/>
    <col min="7169" max="7169" width="3.42578125" customWidth="1"/>
    <col min="7170" max="7170" width="17.7109375" bestFit="1" customWidth="1"/>
    <col min="7171" max="7171" width="16.42578125" bestFit="1" customWidth="1"/>
    <col min="7172" max="7172" width="18.5703125" bestFit="1" customWidth="1"/>
    <col min="7173" max="7173" width="17.85546875" bestFit="1" customWidth="1"/>
    <col min="7174" max="7174" width="18.140625" bestFit="1" customWidth="1"/>
    <col min="7175" max="7175" width="18.28515625" bestFit="1" customWidth="1"/>
    <col min="7177" max="7177" width="13" customWidth="1"/>
    <col min="7178" max="7179" width="11.140625" customWidth="1"/>
    <col min="7425" max="7425" width="3.42578125" customWidth="1"/>
    <col min="7426" max="7426" width="17.7109375" bestFit="1" customWidth="1"/>
    <col min="7427" max="7427" width="16.42578125" bestFit="1" customWidth="1"/>
    <col min="7428" max="7428" width="18.5703125" bestFit="1" customWidth="1"/>
    <col min="7429" max="7429" width="17.85546875" bestFit="1" customWidth="1"/>
    <col min="7430" max="7430" width="18.140625" bestFit="1" customWidth="1"/>
    <col min="7431" max="7431" width="18.28515625" bestFit="1" customWidth="1"/>
    <col min="7433" max="7433" width="13" customWidth="1"/>
    <col min="7434" max="7435" width="11.140625" customWidth="1"/>
    <col min="7681" max="7681" width="3.42578125" customWidth="1"/>
    <col min="7682" max="7682" width="17.7109375" bestFit="1" customWidth="1"/>
    <col min="7683" max="7683" width="16.42578125" bestFit="1" customWidth="1"/>
    <col min="7684" max="7684" width="18.5703125" bestFit="1" customWidth="1"/>
    <col min="7685" max="7685" width="17.85546875" bestFit="1" customWidth="1"/>
    <col min="7686" max="7686" width="18.140625" bestFit="1" customWidth="1"/>
    <col min="7687" max="7687" width="18.28515625" bestFit="1" customWidth="1"/>
    <col min="7689" max="7689" width="13" customWidth="1"/>
    <col min="7690" max="7691" width="11.140625" customWidth="1"/>
    <col min="7937" max="7937" width="3.42578125" customWidth="1"/>
    <col min="7938" max="7938" width="17.7109375" bestFit="1" customWidth="1"/>
    <col min="7939" max="7939" width="16.42578125" bestFit="1" customWidth="1"/>
    <col min="7940" max="7940" width="18.5703125" bestFit="1" customWidth="1"/>
    <col min="7941" max="7941" width="17.85546875" bestFit="1" customWidth="1"/>
    <col min="7942" max="7942" width="18.140625" bestFit="1" customWidth="1"/>
    <col min="7943" max="7943" width="18.28515625" bestFit="1" customWidth="1"/>
    <col min="7945" max="7945" width="13" customWidth="1"/>
    <col min="7946" max="7947" width="11.140625" customWidth="1"/>
    <col min="8193" max="8193" width="3.42578125" customWidth="1"/>
    <col min="8194" max="8194" width="17.7109375" bestFit="1" customWidth="1"/>
    <col min="8195" max="8195" width="16.42578125" bestFit="1" customWidth="1"/>
    <col min="8196" max="8196" width="18.5703125" bestFit="1" customWidth="1"/>
    <col min="8197" max="8197" width="17.85546875" bestFit="1" customWidth="1"/>
    <col min="8198" max="8198" width="18.140625" bestFit="1" customWidth="1"/>
    <col min="8199" max="8199" width="18.28515625" bestFit="1" customWidth="1"/>
    <col min="8201" max="8201" width="13" customWidth="1"/>
    <col min="8202" max="8203" width="11.140625" customWidth="1"/>
    <col min="8449" max="8449" width="3.42578125" customWidth="1"/>
    <col min="8450" max="8450" width="17.7109375" bestFit="1" customWidth="1"/>
    <col min="8451" max="8451" width="16.42578125" bestFit="1" customWidth="1"/>
    <col min="8452" max="8452" width="18.5703125" bestFit="1" customWidth="1"/>
    <col min="8453" max="8453" width="17.85546875" bestFit="1" customWidth="1"/>
    <col min="8454" max="8454" width="18.140625" bestFit="1" customWidth="1"/>
    <col min="8455" max="8455" width="18.28515625" bestFit="1" customWidth="1"/>
    <col min="8457" max="8457" width="13" customWidth="1"/>
    <col min="8458" max="8459" width="11.140625" customWidth="1"/>
    <col min="8705" max="8705" width="3.42578125" customWidth="1"/>
    <col min="8706" max="8706" width="17.7109375" bestFit="1" customWidth="1"/>
    <col min="8707" max="8707" width="16.42578125" bestFit="1" customWidth="1"/>
    <col min="8708" max="8708" width="18.5703125" bestFit="1" customWidth="1"/>
    <col min="8709" max="8709" width="17.85546875" bestFit="1" customWidth="1"/>
    <col min="8710" max="8710" width="18.140625" bestFit="1" customWidth="1"/>
    <col min="8711" max="8711" width="18.28515625" bestFit="1" customWidth="1"/>
    <col min="8713" max="8713" width="13" customWidth="1"/>
    <col min="8714" max="8715" width="11.140625" customWidth="1"/>
    <col min="8961" max="8961" width="3.42578125" customWidth="1"/>
    <col min="8962" max="8962" width="17.7109375" bestFit="1" customWidth="1"/>
    <col min="8963" max="8963" width="16.42578125" bestFit="1" customWidth="1"/>
    <col min="8964" max="8964" width="18.5703125" bestFit="1" customWidth="1"/>
    <col min="8965" max="8965" width="17.85546875" bestFit="1" customWidth="1"/>
    <col min="8966" max="8966" width="18.140625" bestFit="1" customWidth="1"/>
    <col min="8967" max="8967" width="18.28515625" bestFit="1" customWidth="1"/>
    <col min="8969" max="8969" width="13" customWidth="1"/>
    <col min="8970" max="8971" width="11.140625" customWidth="1"/>
    <col min="9217" max="9217" width="3.42578125" customWidth="1"/>
    <col min="9218" max="9218" width="17.7109375" bestFit="1" customWidth="1"/>
    <col min="9219" max="9219" width="16.42578125" bestFit="1" customWidth="1"/>
    <col min="9220" max="9220" width="18.5703125" bestFit="1" customWidth="1"/>
    <col min="9221" max="9221" width="17.85546875" bestFit="1" customWidth="1"/>
    <col min="9222" max="9222" width="18.140625" bestFit="1" customWidth="1"/>
    <col min="9223" max="9223" width="18.28515625" bestFit="1" customWidth="1"/>
    <col min="9225" max="9225" width="13" customWidth="1"/>
    <col min="9226" max="9227" width="11.140625" customWidth="1"/>
    <col min="9473" max="9473" width="3.42578125" customWidth="1"/>
    <col min="9474" max="9474" width="17.7109375" bestFit="1" customWidth="1"/>
    <col min="9475" max="9475" width="16.42578125" bestFit="1" customWidth="1"/>
    <col min="9476" max="9476" width="18.5703125" bestFit="1" customWidth="1"/>
    <col min="9477" max="9477" width="17.85546875" bestFit="1" customWidth="1"/>
    <col min="9478" max="9478" width="18.140625" bestFit="1" customWidth="1"/>
    <col min="9479" max="9479" width="18.28515625" bestFit="1" customWidth="1"/>
    <col min="9481" max="9481" width="13" customWidth="1"/>
    <col min="9482" max="9483" width="11.140625" customWidth="1"/>
    <col min="9729" max="9729" width="3.42578125" customWidth="1"/>
    <col min="9730" max="9730" width="17.7109375" bestFit="1" customWidth="1"/>
    <col min="9731" max="9731" width="16.42578125" bestFit="1" customWidth="1"/>
    <col min="9732" max="9732" width="18.5703125" bestFit="1" customWidth="1"/>
    <col min="9733" max="9733" width="17.85546875" bestFit="1" customWidth="1"/>
    <col min="9734" max="9734" width="18.140625" bestFit="1" customWidth="1"/>
    <col min="9735" max="9735" width="18.28515625" bestFit="1" customWidth="1"/>
    <col min="9737" max="9737" width="13" customWidth="1"/>
    <col min="9738" max="9739" width="11.140625" customWidth="1"/>
    <col min="9985" max="9985" width="3.42578125" customWidth="1"/>
    <col min="9986" max="9986" width="17.7109375" bestFit="1" customWidth="1"/>
    <col min="9987" max="9987" width="16.42578125" bestFit="1" customWidth="1"/>
    <col min="9988" max="9988" width="18.5703125" bestFit="1" customWidth="1"/>
    <col min="9989" max="9989" width="17.85546875" bestFit="1" customWidth="1"/>
    <col min="9990" max="9990" width="18.140625" bestFit="1" customWidth="1"/>
    <col min="9991" max="9991" width="18.28515625" bestFit="1" customWidth="1"/>
    <col min="9993" max="9993" width="13" customWidth="1"/>
    <col min="9994" max="9995" width="11.140625" customWidth="1"/>
    <col min="10241" max="10241" width="3.42578125" customWidth="1"/>
    <col min="10242" max="10242" width="17.7109375" bestFit="1" customWidth="1"/>
    <col min="10243" max="10243" width="16.42578125" bestFit="1" customWidth="1"/>
    <col min="10244" max="10244" width="18.5703125" bestFit="1" customWidth="1"/>
    <col min="10245" max="10245" width="17.85546875" bestFit="1" customWidth="1"/>
    <col min="10246" max="10246" width="18.140625" bestFit="1" customWidth="1"/>
    <col min="10247" max="10247" width="18.28515625" bestFit="1" customWidth="1"/>
    <col min="10249" max="10249" width="13" customWidth="1"/>
    <col min="10250" max="10251" width="11.140625" customWidth="1"/>
    <col min="10497" max="10497" width="3.42578125" customWidth="1"/>
    <col min="10498" max="10498" width="17.7109375" bestFit="1" customWidth="1"/>
    <col min="10499" max="10499" width="16.42578125" bestFit="1" customWidth="1"/>
    <col min="10500" max="10500" width="18.5703125" bestFit="1" customWidth="1"/>
    <col min="10501" max="10501" width="17.85546875" bestFit="1" customWidth="1"/>
    <col min="10502" max="10502" width="18.140625" bestFit="1" customWidth="1"/>
    <col min="10503" max="10503" width="18.28515625" bestFit="1" customWidth="1"/>
    <col min="10505" max="10505" width="13" customWidth="1"/>
    <col min="10506" max="10507" width="11.140625" customWidth="1"/>
    <col min="10753" max="10753" width="3.42578125" customWidth="1"/>
    <col min="10754" max="10754" width="17.7109375" bestFit="1" customWidth="1"/>
    <col min="10755" max="10755" width="16.42578125" bestFit="1" customWidth="1"/>
    <col min="10756" max="10756" width="18.5703125" bestFit="1" customWidth="1"/>
    <col min="10757" max="10757" width="17.85546875" bestFit="1" customWidth="1"/>
    <col min="10758" max="10758" width="18.140625" bestFit="1" customWidth="1"/>
    <col min="10759" max="10759" width="18.28515625" bestFit="1" customWidth="1"/>
    <col min="10761" max="10761" width="13" customWidth="1"/>
    <col min="10762" max="10763" width="11.140625" customWidth="1"/>
    <col min="11009" max="11009" width="3.42578125" customWidth="1"/>
    <col min="11010" max="11010" width="17.7109375" bestFit="1" customWidth="1"/>
    <col min="11011" max="11011" width="16.42578125" bestFit="1" customWidth="1"/>
    <col min="11012" max="11012" width="18.5703125" bestFit="1" customWidth="1"/>
    <col min="11013" max="11013" width="17.85546875" bestFit="1" customWidth="1"/>
    <col min="11014" max="11014" width="18.140625" bestFit="1" customWidth="1"/>
    <col min="11015" max="11015" width="18.28515625" bestFit="1" customWidth="1"/>
    <col min="11017" max="11017" width="13" customWidth="1"/>
    <col min="11018" max="11019" width="11.140625" customWidth="1"/>
    <col min="11265" max="11265" width="3.42578125" customWidth="1"/>
    <col min="11266" max="11266" width="17.7109375" bestFit="1" customWidth="1"/>
    <col min="11267" max="11267" width="16.42578125" bestFit="1" customWidth="1"/>
    <col min="11268" max="11268" width="18.5703125" bestFit="1" customWidth="1"/>
    <col min="11269" max="11269" width="17.85546875" bestFit="1" customWidth="1"/>
    <col min="11270" max="11270" width="18.140625" bestFit="1" customWidth="1"/>
    <col min="11271" max="11271" width="18.28515625" bestFit="1" customWidth="1"/>
    <col min="11273" max="11273" width="13" customWidth="1"/>
    <col min="11274" max="11275" width="11.140625" customWidth="1"/>
    <col min="11521" max="11521" width="3.42578125" customWidth="1"/>
    <col min="11522" max="11522" width="17.7109375" bestFit="1" customWidth="1"/>
    <col min="11523" max="11523" width="16.42578125" bestFit="1" customWidth="1"/>
    <col min="11524" max="11524" width="18.5703125" bestFit="1" customWidth="1"/>
    <col min="11525" max="11525" width="17.85546875" bestFit="1" customWidth="1"/>
    <col min="11526" max="11526" width="18.140625" bestFit="1" customWidth="1"/>
    <col min="11527" max="11527" width="18.28515625" bestFit="1" customWidth="1"/>
    <col min="11529" max="11529" width="13" customWidth="1"/>
    <col min="11530" max="11531" width="11.140625" customWidth="1"/>
    <col min="11777" max="11777" width="3.42578125" customWidth="1"/>
    <col min="11778" max="11778" width="17.7109375" bestFit="1" customWidth="1"/>
    <col min="11779" max="11779" width="16.42578125" bestFit="1" customWidth="1"/>
    <col min="11780" max="11780" width="18.5703125" bestFit="1" customWidth="1"/>
    <col min="11781" max="11781" width="17.85546875" bestFit="1" customWidth="1"/>
    <col min="11782" max="11782" width="18.140625" bestFit="1" customWidth="1"/>
    <col min="11783" max="11783" width="18.28515625" bestFit="1" customWidth="1"/>
    <col min="11785" max="11785" width="13" customWidth="1"/>
    <col min="11786" max="11787" width="11.140625" customWidth="1"/>
    <col min="12033" max="12033" width="3.42578125" customWidth="1"/>
    <col min="12034" max="12034" width="17.7109375" bestFit="1" customWidth="1"/>
    <col min="12035" max="12035" width="16.42578125" bestFit="1" customWidth="1"/>
    <col min="12036" max="12036" width="18.5703125" bestFit="1" customWidth="1"/>
    <col min="12037" max="12037" width="17.85546875" bestFit="1" customWidth="1"/>
    <col min="12038" max="12038" width="18.140625" bestFit="1" customWidth="1"/>
    <col min="12039" max="12039" width="18.28515625" bestFit="1" customWidth="1"/>
    <col min="12041" max="12041" width="13" customWidth="1"/>
    <col min="12042" max="12043" width="11.140625" customWidth="1"/>
    <col min="12289" max="12289" width="3.42578125" customWidth="1"/>
    <col min="12290" max="12290" width="17.7109375" bestFit="1" customWidth="1"/>
    <col min="12291" max="12291" width="16.42578125" bestFit="1" customWidth="1"/>
    <col min="12292" max="12292" width="18.5703125" bestFit="1" customWidth="1"/>
    <col min="12293" max="12293" width="17.85546875" bestFit="1" customWidth="1"/>
    <col min="12294" max="12294" width="18.140625" bestFit="1" customWidth="1"/>
    <col min="12295" max="12295" width="18.28515625" bestFit="1" customWidth="1"/>
    <col min="12297" max="12297" width="13" customWidth="1"/>
    <col min="12298" max="12299" width="11.140625" customWidth="1"/>
    <col min="12545" max="12545" width="3.42578125" customWidth="1"/>
    <col min="12546" max="12546" width="17.7109375" bestFit="1" customWidth="1"/>
    <col min="12547" max="12547" width="16.42578125" bestFit="1" customWidth="1"/>
    <col min="12548" max="12548" width="18.5703125" bestFit="1" customWidth="1"/>
    <col min="12549" max="12549" width="17.85546875" bestFit="1" customWidth="1"/>
    <col min="12550" max="12550" width="18.140625" bestFit="1" customWidth="1"/>
    <col min="12551" max="12551" width="18.28515625" bestFit="1" customWidth="1"/>
    <col min="12553" max="12553" width="13" customWidth="1"/>
    <col min="12554" max="12555" width="11.140625" customWidth="1"/>
    <col min="12801" max="12801" width="3.42578125" customWidth="1"/>
    <col min="12802" max="12802" width="17.7109375" bestFit="1" customWidth="1"/>
    <col min="12803" max="12803" width="16.42578125" bestFit="1" customWidth="1"/>
    <col min="12804" max="12804" width="18.5703125" bestFit="1" customWidth="1"/>
    <col min="12805" max="12805" width="17.85546875" bestFit="1" customWidth="1"/>
    <col min="12806" max="12806" width="18.140625" bestFit="1" customWidth="1"/>
    <col min="12807" max="12807" width="18.28515625" bestFit="1" customWidth="1"/>
    <col min="12809" max="12809" width="13" customWidth="1"/>
    <col min="12810" max="12811" width="11.140625" customWidth="1"/>
    <col min="13057" max="13057" width="3.42578125" customWidth="1"/>
    <col min="13058" max="13058" width="17.7109375" bestFit="1" customWidth="1"/>
    <col min="13059" max="13059" width="16.42578125" bestFit="1" customWidth="1"/>
    <col min="13060" max="13060" width="18.5703125" bestFit="1" customWidth="1"/>
    <col min="13061" max="13061" width="17.85546875" bestFit="1" customWidth="1"/>
    <col min="13062" max="13062" width="18.140625" bestFit="1" customWidth="1"/>
    <col min="13063" max="13063" width="18.28515625" bestFit="1" customWidth="1"/>
    <col min="13065" max="13065" width="13" customWidth="1"/>
    <col min="13066" max="13067" width="11.140625" customWidth="1"/>
    <col min="13313" max="13313" width="3.42578125" customWidth="1"/>
    <col min="13314" max="13314" width="17.7109375" bestFit="1" customWidth="1"/>
    <col min="13315" max="13315" width="16.42578125" bestFit="1" customWidth="1"/>
    <col min="13316" max="13316" width="18.5703125" bestFit="1" customWidth="1"/>
    <col min="13317" max="13317" width="17.85546875" bestFit="1" customWidth="1"/>
    <col min="13318" max="13318" width="18.140625" bestFit="1" customWidth="1"/>
    <col min="13319" max="13319" width="18.28515625" bestFit="1" customWidth="1"/>
    <col min="13321" max="13321" width="13" customWidth="1"/>
    <col min="13322" max="13323" width="11.140625" customWidth="1"/>
    <col min="13569" max="13569" width="3.42578125" customWidth="1"/>
    <col min="13570" max="13570" width="17.7109375" bestFit="1" customWidth="1"/>
    <col min="13571" max="13571" width="16.42578125" bestFit="1" customWidth="1"/>
    <col min="13572" max="13572" width="18.5703125" bestFit="1" customWidth="1"/>
    <col min="13573" max="13573" width="17.85546875" bestFit="1" customWidth="1"/>
    <col min="13574" max="13574" width="18.140625" bestFit="1" customWidth="1"/>
    <col min="13575" max="13575" width="18.28515625" bestFit="1" customWidth="1"/>
    <col min="13577" max="13577" width="13" customWidth="1"/>
    <col min="13578" max="13579" width="11.140625" customWidth="1"/>
    <col min="13825" max="13825" width="3.42578125" customWidth="1"/>
    <col min="13826" max="13826" width="17.7109375" bestFit="1" customWidth="1"/>
    <col min="13827" max="13827" width="16.42578125" bestFit="1" customWidth="1"/>
    <col min="13828" max="13828" width="18.5703125" bestFit="1" customWidth="1"/>
    <col min="13829" max="13829" width="17.85546875" bestFit="1" customWidth="1"/>
    <col min="13830" max="13830" width="18.140625" bestFit="1" customWidth="1"/>
    <col min="13831" max="13831" width="18.28515625" bestFit="1" customWidth="1"/>
    <col min="13833" max="13833" width="13" customWidth="1"/>
    <col min="13834" max="13835" width="11.140625" customWidth="1"/>
    <col min="14081" max="14081" width="3.42578125" customWidth="1"/>
    <col min="14082" max="14082" width="17.7109375" bestFit="1" customWidth="1"/>
    <col min="14083" max="14083" width="16.42578125" bestFit="1" customWidth="1"/>
    <col min="14084" max="14084" width="18.5703125" bestFit="1" customWidth="1"/>
    <col min="14085" max="14085" width="17.85546875" bestFit="1" customWidth="1"/>
    <col min="14086" max="14086" width="18.140625" bestFit="1" customWidth="1"/>
    <col min="14087" max="14087" width="18.28515625" bestFit="1" customWidth="1"/>
    <col min="14089" max="14089" width="13" customWidth="1"/>
    <col min="14090" max="14091" width="11.140625" customWidth="1"/>
    <col min="14337" max="14337" width="3.42578125" customWidth="1"/>
    <col min="14338" max="14338" width="17.7109375" bestFit="1" customWidth="1"/>
    <col min="14339" max="14339" width="16.42578125" bestFit="1" customWidth="1"/>
    <col min="14340" max="14340" width="18.5703125" bestFit="1" customWidth="1"/>
    <col min="14341" max="14341" width="17.85546875" bestFit="1" customWidth="1"/>
    <col min="14342" max="14342" width="18.140625" bestFit="1" customWidth="1"/>
    <col min="14343" max="14343" width="18.28515625" bestFit="1" customWidth="1"/>
    <col min="14345" max="14345" width="13" customWidth="1"/>
    <col min="14346" max="14347" width="11.140625" customWidth="1"/>
    <col min="14593" max="14593" width="3.42578125" customWidth="1"/>
    <col min="14594" max="14594" width="17.7109375" bestFit="1" customWidth="1"/>
    <col min="14595" max="14595" width="16.42578125" bestFit="1" customWidth="1"/>
    <col min="14596" max="14596" width="18.5703125" bestFit="1" customWidth="1"/>
    <col min="14597" max="14597" width="17.85546875" bestFit="1" customWidth="1"/>
    <col min="14598" max="14598" width="18.140625" bestFit="1" customWidth="1"/>
    <col min="14599" max="14599" width="18.28515625" bestFit="1" customWidth="1"/>
    <col min="14601" max="14601" width="13" customWidth="1"/>
    <col min="14602" max="14603" width="11.140625" customWidth="1"/>
    <col min="14849" max="14849" width="3.42578125" customWidth="1"/>
    <col min="14850" max="14850" width="17.7109375" bestFit="1" customWidth="1"/>
    <col min="14851" max="14851" width="16.42578125" bestFit="1" customWidth="1"/>
    <col min="14852" max="14852" width="18.5703125" bestFit="1" customWidth="1"/>
    <col min="14853" max="14853" width="17.85546875" bestFit="1" customWidth="1"/>
    <col min="14854" max="14854" width="18.140625" bestFit="1" customWidth="1"/>
    <col min="14855" max="14855" width="18.28515625" bestFit="1" customWidth="1"/>
    <col min="14857" max="14857" width="13" customWidth="1"/>
    <col min="14858" max="14859" width="11.140625" customWidth="1"/>
    <col min="15105" max="15105" width="3.42578125" customWidth="1"/>
    <col min="15106" max="15106" width="17.7109375" bestFit="1" customWidth="1"/>
    <col min="15107" max="15107" width="16.42578125" bestFit="1" customWidth="1"/>
    <col min="15108" max="15108" width="18.5703125" bestFit="1" customWidth="1"/>
    <col min="15109" max="15109" width="17.85546875" bestFit="1" customWidth="1"/>
    <col min="15110" max="15110" width="18.140625" bestFit="1" customWidth="1"/>
    <col min="15111" max="15111" width="18.28515625" bestFit="1" customWidth="1"/>
    <col min="15113" max="15113" width="13" customWidth="1"/>
    <col min="15114" max="15115" width="11.140625" customWidth="1"/>
    <col min="15361" max="15361" width="3.42578125" customWidth="1"/>
    <col min="15362" max="15362" width="17.7109375" bestFit="1" customWidth="1"/>
    <col min="15363" max="15363" width="16.42578125" bestFit="1" customWidth="1"/>
    <col min="15364" max="15364" width="18.5703125" bestFit="1" customWidth="1"/>
    <col min="15365" max="15365" width="17.85546875" bestFit="1" customWidth="1"/>
    <col min="15366" max="15366" width="18.140625" bestFit="1" customWidth="1"/>
    <col min="15367" max="15367" width="18.28515625" bestFit="1" customWidth="1"/>
    <col min="15369" max="15369" width="13" customWidth="1"/>
    <col min="15370" max="15371" width="11.140625" customWidth="1"/>
    <col min="15617" max="15617" width="3.42578125" customWidth="1"/>
    <col min="15618" max="15618" width="17.7109375" bestFit="1" customWidth="1"/>
    <col min="15619" max="15619" width="16.42578125" bestFit="1" customWidth="1"/>
    <col min="15620" max="15620" width="18.5703125" bestFit="1" customWidth="1"/>
    <col min="15621" max="15621" width="17.85546875" bestFit="1" customWidth="1"/>
    <col min="15622" max="15622" width="18.140625" bestFit="1" customWidth="1"/>
    <col min="15623" max="15623" width="18.28515625" bestFit="1" customWidth="1"/>
    <col min="15625" max="15625" width="13" customWidth="1"/>
    <col min="15626" max="15627" width="11.140625" customWidth="1"/>
    <col min="15873" max="15873" width="3.42578125" customWidth="1"/>
    <col min="15874" max="15874" width="17.7109375" bestFit="1" customWidth="1"/>
    <col min="15875" max="15875" width="16.42578125" bestFit="1" customWidth="1"/>
    <col min="15876" max="15876" width="18.5703125" bestFit="1" customWidth="1"/>
    <col min="15877" max="15877" width="17.85546875" bestFit="1" customWidth="1"/>
    <col min="15878" max="15878" width="18.140625" bestFit="1" customWidth="1"/>
    <col min="15879" max="15879" width="18.28515625" bestFit="1" customWidth="1"/>
    <col min="15881" max="15881" width="13" customWidth="1"/>
    <col min="15882" max="15883" width="11.140625" customWidth="1"/>
    <col min="16129" max="16129" width="3.42578125" customWidth="1"/>
    <col min="16130" max="16130" width="17.7109375" bestFit="1" customWidth="1"/>
    <col min="16131" max="16131" width="16.42578125" bestFit="1" customWidth="1"/>
    <col min="16132" max="16132" width="18.5703125" bestFit="1" customWidth="1"/>
    <col min="16133" max="16133" width="17.85546875" bestFit="1" customWidth="1"/>
    <col min="16134" max="16134" width="18.140625" bestFit="1" customWidth="1"/>
    <col min="16135" max="16135" width="18.28515625" bestFit="1" customWidth="1"/>
    <col min="16137" max="16137" width="13" customWidth="1"/>
    <col min="16138" max="16139" width="11.140625" customWidth="1"/>
  </cols>
  <sheetData>
    <row r="2" spans="2:23" x14ac:dyDescent="0.5">
      <c r="C2" t="s">
        <v>32</v>
      </c>
      <c r="E2" t="s">
        <v>33</v>
      </c>
      <c r="F2" t="s">
        <v>34</v>
      </c>
      <c r="G2" t="s">
        <v>35</v>
      </c>
      <c r="I2" t="s">
        <v>36</v>
      </c>
      <c r="Q2" t="s">
        <v>36</v>
      </c>
    </row>
    <row r="3" spans="2:23" x14ac:dyDescent="0.5">
      <c r="B3" t="s">
        <v>37</v>
      </c>
      <c r="C3" t="s">
        <v>38</v>
      </c>
      <c r="D3" t="s">
        <v>39</v>
      </c>
      <c r="E3" s="70">
        <v>439806</v>
      </c>
      <c r="F3" s="70">
        <v>208803</v>
      </c>
      <c r="G3" s="70">
        <v>231003</v>
      </c>
      <c r="I3" s="71">
        <f>I4+I9</f>
        <v>439806</v>
      </c>
      <c r="J3" s="71">
        <f>J4+J9</f>
        <v>208803</v>
      </c>
      <c r="K3" s="71">
        <f>K4+K9</f>
        <v>231003</v>
      </c>
      <c r="M3" s="72">
        <f>I3/I$3*100</f>
        <v>100</v>
      </c>
      <c r="N3" s="72">
        <f t="shared" ref="N3:O13" si="0">J3/J$3*100</f>
        <v>100</v>
      </c>
      <c r="O3" s="72">
        <f t="shared" si="0"/>
        <v>100</v>
      </c>
      <c r="Q3" s="73">
        <f>Q4+Q9</f>
        <v>100</v>
      </c>
      <c r="R3" s="73">
        <f>R4+R9</f>
        <v>100</v>
      </c>
      <c r="S3" s="73">
        <f>S4+S9</f>
        <v>100</v>
      </c>
    </row>
    <row r="4" spans="2:23" x14ac:dyDescent="0.5">
      <c r="D4" t="s">
        <v>1</v>
      </c>
      <c r="E4" s="70">
        <v>306352.08</v>
      </c>
      <c r="F4" s="70">
        <v>159335.93</v>
      </c>
      <c r="G4" s="70">
        <v>147016.15</v>
      </c>
      <c r="I4" s="71">
        <f>I5+I8</f>
        <v>306352</v>
      </c>
      <c r="J4" s="71">
        <f>J5+J8</f>
        <v>159336</v>
      </c>
      <c r="K4" s="71">
        <f>K5+K8</f>
        <v>147016</v>
      </c>
      <c r="M4" s="72">
        <f t="shared" ref="M4:M13" si="1">I4/I$3*100</f>
        <v>69.656166582538674</v>
      </c>
      <c r="N4" s="72">
        <f t="shared" si="0"/>
        <v>76.309248430338656</v>
      </c>
      <c r="O4" s="72">
        <f t="shared" si="0"/>
        <v>63.642463517789814</v>
      </c>
      <c r="Q4" s="74">
        <f>Q5+Q8</f>
        <v>69.599999999999994</v>
      </c>
      <c r="R4" s="73">
        <f>R5+R8</f>
        <v>76.3</v>
      </c>
      <c r="S4" s="73">
        <f>S5+S8</f>
        <v>63.6</v>
      </c>
    </row>
    <row r="5" spans="2:23" x14ac:dyDescent="0.5">
      <c r="B5" t="s">
        <v>40</v>
      </c>
      <c r="D5" t="s">
        <v>1</v>
      </c>
      <c r="E5" s="70">
        <v>306352.08</v>
      </c>
      <c r="F5" s="70">
        <v>159335.93</v>
      </c>
      <c r="G5" s="70">
        <v>147016.15</v>
      </c>
      <c r="I5" s="71">
        <f>I6+I7</f>
        <v>306352</v>
      </c>
      <c r="J5" s="71">
        <f>J6+J7</f>
        <v>159336</v>
      </c>
      <c r="K5" s="71">
        <f>K6+K7</f>
        <v>147016</v>
      </c>
      <c r="M5" s="72">
        <f t="shared" si="1"/>
        <v>69.656166582538674</v>
      </c>
      <c r="N5" s="72">
        <f t="shared" si="0"/>
        <v>76.309248430338656</v>
      </c>
      <c r="O5" s="72">
        <f t="shared" si="0"/>
        <v>63.642463517789814</v>
      </c>
      <c r="Q5" s="73">
        <f>SUM(Q6:Q7)</f>
        <v>69.599999999999994</v>
      </c>
      <c r="R5" s="73">
        <f>R6+R7</f>
        <v>76.3</v>
      </c>
      <c r="S5" s="73">
        <f>S6+S7</f>
        <v>63.6</v>
      </c>
    </row>
    <row r="6" spans="2:23" x14ac:dyDescent="0.5">
      <c r="C6" t="s">
        <v>41</v>
      </c>
      <c r="D6" t="s">
        <v>42</v>
      </c>
      <c r="E6" s="70">
        <v>306164.19</v>
      </c>
      <c r="F6" s="70">
        <v>159148.04</v>
      </c>
      <c r="G6" s="70">
        <v>147016.15</v>
      </c>
      <c r="I6" s="71">
        <f>J6+K6</f>
        <v>306164</v>
      </c>
      <c r="J6" s="71">
        <v>159148</v>
      </c>
      <c r="K6" s="71">
        <v>147016</v>
      </c>
      <c r="M6" s="72">
        <f t="shared" si="1"/>
        <v>69.613420462658539</v>
      </c>
      <c r="N6" s="72">
        <f t="shared" si="0"/>
        <v>76.219211409797751</v>
      </c>
      <c r="O6" s="72">
        <f t="shared" si="0"/>
        <v>63.642463517789814</v>
      </c>
      <c r="Q6" s="73">
        <v>69.599999999999994</v>
      </c>
      <c r="R6" s="73">
        <v>76.2</v>
      </c>
      <c r="S6" s="73">
        <v>63.6</v>
      </c>
    </row>
    <row r="7" spans="2:23" x14ac:dyDescent="0.5">
      <c r="D7" t="s">
        <v>43</v>
      </c>
      <c r="E7" s="75">
        <v>187.89</v>
      </c>
      <c r="F7" s="75">
        <v>187.89</v>
      </c>
      <c r="G7" s="75" t="s">
        <v>44</v>
      </c>
      <c r="I7" s="71">
        <f>J7+K7</f>
        <v>188</v>
      </c>
      <c r="J7" s="76">
        <v>188</v>
      </c>
      <c r="K7" s="74">
        <v>0</v>
      </c>
      <c r="M7" s="72">
        <f t="shared" si="1"/>
        <v>4.2746119880128969E-2</v>
      </c>
      <c r="N7" s="72">
        <f t="shared" si="0"/>
        <v>9.0037020540892618E-2</v>
      </c>
      <c r="O7" s="72">
        <f t="shared" si="0"/>
        <v>0</v>
      </c>
      <c r="Q7" s="73" t="s">
        <v>45</v>
      </c>
      <c r="R7" s="73">
        <v>0.1</v>
      </c>
      <c r="S7" s="73">
        <v>0</v>
      </c>
      <c r="U7" s="72">
        <f>I7/I5*100</f>
        <v>6.1367316028620673E-2</v>
      </c>
      <c r="V7" s="72">
        <f>J7/J5*100</f>
        <v>0.11798965707686901</v>
      </c>
      <c r="W7" s="72">
        <f>K7/K5*100</f>
        <v>0</v>
      </c>
    </row>
    <row r="8" spans="2:23" x14ac:dyDescent="0.5">
      <c r="C8" t="s">
        <v>46</v>
      </c>
      <c r="D8" t="s">
        <v>47</v>
      </c>
      <c r="E8" s="75" t="s">
        <v>44</v>
      </c>
      <c r="F8" s="75" t="s">
        <v>44</v>
      </c>
      <c r="G8" s="75" t="s">
        <v>44</v>
      </c>
      <c r="I8" s="74">
        <v>0</v>
      </c>
      <c r="J8" s="74">
        <v>0</v>
      </c>
      <c r="K8" s="74">
        <v>0</v>
      </c>
      <c r="M8" s="72">
        <f t="shared" si="1"/>
        <v>0</v>
      </c>
      <c r="N8" s="72">
        <f t="shared" si="0"/>
        <v>0</v>
      </c>
      <c r="O8" s="72">
        <f t="shared" si="0"/>
        <v>0</v>
      </c>
      <c r="Q8" s="73">
        <v>0</v>
      </c>
      <c r="R8" s="73">
        <v>0</v>
      </c>
      <c r="S8" s="73">
        <v>0</v>
      </c>
    </row>
    <row r="9" spans="2:23" x14ac:dyDescent="0.5">
      <c r="B9" t="s">
        <v>48</v>
      </c>
      <c r="D9" t="s">
        <v>1</v>
      </c>
      <c r="E9" s="70">
        <v>133453.92000000001</v>
      </c>
      <c r="F9" s="70">
        <v>49467.07</v>
      </c>
      <c r="G9" s="70">
        <v>83986.85</v>
      </c>
      <c r="I9" s="71">
        <f>SUM(I10:I13)</f>
        <v>133454</v>
      </c>
      <c r="J9" s="71">
        <f t="shared" ref="J9:K9" si="2">SUM(J10:J13)</f>
        <v>49467</v>
      </c>
      <c r="K9" s="71">
        <f t="shared" si="2"/>
        <v>83987</v>
      </c>
      <c r="M9" s="72">
        <f t="shared" si="1"/>
        <v>30.343833417461337</v>
      </c>
      <c r="N9" s="72">
        <f t="shared" si="0"/>
        <v>23.690751569661355</v>
      </c>
      <c r="O9" s="72">
        <f t="shared" si="0"/>
        <v>36.357536482210193</v>
      </c>
      <c r="Q9" s="73">
        <f>SUM(Q10:Q13)</f>
        <v>30.4</v>
      </c>
      <c r="R9" s="73">
        <f>SUM(R10:R13)</f>
        <v>23.7</v>
      </c>
      <c r="S9" s="73">
        <f>SUM(S10:S13)</f>
        <v>36.4</v>
      </c>
    </row>
    <row r="10" spans="2:23" x14ac:dyDescent="0.5">
      <c r="D10" t="s">
        <v>49</v>
      </c>
      <c r="E10" s="70">
        <v>16215.96</v>
      </c>
      <c r="F10" s="70">
        <v>546.80999999999995</v>
      </c>
      <c r="G10" s="70">
        <v>15669.15</v>
      </c>
      <c r="I10" s="71">
        <f>J10+K10</f>
        <v>16216</v>
      </c>
      <c r="J10" s="76">
        <v>547</v>
      </c>
      <c r="K10" s="71">
        <v>15669</v>
      </c>
      <c r="M10" s="72">
        <f t="shared" si="1"/>
        <v>3.6870802126392093</v>
      </c>
      <c r="N10" s="72">
        <f t="shared" si="0"/>
        <v>0.26196941614823543</v>
      </c>
      <c r="O10" s="72">
        <f t="shared" si="0"/>
        <v>6.783028791833873</v>
      </c>
      <c r="Q10" s="73">
        <v>3.7</v>
      </c>
      <c r="R10" s="73">
        <v>0.3</v>
      </c>
      <c r="S10" s="73">
        <v>6.8</v>
      </c>
    </row>
    <row r="11" spans="2:23" x14ac:dyDescent="0.5">
      <c r="D11" t="s">
        <v>50</v>
      </c>
      <c r="E11" s="70">
        <v>45977.38</v>
      </c>
      <c r="F11" s="70">
        <v>18498.560000000001</v>
      </c>
      <c r="G11" s="70">
        <v>27478.82</v>
      </c>
      <c r="I11" s="71">
        <f>J11+K11</f>
        <v>45977</v>
      </c>
      <c r="J11" s="71">
        <v>18498</v>
      </c>
      <c r="K11" s="71">
        <v>27479</v>
      </c>
      <c r="M11" s="72">
        <f t="shared" si="1"/>
        <v>10.453927413450476</v>
      </c>
      <c r="N11" s="72">
        <f t="shared" si="0"/>
        <v>8.8590681168374008</v>
      </c>
      <c r="O11" s="72">
        <f t="shared" si="0"/>
        <v>11.895516508443613</v>
      </c>
      <c r="Q11" s="73">
        <v>10.5</v>
      </c>
      <c r="R11" s="73">
        <v>8.9</v>
      </c>
      <c r="S11" s="73">
        <v>11.9</v>
      </c>
    </row>
    <row r="12" spans="2:23" x14ac:dyDescent="0.5">
      <c r="C12" t="s">
        <v>51</v>
      </c>
      <c r="D12" t="s">
        <v>52</v>
      </c>
      <c r="E12" s="70">
        <v>64325.599999999999</v>
      </c>
      <c r="F12" s="70">
        <v>25725.79</v>
      </c>
      <c r="G12" s="70">
        <v>38599.81</v>
      </c>
      <c r="I12" s="71">
        <f>J12+K12</f>
        <v>64326</v>
      </c>
      <c r="J12" s="71">
        <v>25726</v>
      </c>
      <c r="K12" s="71">
        <v>38600</v>
      </c>
      <c r="M12" s="72">
        <f t="shared" si="1"/>
        <v>14.625994188346681</v>
      </c>
      <c r="N12" s="72">
        <f t="shared" si="0"/>
        <v>12.320704204441506</v>
      </c>
      <c r="O12" s="72">
        <f t="shared" si="0"/>
        <v>16.709739700350212</v>
      </c>
      <c r="Q12" s="73">
        <v>14.6</v>
      </c>
      <c r="R12" s="73">
        <v>12.3</v>
      </c>
      <c r="S12" s="73">
        <v>16.7</v>
      </c>
    </row>
    <row r="13" spans="2:23" x14ac:dyDescent="0.5">
      <c r="D13" t="s">
        <v>53</v>
      </c>
      <c r="E13" s="70">
        <v>6934.98</v>
      </c>
      <c r="F13" s="70">
        <v>4695.91</v>
      </c>
      <c r="G13" s="70">
        <v>2239.0700000000002</v>
      </c>
      <c r="I13" s="71">
        <f>J13+K13</f>
        <v>6935</v>
      </c>
      <c r="J13" s="71">
        <v>4696</v>
      </c>
      <c r="K13" s="71">
        <v>2239</v>
      </c>
      <c r="M13" s="72">
        <f t="shared" si="1"/>
        <v>1.5768316030249701</v>
      </c>
      <c r="N13" s="72">
        <f t="shared" si="0"/>
        <v>2.2490098322342114</v>
      </c>
      <c r="O13" s="72">
        <f t="shared" si="0"/>
        <v>0.9692514815824903</v>
      </c>
      <c r="Q13" s="73">
        <v>1.6</v>
      </c>
      <c r="R13" s="73">
        <v>2.2000000000000002</v>
      </c>
      <c r="S13" s="73">
        <v>1</v>
      </c>
    </row>
    <row r="15" spans="2:23" x14ac:dyDescent="0.5">
      <c r="I15" s="72">
        <f>I7/I4*100</f>
        <v>6.1367316028620673E-2</v>
      </c>
      <c r="J15" s="72">
        <f>J7/J4*100</f>
        <v>0.11798965707686901</v>
      </c>
      <c r="K15" s="72">
        <f>K7/K4*100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F2FD-6638-47F2-A969-1F985BCA9901}">
  <sheetPr>
    <tabColor rgb="FF00B050"/>
  </sheetPr>
  <dimension ref="A1:F35"/>
  <sheetViews>
    <sheetView showGridLines="0" view="pageBreakPreview" zoomScaleNormal="100" zoomScaleSheetLayoutView="100" workbookViewId="0">
      <selection activeCell="H16" sqref="H16"/>
    </sheetView>
  </sheetViews>
  <sheetFormatPr defaultRowHeight="24" customHeight="1" x14ac:dyDescent="0.35"/>
  <cols>
    <col min="1" max="1" width="44.5703125" style="2" customWidth="1"/>
    <col min="2" max="2" width="3" style="2" customWidth="1"/>
    <col min="3" max="5" width="22.7109375" style="2" customWidth="1"/>
    <col min="6" max="16384" width="9.140625" style="2"/>
  </cols>
  <sheetData>
    <row r="1" spans="1:6" ht="21" x14ac:dyDescent="0.35">
      <c r="A1" s="1" t="s">
        <v>17</v>
      </c>
      <c r="B1" s="1"/>
    </row>
    <row r="2" spans="1:6" ht="21" x14ac:dyDescent="0.35">
      <c r="A2" s="1" t="s">
        <v>54</v>
      </c>
      <c r="B2" s="1"/>
    </row>
    <row r="3" spans="1:6" ht="8.1" customHeight="1" x14ac:dyDescent="0.35">
      <c r="A3" s="3"/>
      <c r="B3" s="3"/>
      <c r="C3" s="3"/>
      <c r="D3" s="3"/>
      <c r="E3" s="3"/>
    </row>
    <row r="4" spans="1:6" s="5" customFormat="1" ht="30" customHeight="1" x14ac:dyDescent="0.35">
      <c r="A4" s="4" t="s">
        <v>0</v>
      </c>
      <c r="B4" s="4"/>
      <c r="C4" s="20" t="s">
        <v>1</v>
      </c>
      <c r="D4" s="20" t="s">
        <v>2</v>
      </c>
      <c r="E4" s="20" t="s">
        <v>3</v>
      </c>
    </row>
    <row r="5" spans="1:6" s="5" customFormat="1" ht="27.75" customHeight="1" x14ac:dyDescent="0.35">
      <c r="A5" s="2"/>
      <c r="B5" s="2"/>
      <c r="C5" s="77" t="s">
        <v>4</v>
      </c>
      <c r="D5" s="77"/>
      <c r="E5" s="77"/>
    </row>
    <row r="6" spans="1:6" s="7" customFormat="1" ht="6" customHeight="1" x14ac:dyDescent="0.35">
      <c r="A6" s="26"/>
      <c r="B6" s="26"/>
      <c r="D6" s="8"/>
      <c r="E6" s="8"/>
    </row>
    <row r="7" spans="1:6" s="7" customFormat="1" ht="21" x14ac:dyDescent="0.35">
      <c r="A7" s="26" t="s">
        <v>5</v>
      </c>
      <c r="B7" s="26"/>
      <c r="C7" s="22">
        <v>439735</v>
      </c>
      <c r="D7" s="22">
        <v>208722</v>
      </c>
      <c r="E7" s="22">
        <v>231013</v>
      </c>
      <c r="F7" s="27"/>
    </row>
    <row r="8" spans="1:6" s="7" customFormat="1" ht="21" x14ac:dyDescent="0.5">
      <c r="A8" s="7" t="s">
        <v>6</v>
      </c>
      <c r="C8" s="23">
        <v>297803</v>
      </c>
      <c r="D8" s="23">
        <v>154912</v>
      </c>
      <c r="E8" s="23">
        <v>142891</v>
      </c>
      <c r="F8" s="27"/>
    </row>
    <row r="9" spans="1:6" s="9" customFormat="1" ht="21" x14ac:dyDescent="0.5">
      <c r="A9" s="9" t="s">
        <v>7</v>
      </c>
      <c r="C9" s="24">
        <v>297803</v>
      </c>
      <c r="D9" s="24">
        <v>154912</v>
      </c>
      <c r="E9" s="24">
        <v>142891</v>
      </c>
      <c r="F9" s="27"/>
    </row>
    <row r="10" spans="1:6" s="9" customFormat="1" ht="21" x14ac:dyDescent="0.5">
      <c r="A10" s="9" t="s">
        <v>8</v>
      </c>
      <c r="C10" s="24">
        <v>297236</v>
      </c>
      <c r="D10" s="24">
        <v>154735</v>
      </c>
      <c r="E10" s="24">
        <v>142501</v>
      </c>
    </row>
    <row r="11" spans="1:6" s="9" customFormat="1" ht="21" x14ac:dyDescent="0.5">
      <c r="A11" s="9" t="s">
        <v>9</v>
      </c>
      <c r="C11" s="24">
        <v>567</v>
      </c>
      <c r="D11" s="24">
        <v>177</v>
      </c>
      <c r="E11" s="24">
        <v>390</v>
      </c>
    </row>
    <row r="12" spans="1:6" s="9" customFormat="1" ht="21" x14ac:dyDescent="0.5">
      <c r="A12" s="9" t="s">
        <v>10</v>
      </c>
      <c r="C12" s="24">
        <v>0</v>
      </c>
      <c r="D12" s="24">
        <v>0</v>
      </c>
      <c r="E12" s="24">
        <v>0</v>
      </c>
    </row>
    <row r="13" spans="1:6" s="7" customFormat="1" ht="21" x14ac:dyDescent="0.5">
      <c r="A13" s="7" t="s">
        <v>11</v>
      </c>
      <c r="C13" s="23">
        <v>141932</v>
      </c>
      <c r="D13" s="23">
        <v>53810</v>
      </c>
      <c r="E13" s="23">
        <v>88122</v>
      </c>
    </row>
    <row r="14" spans="1:6" s="9" customFormat="1" ht="21" x14ac:dyDescent="0.5">
      <c r="A14" s="9" t="s">
        <v>12</v>
      </c>
      <c r="C14" s="24">
        <v>13296</v>
      </c>
      <c r="D14" s="24">
        <v>672</v>
      </c>
      <c r="E14" s="24">
        <v>12624</v>
      </c>
    </row>
    <row r="15" spans="1:6" s="9" customFormat="1" ht="21" x14ac:dyDescent="0.5">
      <c r="A15" s="9" t="s">
        <v>13</v>
      </c>
      <c r="C15" s="24">
        <v>45991</v>
      </c>
      <c r="D15" s="24">
        <v>18287</v>
      </c>
      <c r="E15" s="24">
        <v>27704</v>
      </c>
    </row>
    <row r="16" spans="1:6" s="9" customFormat="1" ht="21" x14ac:dyDescent="0.5">
      <c r="A16" s="9" t="s">
        <v>15</v>
      </c>
      <c r="C16" s="24">
        <v>74741</v>
      </c>
      <c r="D16" s="24">
        <v>30666</v>
      </c>
      <c r="E16" s="24">
        <v>44075</v>
      </c>
    </row>
    <row r="17" spans="1:5" s="9" customFormat="1" ht="21" x14ac:dyDescent="0.5">
      <c r="A17" s="9" t="s">
        <v>14</v>
      </c>
      <c r="C17" s="24">
        <v>7904</v>
      </c>
      <c r="D17" s="24">
        <v>4185</v>
      </c>
      <c r="E17" s="24">
        <v>3719</v>
      </c>
    </row>
    <row r="18" spans="1:5" s="9" customFormat="1" ht="21" x14ac:dyDescent="0.5">
      <c r="C18" s="78" t="s">
        <v>18</v>
      </c>
      <c r="D18" s="78"/>
      <c r="E18" s="78"/>
    </row>
    <row r="19" spans="1:5" s="7" customFormat="1" ht="6" customHeight="1" x14ac:dyDescent="0.5">
      <c r="A19" s="26"/>
      <c r="B19" s="26"/>
      <c r="C19" s="28"/>
      <c r="D19" s="28"/>
      <c r="E19" s="28"/>
    </row>
    <row r="20" spans="1:5" s="7" customFormat="1" ht="21" x14ac:dyDescent="0.5">
      <c r="A20" s="26" t="s">
        <v>5</v>
      </c>
      <c r="B20" s="26"/>
      <c r="C20" s="29">
        <f>C21+C26</f>
        <v>99.999999999999986</v>
      </c>
      <c r="D20" s="29">
        <f t="shared" ref="D20:E20" si="0">D21+D26</f>
        <v>99.999999999999986</v>
      </c>
      <c r="E20" s="29">
        <f t="shared" si="0"/>
        <v>100</v>
      </c>
    </row>
    <row r="21" spans="1:5" s="7" customFormat="1" ht="21" x14ac:dyDescent="0.5">
      <c r="A21" s="7" t="s">
        <v>6</v>
      </c>
      <c r="C21" s="29">
        <f>C22</f>
        <v>67.699999999999989</v>
      </c>
      <c r="D21" s="29">
        <f t="shared" ref="D21" si="1">D22</f>
        <v>74.199999999999989</v>
      </c>
      <c r="E21" s="29">
        <f>E22</f>
        <v>61.900000000000006</v>
      </c>
    </row>
    <row r="22" spans="1:5" s="9" customFormat="1" ht="21" x14ac:dyDescent="0.5">
      <c r="A22" s="9" t="s">
        <v>7</v>
      </c>
      <c r="C22" s="30">
        <f>SUM(C23:C24)</f>
        <v>67.699999999999989</v>
      </c>
      <c r="D22" s="30">
        <f t="shared" ref="D22:E22" si="2">SUM(D23:D24)</f>
        <v>74.199999999999989</v>
      </c>
      <c r="E22" s="30">
        <f t="shared" si="2"/>
        <v>61.900000000000006</v>
      </c>
    </row>
    <row r="23" spans="1:5" s="9" customFormat="1" ht="21" x14ac:dyDescent="0.5">
      <c r="A23" s="9" t="s">
        <v>8</v>
      </c>
      <c r="C23" s="30">
        <v>67.599999999999994</v>
      </c>
      <c r="D23" s="30">
        <v>74.099999999999994</v>
      </c>
      <c r="E23" s="30">
        <v>61.7</v>
      </c>
    </row>
    <row r="24" spans="1:5" s="9" customFormat="1" ht="21" x14ac:dyDescent="0.5">
      <c r="A24" s="9" t="s">
        <v>9</v>
      </c>
      <c r="C24" s="30">
        <v>0.1</v>
      </c>
      <c r="D24" s="30">
        <v>0.1</v>
      </c>
      <c r="E24" s="30">
        <v>0.2</v>
      </c>
    </row>
    <row r="25" spans="1:5" s="9" customFormat="1" ht="21" x14ac:dyDescent="0.5">
      <c r="A25" s="9" t="s">
        <v>10</v>
      </c>
      <c r="C25" s="30">
        <v>0</v>
      </c>
      <c r="D25" s="30">
        <v>0</v>
      </c>
      <c r="E25" s="30">
        <v>0</v>
      </c>
    </row>
    <row r="26" spans="1:5" s="7" customFormat="1" ht="21" x14ac:dyDescent="0.5">
      <c r="A26" s="7" t="s">
        <v>11</v>
      </c>
      <c r="C26" s="29">
        <f>SUM(C27:C30)</f>
        <v>32.299999999999997</v>
      </c>
      <c r="D26" s="29">
        <f t="shared" ref="D26:E26" si="3">SUM(D27:D30)</f>
        <v>25.8</v>
      </c>
      <c r="E26" s="29">
        <f t="shared" si="3"/>
        <v>38.1</v>
      </c>
    </row>
    <row r="27" spans="1:5" s="9" customFormat="1" ht="21" x14ac:dyDescent="0.5">
      <c r="A27" s="9" t="s">
        <v>12</v>
      </c>
      <c r="C27" s="30">
        <v>3</v>
      </c>
      <c r="D27" s="30">
        <v>0.3</v>
      </c>
      <c r="E27" s="30">
        <v>5.4</v>
      </c>
    </row>
    <row r="28" spans="1:5" s="9" customFormat="1" ht="21" x14ac:dyDescent="0.5">
      <c r="A28" s="9" t="s">
        <v>13</v>
      </c>
      <c r="C28" s="30">
        <v>10.5</v>
      </c>
      <c r="D28" s="30">
        <v>8.8000000000000007</v>
      </c>
      <c r="E28" s="30">
        <v>12</v>
      </c>
    </row>
    <row r="29" spans="1:5" s="9" customFormat="1" ht="21" x14ac:dyDescent="0.5">
      <c r="A29" s="9" t="s">
        <v>15</v>
      </c>
      <c r="C29" s="30">
        <v>17</v>
      </c>
      <c r="D29" s="30">
        <v>14.7</v>
      </c>
      <c r="E29" s="30">
        <v>19.100000000000001</v>
      </c>
    </row>
    <row r="30" spans="1:5" s="9" customFormat="1" ht="21" x14ac:dyDescent="0.5">
      <c r="A30" s="9" t="s">
        <v>14</v>
      </c>
      <c r="C30" s="31">
        <v>1.8</v>
      </c>
      <c r="D30" s="31">
        <v>2</v>
      </c>
      <c r="E30" s="31">
        <v>1.6</v>
      </c>
    </row>
    <row r="31" spans="1:5" ht="6.75" customHeight="1" x14ac:dyDescent="0.35">
      <c r="A31" s="13"/>
      <c r="B31" s="13"/>
      <c r="C31" s="32"/>
      <c r="D31" s="32"/>
      <c r="E31" s="32"/>
    </row>
    <row r="32" spans="1:5" ht="21" x14ac:dyDescent="0.35"/>
    <row r="33" spans="1:5" s="16" customFormat="1" ht="23.25" customHeight="1" x14ac:dyDescent="0.35">
      <c r="A33" s="2" t="s">
        <v>55</v>
      </c>
      <c r="B33" s="2"/>
      <c r="C33" s="15"/>
      <c r="D33" s="15"/>
      <c r="E33" s="15"/>
    </row>
    <row r="34" spans="1:5" ht="24" customHeight="1" x14ac:dyDescent="0.35">
      <c r="B34" s="17"/>
      <c r="C34" s="33"/>
      <c r="D34" s="33"/>
      <c r="E34" s="33"/>
    </row>
    <row r="35" spans="1:5" ht="24" customHeight="1" x14ac:dyDescent="0.35">
      <c r="A35" s="19"/>
      <c r="B35" s="19"/>
    </row>
  </sheetData>
  <mergeCells count="2">
    <mergeCell ref="C5:E5"/>
    <mergeCell ref="C18:E18"/>
  </mergeCells>
  <pageMargins left="0.78740157480314965" right="0.19685039370078741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2565</vt:lpstr>
      <vt:lpstr>1</vt:lpstr>
      <vt:lpstr>2</vt:lpstr>
      <vt:lpstr>3</vt:lpstr>
      <vt:lpstr>4</vt:lpstr>
      <vt:lpstr>'1'!Print_Area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2023-02-20T07:30:37Z</cp:lastPrinted>
  <dcterms:created xsi:type="dcterms:W3CDTF">2019-10-16T03:45:35Z</dcterms:created>
  <dcterms:modified xsi:type="dcterms:W3CDTF">2024-04-26T08:25:38Z</dcterms:modified>
</cp:coreProperties>
</file>