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New folder (2)\"/>
    </mc:Choice>
  </mc:AlternateContent>
  <xr:revisionPtr revIDLastSave="0" documentId="13_ncr:1_{3AACA6EB-BF78-4578-80EF-15638D771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28" i="1" l="1"/>
  <c r="D23" i="1"/>
  <c r="D21" i="1"/>
  <c r="C28" i="1"/>
  <c r="B24" i="1"/>
  <c r="C26" i="1"/>
  <c r="D27" i="1"/>
  <c r="C29" i="1"/>
  <c r="C23" i="1"/>
  <c r="B22" i="1"/>
  <c r="B26" i="1" l="1"/>
  <c r="D22" i="1" l="1"/>
  <c r="C21" i="1"/>
  <c r="C22" i="1"/>
  <c r="B21" i="1"/>
  <c r="B23" i="1"/>
  <c r="B27" i="1"/>
  <c r="B28" i="1"/>
  <c r="B29" i="1"/>
  <c r="B30" i="1"/>
  <c r="D29" i="1"/>
  <c r="D30" i="1"/>
  <c r="D26" i="1"/>
  <c r="D25" i="1"/>
  <c r="F22" i="1"/>
  <c r="F20" i="1"/>
  <c r="C27" i="1"/>
  <c r="B20" i="1"/>
  <c r="H29" i="1"/>
  <c r="G29" i="1"/>
  <c r="F29" i="1"/>
  <c r="H16" i="1"/>
  <c r="G16" i="1"/>
  <c r="F16" i="1"/>
  <c r="D24" i="1"/>
  <c r="C24" i="1"/>
  <c r="D20" i="1"/>
  <c r="C30" i="1"/>
  <c r="J20" i="1" l="1"/>
  <c r="K20" i="1"/>
  <c r="H30" i="1"/>
  <c r="G30" i="1"/>
  <c r="F30" i="1"/>
  <c r="H28" i="1"/>
  <c r="G28" i="1"/>
  <c r="F28" i="1"/>
  <c r="H27" i="1"/>
  <c r="G27" i="1"/>
  <c r="F27" i="1"/>
  <c r="H26" i="1"/>
  <c r="G26" i="1"/>
  <c r="F26" i="1"/>
  <c r="H25" i="1"/>
  <c r="G25" i="1"/>
  <c r="F25" i="1"/>
  <c r="C25" i="1"/>
  <c r="B25" i="1"/>
  <c r="H24" i="1"/>
  <c r="G24" i="1"/>
  <c r="F24" i="1"/>
  <c r="H23" i="1"/>
  <c r="G23" i="1"/>
  <c r="F23" i="1"/>
  <c r="H22" i="1"/>
  <c r="G22" i="1"/>
  <c r="H21" i="1"/>
  <c r="G21" i="1"/>
  <c r="F21" i="1"/>
  <c r="H20" i="1"/>
  <c r="G20" i="1"/>
  <c r="C20" i="1"/>
  <c r="D19" i="1"/>
  <c r="C19" i="1"/>
  <c r="B19" i="1"/>
  <c r="H17" i="1"/>
  <c r="G17" i="1"/>
  <c r="F17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H19" i="1" s="1"/>
  <c r="G6" i="1"/>
  <c r="G19" i="1" s="1"/>
  <c r="F6" i="1"/>
  <c r="F19" i="1" s="1"/>
  <c r="K25" i="1" l="1"/>
  <c r="L25" i="1"/>
  <c r="J25" i="1"/>
  <c r="J19" i="1"/>
  <c r="J21" i="1"/>
  <c r="K21" i="1"/>
  <c r="L21" i="1"/>
  <c r="L20" i="1"/>
  <c r="K19" i="1"/>
  <c r="L19" i="1"/>
</calcChain>
</file>

<file path=xl/sharedStrings.xml><?xml version="1.0" encoding="utf-8"?>
<sst xmlns="http://schemas.openxmlformats.org/spreadsheetml/2006/main" count="50" uniqueCount="26">
  <si>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</si>
  <si>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</si>
  <si>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</si>
  <si>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</si>
  <si>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</si>
  <si>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</si>
  <si>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</si>
  <si>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</si>
  <si>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</si>
  <si>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</si>
  <si>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</si>
  <si>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</si>
  <si>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</si>
  <si>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</si>
  <si>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</si>
  <si>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</si>
  <si>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</si>
  <si>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                  ร้อยละ</t>
  </si>
  <si>
    <t xml:space="preserve">                                  </t>
  </si>
  <si>
    <t xml:space="preserve">                                                                              </t>
  </si>
  <si>
    <t xml:space="preserve">  </t>
  </si>
  <si>
    <t xml:space="preserve">    2.5  อื่น ๆ</t>
  </si>
  <si>
    <t xml:space="preserve">             ไตรมาสที่ 2/2568</t>
  </si>
  <si>
    <t xml:space="preserve">              </t>
  </si>
  <si>
    <t>หมายเหตุ : ผลรวมแต่ละรายการอาจไม่เท่ากับยอดรวม เนื่องจากการปัดเศษทศนิยมโดยอิสระจากกัน</t>
  </si>
  <si>
    <t xml:space="preserve">    2.4  ผู้ดูแลเด็ก/ผู้สูงอายุ/ผู้ป่วย/ผู้พิการ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</si>
</sst>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7" fillId="0" borderId="0" xfId="0" applyFont="1"/>
    <xf numFmtId="165" fontId="3" fillId="0" borderId="0" xfId="0" applyNumberFormat="1" applyFont="1" applyAlignment="1">
      <alignment horizontal="right" vertical="center"/>
    </xf>
    <xf numFmtId="164" fontId="4" fillId="2" borderId="3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5" fontId="3" fillId="4" borderId="0" xfId="0" applyNumberFormat="1" applyFont="1" applyFill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X1002"/>
  <sheetViews>
    <sheetView showGridLines="0" tabSelected="1" view="pageBreakPreview" zoomScale="160" zoomScaleNormal="130" zoomScaleSheetLayoutView="160" workbookViewId="0">
      <selection activeCell="E33" sqref="E33"/>
    </sheetView>
  </sheetViews>
  <sheetFormatPr defaultColWidth="10.140625" defaultRowHeight="15" customHeight="1" x14ac:dyDescent="0.35"/>
  <cols>
    <col min="1" max="1" width="47.5703125" style="21" customWidth="1"/>
    <col min="2" max="5" width="16.28515625" style="21" customWidth="1"/>
    <col min="6" max="6" width="11.85546875" style="21" customWidth="1"/>
    <col min="7" max="7" width="11.42578125" style="21" customWidth="1"/>
    <col min="8" max="8" width="12.5703125" style="21" customWidth="1"/>
    <col min="9" max="12" width="9.140625" style="21" customWidth="1"/>
    <col min="13" max="24" width="8" style="21" customWidth="1"/>
    <col min="25" max="16384" width="10.140625" style="21"/>
  </cols>
  <sheetData>
    <row r="1" spans="1:24" ht="28.5" customHeight="1" x14ac:dyDescent="0.35">
      <c r="A1" s="39" t="s">
        <v>0</v>
      </c>
      <c r="B1" s="40"/>
      <c r="C1" s="40"/>
      <c r="D1" s="4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 x14ac:dyDescent="0.35">
      <c r="A2" s="22" t="s">
        <v>22</v>
      </c>
      <c r="B2" s="23" t="s">
        <v>1</v>
      </c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6.75" customHeight="1" x14ac:dyDescent="0.35">
      <c r="A3" s="1"/>
      <c r="B3" s="23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25" customFormat="1" ht="33" customHeight="1" x14ac:dyDescent="0.3">
      <c r="A4" s="2" t="s">
        <v>2</v>
      </c>
      <c r="B4" s="3" t="s">
        <v>3</v>
      </c>
      <c r="C4" s="3" t="s">
        <v>4</v>
      </c>
      <c r="D4" s="3" t="s">
        <v>5</v>
      </c>
      <c r="E4" s="3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s="25" customFormat="1" ht="27" customHeight="1" x14ac:dyDescent="0.3">
      <c r="A5" s="8"/>
      <c r="B5" s="10"/>
      <c r="C5" s="16" t="s">
        <v>6</v>
      </c>
      <c r="D5" s="17"/>
      <c r="E5" s="33"/>
      <c r="F5" s="5"/>
      <c r="G5" s="5"/>
      <c r="H5" s="5"/>
      <c r="I5" s="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25" customFormat="1" ht="24" customHeight="1" x14ac:dyDescent="0.3">
      <c r="A6" s="4" t="s">
        <v>7</v>
      </c>
      <c r="B6" s="5">
        <v>759604</v>
      </c>
      <c r="C6" s="5">
        <v>359097</v>
      </c>
      <c r="D6" s="5">
        <v>400507</v>
      </c>
      <c r="E6" s="5"/>
      <c r="F6" s="5">
        <f t="shared" ref="F6:F17" si="0">ROUND(B6,0)</f>
        <v>759604</v>
      </c>
      <c r="G6" s="5">
        <f t="shared" ref="G6:H6" si="1">ROUND(C6,0)</f>
        <v>359097</v>
      </c>
      <c r="H6" s="5">
        <f t="shared" si="1"/>
        <v>400507</v>
      </c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25" customFormat="1" ht="24" customHeight="1" x14ac:dyDescent="0.3">
      <c r="A7" s="6" t="s">
        <v>8</v>
      </c>
      <c r="B7" s="7">
        <v>485016</v>
      </c>
      <c r="C7" s="7">
        <v>263239</v>
      </c>
      <c r="D7" s="7">
        <v>221777</v>
      </c>
      <c r="E7" s="7"/>
      <c r="F7" s="7">
        <f t="shared" si="0"/>
        <v>485016</v>
      </c>
      <c r="G7" s="7">
        <f>ROUND(C7,0)</f>
        <v>263239</v>
      </c>
      <c r="H7" s="7">
        <f>ROUND(D7,0)</f>
        <v>221777</v>
      </c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25" customFormat="1" ht="24" customHeight="1" x14ac:dyDescent="0.3">
      <c r="A8" s="6" t="s">
        <v>9</v>
      </c>
      <c r="B8" s="7">
        <v>465516</v>
      </c>
      <c r="C8" s="7">
        <v>249970</v>
      </c>
      <c r="D8" s="7">
        <v>215546</v>
      </c>
      <c r="E8" s="7"/>
      <c r="F8" s="7">
        <f t="shared" si="0"/>
        <v>465516</v>
      </c>
      <c r="G8" s="7">
        <f>ROUND(C8,0)</f>
        <v>249970</v>
      </c>
      <c r="H8" s="7">
        <f>ROUND(D8,0)</f>
        <v>215546</v>
      </c>
      <c r="I8" s="7"/>
      <c r="J8" s="7" t="s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25" customFormat="1" ht="24" customHeight="1" x14ac:dyDescent="0.3">
      <c r="A9" s="6" t="s">
        <v>10</v>
      </c>
      <c r="B9" s="7">
        <v>459652</v>
      </c>
      <c r="C9" s="7">
        <v>247079</v>
      </c>
      <c r="D9" s="7">
        <v>212574</v>
      </c>
      <c r="E9" s="7"/>
      <c r="F9" s="7">
        <f t="shared" si="0"/>
        <v>459652</v>
      </c>
      <c r="G9" s="7">
        <f t="shared" ref="G9:H9" si="2">ROUND(C9,0)</f>
        <v>247079</v>
      </c>
      <c r="H9" s="7">
        <f t="shared" si="2"/>
        <v>212574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s="25" customFormat="1" ht="24" customHeight="1" x14ac:dyDescent="0.3">
      <c r="A10" s="6" t="s">
        <v>11</v>
      </c>
      <c r="B10" s="7">
        <v>5864</v>
      </c>
      <c r="C10" s="7">
        <v>2891</v>
      </c>
      <c r="D10" s="7">
        <v>2973</v>
      </c>
      <c r="E10" s="7"/>
      <c r="F10" s="7">
        <f t="shared" si="0"/>
        <v>5864</v>
      </c>
      <c r="G10" s="7">
        <f t="shared" ref="G10:H10" si="3">ROUND(C10,0)</f>
        <v>2891</v>
      </c>
      <c r="H10" s="7">
        <f t="shared" si="3"/>
        <v>2973</v>
      </c>
      <c r="I10" s="6"/>
      <c r="J10" s="6"/>
      <c r="K10" s="6" t="s">
        <v>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25" customFormat="1" ht="24" customHeight="1" x14ac:dyDescent="0.3">
      <c r="A11" s="6" t="s">
        <v>12</v>
      </c>
      <c r="B11" s="7">
        <v>19500</v>
      </c>
      <c r="C11" s="7">
        <v>13269</v>
      </c>
      <c r="D11" s="7">
        <v>6231</v>
      </c>
      <c r="E11" s="7"/>
      <c r="F11" s="7">
        <f t="shared" si="0"/>
        <v>19500</v>
      </c>
      <c r="G11" s="7">
        <f t="shared" ref="G11:H11" si="4">ROUND(C11,0)</f>
        <v>13269</v>
      </c>
      <c r="H11" s="7">
        <f t="shared" si="4"/>
        <v>6231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s="25" customFormat="1" ht="24" customHeight="1" x14ac:dyDescent="0.3">
      <c r="A12" s="6" t="s">
        <v>13</v>
      </c>
      <c r="B12" s="7">
        <v>274588</v>
      </c>
      <c r="C12" s="7">
        <v>95858</v>
      </c>
      <c r="D12" s="7">
        <v>178730</v>
      </c>
      <c r="E12" s="7"/>
      <c r="F12" s="7">
        <f t="shared" si="0"/>
        <v>274588</v>
      </c>
      <c r="G12" s="7">
        <f t="shared" ref="G12:H12" si="5">ROUND(C12,0)</f>
        <v>95858</v>
      </c>
      <c r="H12" s="7">
        <f t="shared" si="5"/>
        <v>178730</v>
      </c>
      <c r="I12" s="6"/>
      <c r="J12" s="6" t="s">
        <v>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s="25" customFormat="1" ht="24" customHeight="1" x14ac:dyDescent="0.3">
      <c r="A13" s="6" t="s">
        <v>14</v>
      </c>
      <c r="B13" s="7">
        <v>60801</v>
      </c>
      <c r="C13" s="7">
        <v>1341</v>
      </c>
      <c r="D13" s="7">
        <v>59459</v>
      </c>
      <c r="E13" s="7"/>
      <c r="F13" s="7">
        <f t="shared" si="0"/>
        <v>60801</v>
      </c>
      <c r="G13" s="7">
        <f t="shared" ref="G13:H13" si="6">ROUND(C13,0)</f>
        <v>1341</v>
      </c>
      <c r="H13" s="7">
        <f t="shared" si="6"/>
        <v>59459</v>
      </c>
      <c r="I13" s="6"/>
      <c r="J13" s="6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25" customFormat="1" ht="24" customHeight="1" x14ac:dyDescent="0.3">
      <c r="A14" s="6" t="s">
        <v>15</v>
      </c>
      <c r="B14" s="7">
        <v>51741</v>
      </c>
      <c r="C14" s="7">
        <v>24861</v>
      </c>
      <c r="D14" s="7">
        <v>26880</v>
      </c>
      <c r="E14" s="7"/>
      <c r="F14" s="7">
        <f t="shared" si="0"/>
        <v>51741</v>
      </c>
      <c r="G14" s="7">
        <f t="shared" ref="G14:H14" si="7">ROUND(C14,0)</f>
        <v>24861</v>
      </c>
      <c r="H14" s="7">
        <f t="shared" si="7"/>
        <v>26880</v>
      </c>
      <c r="I14" s="6"/>
      <c r="J14" s="6" t="s">
        <v>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25" customFormat="1" ht="24" customHeight="1" x14ac:dyDescent="0.3">
      <c r="A15" s="6" t="s">
        <v>16</v>
      </c>
      <c r="B15" s="7">
        <v>124887</v>
      </c>
      <c r="C15" s="7">
        <v>48792</v>
      </c>
      <c r="D15" s="7">
        <v>76094</v>
      </c>
      <c r="E15" s="7"/>
      <c r="F15" s="7">
        <f t="shared" si="0"/>
        <v>124887</v>
      </c>
      <c r="G15" s="7">
        <f t="shared" ref="G15:H16" si="8">ROUND(C15,0)</f>
        <v>48792</v>
      </c>
      <c r="H15" s="7">
        <f t="shared" si="8"/>
        <v>76094</v>
      </c>
      <c r="I15" s="6"/>
      <c r="J15" s="6" t="s">
        <v>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s="25" customFormat="1" ht="24" customHeight="1" x14ac:dyDescent="0.3">
      <c r="A16" s="6" t="s">
        <v>25</v>
      </c>
      <c r="B16" s="7">
        <v>10143</v>
      </c>
      <c r="C16" s="7">
        <v>1842</v>
      </c>
      <c r="D16" s="7">
        <v>8301</v>
      </c>
      <c r="E16" s="7"/>
      <c r="F16" s="7">
        <f t="shared" si="0"/>
        <v>10143</v>
      </c>
      <c r="G16" s="7">
        <f t="shared" si="8"/>
        <v>1842</v>
      </c>
      <c r="H16" s="7">
        <f t="shared" si="8"/>
        <v>8301</v>
      </c>
      <c r="I16" s="6"/>
      <c r="J16" s="6" t="s">
        <v>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s="25" customFormat="1" ht="24" customHeight="1" x14ac:dyDescent="0.3">
      <c r="A17" s="6" t="s">
        <v>21</v>
      </c>
      <c r="B17" s="7">
        <v>27017</v>
      </c>
      <c r="C17" s="7">
        <v>19023</v>
      </c>
      <c r="D17" s="7">
        <v>7994</v>
      </c>
      <c r="E17" s="7"/>
      <c r="F17" s="7">
        <f t="shared" si="0"/>
        <v>27017</v>
      </c>
      <c r="G17" s="7">
        <f t="shared" ref="G17:H17" si="9">ROUND(C17,0)</f>
        <v>19023</v>
      </c>
      <c r="H17" s="7">
        <f t="shared" si="9"/>
        <v>7994</v>
      </c>
      <c r="I17" s="6"/>
      <c r="J17" s="6"/>
      <c r="K17" s="6" t="s">
        <v>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s="25" customFormat="1" ht="33" customHeight="1" x14ac:dyDescent="0.3">
      <c r="A18" s="8"/>
      <c r="B18" s="6"/>
      <c r="C18" s="9" t="s">
        <v>17</v>
      </c>
      <c r="D18" s="10"/>
      <c r="E18" s="10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s="25" customFormat="1" ht="24" customHeight="1" x14ac:dyDescent="0.3">
      <c r="A19" s="4" t="s">
        <v>7</v>
      </c>
      <c r="B19" s="11">
        <f>ROUND(B6*100/$B$6,1)</f>
        <v>100</v>
      </c>
      <c r="C19" s="11">
        <f t="shared" ref="C19:C30" si="10">ROUND(C6*100/$C$6,1)</f>
        <v>100</v>
      </c>
      <c r="D19" s="11">
        <f t="shared" ref="D19:D24" si="11">ROUND(D6*100/$D$6,1)</f>
        <v>100</v>
      </c>
      <c r="E19" s="11"/>
      <c r="F19" s="11">
        <f>ROUND(F6*100/$B$6,1)</f>
        <v>100</v>
      </c>
      <c r="G19" s="11">
        <f>ROUND(G6*100/$C$6,1)</f>
        <v>100</v>
      </c>
      <c r="H19" s="11">
        <f>ROUND(H6*100/$D$6,1)</f>
        <v>100</v>
      </c>
      <c r="I19" s="6"/>
      <c r="J19" s="19">
        <f>SUM(B20,B25)</f>
        <v>100</v>
      </c>
      <c r="K19" s="19">
        <f t="shared" ref="K19:L19" si="12">SUM(C20,C25)</f>
        <v>100</v>
      </c>
      <c r="L19" s="19">
        <f t="shared" si="12"/>
        <v>100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s="25" customFormat="1" ht="24" customHeight="1" x14ac:dyDescent="0.3">
      <c r="A20" s="6" t="s">
        <v>8</v>
      </c>
      <c r="B20" s="12">
        <f>ROUND(B7*100/$B$6,1)</f>
        <v>63.9</v>
      </c>
      <c r="C20" s="12">
        <f>ROUND(C7*100/$C$6,1)</f>
        <v>73.3</v>
      </c>
      <c r="D20" s="12">
        <f>ROUND(D7*100/$D$6,1)</f>
        <v>55.4</v>
      </c>
      <c r="E20" s="12"/>
      <c r="F20" s="26">
        <f>(B7*100/$B$6)</f>
        <v>63.85116455416243</v>
      </c>
      <c r="G20" s="26">
        <f>(C7*100/$C$6)</f>
        <v>73.305819875966662</v>
      </c>
      <c r="H20" s="26">
        <f>(D7*100/$D$6)</f>
        <v>55.374063374672602</v>
      </c>
      <c r="I20" s="6"/>
      <c r="J20" s="19">
        <f>SUM(B21,B24)</f>
        <v>63.9</v>
      </c>
      <c r="K20" s="19">
        <f>SUM(C21,C24)</f>
        <v>73.3</v>
      </c>
      <c r="L20" s="19">
        <f t="shared" ref="L20" si="13">SUM(D21,D24)</f>
        <v>55.4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s="25" customFormat="1" ht="24" customHeight="1" x14ac:dyDescent="0.3">
      <c r="A21" s="6" t="s">
        <v>9</v>
      </c>
      <c r="B21" s="12">
        <f t="shared" ref="B21:B23" si="14">ROUND(B8*100/$B$6,1)</f>
        <v>61.3</v>
      </c>
      <c r="C21" s="12">
        <f t="shared" ref="C21:C22" si="15">ROUND(C8*100/$C$6,1)</f>
        <v>69.599999999999994</v>
      </c>
      <c r="D21" s="12">
        <f>ROUND(D8*100/$D$6,1)</f>
        <v>53.8</v>
      </c>
      <c r="E21" s="12"/>
      <c r="F21" s="26">
        <f t="shared" ref="F21:F28" si="16">(B8*100/$B$6)</f>
        <v>61.284037472156548</v>
      </c>
      <c r="G21" s="26">
        <f>(C8*100/$C$6)</f>
        <v>69.61071799541628</v>
      </c>
      <c r="H21" s="26">
        <f>(D8*100/$D$6)</f>
        <v>53.818285323352647</v>
      </c>
      <c r="I21" s="11"/>
      <c r="J21" s="19">
        <f>SUM(B22:B23)</f>
        <v>61.3</v>
      </c>
      <c r="K21" s="19">
        <f t="shared" ref="K21:L21" si="17">SUM(C22:C23)</f>
        <v>69.599999999999994</v>
      </c>
      <c r="L21" s="27">
        <f t="shared" si="17"/>
        <v>53.800000000000004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s="25" customFormat="1" ht="24" customHeight="1" x14ac:dyDescent="0.3">
      <c r="A22" s="6" t="s">
        <v>10</v>
      </c>
      <c r="B22" s="12">
        <f>ROUND(B9*100/$B$6,1)</f>
        <v>60.5</v>
      </c>
      <c r="C22" s="12">
        <f t="shared" si="15"/>
        <v>68.8</v>
      </c>
      <c r="D22" s="12">
        <f t="shared" ref="D22" si="18">ROUND(D9*100/$D$6,1)</f>
        <v>53.1</v>
      </c>
      <c r="E22" s="12"/>
      <c r="F22" s="26">
        <f>(B9*100/$B$6)</f>
        <v>60.512056281957442</v>
      </c>
      <c r="G22" s="26">
        <f t="shared" ref="G22:G28" si="19">(C9*100/$C$6)</f>
        <v>68.805643043523062</v>
      </c>
      <c r="H22" s="26">
        <f t="shared" ref="H22:H28" si="20">(D9*100/$D$6)</f>
        <v>53.076225883692423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s="25" customFormat="1" ht="24" customHeight="1" x14ac:dyDescent="0.3">
      <c r="A23" s="6" t="s">
        <v>11</v>
      </c>
      <c r="B23" s="12">
        <f t="shared" si="14"/>
        <v>0.8</v>
      </c>
      <c r="C23" s="12">
        <f>ROUND(C10*100/$C$6,1)</f>
        <v>0.8</v>
      </c>
      <c r="D23" s="38">
        <f>ROUND(D10*100/$D$6,1)</f>
        <v>0.7</v>
      </c>
      <c r="E23" s="12"/>
      <c r="F23" s="26">
        <f t="shared" si="16"/>
        <v>0.77198119019910372</v>
      </c>
      <c r="G23" s="26">
        <f t="shared" si="19"/>
        <v>0.80507495189322109</v>
      </c>
      <c r="H23" s="26">
        <f t="shared" si="20"/>
        <v>0.74230912318636133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s="25" customFormat="1" ht="24" customHeight="1" x14ac:dyDescent="0.3">
      <c r="A24" s="6" t="s">
        <v>12</v>
      </c>
      <c r="B24" s="12">
        <f>ROUND(B11*100/$B$6,1)</f>
        <v>2.6</v>
      </c>
      <c r="C24" s="12">
        <f t="shared" si="10"/>
        <v>3.7</v>
      </c>
      <c r="D24" s="20">
        <f t="shared" si="11"/>
        <v>1.6</v>
      </c>
      <c r="E24" s="12"/>
      <c r="F24" s="26">
        <f t="shared" si="16"/>
        <v>2.5671270820058871</v>
      </c>
      <c r="G24" s="26">
        <f t="shared" si="19"/>
        <v>3.6951018805503804</v>
      </c>
      <c r="H24" s="26">
        <f t="shared" si="20"/>
        <v>1.5557780513199519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s="25" customFormat="1" ht="24" customHeight="1" x14ac:dyDescent="0.3">
      <c r="A25" s="6" t="s">
        <v>13</v>
      </c>
      <c r="B25" s="12">
        <f t="shared" ref="B25:B30" si="21">ROUND(B12*100/$B$6,1)</f>
        <v>36.1</v>
      </c>
      <c r="C25" s="12">
        <f t="shared" si="10"/>
        <v>26.7</v>
      </c>
      <c r="D25" s="20">
        <f>ROUND(D12*100/$D$6,1)</f>
        <v>44.6</v>
      </c>
      <c r="E25" s="12"/>
      <c r="F25" s="26">
        <f t="shared" si="16"/>
        <v>36.14883544583757</v>
      </c>
      <c r="G25" s="26">
        <f t="shared" si="19"/>
        <v>26.694180124033338</v>
      </c>
      <c r="H25" s="26">
        <f t="shared" si="20"/>
        <v>44.625936625327398</v>
      </c>
      <c r="I25" s="6"/>
      <c r="J25" s="27">
        <f>SUM(B26:B30)</f>
        <v>36.1</v>
      </c>
      <c r="K25" s="19">
        <f>SUM(C26:C30)</f>
        <v>26.7</v>
      </c>
      <c r="L25" s="19">
        <f>SUM(D26:D30)</f>
        <v>44.6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s="25" customFormat="1" ht="24" customHeight="1" x14ac:dyDescent="0.3">
      <c r="A26" s="6" t="s">
        <v>14</v>
      </c>
      <c r="B26" s="12">
        <f>ROUND(B13*100/$B$6,1)</f>
        <v>8</v>
      </c>
      <c r="C26" s="12">
        <f>ROUND(C13*100/$C$6,1)</f>
        <v>0.4</v>
      </c>
      <c r="D26" s="20">
        <f>ROUND(D13*100/$D$6,1)</f>
        <v>14.8</v>
      </c>
      <c r="E26" s="12" t="s">
        <v>18</v>
      </c>
      <c r="F26" s="26">
        <f t="shared" si="16"/>
        <v>8.0043022416943561</v>
      </c>
      <c r="G26" s="26">
        <f t="shared" si="19"/>
        <v>0.37343670373186078</v>
      </c>
      <c r="H26" s="26">
        <f t="shared" si="20"/>
        <v>14.845932780201094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s="25" customFormat="1" ht="24" customHeight="1" x14ac:dyDescent="0.3">
      <c r="A27" s="6" t="s">
        <v>15</v>
      </c>
      <c r="B27" s="12">
        <f t="shared" si="21"/>
        <v>6.8</v>
      </c>
      <c r="C27" s="12">
        <f>ROUND(C14*100/$C$6,1)</f>
        <v>6.9</v>
      </c>
      <c r="D27" s="20">
        <f>ROUND(D14*100/$D$6,1)</f>
        <v>6.7</v>
      </c>
      <c r="E27" s="12"/>
      <c r="F27" s="26">
        <f t="shared" si="16"/>
        <v>6.8115755051316214</v>
      </c>
      <c r="G27" s="35">
        <f t="shared" si="19"/>
        <v>6.9231990242190831</v>
      </c>
      <c r="H27" s="35">
        <f t="shared" si="20"/>
        <v>6.7114931823913189</v>
      </c>
      <c r="I27" s="6"/>
      <c r="J27" s="6" t="s">
        <v>19</v>
      </c>
      <c r="K27" s="6" t="s">
        <v>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s="25" customFormat="1" ht="24" customHeight="1" x14ac:dyDescent="0.3">
      <c r="A28" s="6" t="s">
        <v>16</v>
      </c>
      <c r="B28" s="12">
        <f t="shared" si="21"/>
        <v>16.399999999999999</v>
      </c>
      <c r="C28" s="12">
        <f>ROUND(C15*100/$C$6,1)</f>
        <v>13.6</v>
      </c>
      <c r="D28" s="20">
        <f>ROUND(D15*100/$D$6,1)</f>
        <v>19</v>
      </c>
      <c r="E28" s="12"/>
      <c r="F28" s="26">
        <f t="shared" si="16"/>
        <v>16.441066661049703</v>
      </c>
      <c r="G28" s="26">
        <f t="shared" si="19"/>
        <v>13.587415099541349</v>
      </c>
      <c r="H28" s="26">
        <f t="shared" si="20"/>
        <v>18.999418237384116</v>
      </c>
      <c r="I28" s="6" t="s">
        <v>1</v>
      </c>
      <c r="J28" s="6" t="s">
        <v>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25" customFormat="1" ht="24" customHeight="1" x14ac:dyDescent="0.3">
      <c r="A29" s="6" t="s">
        <v>25</v>
      </c>
      <c r="B29" s="12">
        <f t="shared" si="21"/>
        <v>1.3</v>
      </c>
      <c r="C29" s="12">
        <f>ROUND(C16*100/$C$6,1)</f>
        <v>0.5</v>
      </c>
      <c r="D29" s="20">
        <f t="shared" ref="D29:D30" si="22">ROUND(D16*100/$D$6,1)</f>
        <v>2.1</v>
      </c>
      <c r="E29" s="12"/>
      <c r="F29" s="26">
        <f>(B16*100/$B$6)</f>
        <v>1.3353010252710622</v>
      </c>
      <c r="G29" s="26">
        <f>(C16*100/$C$6)</f>
        <v>0.51295332458917786</v>
      </c>
      <c r="H29" s="26">
        <f>(D16*100/$D$6)</f>
        <v>2.0726229504103548</v>
      </c>
      <c r="I29" s="6"/>
      <c r="J29" s="6" t="s">
        <v>1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25" customFormat="1" ht="24" customHeight="1" x14ac:dyDescent="0.3">
      <c r="A30" s="28" t="s">
        <v>21</v>
      </c>
      <c r="B30" s="37">
        <f t="shared" si="21"/>
        <v>3.6</v>
      </c>
      <c r="C30" s="13">
        <f t="shared" si="10"/>
        <v>5.3</v>
      </c>
      <c r="D30" s="36">
        <f t="shared" si="22"/>
        <v>2</v>
      </c>
      <c r="E30" s="34"/>
      <c r="F30" s="26">
        <f t="shared" ref="F30" si="23">(B17*100/$B$6)</f>
        <v>3.5567216602334901</v>
      </c>
      <c r="G30" s="26">
        <f t="shared" ref="G30" si="24">(C17*100/$C$6)</f>
        <v>5.2974544482410044</v>
      </c>
      <c r="H30" s="26">
        <f t="shared" ref="H30" si="25">(D17*100/$D$6)</f>
        <v>1.9959701078882517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s="31" customFormat="1" ht="19.5" customHeight="1" x14ac:dyDescent="0.25">
      <c r="A31" s="29" t="s">
        <v>24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95" customHeight="1" x14ac:dyDescent="0.35">
      <c r="A32" s="29" t="s">
        <v>23</v>
      </c>
      <c r="B32" s="1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24" customHeight="1" x14ac:dyDescent="0.35">
      <c r="A33" s="24" t="s">
        <v>20</v>
      </c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24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24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24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24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24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24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24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24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24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24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24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24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24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24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24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24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24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24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24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24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24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24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24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24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24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24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24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24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24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24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24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24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24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24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24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24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24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24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24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24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24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24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24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24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24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24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24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24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24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24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24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24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24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24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24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24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24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24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24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24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24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24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24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24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24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24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24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24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24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24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24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24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24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24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24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24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24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24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24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24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24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24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24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24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24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24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24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24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24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24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24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24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24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24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24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24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24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24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24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24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24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24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24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24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24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24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24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24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24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24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24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24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24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24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24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24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24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24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24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24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24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24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24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24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24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24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24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24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24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24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24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24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24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24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24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24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24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24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24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24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24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24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24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24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24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24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24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24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24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24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24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24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24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24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24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24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24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24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24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24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24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24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24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24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24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24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24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24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24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24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24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24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24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24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24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24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24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24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24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24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24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24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24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24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24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24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24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24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24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24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24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24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24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24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24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24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24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24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24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24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24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24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24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24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24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24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24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24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24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24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24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24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24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24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24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24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24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24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24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24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24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24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24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24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24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24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24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24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24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24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24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24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24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24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24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24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24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24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24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24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24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24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24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24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24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24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24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24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24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24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24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24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24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24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24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24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24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24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24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24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24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24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24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24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24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24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24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24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24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24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24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24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24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24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24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24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24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24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24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24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24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24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24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24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24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24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24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24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24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24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24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24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24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24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24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24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24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24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24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24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24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24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24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24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24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24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24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24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24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24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24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24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24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24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24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24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24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24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24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24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24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24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24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24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24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24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24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24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24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24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24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24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24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24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24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24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24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24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24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24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24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24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24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24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24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24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24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24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24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24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24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24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24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24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24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24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24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24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24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24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24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24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24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24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24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24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24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24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24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24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24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24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24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24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24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24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24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24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24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24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24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24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24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24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24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24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24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24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24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24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24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24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24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24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24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24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24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24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24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24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24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24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24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24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24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24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24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24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24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24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24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24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24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24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24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24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24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24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24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24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24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24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24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24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24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24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24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24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24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24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24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24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24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24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24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24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24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24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24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24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24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24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24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24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24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24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24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24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24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24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24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24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24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24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24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24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24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24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24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24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24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24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24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24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24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24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24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24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24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24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24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24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24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24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24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24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24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24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24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24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24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24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24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24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24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24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24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24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24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24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24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24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24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24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24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24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24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24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24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24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24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24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24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24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24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24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24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24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24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24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24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24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24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24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24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24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24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24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24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24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24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24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24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24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24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24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24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24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24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24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24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24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24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24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24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24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24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24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24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24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24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24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24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24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24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24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24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24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24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24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24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24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24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24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24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24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24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24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24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24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24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24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24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24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24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24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24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24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24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24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24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24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24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24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24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24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24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24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24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24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24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24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24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24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24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24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24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24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24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24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24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24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24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24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24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24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24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24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24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24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24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24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24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24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24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24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24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24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24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24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24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24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24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24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24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24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24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24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24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24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24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24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24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24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24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24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24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24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24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24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24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24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24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24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24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24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24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24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24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24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24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24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24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24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24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24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24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24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24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24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24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24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24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24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24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24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24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24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24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24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24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24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24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24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24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24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24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24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24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24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24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24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24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24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24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24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24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24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24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24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24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24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24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24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24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24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24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24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24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24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24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24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24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24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24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24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24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24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24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24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24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24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24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24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24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24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24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24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24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24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24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24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24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24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24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24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24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24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24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24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24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24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24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24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24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24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24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24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24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24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24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24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24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24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24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24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24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24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24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24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24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24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24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24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24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24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24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24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24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24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24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24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24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24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24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24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24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24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24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24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24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24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24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24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24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24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24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24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24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24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24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24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24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24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24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24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24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24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24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24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24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24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24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24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24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24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24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24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24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24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24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24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24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24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24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24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24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24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24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24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24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24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24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24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24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24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24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24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24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24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24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24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24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24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24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24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24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24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24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24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24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24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24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24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24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24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24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24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24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24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24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24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24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24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24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24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24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24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24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24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24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24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24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24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24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24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24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24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24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24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24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24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24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24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24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24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24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24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24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24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24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24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24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24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24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24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24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24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24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24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24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24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24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24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24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24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24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24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24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24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24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24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24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24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24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24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24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24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24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24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24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24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24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24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24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24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24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24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24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24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24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24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24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24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24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24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24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24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24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24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24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24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24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24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24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24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24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24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24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24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24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24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24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24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24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24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24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24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24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24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24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24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24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24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24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24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24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24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24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24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24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24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24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24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24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24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24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24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24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24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24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24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24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24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24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1:24" ht="24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1:24" ht="24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1:24" ht="24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1:24" ht="24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1:24" ht="24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1:24" ht="24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1:24" ht="24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1:24" ht="24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1:24" ht="24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  <row r="998" spans="1:24" ht="24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</row>
    <row r="999" spans="1:24" ht="24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</row>
    <row r="1000" spans="1:24" ht="24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</row>
    <row r="1001" spans="1:24" ht="24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</row>
    <row r="1002" spans="1:24" ht="24" customHeight="1" x14ac:dyDescent="0.3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2025-09-17T04:14:31Z</cp:lastPrinted>
  <dcterms:created xsi:type="dcterms:W3CDTF">2000-11-20T04:06:35Z</dcterms:created>
  <dcterms:modified xsi:type="dcterms:W3CDTF">2025-09-30T07:14:39Z</dcterms:modified>
  <cp:category/>
  <cp:contentStatus/>
</cp:coreProperties>
</file>