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RADEE_NB\WORK\WEBSITE\ตารางสำมะโนสำรวจ\"/>
    </mc:Choice>
  </mc:AlternateContent>
  <xr:revisionPtr revIDLastSave="0" documentId="13_ncr:1_{B7062AFD-B20E-434D-9999-0ED879B67216}" xr6:coauthVersionLast="47" xr6:coauthVersionMax="47" xr10:uidLastSave="{00000000-0000-0000-0000-000000000000}"/>
  <bookViews>
    <workbookView xWindow="-108" yWindow="-108" windowWidth="23256" windowHeight="12456" activeTab="1" xr2:uid="{7644D990-203D-4051-9421-A0B5A4AEE4BE}"/>
  </bookViews>
  <sheets>
    <sheet name="status_labour" sheetId="1" r:id="rId1"/>
    <sheet name="Edu_pop" sheetId="5" r:id="rId2"/>
    <sheet name="Edu_labour" sheetId="8" r:id="rId3"/>
    <sheet name="occupation" sheetId="2" r:id="rId4"/>
    <sheet name="Industry" sheetId="3" r:id="rId5"/>
    <sheet name="Worksatatus" sheetId="6" r:id="rId6"/>
    <sheet name="hour" sheetId="7" r:id="rId7"/>
    <sheet name="Indicator" sheetId="9" r:id="rId8"/>
    <sheet name="LP" sheetId="4" r:id="rId9"/>
    <sheet name="NOTE" sheetId="10" r:id="rId10"/>
  </sheets>
  <definedNames>
    <definedName name="_xlnm._FilterDatabase" localSheetId="7" hidden="1">Indicator!$A$4:$H$13</definedName>
    <definedName name="_xlnm._FilterDatabase" localSheetId="8" hidden="1">LP!$A$5:$C$27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9" l="1"/>
  <c r="H5" i="9"/>
  <c r="H12" i="9" l="1"/>
  <c r="H10" i="9"/>
  <c r="H9" i="9"/>
  <c r="H8" i="9"/>
  <c r="H7" i="9"/>
  <c r="I10" i="7"/>
  <c r="J10" i="7"/>
  <c r="K10" i="7"/>
  <c r="I11" i="7"/>
  <c r="J11" i="7"/>
  <c r="K11" i="7"/>
  <c r="I12" i="7"/>
  <c r="J12" i="7"/>
  <c r="K12" i="7"/>
  <c r="H12" i="7"/>
  <c r="G12" i="7"/>
  <c r="F12" i="7"/>
  <c r="E12" i="7"/>
  <c r="D12" i="7"/>
  <c r="C12" i="7"/>
  <c r="H11" i="7"/>
  <c r="G11" i="7"/>
  <c r="F11" i="7"/>
  <c r="E11" i="7"/>
  <c r="D11" i="7"/>
  <c r="C11" i="7"/>
  <c r="H10" i="7"/>
  <c r="G10" i="7"/>
  <c r="F10" i="7"/>
  <c r="E10" i="7"/>
  <c r="D10" i="7"/>
  <c r="C10" i="7"/>
  <c r="D11" i="1"/>
  <c r="E11" i="1"/>
  <c r="F11" i="1"/>
  <c r="G11" i="1"/>
  <c r="H11" i="1"/>
  <c r="I11" i="1"/>
  <c r="J11" i="1"/>
  <c r="K11" i="1"/>
  <c r="L11" i="1"/>
  <c r="M11" i="1"/>
  <c r="N11" i="1"/>
  <c r="O11" i="1"/>
  <c r="D12" i="1"/>
  <c r="E12" i="1"/>
  <c r="F12" i="1"/>
  <c r="G12" i="1"/>
  <c r="I12" i="1"/>
  <c r="J12" i="1"/>
  <c r="K12" i="1"/>
  <c r="L12" i="1"/>
  <c r="M12" i="1"/>
  <c r="N12" i="1"/>
  <c r="O12" i="1"/>
  <c r="D13" i="1"/>
  <c r="E13" i="1"/>
  <c r="F13" i="1"/>
  <c r="G13" i="1"/>
  <c r="H13" i="1"/>
  <c r="I13" i="1"/>
  <c r="J13" i="1"/>
  <c r="K13" i="1"/>
  <c r="L13" i="1"/>
  <c r="M13" i="1"/>
  <c r="N13" i="1"/>
  <c r="O13" i="1"/>
  <c r="C13" i="1"/>
  <c r="C12" i="1"/>
  <c r="C11" i="1"/>
  <c r="H12" i="6"/>
  <c r="H11" i="6"/>
  <c r="H10" i="6"/>
  <c r="D10" i="6"/>
  <c r="E10" i="6"/>
  <c r="F10" i="6"/>
  <c r="G10" i="6"/>
  <c r="I10" i="6"/>
  <c r="D11" i="6"/>
  <c r="E11" i="6"/>
  <c r="F11" i="6"/>
  <c r="G11" i="6"/>
  <c r="D12" i="6"/>
  <c r="E12" i="6"/>
  <c r="F12" i="6"/>
  <c r="G12" i="6"/>
  <c r="I12" i="6"/>
  <c r="C12" i="6"/>
  <c r="C11" i="6"/>
  <c r="C10" i="6"/>
  <c r="M12" i="3"/>
  <c r="C12" i="2"/>
  <c r="D11" i="8"/>
  <c r="M13" i="8"/>
  <c r="K13" i="8"/>
  <c r="J13" i="8"/>
  <c r="I13" i="8"/>
  <c r="H13" i="8"/>
  <c r="G13" i="8"/>
  <c r="F13" i="8"/>
  <c r="E13" i="8"/>
  <c r="D13" i="8"/>
  <c r="C13" i="8"/>
  <c r="M12" i="8"/>
  <c r="K12" i="8"/>
  <c r="J12" i="8"/>
  <c r="I12" i="8"/>
  <c r="H12" i="8"/>
  <c r="G12" i="8"/>
  <c r="F12" i="8"/>
  <c r="E12" i="8"/>
  <c r="D12" i="8"/>
  <c r="C12" i="8"/>
  <c r="M11" i="8"/>
  <c r="K11" i="8"/>
  <c r="J11" i="8"/>
  <c r="I11" i="8"/>
  <c r="H11" i="8"/>
  <c r="G11" i="8"/>
  <c r="F11" i="8"/>
  <c r="E11" i="8"/>
  <c r="C11" i="8"/>
  <c r="G11" i="5"/>
  <c r="F11" i="5"/>
  <c r="E11" i="5"/>
  <c r="D11" i="5"/>
  <c r="H11" i="5"/>
  <c r="I11" i="5"/>
  <c r="J11" i="5"/>
  <c r="K11" i="5"/>
  <c r="M11" i="5"/>
  <c r="D12" i="5"/>
  <c r="E12" i="5"/>
  <c r="F12" i="5"/>
  <c r="G12" i="5"/>
  <c r="H12" i="5"/>
  <c r="I12" i="5"/>
  <c r="J12" i="5"/>
  <c r="K12" i="5"/>
  <c r="M12" i="5"/>
  <c r="D13" i="5"/>
  <c r="E13" i="5"/>
  <c r="F13" i="5"/>
  <c r="G13" i="5"/>
  <c r="H13" i="5"/>
  <c r="I13" i="5"/>
  <c r="J13" i="5"/>
  <c r="K13" i="5"/>
  <c r="M13" i="5"/>
  <c r="C13" i="5"/>
  <c r="C12" i="5"/>
  <c r="C11" i="5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D12" i="3"/>
  <c r="E12" i="3"/>
  <c r="F12" i="3"/>
  <c r="G12" i="3"/>
  <c r="H12" i="3"/>
  <c r="I12" i="3"/>
  <c r="J12" i="3"/>
  <c r="K12" i="3"/>
  <c r="L12" i="3"/>
  <c r="N12" i="3"/>
  <c r="O12" i="3"/>
  <c r="P12" i="3"/>
  <c r="Q12" i="3"/>
  <c r="R12" i="3"/>
  <c r="S12" i="3"/>
  <c r="T12" i="3"/>
  <c r="U12" i="3"/>
  <c r="V12" i="3"/>
  <c r="D13" i="3"/>
  <c r="F13" i="3"/>
  <c r="G13" i="3"/>
  <c r="H13" i="3"/>
  <c r="I13" i="3"/>
  <c r="J13" i="3"/>
  <c r="K13" i="3"/>
  <c r="L13" i="3"/>
  <c r="N13" i="3"/>
  <c r="O13" i="3"/>
  <c r="P13" i="3"/>
  <c r="Q13" i="3"/>
  <c r="R13" i="3"/>
  <c r="S13" i="3"/>
  <c r="T13" i="3"/>
  <c r="U13" i="3"/>
  <c r="V13" i="3"/>
  <c r="W13" i="3"/>
  <c r="C13" i="3"/>
  <c r="C12" i="3"/>
  <c r="C11" i="3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D14" i="2"/>
  <c r="E14" i="2"/>
  <c r="F14" i="2"/>
  <c r="G14" i="2"/>
  <c r="H14" i="2"/>
  <c r="I14" i="2"/>
  <c r="J14" i="2"/>
  <c r="K14" i="2"/>
  <c r="L14" i="2"/>
  <c r="M14" i="2"/>
  <c r="C14" i="2"/>
  <c r="C13" i="2"/>
  <c r="H11" i="9" l="1"/>
</calcChain>
</file>

<file path=xl/sharedStrings.xml><?xml version="1.0" encoding="utf-8"?>
<sst xmlns="http://schemas.openxmlformats.org/spreadsheetml/2006/main" count="402" uniqueCount="229">
  <si>
    <t>ประชากร</t>
  </si>
  <si>
    <t>กำลังแรงงานรวม</t>
  </si>
  <si>
    <t>ผู้อยู่นอกกำลังแรงงาน</t>
  </si>
  <si>
    <t>อัตราการ</t>
  </si>
  <si>
    <t>อายุ 15 ปี</t>
  </si>
  <si>
    <t>กำลังแรงงานปัจจุบัน</t>
  </si>
  <si>
    <t>ว่างงาน</t>
  </si>
  <si>
    <t>ขึ้นไป</t>
  </si>
  <si>
    <t>รวม</t>
  </si>
  <si>
    <t>ผู้มีงานทำ</t>
  </si>
  <si>
    <t>ผู้ว่างงาน</t>
  </si>
  <si>
    <t>ทำงานบ้าน</t>
  </si>
  <si>
    <t>เรียนหนังสือ</t>
  </si>
  <si>
    <t>อื่น ๆ</t>
  </si>
  <si>
    <t>ผู้จัดการ</t>
  </si>
  <si>
    <t>ผู้ประกอบ</t>
  </si>
  <si>
    <t>เจ้าหน้าที่เทคนิค</t>
  </si>
  <si>
    <t>เสมียน</t>
  </si>
  <si>
    <t>พนักงานบริการ</t>
  </si>
  <si>
    <t>ผู้ปฏิบัติงาน</t>
  </si>
  <si>
    <t>ช่างฝีมือ</t>
  </si>
  <si>
    <t>ผู้ควบคุม</t>
  </si>
  <si>
    <t>ผู้ประกอบอาชีพ</t>
  </si>
  <si>
    <t>คนงาน</t>
  </si>
  <si>
    <t>ข้าราชการอาวุโส</t>
  </si>
  <si>
    <t>วิชาชีพ</t>
  </si>
  <si>
    <t>และผู้ประกอบ</t>
  </si>
  <si>
    <t>และผู้จำหน่าย</t>
  </si>
  <si>
    <t>ที่มีฝีมือในด้าน</t>
  </si>
  <si>
    <t>และผู้ปฎิบัติงาน</t>
  </si>
  <si>
    <t>เครื่องจักรโรงงาน</t>
  </si>
  <si>
    <t>งานพื้นฐาน</t>
  </si>
  <si>
    <t>ซึ่งมิได้</t>
  </si>
  <si>
    <t>และผู้บัญญัติ</t>
  </si>
  <si>
    <t>ด้านต่าง ๆ</t>
  </si>
  <si>
    <t>วิชาชีพที่</t>
  </si>
  <si>
    <t xml:space="preserve"> </t>
  </si>
  <si>
    <t>สินค้า</t>
  </si>
  <si>
    <t>การเกษตร ป่าไม้</t>
  </si>
  <si>
    <t>ที่เกี่ยวข้องฯ</t>
  </si>
  <si>
    <t xml:space="preserve"> และเครื่องจักรฯ</t>
  </si>
  <si>
    <t>จำแนกไว้ใน</t>
  </si>
  <si>
    <t>กฏหมาย</t>
  </si>
  <si>
    <t>เกี่ยวข้องฯ</t>
  </si>
  <si>
    <t>และการประมง</t>
  </si>
  <si>
    <t>หมวดอื่น</t>
  </si>
  <si>
    <t>เกษตรกรรม</t>
  </si>
  <si>
    <t>การทำ</t>
  </si>
  <si>
    <t>การผลิต</t>
  </si>
  <si>
    <t>การไฟฟ้า</t>
  </si>
  <si>
    <t>การจัดหาน้ำ</t>
  </si>
  <si>
    <t>การ</t>
  </si>
  <si>
    <t>การขายส่ง</t>
  </si>
  <si>
    <t>การขนส่ง</t>
  </si>
  <si>
    <t>ที่พักแรม</t>
  </si>
  <si>
    <t>ข้อมูลข่าวสาร</t>
  </si>
  <si>
    <t>กิจการทาง</t>
  </si>
  <si>
    <t>กิจกรรม</t>
  </si>
  <si>
    <t>การบริหาร</t>
  </si>
  <si>
    <t>การศึกษา</t>
  </si>
  <si>
    <t>ศิลปะ</t>
  </si>
  <si>
    <t>กิจกรรมการจ้าง-</t>
  </si>
  <si>
    <t>กิจกรรมของ</t>
  </si>
  <si>
    <t>ไม่ทราบ</t>
  </si>
  <si>
    <t>การป่าไม้และ</t>
  </si>
  <si>
    <t>เหมืองแร่</t>
  </si>
  <si>
    <t xml:space="preserve"> ก๊าซและ</t>
  </si>
  <si>
    <t>และการ</t>
  </si>
  <si>
    <t>ก่อสร้าง</t>
  </si>
  <si>
    <t>และสถานที่</t>
  </si>
  <si>
    <t>และการบริการ</t>
  </si>
  <si>
    <t>การเงินและ</t>
  </si>
  <si>
    <t>อสังหาริมทรัพย์</t>
  </si>
  <si>
    <t>ทางวิชาชีพฯ</t>
  </si>
  <si>
    <t>การบริหารฯ</t>
  </si>
  <si>
    <t>ราชการฯ</t>
  </si>
  <si>
    <t>ด้านสุขภาพฯ</t>
  </si>
  <si>
    <t>ความบันเทิง</t>
  </si>
  <si>
    <t>บริการ</t>
  </si>
  <si>
    <t>งานในครัวเรือน</t>
  </si>
  <si>
    <t>องค์การระ-</t>
  </si>
  <si>
    <t>การประมง</t>
  </si>
  <si>
    <t>เหมืองหิน</t>
  </si>
  <si>
    <t>ไอน้ำ</t>
  </si>
  <si>
    <t>บำบัดน้ำเสียฯ</t>
  </si>
  <si>
    <t>การขายปลีกฯ</t>
  </si>
  <si>
    <t>เก็บสินค้า</t>
  </si>
  <si>
    <t>ด้านอาหาร</t>
  </si>
  <si>
    <t>สื่อสาร</t>
  </si>
  <si>
    <t>การประกันภัย</t>
  </si>
  <si>
    <t>และนันทนาการ</t>
  </si>
  <si>
    <t>ด้านอื่น ๆ</t>
  </si>
  <si>
    <t>ส่วนบุคคลฯ</t>
  </si>
  <si>
    <t>หว่างประเทศฯ</t>
  </si>
  <si>
    <r>
      <t>ภาคเกษตร</t>
    </r>
    <r>
      <rPr>
        <b/>
        <sz val="14"/>
        <color rgb="FF000000"/>
        <rFont val="TH SarabunPSK"/>
        <family val="2"/>
      </rPr>
      <t>กรรม</t>
    </r>
  </si>
  <si>
    <t xml:space="preserve">  เกษตรกรรม การป่าไม้ และการประมง</t>
  </si>
  <si>
    <t>นอกภาคเกษตรกรรม</t>
  </si>
  <si>
    <t xml:space="preserve">  ภาคอุตสาหกรรม</t>
  </si>
  <si>
    <t>การทำเหมืองแร่และเหมืองหิน</t>
  </si>
  <si>
    <t>ไฟฟ้า ก๊าซไอน้ำ และระบบปรับอากาศ</t>
  </si>
  <si>
    <t>การจัดหาน้ำ และการบำบัดน้ำเสีย ของเสีย และสิ่งปฏิกูล</t>
  </si>
  <si>
    <t xml:space="preserve"> ภาคการค้าและการบริการ</t>
  </si>
  <si>
    <t>การก่อสร้าง</t>
  </si>
  <si>
    <t>การขายส่ง ขายปลีก ซ่อมยานยนต์และจักรยานยนต์</t>
  </si>
  <si>
    <t>การขนส่งและสถานที่เก็บสินค้า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</si>
  <si>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</si>
  <si>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</si>
  <si>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กิจกรรมทางการเงินและการประกันภัย</t>
  </si>
  <si>
    <t>กิจกรรมอสังหาริมทรัพย์</t>
  </si>
  <si>
    <t>กิจกรรมทางวิชาชีพวิทยาศาสตร์ และเทคนิค</t>
  </si>
  <si>
    <t>กิจกรรมการบริหารและการบริการสนับสนุน</t>
  </si>
  <si>
    <t>การบริหารราชการ การป้องกันประเทศ ประกันสังคม</t>
  </si>
  <si>
    <t>กิจกรรมด้านสุขภาพและงานสังคมสงเคราะห์</t>
  </si>
  <si>
    <t>ศิลปะความบันเทิง และนันทนาการ</t>
  </si>
  <si>
    <t>กิจกรรมบริการด้านอื่น ๆ</t>
  </si>
  <si>
    <t>เพศ</t>
  </si>
  <si>
    <t>หน่วย : คน</t>
  </si>
  <si>
    <t>หน่วย : ร้อยละ</t>
  </si>
  <si>
    <t>กิจกรรมทางเศรษฐกิจ</t>
  </si>
  <si>
    <t>กาญจนบุรี</t>
  </si>
  <si>
    <r>
      <rPr>
        <b/>
        <sz val="16"/>
        <color theme="1"/>
        <rFont val="TH SarabunPSK"/>
        <family val="2"/>
      </rPr>
      <t>ที่มา</t>
    </r>
    <r>
      <rPr>
        <sz val="16"/>
        <color theme="1"/>
        <rFont val="TH SarabunPSK"/>
        <family val="2"/>
      </rPr>
      <t xml:space="preserve"> : 1/ สำนักงานพัฒนาการเศรษฐกิจและสังคมแห่งชาติ </t>
    </r>
  </si>
  <si>
    <t>ประถม</t>
  </si>
  <si>
    <t>มัธยมศึกษา</t>
  </si>
  <si>
    <t>อุดมศึกษา</t>
  </si>
  <si>
    <t>ศึกษา</t>
  </si>
  <si>
    <t>ตอนต้น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</si>
  <si>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</si>
  <si>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</si>
  <si>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</si>
  <si>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</si>
  <si>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</si>
  <si>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</si>
  <si>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</si>
  <si>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>น้อยกว่า</t>
  </si>
  <si>
    <t xml:space="preserve"> 1 - 9</t>
  </si>
  <si>
    <t xml:space="preserve"> 10 - 19</t>
  </si>
  <si>
    <t xml:space="preserve"> 20 - 29</t>
  </si>
  <si>
    <t xml:space="preserve"> 30 - 34</t>
  </si>
  <si>
    <t xml:space="preserve"> 35 - 39</t>
  </si>
  <si>
    <t xml:space="preserve"> 40 - 49</t>
  </si>
  <si>
    <t>50 ชั่วโมง</t>
  </si>
  <si>
    <t>1 ชั่วโมง</t>
  </si>
  <si>
    <t>ชั่วโมง</t>
  </si>
  <si>
    <t>ตัวชี้วัด</t>
  </si>
  <si>
    <t>อัตราการว่างงาน</t>
  </si>
  <si>
    <t>Q1</t>
  </si>
  <si>
    <t>Q2</t>
  </si>
  <si>
    <t>Q3</t>
  </si>
  <si>
    <t>Q4</t>
  </si>
  <si>
    <t>เฉลี่ยปี</t>
  </si>
  <si>
    <t>อัตราการมีส่วนร่วมในกำลังแรงงาน</t>
  </si>
  <si>
    <t>อัตราส่วนของผู้มีงานทำต่อประชากร</t>
  </si>
  <si>
    <t>อัตราผู้ที่ไม่อยู่ในกำลังแรงงาน</t>
  </si>
  <si>
    <t>ร้อยละของผู้มีงานทำภาคเกษตรกรรม</t>
  </si>
  <si>
    <t>ร้อยละของผู้มีงานทำภาคอุตสาหกรรม</t>
  </si>
  <si>
    <t>ร้อยละของผู้มีงานทำภาคการบริการและการค้า</t>
  </si>
  <si>
    <t>คำอธิบาย ตัวชี้วัดที่สำคัญด้านแรงงาน</t>
  </si>
  <si>
    <t xml:space="preserve">อัตราการมีส่วนร่วมในกำลังแรงงาน (Labour Force Participation Rate : LPR) </t>
  </si>
  <si>
    <r>
      <rPr>
        <b/>
        <sz val="16"/>
        <color theme="1"/>
        <rFont val="TH SarabunPSK"/>
        <family val="2"/>
      </rPr>
      <t>แนวคิด</t>
    </r>
    <r>
      <rPr>
        <sz val="16"/>
        <color theme="1"/>
        <rFont val="TH SarabunPSK"/>
        <family val="2"/>
      </rPr>
      <t xml:space="preserve"> </t>
    </r>
  </si>
  <si>
    <t>(ผู้มีงานทำ ผู้ว่างงาน และผู้รอฤดูกาล) เมื่อเทียบกับ ประชากรวัยแรงงานทั้งหมด</t>
  </si>
  <si>
    <t xml:space="preserve">แนวคิด </t>
  </si>
  <si>
    <t xml:space="preserve">เมื่อภาวะเศรษฐกิจตกต่ำ นายจ้างมักจะชะลอการจ้างงานออกไป ทำให้สังคมเผชิญกับปัญหาการ ว่างงาน </t>
  </si>
  <si>
    <r>
      <rPr>
        <b/>
        <sz val="16"/>
        <color theme="1"/>
        <rFont val="TH SarabunPSK"/>
        <family val="2"/>
      </rPr>
      <t>สูตรการคำนวณ</t>
    </r>
    <r>
      <rPr>
        <sz val="16"/>
        <color theme="1"/>
        <rFont val="TH SarabunPSK"/>
        <family val="2"/>
      </rPr>
      <t xml:space="preserve"> </t>
    </r>
  </si>
  <si>
    <t xml:space="preserve">   เป็นตัวชี้วัดที่แสดงให้เห็นถึงสภาพกำลังแรงงานในตลาดแรงงานในประเทศ </t>
  </si>
  <si>
    <t xml:space="preserve">   โดยตัวชี้วัดนี้อยู่ภายใต้ตัวชี้วัดของ ILO (KILM 1)</t>
  </si>
  <si>
    <t xml:space="preserve">   เป็นตัวชี้วัดที่แสดงให้เห็นถึงเสถียรภาพทางเศรษฐกิจ ซึ่งภาวะเศรษฐกิจกับการมีงานทำนั้นมีความเกี่ยวข้องสัมพันธ์กัน</t>
  </si>
  <si>
    <t xml:space="preserve">   โดยตัวชี้วัดนี้อยู่ภายใต้ตัวชี้วัดของ ILO (KILM 2) </t>
  </si>
  <si>
    <t xml:space="preserve">สูตรการคำนวณ </t>
  </si>
  <si>
    <t xml:space="preserve">อัตราส่วนของผู้มีงานทำต่อประชากร (Employment to population ratio : EPR) </t>
  </si>
  <si>
    <t xml:space="preserve">ผู้ทำงานไม่เต็มเวลา (Part-time workers) </t>
  </si>
  <si>
    <t xml:space="preserve">   เป็นตัวชี้วัดที่แสดงให้เห็นถึงความยืดหยุ่นของตลาดแรงงาน </t>
  </si>
  <si>
    <t xml:space="preserve">โดยตัวชี้วัดนี้อยู่ภายใต้ตัวชี้วัดของ ILO (KILM 6) </t>
  </si>
  <si>
    <t xml:space="preserve">    อัตราการทำงานแบบไม่เต็มเวลา = จำนวนผู้มีงานทำน้อยกว่า 35 ชั่วโมงต่อสัปดาห์/จำนวนผู้มีงานทำ x 100 </t>
  </si>
  <si>
    <t xml:space="preserve">   อัตราการมีส่วนร่วมในกำลังแรงงาน = (จำนวนกำลังแรงงานรวม/จำนวนประชากรอายุ 15 ปีขึ้นไป) x 100</t>
  </si>
  <si>
    <r>
      <rPr>
        <b/>
        <sz val="16"/>
        <color theme="1"/>
        <rFont val="TH SarabunPSK"/>
        <family val="2"/>
      </rPr>
      <t xml:space="preserve">    </t>
    </r>
    <r>
      <rPr>
        <sz val="16"/>
        <color theme="1"/>
        <rFont val="TH SarabunPSK"/>
        <family val="2"/>
      </rPr>
      <t xml:space="preserve">อัตราส่วนของผู้มีงานทำต่อประชากร = (จำนวนผู้มีงานทำ/จำนวนประชากรอายุ 15 ปีขึ้นไป) x 100 </t>
    </r>
  </si>
  <si>
    <t>การว่างงาน (Unemployment)</t>
  </si>
  <si>
    <t xml:space="preserve">   เป็นตัวชี้วัดที่แสดงให้เห็นถึงอุปทานส่วนเกิน ของแรงงานที่มีอยู่ในประเทศ โดยจะต้องพิจารณาควบคู่ไปพร้อมกับ KILM 2 </t>
  </si>
  <si>
    <t xml:space="preserve">เพื่อชี้ให้เห็น ถึงสถานการณ์การจ้างงานของประเทศ </t>
  </si>
  <si>
    <t>อัตราการว่างงาน (Unemployment Rate) เป็น ตัวเลขที่แสดงอัตราร้อยละของผู้ว่างงานในระบบเศรษฐกิจเทียบกับ</t>
  </si>
  <si>
    <t xml:space="preserve">กําลังแรงงานรวม ซึ่งสามารถบ่งบอกสภาพเศรษฐกิจโดยรวมว่าเป็นไปในทิศทางที่กําลังขยายตัวหรือหดตัว </t>
  </si>
  <si>
    <t>กล่าวคือ ในช่วงที่เศรษฐกิจดีหรือเศรษฐกิจขยายตัว อัตราการว่างงานมักจะตํ่า เนื่องจาก บริษัทส่วนใหญ่จะทำการขยายงาน</t>
  </si>
  <si>
    <t xml:space="preserve">จึงต้องมีการจ้างงานเพิ่มขึ้น แต่ในช่วงที่เศรษฐกิจซบเซาหรือหดตัว อัตราการว่างงานมักจะสูง </t>
  </si>
  <si>
    <t xml:space="preserve">เนื่องจากบริษัทจะทำการลดจำนวนคนงานด้วยการลดการจ้างงาน เพื่อลดค่าใช้จ่ายของกิจการลงนั่นเอง </t>
  </si>
  <si>
    <t xml:space="preserve">โดยตัวชี้วัดนี้อยู่ภายใต้ตัวชี้วัด ของ ILO (KILM 9)  </t>
  </si>
  <si>
    <t xml:space="preserve">     อัตราการว่างงาน = (จำนวนผู้ว่างงาน/จำนวนกำลังแรงงานรวม) x 100</t>
  </si>
  <si>
    <t xml:space="preserve">อัตราการทำงานแบบไม่เต็มเวลา </t>
  </si>
  <si>
    <t xml:space="preserve">ผู้ที่ไม่อยู่ในกำลังแรงงาน </t>
  </si>
  <si>
    <t xml:space="preserve">   ผู้ที่ไม่อยู่ในกำลังแรงงาน (Inactivity) เป็นกลุ่มที่น่าสนใจ เนื่องจากผู้ไม่ได้อยู่ในกำลังแรงงานนั้น</t>
  </si>
  <si>
    <t xml:space="preserve">มีศักยภาพในการพัฒนาตัวเอง อันก่อให้เกิดประโยชน์ต่อเศรษฐกิจของประเทศ </t>
  </si>
  <si>
    <t>โดยตัวชี้วัดนี้อยู่ภายใต้ตัวชี้วัดของ ILO (KILM 13)</t>
  </si>
  <si>
    <t xml:space="preserve">    อัตราผู้ที่ไม่อยู่ในกำลังแรงงาน = (จำนวนผู้ที่ไม่อยู่ในกำลังแรงงาน/จำนวนประชากรอายุ 15 ปี) x 100 </t>
  </si>
  <si>
    <t xml:space="preserve">ชาย                         </t>
  </si>
  <si>
    <t xml:space="preserve">หญิง                        </t>
  </si>
  <si>
    <t>ประถมศึกษา</t>
  </si>
  <si>
    <t xml:space="preserve">3/ สำนักงานสถิติจังหวัดกาญจนบุรี คำนวณจากสูตร ผลิตภาพของแรงงาน (Labor Productivity) </t>
  </si>
  <si>
    <t>= (ผู้มีงานทำแต่ละกิจกรรมทางเศรษฐกิจ/มูลค่าผลิตภัณฑ์มวลรวมแต่ละกิจกรรทางเศรษฐกิจ)*1 ล้านบาท</t>
  </si>
  <si>
    <t xml:space="preserve">2/ สำนักงานสถิติจังหวัดกาญจนบุรี ประมวลผลจากการสำรวจภาวะการทำงานของประชากร </t>
  </si>
  <si>
    <t xml:space="preserve">เฉลี่ยรายไตรมาส พ.ศ. 2568 </t>
  </si>
  <si>
    <r>
      <t>มูลค่าผลิตภัณฑ์มวลรวม</t>
    </r>
    <r>
      <rPr>
        <b/>
        <vertAlign val="superscript"/>
        <sz val="14"/>
        <color theme="1"/>
        <rFont val="TH SarabunPSK"/>
        <family val="2"/>
      </rPr>
      <t>1/</t>
    </r>
  </si>
  <si>
    <r>
      <t>ผู้มีงานทำ</t>
    </r>
    <r>
      <rPr>
        <b/>
        <vertAlign val="superscript"/>
        <sz val="14"/>
        <color rgb="FF000000"/>
        <rFont val="TH SarabunPSK"/>
        <family val="2"/>
      </rPr>
      <t>2/</t>
    </r>
  </si>
  <si>
    <r>
      <t>ผลิตภาพของแรงงาน</t>
    </r>
    <r>
      <rPr>
        <b/>
        <vertAlign val="superscript"/>
        <sz val="14"/>
        <color rgb="FF000000"/>
        <rFont val="TH SarabunPSK"/>
        <family val="2"/>
      </rPr>
      <t>3/</t>
    </r>
  </si>
  <si>
    <t>0w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</si>
  <si>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: "0w" ข้อมูลจากการสำรวจตัวอย่างมีค่าเป็น 0</t>
    </r>
  </si>
  <si>
    <t>พ.ศ. 2569</t>
  </si>
  <si>
    <t>ไตรมาส</t>
  </si>
  <si>
    <t>ไตรมาส 1</t>
  </si>
  <si>
    <t>มัธยมศึกษาตอนปลาย</t>
  </si>
  <si>
    <t>สายสามัญ</t>
  </si>
  <si>
    <t>สายอาชีว-</t>
  </si>
  <si>
    <t>สายวิชาการ</t>
  </si>
  <si>
    <t>สายวิชาชีพ</t>
  </si>
  <si>
    <t>ไม่มีการศึกษา</t>
  </si>
  <si>
    <t>ต่ำกว่า</t>
  </si>
  <si>
    <r>
      <t xml:space="preserve">ตาราง 1 </t>
    </r>
    <r>
      <rPr>
        <sz val="16"/>
        <color theme="1"/>
        <rFont val="TH SarabunPSK"/>
        <family val="2"/>
      </rPr>
      <t>จำนวนและร้อยละของประชากรอายุ 15 ปีขึ้นไป จำแนกตามเพศ และสถานภาพแรงงาน  พ.ศ. 2569 (รายไตรมาส)</t>
    </r>
  </si>
  <si>
    <r>
      <t xml:space="preserve">ตาราง 2 </t>
    </r>
    <r>
      <rPr>
        <sz val="16"/>
        <color theme="1"/>
        <rFont val="TH SarabunPSK"/>
        <family val="2"/>
      </rPr>
      <t>จำนวนและร้อยละของประชากรอายุ 15 ปีขึ้นไป จำแนกตามเพศ และระดับการศึกษาที่สำเร็จ พ.ศ. 2569 (รายไตรมาส)</t>
    </r>
  </si>
  <si>
    <r>
      <t xml:space="preserve">ตาราง 3 </t>
    </r>
    <r>
      <rPr>
        <sz val="16"/>
        <color theme="1"/>
        <rFont val="TH SarabunPSK"/>
        <family val="2"/>
      </rPr>
      <t>จำนวนและร้อยละของผู้มีงานทำ จำแนกตามเพศ และระดับการศึกษาที่สำเร็จ พ.ศ. 2569 (รายไตรมาส)</t>
    </r>
  </si>
  <si>
    <r>
      <t xml:space="preserve">ตาราง 4 </t>
    </r>
    <r>
      <rPr>
        <sz val="16"/>
        <color theme="1"/>
        <rFont val="TH SarabunPSK"/>
        <family val="2"/>
      </rPr>
      <t>จำนวนและร้อยละของผู้มีงานทำ จำแนกตามเพศ และอาชีพ พ.ศ. 2569 (รายไตรมาส)</t>
    </r>
  </si>
  <si>
    <r>
      <t xml:space="preserve">ตาราง 5 </t>
    </r>
    <r>
      <rPr>
        <sz val="16"/>
        <color theme="1"/>
        <rFont val="TH SarabunPSK"/>
        <family val="2"/>
      </rPr>
      <t>จำนวนและร้อยละของผู้มีงานทำ จำแนกตามเพศ และกิจกรรมทางเศรษฐกิจ พ.ศ. 2569 (รายไตรมาส)</t>
    </r>
  </si>
  <si>
    <r>
      <t xml:space="preserve">ตาราง 5 </t>
    </r>
    <r>
      <rPr>
        <sz val="16"/>
        <color theme="1"/>
        <rFont val="TH SarabunPSK"/>
        <family val="2"/>
      </rPr>
      <t>จำนวนและร้อยละของผู้มีงานทำ จำแนกตามเพศ และอุตสาหกรรม พ.ศ. 2568 (ต่อ)</t>
    </r>
  </si>
  <si>
    <r>
      <t xml:space="preserve">ตาราง 6 </t>
    </r>
    <r>
      <rPr>
        <sz val="16"/>
        <color theme="1"/>
        <rFont val="TH SarabunPSK"/>
        <family val="2"/>
      </rPr>
      <t>จำนวนและร้อยละของผู้มีงานทำ จำแนกตามเพศ และสถานภาพการทำงาน พ.ศ. 2569 (รายไตรมาส)</t>
    </r>
  </si>
  <si>
    <r>
      <t xml:space="preserve">ตาราง 7 </t>
    </r>
    <r>
      <rPr>
        <sz val="16"/>
        <color theme="1"/>
        <rFont val="TH SarabunPSK"/>
        <family val="2"/>
      </rPr>
      <t>จำนวนและร้อยละของประชากรอายุ 15 ปีขึ้นไป จำแนกตามเพศ และชั่วโมงการทำงาน พ.ศ. 2569 (รายไตรมาส)</t>
    </r>
  </si>
  <si>
    <r>
      <t xml:space="preserve">ตาราง 8 </t>
    </r>
    <r>
      <rPr>
        <sz val="16"/>
        <color theme="1"/>
        <rFont val="TH SarabunPSK"/>
        <family val="2"/>
      </rPr>
      <t>ตัวชี้วัดที่สำคัญด้านแรงงาน จังหวัดกาญจนบุรี รายไตรมาส พ.ศ. 2568</t>
    </r>
  </si>
  <si>
    <r>
      <t xml:space="preserve">ตาราง 9 </t>
    </r>
    <r>
      <rPr>
        <sz val="16"/>
        <color theme="1"/>
        <rFont val="TH SarabunPSK"/>
        <family val="2"/>
      </rPr>
      <t>ผลิตภาพของแรงงาน (Labor Productivity) จำแนกตามกิจกรรมทางเศรษฐกิจ  พ.ศ. 2568</t>
    </r>
  </si>
  <si>
    <r>
      <rPr>
        <b/>
        <sz val="16"/>
        <color theme="1"/>
        <rFont val="TH SarabunPSK"/>
        <family val="2"/>
      </rPr>
      <t>ที่มา</t>
    </r>
    <r>
      <rPr>
        <sz val="16"/>
        <color theme="1"/>
        <rFont val="TH SarabunPSK"/>
        <family val="2"/>
      </rPr>
      <t xml:space="preserve"> : การสำรวจภาวะการทำงานของประชากร พ.ศ. 2569 สำนักงานสถิติจังหวัดกาญจนบุรี</t>
    </r>
  </si>
  <si>
    <t>เด็ก/ชรา/ป่วย/พิการจนไม่สามารถทำงานได้</t>
  </si>
  <si>
    <t>กำลังแรงงานที่รอฤดูกาล</t>
  </si>
  <si>
    <t>ผู้ดูแลเด็ก/ผู้สูงอายุผู้ป่วย/ผู้พิการ</t>
  </si>
  <si>
    <t>พ.ศ. 2568</t>
  </si>
  <si>
    <r>
      <rPr>
        <b/>
        <sz val="16"/>
        <color theme="1"/>
        <rFont val="TH SarabunPSK"/>
        <family val="2"/>
      </rPr>
      <t>ที่มา</t>
    </r>
    <r>
      <rPr>
        <sz val="16"/>
        <color theme="1"/>
        <rFont val="TH SarabunPSK"/>
        <family val="2"/>
      </rPr>
      <t xml:space="preserve"> : การสำรวจภาวะการทำงานของประชากร  สำนักงานสถิติจังหวัดกาญจนบุรี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</si>
</sst>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.0_);_(* \(#,##0.0\);_(* &quot;-&quot;??_);_(@_)"/>
    <numFmt numFmtId="190" formatCode="_(* #,##0_);_(* \(#,##0\);_(* &quot;-&quot;??_);_(@_)"/>
  </numFmts>
  <fonts count="1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Cordia New"/>
      <family val="2"/>
    </font>
    <font>
      <sz val="14"/>
      <color rgb="FF000000"/>
      <name val="TH SarabunPSK"/>
      <family val="2"/>
    </font>
    <font>
      <b/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ahoma"/>
      <family val="2"/>
      <scheme val="minor"/>
    </font>
    <font>
      <sz val="16"/>
      <name val="TH SarabunPSK"/>
      <family val="2"/>
    </font>
    <font>
      <sz val="8"/>
      <name val="Tahoma"/>
      <family val="2"/>
      <scheme val="minor"/>
    </font>
    <font>
      <b/>
      <vertAlign val="superscript"/>
      <sz val="14"/>
      <color theme="1"/>
      <name val="TH SarabunPSK"/>
      <family val="2"/>
    </font>
    <font>
      <b/>
      <vertAlign val="superscript"/>
      <sz val="14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110">
    <xf numFmtId="0" fontId="0" fillId="0" borderId="0" xfId="0"/>
    <xf numFmtId="3" fontId="6" fillId="3" borderId="4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 wrapText="1"/>
    </xf>
    <xf numFmtId="3" fontId="5" fillId="2" borderId="7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3" fontId="7" fillId="4" borderId="6" xfId="0" applyNumberFormat="1" applyFont="1" applyFill="1" applyBorder="1" applyAlignment="1">
      <alignment horizontal="center" vertical="center" wrapText="1"/>
    </xf>
    <xf numFmtId="3" fontId="7" fillId="4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4" fontId="9" fillId="0" borderId="0" xfId="0" applyNumberFormat="1" applyFont="1"/>
    <xf numFmtId="3" fontId="9" fillId="0" borderId="0" xfId="0" applyNumberFormat="1" applyFont="1"/>
    <xf numFmtId="189" fontId="9" fillId="0" borderId="0" xfId="0" applyNumberFormat="1" applyFont="1"/>
    <xf numFmtId="0" fontId="9" fillId="0" borderId="3" xfId="0" applyFont="1" applyBorder="1"/>
    <xf numFmtId="189" fontId="9" fillId="0" borderId="3" xfId="0" applyNumberFormat="1" applyFont="1" applyBorder="1"/>
    <xf numFmtId="4" fontId="9" fillId="0" borderId="3" xfId="0" applyNumberFormat="1" applyFont="1" applyBorder="1"/>
    <xf numFmtId="4" fontId="10" fillId="0" borderId="0" xfId="0" applyNumberFormat="1" applyFont="1"/>
    <xf numFmtId="189" fontId="10" fillId="0" borderId="0" xfId="0" applyNumberFormat="1" applyFont="1"/>
    <xf numFmtId="3" fontId="10" fillId="0" borderId="0" xfId="0" applyNumberFormat="1" applyFont="1"/>
    <xf numFmtId="0" fontId="2" fillId="0" borderId="0" xfId="0" applyFont="1"/>
    <xf numFmtId="0" fontId="12" fillId="0" borderId="0" xfId="0" applyFont="1"/>
    <xf numFmtId="188" fontId="10" fillId="0" borderId="0" xfId="0" applyNumberFormat="1" applyFont="1"/>
    <xf numFmtId="188" fontId="9" fillId="0" borderId="0" xfId="0" applyNumberFormat="1" applyFont="1"/>
    <xf numFmtId="187" fontId="0" fillId="0" borderId="0" xfId="1" applyFont="1"/>
    <xf numFmtId="0" fontId="9" fillId="0" borderId="0" xfId="0" applyFont="1" applyAlignment="1">
      <alignment horizontal="center"/>
    </xf>
    <xf numFmtId="3" fontId="11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3" fillId="0" borderId="3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0" fillId="0" borderId="3" xfId="0" applyFont="1" applyBorder="1"/>
    <xf numFmtId="2" fontId="10" fillId="0" borderId="3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190" fontId="10" fillId="0" borderId="0" xfId="1" applyNumberFormat="1" applyFont="1" applyAlignment="1"/>
    <xf numFmtId="190" fontId="10" fillId="0" borderId="0" xfId="1" applyNumberFormat="1" applyFont="1" applyFill="1" applyAlignment="1"/>
    <xf numFmtId="190" fontId="9" fillId="0" borderId="0" xfId="1" applyNumberFormat="1" applyFont="1" applyAlignment="1"/>
    <xf numFmtId="190" fontId="9" fillId="0" borderId="0" xfId="1" applyNumberFormat="1" applyFont="1" applyFill="1" applyAlignment="1"/>
    <xf numFmtId="2" fontId="9" fillId="0" borderId="0" xfId="0" applyNumberFormat="1" applyFont="1"/>
    <xf numFmtId="190" fontId="9" fillId="0" borderId="0" xfId="1" applyNumberFormat="1" applyFont="1" applyBorder="1" applyAlignment="1"/>
    <xf numFmtId="190" fontId="9" fillId="0" borderId="0" xfId="1" applyNumberFormat="1" applyFont="1" applyFill="1" applyBorder="1" applyAlignment="1"/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0" xfId="0" quotePrefix="1" applyFont="1"/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right"/>
    </xf>
    <xf numFmtId="0" fontId="11" fillId="5" borderId="2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right" vertical="center"/>
    </xf>
    <xf numFmtId="0" fontId="11" fillId="5" borderId="0" xfId="0" applyFont="1" applyFill="1" applyAlignment="1">
      <alignment horizontal="center"/>
    </xf>
    <xf numFmtId="0" fontId="11" fillId="5" borderId="0" xfId="0" applyFont="1" applyFill="1" applyAlignment="1">
      <alignment horizontal="right"/>
    </xf>
    <xf numFmtId="0" fontId="11" fillId="5" borderId="0" xfId="0" applyFont="1" applyFill="1" applyAlignment="1">
      <alignment horizontal="right" vertical="center"/>
    </xf>
    <xf numFmtId="0" fontId="11" fillId="5" borderId="3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right"/>
    </xf>
    <xf numFmtId="0" fontId="11" fillId="5" borderId="3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right"/>
    </xf>
    <xf numFmtId="0" fontId="3" fillId="5" borderId="3" xfId="0" applyFont="1" applyFill="1" applyBorder="1" applyAlignment="1">
      <alignment horizontal="right"/>
    </xf>
    <xf numFmtId="2" fontId="11" fillId="5" borderId="1" xfId="0" applyNumberFormat="1" applyFont="1" applyFill="1" applyBorder="1" applyAlignment="1">
      <alignment horizontal="right"/>
    </xf>
    <xf numFmtId="2" fontId="11" fillId="5" borderId="0" xfId="0" applyNumberFormat="1" applyFont="1" applyFill="1" applyAlignment="1">
      <alignment horizontal="right"/>
    </xf>
    <xf numFmtId="2" fontId="11" fillId="5" borderId="3" xfId="0" applyNumberFormat="1" applyFont="1" applyFill="1" applyBorder="1" applyAlignment="1">
      <alignment horizontal="right"/>
    </xf>
    <xf numFmtId="0" fontId="11" fillId="5" borderId="0" xfId="0" applyFont="1" applyFill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188" fontId="10" fillId="0" borderId="0" xfId="0" applyNumberFormat="1" applyFont="1" applyAlignment="1">
      <alignment horizontal="right"/>
    </xf>
    <xf numFmtId="188" fontId="9" fillId="0" borderId="0" xfId="0" applyNumberFormat="1" applyFont="1" applyAlignment="1">
      <alignment horizontal="right"/>
    </xf>
    <xf numFmtId="188" fontId="9" fillId="0" borderId="3" xfId="0" applyNumberFormat="1" applyFont="1" applyBorder="1" applyAlignment="1">
      <alignment horizontal="right"/>
    </xf>
    <xf numFmtId="0" fontId="0" fillId="5" borderId="1" xfId="0" applyFill="1" applyBorder="1"/>
    <xf numFmtId="3" fontId="9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center"/>
    </xf>
    <xf numFmtId="2" fontId="0" fillId="0" borderId="0" xfId="0" applyNumberFormat="1"/>
    <xf numFmtId="189" fontId="0" fillId="0" borderId="0" xfId="0" applyNumberFormat="1"/>
    <xf numFmtId="0" fontId="10" fillId="5" borderId="0" xfId="0" applyFont="1" applyFill="1" applyAlignment="1">
      <alignment horizontal="center"/>
    </xf>
    <xf numFmtId="190" fontId="11" fillId="0" borderId="0" xfId="1" applyNumberFormat="1" applyFont="1" applyFill="1" applyAlignment="1"/>
    <xf numFmtId="190" fontId="11" fillId="0" borderId="0" xfId="1" applyNumberFormat="1" applyFont="1" applyAlignment="1"/>
    <xf numFmtId="190" fontId="13" fillId="0" borderId="0" xfId="1" applyNumberFormat="1" applyFont="1" applyFill="1" applyAlignment="1"/>
    <xf numFmtId="190" fontId="13" fillId="0" borderId="0" xfId="1" applyNumberFormat="1" applyFont="1" applyAlignment="1"/>
    <xf numFmtId="3" fontId="13" fillId="0" borderId="0" xfId="0" applyNumberFormat="1" applyFont="1"/>
    <xf numFmtId="190" fontId="13" fillId="0" borderId="0" xfId="1" applyNumberFormat="1" applyFont="1" applyBorder="1" applyAlignment="1"/>
    <xf numFmtId="188" fontId="11" fillId="0" borderId="0" xfId="0" applyNumberFormat="1" applyFont="1"/>
    <xf numFmtId="188" fontId="13" fillId="0" borderId="0" xfId="0" applyNumberFormat="1" applyFont="1"/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5" borderId="1" xfId="0" applyFont="1" applyFill="1" applyBorder="1" applyAlignment="1">
      <alignment horizontal="right" vertical="center"/>
    </xf>
    <xf numFmtId="0" fontId="11" fillId="5" borderId="3" xfId="0" applyFont="1" applyFill="1" applyBorder="1" applyAlignment="1">
      <alignment horizontal="right" vertical="center"/>
    </xf>
    <xf numFmtId="0" fontId="11" fillId="5" borderId="2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/>
    </xf>
    <xf numFmtId="0" fontId="11" fillId="5" borderId="1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horizontal="center" vertical="top" wrapText="1"/>
    </xf>
    <xf numFmtId="0" fontId="10" fillId="5" borderId="0" xfId="0" applyFont="1" applyFill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จุลภาค 2" xfId="3" xr:uid="{A8AE6A13-EE5B-4661-8AD0-330EB6C49F2F}"/>
    <cellStyle name="ปกติ 2" xfId="2" xr:uid="{159A81BA-C89E-4A4C-AD07-15E44FCE72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3B0A8-B81D-414A-9394-2006213CD7A0}">
  <dimension ref="A1:O18"/>
  <sheetViews>
    <sheetView workbookViewId="0">
      <selection activeCell="E11" sqref="E11"/>
    </sheetView>
  </sheetViews>
  <sheetFormatPr defaultColWidth="9.09765625" defaultRowHeight="14.4" x14ac:dyDescent="0.3"/>
  <cols>
    <col min="1" max="1" width="8.796875" style="15" customWidth="1"/>
    <col min="2" max="2" width="6.09765625" style="15" customWidth="1"/>
    <col min="3" max="3" width="9.59765625" style="15" customWidth="1"/>
    <col min="4" max="5" width="8.59765625" style="15" customWidth="1"/>
    <col min="6" max="6" width="8.796875" style="15" customWidth="1"/>
    <col min="7" max="7" width="7.59765625" style="15" customWidth="1"/>
    <col min="8" max="8" width="9" style="15" customWidth="1"/>
    <col min="9" max="9" width="9.09765625" style="15" customWidth="1"/>
    <col min="10" max="10" width="9.296875" style="15" customWidth="1"/>
    <col min="11" max="11" width="9.69921875" style="15" customWidth="1"/>
    <col min="12" max="12" width="12.69921875" style="15" customWidth="1"/>
    <col min="13" max="13" width="10.8984375" style="15" customWidth="1"/>
    <col min="14" max="14" width="7.69921875" style="15" customWidth="1"/>
    <col min="15" max="15" width="7.796875" style="15" customWidth="1"/>
    <col min="16" max="16384" width="9.09765625" style="15"/>
  </cols>
  <sheetData>
    <row r="1" spans="1:15" s="17" customFormat="1" ht="21" x14ac:dyDescent="0.4">
      <c r="A1" s="17" t="s">
        <v>213</v>
      </c>
    </row>
    <row r="2" spans="1:15" ht="7.5" customHeight="1" x14ac:dyDescent="0.3"/>
    <row r="3" spans="1:15" ht="21" x14ac:dyDescent="0.4">
      <c r="A3" s="95" t="s">
        <v>204</v>
      </c>
      <c r="B3" s="53"/>
      <c r="C3" s="54" t="s">
        <v>0</v>
      </c>
      <c r="D3" s="55"/>
      <c r="E3" s="94" t="s">
        <v>1</v>
      </c>
      <c r="F3" s="94"/>
      <c r="G3" s="94"/>
      <c r="H3" s="94"/>
      <c r="I3" s="94" t="s">
        <v>2</v>
      </c>
      <c r="J3" s="94"/>
      <c r="K3" s="94"/>
      <c r="L3" s="94"/>
      <c r="M3" s="94"/>
      <c r="N3" s="94"/>
      <c r="O3" s="56" t="s">
        <v>3</v>
      </c>
    </row>
    <row r="4" spans="1:15" ht="71.400000000000006" customHeight="1" x14ac:dyDescent="0.4">
      <c r="A4" s="96"/>
      <c r="B4" s="57" t="s">
        <v>115</v>
      </c>
      <c r="C4" s="58" t="s">
        <v>4</v>
      </c>
      <c r="D4" s="101" t="s">
        <v>8</v>
      </c>
      <c r="E4" s="55"/>
      <c r="F4" s="55" t="s">
        <v>5</v>
      </c>
      <c r="G4" s="55"/>
      <c r="H4" s="106" t="s">
        <v>225</v>
      </c>
      <c r="I4" s="101" t="s">
        <v>8</v>
      </c>
      <c r="J4" s="57"/>
      <c r="K4" s="57"/>
      <c r="L4" s="104" t="s">
        <v>224</v>
      </c>
      <c r="M4" s="104" t="s">
        <v>226</v>
      </c>
      <c r="N4" s="53"/>
      <c r="O4" s="59" t="s">
        <v>6</v>
      </c>
    </row>
    <row r="5" spans="1:15" ht="21" x14ac:dyDescent="0.4">
      <c r="A5" s="97"/>
      <c r="B5" s="60"/>
      <c r="C5" s="61" t="s">
        <v>7</v>
      </c>
      <c r="D5" s="102" t="s">
        <v>8</v>
      </c>
      <c r="E5" s="61" t="s">
        <v>8</v>
      </c>
      <c r="F5" s="61" t="s">
        <v>9</v>
      </c>
      <c r="G5" s="61" t="s">
        <v>10</v>
      </c>
      <c r="H5" s="107"/>
      <c r="I5" s="102"/>
      <c r="J5" s="61" t="s">
        <v>11</v>
      </c>
      <c r="K5" s="61" t="s">
        <v>12</v>
      </c>
      <c r="L5" s="105"/>
      <c r="M5" s="105"/>
      <c r="N5" s="61" t="s">
        <v>13</v>
      </c>
      <c r="O5" s="62"/>
    </row>
    <row r="6" spans="1:15" ht="21" x14ac:dyDescent="0.4">
      <c r="B6" s="91" t="s">
        <v>116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21" x14ac:dyDescent="0.4">
      <c r="A7" s="89" t="s">
        <v>205</v>
      </c>
      <c r="B7" s="49" t="s">
        <v>8</v>
      </c>
      <c r="C7" s="41">
        <v>703186</v>
      </c>
      <c r="D7" s="81">
        <v>502543.55</v>
      </c>
      <c r="E7" s="82">
        <v>502135.13</v>
      </c>
      <c r="F7" s="42">
        <v>494038.34</v>
      </c>
      <c r="G7" s="41">
        <v>8096.79</v>
      </c>
      <c r="H7" s="41">
        <v>409</v>
      </c>
      <c r="I7" s="42">
        <v>200642.45</v>
      </c>
      <c r="J7" s="41">
        <v>25327.599999999999</v>
      </c>
      <c r="K7" s="42">
        <v>46537.77</v>
      </c>
      <c r="L7" s="41">
        <v>93721.97</v>
      </c>
      <c r="M7" s="41">
        <v>15429.96</v>
      </c>
      <c r="N7" s="41">
        <v>19625.150000000001</v>
      </c>
      <c r="O7" s="24">
        <v>1.6111618585095759</v>
      </c>
    </row>
    <row r="8" spans="1:15" ht="21" x14ac:dyDescent="0.4">
      <c r="A8" s="89"/>
      <c r="B8" s="48" t="s">
        <v>191</v>
      </c>
      <c r="C8" s="43">
        <v>340359</v>
      </c>
      <c r="D8" s="83">
        <v>270506.53999999998</v>
      </c>
      <c r="E8" s="84">
        <v>270506.53999999998</v>
      </c>
      <c r="F8" s="44">
        <v>265224.90999999997</v>
      </c>
      <c r="G8" s="43">
        <v>5281.63</v>
      </c>
      <c r="H8" s="76" t="s">
        <v>201</v>
      </c>
      <c r="I8" s="44">
        <v>69852.460000000006</v>
      </c>
      <c r="J8" s="43">
        <v>844.03</v>
      </c>
      <c r="K8" s="44">
        <v>19968.669999999998</v>
      </c>
      <c r="L8" s="43">
        <v>35011.85</v>
      </c>
      <c r="M8" s="43">
        <v>2511.9699999999998</v>
      </c>
      <c r="N8" s="43">
        <v>11515.94</v>
      </c>
      <c r="O8" s="45">
        <v>1.9524962316992411</v>
      </c>
    </row>
    <row r="9" spans="1:15" ht="21" x14ac:dyDescent="0.4">
      <c r="A9" s="89"/>
      <c r="B9" s="50" t="s">
        <v>192</v>
      </c>
      <c r="C9" s="46">
        <v>362827</v>
      </c>
      <c r="D9" s="85">
        <v>232037.01</v>
      </c>
      <c r="E9" s="86">
        <v>231628</v>
      </c>
      <c r="F9" s="19">
        <v>228813.43</v>
      </c>
      <c r="G9" s="46">
        <v>2815.16</v>
      </c>
      <c r="H9" s="19">
        <v>409</v>
      </c>
      <c r="I9" s="47">
        <v>130789.99</v>
      </c>
      <c r="J9" s="46">
        <v>24483.57</v>
      </c>
      <c r="K9" s="47">
        <v>26569.1</v>
      </c>
      <c r="L9" s="46">
        <v>58710.11</v>
      </c>
      <c r="M9" s="46">
        <v>12917.99</v>
      </c>
      <c r="N9" s="46">
        <v>8109.22</v>
      </c>
      <c r="O9" s="18">
        <v>1.2132374917259965</v>
      </c>
    </row>
    <row r="10" spans="1:15" ht="21" x14ac:dyDescent="0.4">
      <c r="A10" s="89"/>
      <c r="B10" s="91" t="s">
        <v>117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</row>
    <row r="11" spans="1:15" ht="21" x14ac:dyDescent="0.4">
      <c r="A11" s="89"/>
      <c r="B11" s="49" t="s">
        <v>8</v>
      </c>
      <c r="C11" s="25">
        <f t="shared" ref="C11:N11" si="0">C7/$C$7*100</f>
        <v>100</v>
      </c>
      <c r="D11" s="25">
        <f t="shared" si="0"/>
        <v>71.466660314625159</v>
      </c>
      <c r="E11" s="25">
        <f t="shared" si="0"/>
        <v>71.408578953505895</v>
      </c>
      <c r="F11" s="25">
        <f t="shared" si="0"/>
        <v>70.257135380966062</v>
      </c>
      <c r="G11" s="25">
        <f t="shared" si="0"/>
        <v>1.1514435725398402</v>
      </c>
      <c r="H11" s="25">
        <f t="shared" si="0"/>
        <v>5.8163842852388986E-2</v>
      </c>
      <c r="I11" s="25">
        <f t="shared" si="0"/>
        <v>28.533339685374852</v>
      </c>
      <c r="J11" s="25">
        <f t="shared" si="0"/>
        <v>3.6018350763524865</v>
      </c>
      <c r="K11" s="25">
        <f t="shared" si="0"/>
        <v>6.6181309070430867</v>
      </c>
      <c r="L11" s="25">
        <f t="shared" si="0"/>
        <v>13.32819054986874</v>
      </c>
      <c r="M11" s="25">
        <f t="shared" si="0"/>
        <v>2.1942928329062297</v>
      </c>
      <c r="N11" s="25">
        <f t="shared" si="0"/>
        <v>2.7908903192043075</v>
      </c>
      <c r="O11" s="24">
        <f>O7</f>
        <v>1.6111618585095759</v>
      </c>
    </row>
    <row r="12" spans="1:15" ht="21" x14ac:dyDescent="0.4">
      <c r="A12" s="89"/>
      <c r="B12" s="48" t="s">
        <v>191</v>
      </c>
      <c r="C12" s="20">
        <f>C8/$C$8*100</f>
        <v>100</v>
      </c>
      <c r="D12" s="20">
        <f>D8/$C$8*100</f>
        <v>79.476828877743785</v>
      </c>
      <c r="E12" s="20">
        <f>E8/$C$8*100</f>
        <v>79.476828877743785</v>
      </c>
      <c r="F12" s="20">
        <f>F8/$C$8*100</f>
        <v>77.925046788831793</v>
      </c>
      <c r="G12" s="20">
        <f>G8/$C$8*100</f>
        <v>1.5517820889120018</v>
      </c>
      <c r="H12" s="76" t="s">
        <v>201</v>
      </c>
      <c r="I12" s="20">
        <f t="shared" ref="I12:N12" si="1">I8/$C$8*100</f>
        <v>20.523171122256208</v>
      </c>
      <c r="J12" s="20">
        <f t="shared" si="1"/>
        <v>0.24798227753636601</v>
      </c>
      <c r="K12" s="20">
        <f t="shared" si="1"/>
        <v>5.8669434332572363</v>
      </c>
      <c r="L12" s="20">
        <f t="shared" si="1"/>
        <v>10.286741352513081</v>
      </c>
      <c r="M12" s="20">
        <f t="shared" si="1"/>
        <v>0.73803542729882265</v>
      </c>
      <c r="N12" s="20">
        <f t="shared" si="1"/>
        <v>3.3834686316506981</v>
      </c>
      <c r="O12" s="18">
        <f>O8</f>
        <v>1.9524962316992411</v>
      </c>
    </row>
    <row r="13" spans="1:15" ht="21" x14ac:dyDescent="0.4">
      <c r="A13" s="90"/>
      <c r="B13" s="51" t="s">
        <v>192</v>
      </c>
      <c r="C13" s="22">
        <f t="shared" ref="C13:N13" si="2">C9/$C$9*100</f>
        <v>100</v>
      </c>
      <c r="D13" s="22">
        <f t="shared" si="2"/>
        <v>63.952520071549259</v>
      </c>
      <c r="E13" s="22">
        <f t="shared" si="2"/>
        <v>63.839791415743598</v>
      </c>
      <c r="F13" s="22">
        <f t="shared" si="2"/>
        <v>63.064058077265472</v>
      </c>
      <c r="G13" s="22">
        <f t="shared" si="2"/>
        <v>0.77589595041162862</v>
      </c>
      <c r="H13" s="22">
        <f t="shared" si="2"/>
        <v>0.11272589967119316</v>
      </c>
      <c r="I13" s="22">
        <f t="shared" si="2"/>
        <v>36.047479928450748</v>
      </c>
      <c r="J13" s="22">
        <f t="shared" si="2"/>
        <v>6.7480011134783249</v>
      </c>
      <c r="K13" s="22">
        <f t="shared" si="2"/>
        <v>7.322801224826156</v>
      </c>
      <c r="L13" s="22">
        <f t="shared" si="2"/>
        <v>16.181295769057982</v>
      </c>
      <c r="M13" s="22">
        <f t="shared" si="2"/>
        <v>3.5603717474168128</v>
      </c>
      <c r="N13" s="22">
        <f t="shared" si="2"/>
        <v>2.2350100736714742</v>
      </c>
      <c r="O13" s="23">
        <f>O9</f>
        <v>1.2132374917259965</v>
      </c>
    </row>
    <row r="15" spans="1:15" ht="21" x14ac:dyDescent="0.4">
      <c r="A15" s="16" t="s">
        <v>202</v>
      </c>
      <c r="C15" s="16"/>
      <c r="D15" s="16"/>
      <c r="E15" s="16"/>
      <c r="F15" s="16"/>
    </row>
    <row r="16" spans="1:15" ht="21" x14ac:dyDescent="0.4">
      <c r="A16" s="16" t="s">
        <v>223</v>
      </c>
      <c r="C16" s="16"/>
      <c r="D16" s="16"/>
      <c r="E16" s="16"/>
      <c r="F16" s="16"/>
    </row>
    <row r="18" spans="4:4" x14ac:dyDescent="0.3">
      <c r="D18" s="15" t="s">
        <v>36</v>
      </c>
    </row>
  </sheetData>
  <mergeCells count="11">
    <mergeCell ref="E3:H3"/>
    <mergeCell ref="I3:N3"/>
    <mergeCell ref="B6:O6"/>
    <mergeCell ref="B10:O10"/>
    <mergeCell ref="A3:A5"/>
    <mergeCell ref="A7:A13"/>
    <mergeCell ref="L4:L5"/>
    <mergeCell ref="H4:H5"/>
    <mergeCell ref="I4:I5"/>
    <mergeCell ref="D4:D5"/>
    <mergeCell ref="M4:M5"/>
  </mergeCells>
  <pageMargins left="0.14000000000000001" right="0.22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EBFE4-B837-4C9F-BB42-8FE17183F52E}">
  <dimension ref="A1:J45"/>
  <sheetViews>
    <sheetView workbookViewId="0">
      <selection activeCell="A48" sqref="A48"/>
    </sheetView>
  </sheetViews>
  <sheetFormatPr defaultRowHeight="21" x14ac:dyDescent="0.4"/>
  <cols>
    <col min="1" max="16384" width="8.796875" style="16"/>
  </cols>
  <sheetData>
    <row r="1" spans="1:10" x14ac:dyDescent="0.4">
      <c r="A1" s="103" t="s">
        <v>156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1.4" customHeight="1" x14ac:dyDescent="0.4">
      <c r="A2" s="38"/>
      <c r="B2" s="38"/>
      <c r="C2" s="38"/>
      <c r="D2" s="38"/>
      <c r="E2" s="21"/>
      <c r="F2" s="21"/>
      <c r="G2" s="21"/>
      <c r="H2" s="21"/>
      <c r="I2" s="21"/>
      <c r="J2" s="21"/>
    </row>
    <row r="3" spans="1:10" x14ac:dyDescent="0.4">
      <c r="A3" s="17" t="s">
        <v>157</v>
      </c>
      <c r="B3" s="17"/>
      <c r="C3" s="17"/>
      <c r="D3" s="17"/>
      <c r="E3" s="17"/>
      <c r="F3" s="17"/>
      <c r="G3" s="17"/>
    </row>
    <row r="4" spans="1:10" x14ac:dyDescent="0.4">
      <c r="A4" s="16" t="s">
        <v>158</v>
      </c>
    </row>
    <row r="5" spans="1:10" x14ac:dyDescent="0.4">
      <c r="A5" s="16" t="s">
        <v>163</v>
      </c>
    </row>
    <row r="6" spans="1:10" x14ac:dyDescent="0.4">
      <c r="A6" s="16" t="s">
        <v>159</v>
      </c>
    </row>
    <row r="7" spans="1:10" x14ac:dyDescent="0.4">
      <c r="A7" s="16" t="s">
        <v>164</v>
      </c>
    </row>
    <row r="8" spans="1:10" x14ac:dyDescent="0.4">
      <c r="A8" s="16" t="s">
        <v>162</v>
      </c>
    </row>
    <row r="9" spans="1:10" x14ac:dyDescent="0.4">
      <c r="A9" s="21" t="s">
        <v>173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ht="13.8" customHeight="1" x14ac:dyDescent="0.4"/>
    <row r="11" spans="1:10" x14ac:dyDescent="0.4">
      <c r="A11" s="17" t="s">
        <v>168</v>
      </c>
      <c r="B11" s="17"/>
      <c r="C11" s="17"/>
      <c r="D11" s="17"/>
      <c r="E11" s="17"/>
      <c r="F11" s="17"/>
      <c r="G11" s="17"/>
    </row>
    <row r="12" spans="1:10" x14ac:dyDescent="0.4">
      <c r="A12" s="17" t="s">
        <v>160</v>
      </c>
    </row>
    <row r="13" spans="1:10" x14ac:dyDescent="0.4">
      <c r="A13" s="16" t="s">
        <v>165</v>
      </c>
    </row>
    <row r="14" spans="1:10" x14ac:dyDescent="0.4">
      <c r="A14" s="16" t="s">
        <v>161</v>
      </c>
    </row>
    <row r="15" spans="1:10" x14ac:dyDescent="0.4">
      <c r="A15" s="16" t="s">
        <v>166</v>
      </c>
    </row>
    <row r="16" spans="1:10" s="17" customFormat="1" x14ac:dyDescent="0.4">
      <c r="A16" s="17" t="s">
        <v>167</v>
      </c>
    </row>
    <row r="17" spans="1:10" x14ac:dyDescent="0.4">
      <c r="A17" s="21" t="s">
        <v>174</v>
      </c>
      <c r="B17" s="21"/>
      <c r="C17" s="21"/>
      <c r="D17" s="21"/>
      <c r="E17" s="21"/>
      <c r="F17" s="21"/>
      <c r="G17" s="21"/>
      <c r="H17" s="21"/>
      <c r="I17" s="21"/>
      <c r="J17" s="21"/>
    </row>
    <row r="18" spans="1:10" ht="12" customHeight="1" x14ac:dyDescent="0.4">
      <c r="A18" s="17"/>
      <c r="B18" s="17"/>
      <c r="C18" s="17"/>
      <c r="D18" s="17"/>
      <c r="E18" s="17"/>
      <c r="F18" s="17"/>
      <c r="G18" s="17"/>
    </row>
    <row r="19" spans="1:10" x14ac:dyDescent="0.4">
      <c r="A19" s="17" t="s">
        <v>169</v>
      </c>
      <c r="B19" s="17"/>
      <c r="C19" s="17"/>
      <c r="D19" s="17"/>
      <c r="E19" s="17"/>
      <c r="F19" s="17"/>
      <c r="G19" s="17"/>
    </row>
    <row r="20" spans="1:10" x14ac:dyDescent="0.4">
      <c r="A20" s="16" t="s">
        <v>158</v>
      </c>
    </row>
    <row r="21" spans="1:10" x14ac:dyDescent="0.4">
      <c r="A21" s="16" t="s">
        <v>170</v>
      </c>
    </row>
    <row r="22" spans="1:10" x14ac:dyDescent="0.4">
      <c r="A22" s="16" t="s">
        <v>171</v>
      </c>
    </row>
    <row r="23" spans="1:10" x14ac:dyDescent="0.4">
      <c r="A23" s="17" t="s">
        <v>167</v>
      </c>
    </row>
    <row r="24" spans="1:10" x14ac:dyDescent="0.4">
      <c r="A24" s="21" t="s">
        <v>172</v>
      </c>
      <c r="B24" s="21"/>
      <c r="C24" s="21"/>
      <c r="D24" s="21"/>
      <c r="E24" s="21"/>
      <c r="F24" s="21"/>
      <c r="G24" s="21"/>
      <c r="H24" s="21"/>
      <c r="I24" s="21"/>
      <c r="J24" s="21"/>
    </row>
    <row r="25" spans="1:10" ht="10.199999999999999" customHeight="1" x14ac:dyDescent="0.4"/>
    <row r="26" spans="1:10" x14ac:dyDescent="0.4">
      <c r="A26" s="17" t="s">
        <v>175</v>
      </c>
      <c r="B26" s="17"/>
      <c r="C26" s="17"/>
      <c r="D26" s="17"/>
      <c r="E26" s="17"/>
      <c r="F26" s="17"/>
      <c r="G26" s="17"/>
    </row>
    <row r="27" spans="1:10" x14ac:dyDescent="0.4">
      <c r="A27" s="16" t="s">
        <v>158</v>
      </c>
    </row>
    <row r="28" spans="1:10" x14ac:dyDescent="0.4">
      <c r="A28" s="16" t="s">
        <v>176</v>
      </c>
    </row>
    <row r="29" spans="1:10" x14ac:dyDescent="0.4">
      <c r="A29" s="16" t="s">
        <v>177</v>
      </c>
    </row>
    <row r="30" spans="1:10" x14ac:dyDescent="0.4">
      <c r="A30" s="16" t="s">
        <v>178</v>
      </c>
    </row>
    <row r="31" spans="1:10" x14ac:dyDescent="0.4">
      <c r="A31" s="16" t="s">
        <v>179</v>
      </c>
    </row>
    <row r="32" spans="1:10" x14ac:dyDescent="0.4">
      <c r="A32" s="16" t="s">
        <v>180</v>
      </c>
    </row>
    <row r="33" spans="1:10" x14ac:dyDescent="0.4">
      <c r="A33" s="16" t="s">
        <v>181</v>
      </c>
    </row>
    <row r="34" spans="1:10" x14ac:dyDescent="0.4">
      <c r="A34" s="16" t="s">
        <v>182</v>
      </c>
    </row>
    <row r="35" spans="1:10" x14ac:dyDescent="0.4">
      <c r="A35" s="16" t="s">
        <v>183</v>
      </c>
    </row>
    <row r="36" spans="1:10" x14ac:dyDescent="0.4">
      <c r="A36" s="17" t="s">
        <v>167</v>
      </c>
    </row>
    <row r="37" spans="1:10" x14ac:dyDescent="0.4">
      <c r="A37" s="21" t="s">
        <v>184</v>
      </c>
      <c r="B37" s="21"/>
      <c r="C37" s="21"/>
      <c r="D37" s="21"/>
      <c r="E37" s="21"/>
      <c r="F37" s="21"/>
      <c r="G37" s="21"/>
      <c r="H37" s="21"/>
      <c r="I37" s="21"/>
      <c r="J37" s="21"/>
    </row>
    <row r="38" spans="1:10" ht="15.6" customHeight="1" x14ac:dyDescent="0.4"/>
    <row r="39" spans="1:10" x14ac:dyDescent="0.4">
      <c r="A39" s="17" t="s">
        <v>186</v>
      </c>
      <c r="B39" s="17"/>
      <c r="C39" s="17"/>
      <c r="D39" s="17"/>
      <c r="E39" s="17"/>
      <c r="F39" s="17"/>
      <c r="G39" s="17"/>
    </row>
    <row r="40" spans="1:10" x14ac:dyDescent="0.4">
      <c r="A40" s="17" t="s">
        <v>160</v>
      </c>
    </row>
    <row r="41" spans="1:10" x14ac:dyDescent="0.4">
      <c r="A41" s="16" t="s">
        <v>187</v>
      </c>
    </row>
    <row r="42" spans="1:10" x14ac:dyDescent="0.4">
      <c r="A42" s="16" t="s">
        <v>188</v>
      </c>
    </row>
    <row r="43" spans="1:10" x14ac:dyDescent="0.4">
      <c r="A43" s="16" t="s">
        <v>189</v>
      </c>
    </row>
    <row r="44" spans="1:10" x14ac:dyDescent="0.4">
      <c r="A44" s="17" t="s">
        <v>167</v>
      </c>
    </row>
    <row r="45" spans="1:10" x14ac:dyDescent="0.4">
      <c r="A45" s="21" t="s">
        <v>190</v>
      </c>
      <c r="B45" s="21"/>
      <c r="C45" s="21"/>
      <c r="D45" s="21"/>
      <c r="E45" s="21"/>
      <c r="F45" s="21"/>
      <c r="G45" s="21"/>
      <c r="H45" s="21"/>
      <c r="I45" s="21"/>
      <c r="J45" s="21"/>
    </row>
  </sheetData>
  <mergeCells count="1">
    <mergeCell ref="A1:J1"/>
  </mergeCells>
  <pageMargins left="0.38" right="0.23" top="0.16" bottom="0.19" header="0.06" footer="0.12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FFC4-CDBC-4E77-A40C-417979A29C8E}">
  <dimension ref="A1:M16"/>
  <sheetViews>
    <sheetView tabSelected="1" workbookViewId="0">
      <selection activeCell="B11" sqref="B11"/>
    </sheetView>
  </sheetViews>
  <sheetFormatPr defaultRowHeight="14.4" x14ac:dyDescent="0.3"/>
  <cols>
    <col min="1" max="1" width="10" style="15" customWidth="1"/>
    <col min="2" max="2" width="6.19921875" customWidth="1"/>
    <col min="3" max="3" width="7.59765625" customWidth="1"/>
    <col min="4" max="4" width="10.69921875" customWidth="1"/>
    <col min="5" max="5" width="11.3984375" customWidth="1"/>
    <col min="6" max="6" width="7.3984375" bestFit="1" customWidth="1"/>
    <col min="7" max="7" width="11.59765625" customWidth="1"/>
    <col min="8" max="8" width="12.09765625" customWidth="1"/>
  </cols>
  <sheetData>
    <row r="1" spans="1:13" ht="21" x14ac:dyDescent="0.4">
      <c r="A1" s="17" t="s">
        <v>214</v>
      </c>
      <c r="B1" s="17"/>
    </row>
    <row r="2" spans="1:13" ht="9.6" customHeight="1" x14ac:dyDescent="0.4">
      <c r="B2" s="17"/>
    </row>
    <row r="3" spans="1:13" ht="21" x14ac:dyDescent="0.4">
      <c r="A3" s="95" t="s">
        <v>204</v>
      </c>
      <c r="B3" s="53"/>
      <c r="C3" s="54"/>
      <c r="D3" s="54"/>
      <c r="E3" s="54" t="s">
        <v>212</v>
      </c>
      <c r="F3" s="54" t="s">
        <v>121</v>
      </c>
      <c r="G3" s="54" t="s">
        <v>122</v>
      </c>
      <c r="H3" s="94" t="s">
        <v>206</v>
      </c>
      <c r="I3" s="94"/>
      <c r="J3" s="94" t="s">
        <v>123</v>
      </c>
      <c r="K3" s="94"/>
      <c r="L3" s="63"/>
      <c r="M3" s="63"/>
    </row>
    <row r="4" spans="1:13" ht="21" x14ac:dyDescent="0.4">
      <c r="A4" s="96"/>
      <c r="B4" s="57" t="s">
        <v>115</v>
      </c>
      <c r="C4" s="58" t="s">
        <v>8</v>
      </c>
      <c r="D4" s="58" t="s">
        <v>211</v>
      </c>
      <c r="E4" s="58" t="s">
        <v>193</v>
      </c>
      <c r="F4" s="58" t="s">
        <v>124</v>
      </c>
      <c r="G4" s="58" t="s">
        <v>125</v>
      </c>
      <c r="H4" s="64" t="s">
        <v>207</v>
      </c>
      <c r="I4" s="64" t="s">
        <v>208</v>
      </c>
      <c r="J4" s="64" t="s">
        <v>209</v>
      </c>
      <c r="K4" s="64" t="s">
        <v>210</v>
      </c>
      <c r="L4" s="58" t="s">
        <v>13</v>
      </c>
      <c r="M4" s="58" t="s">
        <v>63</v>
      </c>
    </row>
    <row r="5" spans="1:13" ht="21" x14ac:dyDescent="0.4">
      <c r="A5" s="97"/>
      <c r="B5" s="60"/>
      <c r="C5" s="61"/>
      <c r="D5" s="61"/>
      <c r="E5" s="61"/>
      <c r="F5" s="61"/>
      <c r="G5" s="61"/>
      <c r="H5" s="65"/>
      <c r="I5" s="65" t="s">
        <v>124</v>
      </c>
      <c r="J5" s="65"/>
      <c r="K5" s="65"/>
      <c r="L5" s="65"/>
      <c r="M5" s="65"/>
    </row>
    <row r="6" spans="1:13" ht="21" x14ac:dyDescent="0.4">
      <c r="B6" s="98" t="s">
        <v>116</v>
      </c>
      <c r="C6" s="98"/>
      <c r="D6" s="98"/>
      <c r="E6" s="98"/>
      <c r="F6" s="98"/>
      <c r="G6" s="98"/>
      <c r="H6" s="98"/>
      <c r="I6" s="98"/>
      <c r="J6" s="98"/>
      <c r="K6" s="98"/>
    </row>
    <row r="7" spans="1:13" ht="21" x14ac:dyDescent="0.4">
      <c r="A7" s="89" t="s">
        <v>205</v>
      </c>
      <c r="B7" s="49" t="s">
        <v>8</v>
      </c>
      <c r="C7" s="33">
        <v>494038.34</v>
      </c>
      <c r="D7" s="33">
        <v>40449.72</v>
      </c>
      <c r="E7" s="33">
        <v>64098.28</v>
      </c>
      <c r="F7" s="33">
        <v>112889.2</v>
      </c>
      <c r="G7" s="33">
        <v>73548.38</v>
      </c>
      <c r="H7" s="33">
        <v>71104.39</v>
      </c>
      <c r="I7" s="33">
        <v>24755.02</v>
      </c>
      <c r="J7" s="33">
        <v>73415.679999999993</v>
      </c>
      <c r="K7" s="33">
        <v>31541.99</v>
      </c>
      <c r="L7" s="33" t="s">
        <v>201</v>
      </c>
      <c r="M7" s="33">
        <v>2235.69</v>
      </c>
    </row>
    <row r="8" spans="1:13" ht="21" x14ac:dyDescent="0.4">
      <c r="A8" s="89"/>
      <c r="B8" s="48" t="s">
        <v>191</v>
      </c>
      <c r="C8" s="34">
        <v>265224.90999999997</v>
      </c>
      <c r="D8" s="34">
        <v>20194.18</v>
      </c>
      <c r="E8" s="34">
        <v>27448.76</v>
      </c>
      <c r="F8" s="34">
        <v>65838.94</v>
      </c>
      <c r="G8" s="34">
        <v>42069.49</v>
      </c>
      <c r="H8" s="34">
        <v>41907.129999999997</v>
      </c>
      <c r="I8" s="34">
        <v>17302.650000000001</v>
      </c>
      <c r="J8" s="34">
        <v>30451</v>
      </c>
      <c r="K8" s="34">
        <v>19660.189999999999</v>
      </c>
      <c r="L8" s="34" t="s">
        <v>201</v>
      </c>
      <c r="M8" s="34">
        <v>353.18</v>
      </c>
    </row>
    <row r="9" spans="1:13" ht="21" x14ac:dyDescent="0.4">
      <c r="A9" s="89"/>
      <c r="B9" s="50" t="s">
        <v>192</v>
      </c>
      <c r="C9" s="34">
        <v>228813.43</v>
      </c>
      <c r="D9" s="34">
        <v>20255.55</v>
      </c>
      <c r="E9" s="34">
        <v>36649</v>
      </c>
      <c r="F9" s="34">
        <v>47050.26</v>
      </c>
      <c r="G9" s="34">
        <v>31478.89</v>
      </c>
      <c r="H9" s="34">
        <v>29197.26</v>
      </c>
      <c r="I9" s="34">
        <v>7452.36</v>
      </c>
      <c r="J9" s="34">
        <v>42965.29</v>
      </c>
      <c r="K9" s="34">
        <v>11881.79</v>
      </c>
      <c r="L9" s="34" t="s">
        <v>201</v>
      </c>
      <c r="M9" s="34">
        <v>1882.51</v>
      </c>
    </row>
    <row r="10" spans="1:13" ht="21" x14ac:dyDescent="0.4">
      <c r="A10" s="89"/>
      <c r="B10" s="91" t="s">
        <v>117</v>
      </c>
      <c r="C10" s="91"/>
      <c r="D10" s="91"/>
      <c r="E10" s="91"/>
      <c r="F10" s="91"/>
      <c r="G10" s="91"/>
      <c r="H10" s="91"/>
      <c r="I10" s="91"/>
      <c r="J10" s="91"/>
      <c r="K10" s="91"/>
    </row>
    <row r="11" spans="1:13" ht="21" x14ac:dyDescent="0.4">
      <c r="A11" s="89"/>
      <c r="B11" s="49" t="s">
        <v>8</v>
      </c>
      <c r="C11" s="25">
        <f>C7/$C$7*100</f>
        <v>100</v>
      </c>
      <c r="D11" s="25">
        <f>D7/$C$7*100</f>
        <v>8.187566981137536</v>
      </c>
      <c r="E11" s="25">
        <f>E7/$C$7*100</f>
        <v>12.974353366987671</v>
      </c>
      <c r="F11" s="25">
        <f>F7/$C$7*100</f>
        <v>22.850291335688642</v>
      </c>
      <c r="G11" s="25">
        <f>G7/$C$7*100</f>
        <v>14.887180618411113</v>
      </c>
      <c r="H11" s="25">
        <f t="shared" ref="H11:M11" si="0">H7/$C$7*100</f>
        <v>14.392484194647725</v>
      </c>
      <c r="I11" s="25">
        <f t="shared" si="0"/>
        <v>5.0107487609160044</v>
      </c>
      <c r="J11" s="25">
        <f t="shared" si="0"/>
        <v>14.860320354893911</v>
      </c>
      <c r="K11" s="25">
        <f t="shared" si="0"/>
        <v>6.3845227072862398</v>
      </c>
      <c r="L11" s="33" t="s">
        <v>201</v>
      </c>
      <c r="M11" s="25">
        <f t="shared" si="0"/>
        <v>0.45253370416555116</v>
      </c>
    </row>
    <row r="12" spans="1:13" ht="21" x14ac:dyDescent="0.4">
      <c r="A12" s="89"/>
      <c r="B12" s="48" t="s">
        <v>191</v>
      </c>
      <c r="C12" s="20">
        <f>C8/$C$8*100</f>
        <v>100</v>
      </c>
      <c r="D12" s="20">
        <f t="shared" ref="D12:M12" si="1">D8/$C$8*100</f>
        <v>7.6139831662116508</v>
      </c>
      <c r="E12" s="20">
        <f t="shared" si="1"/>
        <v>10.349239066571839</v>
      </c>
      <c r="F12" s="20">
        <f t="shared" si="1"/>
        <v>24.823814625858486</v>
      </c>
      <c r="G12" s="20">
        <f t="shared" si="1"/>
        <v>15.861817051799548</v>
      </c>
      <c r="H12" s="20">
        <f t="shared" si="1"/>
        <v>15.800601082304071</v>
      </c>
      <c r="I12" s="20">
        <f t="shared" si="1"/>
        <v>6.5237650566079939</v>
      </c>
      <c r="J12" s="20">
        <f t="shared" si="1"/>
        <v>11.481199107580055</v>
      </c>
      <c r="K12" s="20">
        <f t="shared" si="1"/>
        <v>7.4126483820844733</v>
      </c>
      <c r="L12" s="34" t="s">
        <v>201</v>
      </c>
      <c r="M12" s="20">
        <f t="shared" si="1"/>
        <v>0.13316245446176228</v>
      </c>
    </row>
    <row r="13" spans="1:13" ht="21" x14ac:dyDescent="0.4">
      <c r="A13" s="90"/>
      <c r="B13" s="51" t="s">
        <v>192</v>
      </c>
      <c r="C13" s="22">
        <f>C9/$C$9*100</f>
        <v>100</v>
      </c>
      <c r="D13" s="22">
        <f t="shared" ref="D13:M13" si="2">D9/$C$9*100</f>
        <v>8.8524305588181598</v>
      </c>
      <c r="E13" s="22">
        <f t="shared" si="2"/>
        <v>16.016979422929854</v>
      </c>
      <c r="F13" s="22">
        <f t="shared" si="2"/>
        <v>20.562717843965718</v>
      </c>
      <c r="G13" s="22">
        <f t="shared" si="2"/>
        <v>13.757448590320944</v>
      </c>
      <c r="H13" s="22">
        <f t="shared" si="2"/>
        <v>12.760291211927552</v>
      </c>
      <c r="I13" s="22">
        <f t="shared" si="2"/>
        <v>3.2569591741184074</v>
      </c>
      <c r="J13" s="22">
        <f t="shared" si="2"/>
        <v>18.777433649764351</v>
      </c>
      <c r="K13" s="22">
        <f t="shared" si="2"/>
        <v>5.1927852311815794</v>
      </c>
      <c r="L13" s="35" t="s">
        <v>201</v>
      </c>
      <c r="M13" s="22">
        <f t="shared" si="2"/>
        <v>0.82272705758573705</v>
      </c>
    </row>
    <row r="15" spans="1:13" s="15" customFormat="1" ht="21" x14ac:dyDescent="0.4">
      <c r="A15" s="16" t="s">
        <v>202</v>
      </c>
      <c r="C15" s="16"/>
      <c r="D15" s="16"/>
      <c r="E15" s="16"/>
      <c r="F15" s="16"/>
    </row>
    <row r="16" spans="1:13" s="15" customFormat="1" ht="21" x14ac:dyDescent="0.4">
      <c r="A16" s="16" t="s">
        <v>223</v>
      </c>
      <c r="C16" s="16"/>
      <c r="D16" s="16"/>
      <c r="E16" s="16"/>
      <c r="F16" s="16"/>
    </row>
  </sheetData>
  <mergeCells count="6">
    <mergeCell ref="B6:K6"/>
    <mergeCell ref="B10:K10"/>
    <mergeCell ref="A3:A5"/>
    <mergeCell ref="A7:A13"/>
    <mergeCell ref="H3:I3"/>
    <mergeCell ref="J3:K3"/>
  </mergeCells>
  <pageMargins left="0.01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29E6A-7E06-42B2-9CD6-B69F1AF18007}">
  <dimension ref="A1:N16"/>
  <sheetViews>
    <sheetView workbookViewId="0">
      <selection activeCell="A15" sqref="A15:XFD16"/>
    </sheetView>
  </sheetViews>
  <sheetFormatPr defaultRowHeight="13.8" x14ac:dyDescent="0.25"/>
  <cols>
    <col min="1" max="1" width="9.296875" customWidth="1"/>
    <col min="2" max="2" width="6.296875" customWidth="1"/>
    <col min="3" max="3" width="7.5" bestFit="1" customWidth="1"/>
    <col min="4" max="4" width="12.59765625" customWidth="1"/>
    <col min="7" max="7" width="9.3984375" bestFit="1" customWidth="1"/>
    <col min="9" max="9" width="8.5" customWidth="1"/>
  </cols>
  <sheetData>
    <row r="1" spans="1:14" ht="21" x14ac:dyDescent="0.4">
      <c r="A1" s="17" t="s">
        <v>215</v>
      </c>
      <c r="B1" s="17"/>
    </row>
    <row r="2" spans="1:14" ht="21" x14ac:dyDescent="0.4">
      <c r="B2" s="17"/>
    </row>
    <row r="3" spans="1:14" ht="21" x14ac:dyDescent="0.4">
      <c r="A3" s="95" t="s">
        <v>204</v>
      </c>
      <c r="B3" s="53"/>
      <c r="C3" s="54"/>
      <c r="D3" s="54"/>
      <c r="E3" s="54" t="s">
        <v>212</v>
      </c>
      <c r="F3" s="54" t="s">
        <v>121</v>
      </c>
      <c r="G3" s="54" t="s">
        <v>122</v>
      </c>
      <c r="H3" s="94" t="s">
        <v>206</v>
      </c>
      <c r="I3" s="94"/>
      <c r="J3" s="94" t="s">
        <v>123</v>
      </c>
      <c r="K3" s="94"/>
      <c r="L3" s="63"/>
      <c r="M3" s="63"/>
    </row>
    <row r="4" spans="1:14" ht="21" x14ac:dyDescent="0.4">
      <c r="A4" s="96"/>
      <c r="B4" s="57" t="s">
        <v>115</v>
      </c>
      <c r="C4" s="58" t="s">
        <v>8</v>
      </c>
      <c r="D4" s="58" t="s">
        <v>211</v>
      </c>
      <c r="E4" s="58" t="s">
        <v>193</v>
      </c>
      <c r="F4" s="58" t="s">
        <v>124</v>
      </c>
      <c r="G4" s="58" t="s">
        <v>125</v>
      </c>
      <c r="H4" s="64" t="s">
        <v>207</v>
      </c>
      <c r="I4" s="64" t="s">
        <v>208</v>
      </c>
      <c r="J4" s="64" t="s">
        <v>209</v>
      </c>
      <c r="K4" s="64" t="s">
        <v>210</v>
      </c>
      <c r="L4" s="58" t="s">
        <v>13</v>
      </c>
      <c r="M4" s="58" t="s">
        <v>63</v>
      </c>
    </row>
    <row r="5" spans="1:14" ht="21" x14ac:dyDescent="0.4">
      <c r="A5" s="97"/>
      <c r="B5" s="60"/>
      <c r="C5" s="61"/>
      <c r="D5" s="61"/>
      <c r="E5" s="61"/>
      <c r="F5" s="61"/>
      <c r="G5" s="61"/>
      <c r="H5" s="65"/>
      <c r="I5" s="65" t="s">
        <v>124</v>
      </c>
      <c r="J5" s="65"/>
      <c r="K5" s="65"/>
      <c r="L5" s="65"/>
      <c r="M5" s="65"/>
    </row>
    <row r="6" spans="1:14" ht="21" x14ac:dyDescent="0.4">
      <c r="A6" s="15"/>
      <c r="B6" s="98" t="s">
        <v>116</v>
      </c>
      <c r="C6" s="98"/>
      <c r="D6" s="98"/>
      <c r="E6" s="98"/>
      <c r="F6" s="98"/>
      <c r="G6" s="98"/>
      <c r="H6" s="98"/>
      <c r="I6" s="98"/>
      <c r="J6" s="98"/>
    </row>
    <row r="7" spans="1:14" ht="21" x14ac:dyDescent="0.4">
      <c r="A7" s="89" t="s">
        <v>205</v>
      </c>
      <c r="B7" s="49" t="s">
        <v>8</v>
      </c>
      <c r="C7" s="33">
        <v>494038.34</v>
      </c>
      <c r="D7" s="33">
        <v>40449.72</v>
      </c>
      <c r="E7" s="33">
        <v>64098.28</v>
      </c>
      <c r="F7" s="33">
        <v>112889.2</v>
      </c>
      <c r="G7" s="33">
        <v>73548.38</v>
      </c>
      <c r="H7" s="33">
        <v>71104.39</v>
      </c>
      <c r="I7" s="33">
        <v>24755.02</v>
      </c>
      <c r="J7" s="33">
        <v>73415.679999999993</v>
      </c>
      <c r="K7" s="33">
        <v>31541.99</v>
      </c>
      <c r="L7" s="33" t="s">
        <v>201</v>
      </c>
      <c r="M7" s="33">
        <v>2235.69</v>
      </c>
    </row>
    <row r="8" spans="1:14" ht="21" x14ac:dyDescent="0.4">
      <c r="A8" s="89"/>
      <c r="B8" s="48" t="s">
        <v>191</v>
      </c>
      <c r="C8" s="34">
        <v>265224.90999999997</v>
      </c>
      <c r="D8" s="34">
        <v>20194.18</v>
      </c>
      <c r="E8" s="34">
        <v>27448.76</v>
      </c>
      <c r="F8" s="34">
        <v>65838.94</v>
      </c>
      <c r="G8" s="34">
        <v>42069.49</v>
      </c>
      <c r="H8" s="34">
        <v>41907.129999999997</v>
      </c>
      <c r="I8" s="34">
        <v>17302.650000000001</v>
      </c>
      <c r="J8" s="34">
        <v>30451</v>
      </c>
      <c r="K8" s="34">
        <v>19660.189999999999</v>
      </c>
      <c r="L8" s="34" t="s">
        <v>201</v>
      </c>
      <c r="M8" s="34">
        <v>353.18</v>
      </c>
      <c r="N8" s="34"/>
    </row>
    <row r="9" spans="1:14" ht="21" x14ac:dyDescent="0.4">
      <c r="A9" s="89"/>
      <c r="B9" s="50" t="s">
        <v>192</v>
      </c>
      <c r="C9" s="34">
        <v>228813.43</v>
      </c>
      <c r="D9" s="34">
        <v>20255.55</v>
      </c>
      <c r="E9" s="34">
        <v>36649</v>
      </c>
      <c r="F9" s="34">
        <v>47050.26</v>
      </c>
      <c r="G9" s="34">
        <v>31478.89</v>
      </c>
      <c r="H9" s="34">
        <v>29197.26</v>
      </c>
      <c r="I9" s="34">
        <v>7452.36</v>
      </c>
      <c r="J9" s="34">
        <v>42965.29</v>
      </c>
      <c r="K9" s="34">
        <v>11881.79</v>
      </c>
      <c r="L9" s="34" t="s">
        <v>201</v>
      </c>
      <c r="M9" s="34">
        <v>1882.51</v>
      </c>
    </row>
    <row r="10" spans="1:14" ht="21" x14ac:dyDescent="0.4">
      <c r="A10" s="89"/>
      <c r="B10" s="91" t="s">
        <v>117</v>
      </c>
      <c r="C10" s="91"/>
      <c r="D10" s="91"/>
      <c r="E10" s="91"/>
      <c r="F10" s="91"/>
      <c r="G10" s="91"/>
      <c r="H10" s="91"/>
      <c r="I10" s="91"/>
      <c r="J10" s="91"/>
    </row>
    <row r="11" spans="1:14" ht="21" x14ac:dyDescent="0.4">
      <c r="A11" s="89"/>
      <c r="B11" s="49" t="s">
        <v>8</v>
      </c>
      <c r="C11" s="25">
        <f>C7/$C$7*100</f>
        <v>100</v>
      </c>
      <c r="D11" s="25">
        <f>D7/$C$7*100</f>
        <v>8.187566981137536</v>
      </c>
      <c r="E11" s="25">
        <f>E7/$C$7*100</f>
        <v>12.974353366987671</v>
      </c>
      <c r="F11" s="25">
        <f>F7/$C$7*100</f>
        <v>22.850291335688642</v>
      </c>
      <c r="G11" s="25">
        <f>G7/$C$7*100</f>
        <v>14.887180618411113</v>
      </c>
      <c r="H11" s="25">
        <f t="shared" ref="H11:M11" si="0">H7/$C$7*100</f>
        <v>14.392484194647725</v>
      </c>
      <c r="I11" s="25">
        <f t="shared" si="0"/>
        <v>5.0107487609160044</v>
      </c>
      <c r="J11" s="25">
        <f t="shared" si="0"/>
        <v>14.860320354893911</v>
      </c>
      <c r="K11" s="25">
        <f t="shared" si="0"/>
        <v>6.3845227072862398</v>
      </c>
      <c r="L11" s="33" t="s">
        <v>201</v>
      </c>
      <c r="M11" s="25">
        <f t="shared" si="0"/>
        <v>0.45253370416555116</v>
      </c>
    </row>
    <row r="12" spans="1:14" ht="21" x14ac:dyDescent="0.4">
      <c r="A12" s="89"/>
      <c r="B12" s="48" t="s">
        <v>191</v>
      </c>
      <c r="C12" s="20">
        <f>C8/$C$8*100</f>
        <v>100</v>
      </c>
      <c r="D12" s="20">
        <f t="shared" ref="D12:M12" si="1">D8/$C$8*100</f>
        <v>7.6139831662116508</v>
      </c>
      <c r="E12" s="20">
        <f t="shared" si="1"/>
        <v>10.349239066571839</v>
      </c>
      <c r="F12" s="20">
        <f t="shared" si="1"/>
        <v>24.823814625858486</v>
      </c>
      <c r="G12" s="20">
        <f t="shared" si="1"/>
        <v>15.861817051799548</v>
      </c>
      <c r="H12" s="20">
        <f t="shared" si="1"/>
        <v>15.800601082304071</v>
      </c>
      <c r="I12" s="20">
        <f t="shared" si="1"/>
        <v>6.5237650566079939</v>
      </c>
      <c r="J12" s="20">
        <f t="shared" si="1"/>
        <v>11.481199107580055</v>
      </c>
      <c r="K12" s="20">
        <f t="shared" si="1"/>
        <v>7.4126483820844733</v>
      </c>
      <c r="L12" s="34" t="s">
        <v>201</v>
      </c>
      <c r="M12" s="20">
        <f t="shared" si="1"/>
        <v>0.13316245446176228</v>
      </c>
    </row>
    <row r="13" spans="1:14" ht="21" x14ac:dyDescent="0.4">
      <c r="A13" s="90"/>
      <c r="B13" s="51" t="s">
        <v>192</v>
      </c>
      <c r="C13" s="22">
        <f>C9/$C$9*100</f>
        <v>100</v>
      </c>
      <c r="D13" s="22">
        <f t="shared" ref="D13:M13" si="2">D9/$C$9*100</f>
        <v>8.8524305588181598</v>
      </c>
      <c r="E13" s="22">
        <f t="shared" si="2"/>
        <v>16.016979422929854</v>
      </c>
      <c r="F13" s="22">
        <f t="shared" si="2"/>
        <v>20.562717843965718</v>
      </c>
      <c r="G13" s="22">
        <f t="shared" si="2"/>
        <v>13.757448590320944</v>
      </c>
      <c r="H13" s="22">
        <f t="shared" si="2"/>
        <v>12.760291211927552</v>
      </c>
      <c r="I13" s="22">
        <f t="shared" si="2"/>
        <v>3.2569591741184074</v>
      </c>
      <c r="J13" s="22">
        <f t="shared" si="2"/>
        <v>18.777433649764351</v>
      </c>
      <c r="K13" s="22">
        <f t="shared" si="2"/>
        <v>5.1927852311815794</v>
      </c>
      <c r="L13" s="35" t="s">
        <v>201</v>
      </c>
      <c r="M13" s="22">
        <f t="shared" si="2"/>
        <v>0.82272705758573705</v>
      </c>
    </row>
    <row r="15" spans="1:14" s="15" customFormat="1" ht="21" x14ac:dyDescent="0.4">
      <c r="A15" s="16" t="s">
        <v>202</v>
      </c>
      <c r="C15" s="16"/>
      <c r="D15" s="16"/>
      <c r="E15" s="16"/>
      <c r="F15" s="16"/>
    </row>
    <row r="16" spans="1:14" s="15" customFormat="1" ht="21" x14ac:dyDescent="0.4">
      <c r="A16" s="16" t="s">
        <v>223</v>
      </c>
      <c r="C16" s="16"/>
      <c r="D16" s="16"/>
      <c r="E16" s="16"/>
      <c r="F16" s="16"/>
    </row>
  </sheetData>
  <mergeCells count="6">
    <mergeCell ref="B6:J6"/>
    <mergeCell ref="B10:J10"/>
    <mergeCell ref="A3:A5"/>
    <mergeCell ref="A7:A13"/>
    <mergeCell ref="H3:I3"/>
    <mergeCell ref="J3:K3"/>
  </mergeCells>
  <pageMargins left="0.15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982C-5DE5-41DB-9DCC-D02472EE8C1D}">
  <dimension ref="A1:M17"/>
  <sheetViews>
    <sheetView workbookViewId="0">
      <selection activeCell="A16" sqref="A16:XFD17"/>
    </sheetView>
  </sheetViews>
  <sheetFormatPr defaultRowHeight="21" x14ac:dyDescent="0.4"/>
  <cols>
    <col min="2" max="2" width="5.8984375" style="16" customWidth="1"/>
    <col min="3" max="3" width="7.19921875" style="16" customWidth="1"/>
    <col min="4" max="4" width="11.5" style="16" customWidth="1"/>
    <col min="5" max="5" width="8.796875" style="16" bestFit="1" customWidth="1"/>
    <col min="6" max="6" width="13.296875" style="16" customWidth="1"/>
    <col min="7" max="7" width="6.8984375" style="16" customWidth="1"/>
    <col min="8" max="8" width="12.3984375" style="16" customWidth="1"/>
    <col min="9" max="9" width="13.5" style="16" customWidth="1"/>
    <col min="10" max="10" width="11.8984375" style="16" customWidth="1"/>
    <col min="11" max="11" width="12.796875" style="16" customWidth="1"/>
    <col min="12" max="12" width="13.09765625" style="16" customWidth="1"/>
    <col min="13" max="13" width="10.69921875" style="16" bestFit="1" customWidth="1"/>
  </cols>
  <sheetData>
    <row r="1" spans="1:13" x14ac:dyDescent="0.4">
      <c r="A1" s="17" t="s">
        <v>216</v>
      </c>
    </row>
    <row r="2" spans="1:13" ht="10.5" customHeight="1" x14ac:dyDescent="0.4">
      <c r="B2" s="17"/>
    </row>
    <row r="3" spans="1:13" x14ac:dyDescent="0.4">
      <c r="A3" s="71"/>
      <c r="B3" s="54"/>
      <c r="C3" s="54"/>
      <c r="D3" s="54" t="s">
        <v>14</v>
      </c>
      <c r="E3" s="54" t="s">
        <v>15</v>
      </c>
      <c r="F3" s="66" t="s">
        <v>16</v>
      </c>
      <c r="G3" s="54" t="s">
        <v>17</v>
      </c>
      <c r="H3" s="54" t="s">
        <v>18</v>
      </c>
      <c r="I3" s="54" t="s">
        <v>19</v>
      </c>
      <c r="J3" s="54" t="s">
        <v>20</v>
      </c>
      <c r="K3" s="54" t="s">
        <v>21</v>
      </c>
      <c r="L3" s="54" t="s">
        <v>22</v>
      </c>
      <c r="M3" s="54" t="s">
        <v>23</v>
      </c>
    </row>
    <row r="4" spans="1:13" x14ac:dyDescent="0.4">
      <c r="A4" s="69" t="s">
        <v>204</v>
      </c>
      <c r="B4" s="57" t="s">
        <v>115</v>
      </c>
      <c r="C4" s="58" t="s">
        <v>8</v>
      </c>
      <c r="D4" s="58" t="s">
        <v>24</v>
      </c>
      <c r="E4" s="58" t="s">
        <v>25</v>
      </c>
      <c r="F4" s="67" t="s">
        <v>26</v>
      </c>
      <c r="G4" s="58"/>
      <c r="H4" s="58" t="s">
        <v>27</v>
      </c>
      <c r="I4" s="58" t="s">
        <v>28</v>
      </c>
      <c r="J4" s="58" t="s">
        <v>29</v>
      </c>
      <c r="K4" s="58" t="s">
        <v>30</v>
      </c>
      <c r="L4" s="58" t="s">
        <v>31</v>
      </c>
      <c r="M4" s="58" t="s">
        <v>32</v>
      </c>
    </row>
    <row r="5" spans="1:13" x14ac:dyDescent="0.4">
      <c r="A5" s="69"/>
      <c r="B5" s="58"/>
      <c r="C5" s="58"/>
      <c r="D5" s="58" t="s">
        <v>33</v>
      </c>
      <c r="E5" s="58" t="s">
        <v>34</v>
      </c>
      <c r="F5" s="67" t="s">
        <v>35</v>
      </c>
      <c r="G5" s="58" t="s">
        <v>36</v>
      </c>
      <c r="H5" s="58" t="s">
        <v>37</v>
      </c>
      <c r="I5" s="58" t="s">
        <v>38</v>
      </c>
      <c r="J5" s="58" t="s">
        <v>39</v>
      </c>
      <c r="K5" s="58" t="s">
        <v>40</v>
      </c>
      <c r="L5" s="58"/>
      <c r="M5" s="58" t="s">
        <v>41</v>
      </c>
    </row>
    <row r="6" spans="1:13" x14ac:dyDescent="0.4">
      <c r="A6" s="70"/>
      <c r="B6" s="61"/>
      <c r="C6" s="61"/>
      <c r="D6" s="61" t="s">
        <v>42</v>
      </c>
      <c r="E6" s="61"/>
      <c r="F6" s="68" t="s">
        <v>43</v>
      </c>
      <c r="G6" s="61"/>
      <c r="H6" s="61"/>
      <c r="I6" s="61" t="s">
        <v>44</v>
      </c>
      <c r="J6" s="61"/>
      <c r="K6" s="61"/>
      <c r="L6" s="61"/>
      <c r="M6" s="61" t="s">
        <v>45</v>
      </c>
    </row>
    <row r="7" spans="1:13" x14ac:dyDescent="0.4">
      <c r="B7" s="98" t="s">
        <v>116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</row>
    <row r="8" spans="1:13" x14ac:dyDescent="0.4">
      <c r="A8" s="89" t="s">
        <v>205</v>
      </c>
      <c r="B8" s="49" t="s">
        <v>8</v>
      </c>
      <c r="C8" s="26">
        <v>494038.34</v>
      </c>
      <c r="D8" s="26">
        <v>14415.79</v>
      </c>
      <c r="E8" s="26">
        <v>15925.98</v>
      </c>
      <c r="F8" s="26">
        <v>16976.38</v>
      </c>
      <c r="G8" s="26">
        <v>23637.14</v>
      </c>
      <c r="H8" s="26">
        <v>98493.98</v>
      </c>
      <c r="I8" s="26">
        <v>142636.29999999999</v>
      </c>
      <c r="J8" s="26">
        <v>51322.7</v>
      </c>
      <c r="K8" s="26">
        <v>36107</v>
      </c>
      <c r="L8" s="26">
        <v>94365.52</v>
      </c>
      <c r="M8" s="26">
        <v>156.91999999999999</v>
      </c>
    </row>
    <row r="9" spans="1:13" x14ac:dyDescent="0.4">
      <c r="A9" s="89"/>
      <c r="B9" s="48" t="s">
        <v>191</v>
      </c>
      <c r="C9" s="19">
        <v>265224.90999999997</v>
      </c>
      <c r="D9" s="19">
        <v>9641.51</v>
      </c>
      <c r="E9" s="19">
        <v>6096.38</v>
      </c>
      <c r="F9" s="19">
        <v>8542.2800000000007</v>
      </c>
      <c r="G9" s="19">
        <v>6612.86</v>
      </c>
      <c r="H9" s="19">
        <v>34304.83</v>
      </c>
      <c r="I9" s="19">
        <v>81000.899999999994</v>
      </c>
      <c r="J9" s="19">
        <v>38134</v>
      </c>
      <c r="K9" s="85">
        <v>29878.37</v>
      </c>
      <c r="L9" s="19">
        <v>51013.78</v>
      </c>
      <c r="M9" s="76" t="s">
        <v>201</v>
      </c>
    </row>
    <row r="10" spans="1:13" x14ac:dyDescent="0.4">
      <c r="A10" s="89"/>
      <c r="B10" s="50" t="s">
        <v>192</v>
      </c>
      <c r="C10" s="19">
        <v>228813.43</v>
      </c>
      <c r="D10" s="19">
        <v>4774.28</v>
      </c>
      <c r="E10" s="19">
        <v>9829.61</v>
      </c>
      <c r="F10" s="19">
        <v>8434.11</v>
      </c>
      <c r="G10" s="19">
        <v>17024.28</v>
      </c>
      <c r="H10" s="19">
        <v>64189.14</v>
      </c>
      <c r="I10" s="19">
        <v>61635.4</v>
      </c>
      <c r="J10" s="19">
        <v>13188.71</v>
      </c>
      <c r="K10" s="85">
        <v>6229.26</v>
      </c>
      <c r="L10" s="19">
        <v>43351.73</v>
      </c>
      <c r="M10" s="19">
        <v>156.91999999999999</v>
      </c>
    </row>
    <row r="11" spans="1:13" x14ac:dyDescent="0.4">
      <c r="A11" s="89"/>
      <c r="B11" s="99" t="s">
        <v>117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</row>
    <row r="12" spans="1:13" x14ac:dyDescent="0.4">
      <c r="A12" s="89"/>
      <c r="B12" s="49" t="s">
        <v>8</v>
      </c>
      <c r="C12" s="25">
        <f>C8/$C$8*100</f>
        <v>100</v>
      </c>
      <c r="D12" s="25">
        <f t="shared" ref="D12:M12" si="0">D8/$C$8*100</f>
        <v>2.9179496473897149</v>
      </c>
      <c r="E12" s="25">
        <f t="shared" si="0"/>
        <v>3.2236324006756232</v>
      </c>
      <c r="F12" s="25">
        <f t="shared" si="0"/>
        <v>3.4362474782827586</v>
      </c>
      <c r="G12" s="25">
        <f t="shared" si="0"/>
        <v>4.784474824362821</v>
      </c>
      <c r="H12" s="25">
        <f t="shared" si="0"/>
        <v>19.936505332764256</v>
      </c>
      <c r="I12" s="25">
        <f t="shared" si="0"/>
        <v>28.871504183258324</v>
      </c>
      <c r="J12" s="25">
        <f t="shared" si="0"/>
        <v>10.388404268381276</v>
      </c>
      <c r="K12" s="25">
        <f t="shared" si="0"/>
        <v>7.3085420860251453</v>
      </c>
      <c r="L12" s="25">
        <f t="shared" si="0"/>
        <v>19.100849541353409</v>
      </c>
      <c r="M12" s="25">
        <f t="shared" si="0"/>
        <v>3.1762717039329376E-2</v>
      </c>
    </row>
    <row r="13" spans="1:13" x14ac:dyDescent="0.4">
      <c r="A13" s="89"/>
      <c r="B13" s="48" t="s">
        <v>191</v>
      </c>
      <c r="C13" s="20">
        <f>C9/$C$9*100</f>
        <v>100</v>
      </c>
      <c r="D13" s="20">
        <f t="shared" ref="D13:L13" si="1">D9/$C$9*100</f>
        <v>3.635220387104666</v>
      </c>
      <c r="E13" s="20">
        <f t="shared" si="1"/>
        <v>2.2985699193940725</v>
      </c>
      <c r="F13" s="20">
        <f t="shared" si="1"/>
        <v>3.2207683659879462</v>
      </c>
      <c r="G13" s="20">
        <f t="shared" si="1"/>
        <v>2.493302759533409</v>
      </c>
      <c r="H13" s="20">
        <f t="shared" si="1"/>
        <v>12.934241357646235</v>
      </c>
      <c r="I13" s="20">
        <f t="shared" si="1"/>
        <v>30.540457153892518</v>
      </c>
      <c r="J13" s="20">
        <f t="shared" si="1"/>
        <v>14.377985838509666</v>
      </c>
      <c r="K13" s="20">
        <f t="shared" si="1"/>
        <v>11.26529555613762</v>
      </c>
      <c r="L13" s="20">
        <f t="shared" si="1"/>
        <v>19.234158661793874</v>
      </c>
      <c r="M13" s="76" t="s">
        <v>201</v>
      </c>
    </row>
    <row r="14" spans="1:13" x14ac:dyDescent="0.4">
      <c r="A14" s="90"/>
      <c r="B14" s="51" t="s">
        <v>192</v>
      </c>
      <c r="C14" s="22">
        <f>C10/$C$10*100</f>
        <v>100</v>
      </c>
      <c r="D14" s="22">
        <f t="shared" ref="D14:M14" si="2">D10/$C$10*100</f>
        <v>2.0865383644657571</v>
      </c>
      <c r="E14" s="22">
        <f t="shared" si="2"/>
        <v>4.2959060576120907</v>
      </c>
      <c r="F14" s="22">
        <f t="shared" si="2"/>
        <v>3.6860205277286395</v>
      </c>
      <c r="G14" s="22">
        <f t="shared" si="2"/>
        <v>7.4402450940051894</v>
      </c>
      <c r="H14" s="22">
        <f t="shared" si="2"/>
        <v>28.053047410722353</v>
      </c>
      <c r="I14" s="22">
        <f t="shared" si="2"/>
        <v>26.936967816967737</v>
      </c>
      <c r="J14" s="22">
        <f t="shared" si="2"/>
        <v>5.7639579984444094</v>
      </c>
      <c r="K14" s="22">
        <f t="shared" si="2"/>
        <v>2.7224188720041478</v>
      </c>
      <c r="L14" s="22">
        <f t="shared" si="2"/>
        <v>18.946322337810333</v>
      </c>
      <c r="M14" s="22">
        <f t="shared" si="2"/>
        <v>6.8579890612190025E-2</v>
      </c>
    </row>
    <row r="16" spans="1:13" s="15" customFormat="1" x14ac:dyDescent="0.4">
      <c r="A16" s="16" t="s">
        <v>202</v>
      </c>
      <c r="C16" s="16"/>
      <c r="D16" s="16"/>
      <c r="E16" s="16"/>
      <c r="F16" s="16"/>
    </row>
    <row r="17" spans="1:6" s="15" customFormat="1" x14ac:dyDescent="0.4">
      <c r="A17" s="16" t="s">
        <v>223</v>
      </c>
      <c r="C17" s="16"/>
      <c r="D17" s="16"/>
      <c r="E17" s="16"/>
      <c r="F17" s="16"/>
    </row>
  </sheetData>
  <mergeCells count="3">
    <mergeCell ref="B7:M7"/>
    <mergeCell ref="B11:M11"/>
    <mergeCell ref="A8:A14"/>
  </mergeCells>
  <pageMargins left="0.17" right="0.09" top="0.51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3E11-428E-4EAB-91A2-8C781806307E}">
  <dimension ref="A1:Y16"/>
  <sheetViews>
    <sheetView workbookViewId="0">
      <selection activeCell="A15" sqref="A15:XFD16"/>
    </sheetView>
  </sheetViews>
  <sheetFormatPr defaultRowHeight="13.8" x14ac:dyDescent="0.25"/>
  <cols>
    <col min="2" max="2" width="6.8984375" customWidth="1"/>
    <col min="3" max="3" width="8.69921875" customWidth="1"/>
    <col min="4" max="4" width="11.296875" customWidth="1"/>
    <col min="5" max="5" width="8.19921875" bestFit="1" customWidth="1"/>
    <col min="6" max="6" width="8.69921875" bestFit="1" customWidth="1"/>
    <col min="7" max="7" width="9.296875" customWidth="1"/>
    <col min="8" max="8" width="11.09765625" bestFit="1" customWidth="1"/>
    <col min="9" max="9" width="8.69921875" bestFit="1" customWidth="1"/>
    <col min="10" max="10" width="12.296875" bestFit="1" customWidth="1"/>
    <col min="11" max="11" width="10.59765625" customWidth="1"/>
    <col min="12" max="12" width="14.296875" customWidth="1"/>
    <col min="13" max="13" width="12.5" customWidth="1"/>
    <col min="14" max="14" width="13.69921875" customWidth="1"/>
    <col min="15" max="15" width="14.296875" customWidth="1"/>
    <col min="16" max="16" width="13" customWidth="1"/>
    <col min="17" max="17" width="11.8984375" customWidth="1"/>
    <col min="20" max="20" width="12.8984375" customWidth="1"/>
    <col min="23" max="23" width="13.59765625" bestFit="1" customWidth="1"/>
    <col min="24" max="24" width="11.796875" bestFit="1" customWidth="1"/>
  </cols>
  <sheetData>
    <row r="1" spans="1:25" ht="21" x14ac:dyDescent="0.4">
      <c r="A1" s="17" t="s">
        <v>217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28"/>
      <c r="N1" s="28"/>
      <c r="O1" s="28"/>
      <c r="P1" s="17" t="s">
        <v>218</v>
      </c>
      <c r="Q1" s="28"/>
      <c r="S1" s="16"/>
      <c r="T1" s="16"/>
      <c r="U1" s="16"/>
      <c r="V1" s="16"/>
      <c r="W1" s="16"/>
      <c r="X1" s="16"/>
      <c r="Y1" s="16"/>
    </row>
    <row r="2" spans="1:25" ht="12.75" customHeight="1" x14ac:dyDescent="0.4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ht="21" x14ac:dyDescent="0.4">
      <c r="A3" s="95" t="s">
        <v>204</v>
      </c>
      <c r="B3" s="53"/>
      <c r="C3" s="54"/>
      <c r="D3" s="54" t="s">
        <v>46</v>
      </c>
      <c r="E3" s="54" t="s">
        <v>47</v>
      </c>
      <c r="F3" s="54" t="s">
        <v>48</v>
      </c>
      <c r="G3" s="54" t="s">
        <v>49</v>
      </c>
      <c r="H3" s="54" t="s">
        <v>50</v>
      </c>
      <c r="I3" s="54" t="s">
        <v>51</v>
      </c>
      <c r="J3" s="54" t="s">
        <v>52</v>
      </c>
      <c r="K3" s="54" t="s">
        <v>53</v>
      </c>
      <c r="L3" s="54" t="s">
        <v>54</v>
      </c>
      <c r="M3" s="54" t="s">
        <v>55</v>
      </c>
      <c r="N3" s="54" t="s">
        <v>56</v>
      </c>
      <c r="O3" s="54" t="s">
        <v>57</v>
      </c>
      <c r="P3" s="54" t="s">
        <v>57</v>
      </c>
      <c r="Q3" s="54" t="s">
        <v>57</v>
      </c>
      <c r="R3" s="54" t="s">
        <v>58</v>
      </c>
      <c r="S3" s="54" t="s">
        <v>59</v>
      </c>
      <c r="T3" s="54" t="s">
        <v>57</v>
      </c>
      <c r="U3" s="54" t="s">
        <v>60</v>
      </c>
      <c r="V3" s="54" t="s">
        <v>57</v>
      </c>
      <c r="W3" s="54" t="s">
        <v>61</v>
      </c>
      <c r="X3" s="54" t="s">
        <v>62</v>
      </c>
      <c r="Y3" s="54" t="s">
        <v>63</v>
      </c>
    </row>
    <row r="4" spans="1:25" ht="21" x14ac:dyDescent="0.4">
      <c r="A4" s="96"/>
      <c r="B4" s="57" t="s">
        <v>115</v>
      </c>
      <c r="C4" s="58" t="s">
        <v>8</v>
      </c>
      <c r="D4" s="58" t="s">
        <v>64</v>
      </c>
      <c r="E4" s="58" t="s">
        <v>65</v>
      </c>
      <c r="F4" s="58"/>
      <c r="G4" s="58" t="s">
        <v>66</v>
      </c>
      <c r="H4" s="58" t="s">
        <v>67</v>
      </c>
      <c r="I4" s="58" t="s">
        <v>68</v>
      </c>
      <c r="J4" s="58" t="s">
        <v>67</v>
      </c>
      <c r="K4" s="58" t="s">
        <v>69</v>
      </c>
      <c r="L4" s="58" t="s">
        <v>70</v>
      </c>
      <c r="M4" s="58" t="s">
        <v>67</v>
      </c>
      <c r="N4" s="58" t="s">
        <v>71</v>
      </c>
      <c r="O4" s="58" t="s">
        <v>72</v>
      </c>
      <c r="P4" s="58" t="s">
        <v>73</v>
      </c>
      <c r="Q4" s="58" t="s">
        <v>74</v>
      </c>
      <c r="R4" s="58" t="s">
        <v>75</v>
      </c>
      <c r="S4" s="58"/>
      <c r="T4" s="58" t="s">
        <v>76</v>
      </c>
      <c r="U4" s="58" t="s">
        <v>77</v>
      </c>
      <c r="V4" s="58" t="s">
        <v>78</v>
      </c>
      <c r="W4" s="58" t="s">
        <v>79</v>
      </c>
      <c r="X4" s="58" t="s">
        <v>80</v>
      </c>
      <c r="Y4" s="58"/>
    </row>
    <row r="5" spans="1:25" ht="21" x14ac:dyDescent="0.4">
      <c r="A5" s="97"/>
      <c r="B5" s="60"/>
      <c r="C5" s="61"/>
      <c r="D5" s="61" t="s">
        <v>81</v>
      </c>
      <c r="E5" s="61" t="s">
        <v>82</v>
      </c>
      <c r="F5" s="61"/>
      <c r="G5" s="61" t="s">
        <v>83</v>
      </c>
      <c r="H5" s="61" t="s">
        <v>84</v>
      </c>
      <c r="I5" s="61"/>
      <c r="J5" s="61" t="s">
        <v>85</v>
      </c>
      <c r="K5" s="61" t="s">
        <v>86</v>
      </c>
      <c r="L5" s="61" t="s">
        <v>87</v>
      </c>
      <c r="M5" s="61" t="s">
        <v>88</v>
      </c>
      <c r="N5" s="61" t="s">
        <v>89</v>
      </c>
      <c r="O5" s="61"/>
      <c r="P5" s="61"/>
      <c r="Q5" s="61"/>
      <c r="R5" s="61"/>
      <c r="S5" s="61"/>
      <c r="T5" s="61"/>
      <c r="U5" s="61" t="s">
        <v>90</v>
      </c>
      <c r="V5" s="61" t="s">
        <v>91</v>
      </c>
      <c r="W5" s="61" t="s">
        <v>92</v>
      </c>
      <c r="X5" s="61" t="s">
        <v>93</v>
      </c>
      <c r="Y5" s="61"/>
    </row>
    <row r="6" spans="1:25" ht="21" x14ac:dyDescent="0.4">
      <c r="A6" s="15"/>
      <c r="B6" s="98" t="s">
        <v>116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 t="s">
        <v>116</v>
      </c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</row>
    <row r="7" spans="1:25" s="27" customFormat="1" ht="21" x14ac:dyDescent="0.4">
      <c r="A7" s="89" t="s">
        <v>205</v>
      </c>
      <c r="B7" s="49" t="s">
        <v>8</v>
      </c>
      <c r="C7" s="29">
        <v>494038.34</v>
      </c>
      <c r="D7" s="29">
        <v>193235.52</v>
      </c>
      <c r="E7" s="29">
        <v>1170.71</v>
      </c>
      <c r="F7" s="29">
        <v>57317.91</v>
      </c>
      <c r="G7" s="29">
        <v>3328.88</v>
      </c>
      <c r="H7" s="29">
        <v>1016.97</v>
      </c>
      <c r="I7" s="29">
        <v>26160.46</v>
      </c>
      <c r="J7" s="29">
        <v>72027.56</v>
      </c>
      <c r="K7" s="29">
        <v>9430.6200000000008</v>
      </c>
      <c r="L7" s="29">
        <v>41370.99</v>
      </c>
      <c r="M7" s="29">
        <v>1752.75</v>
      </c>
      <c r="N7" s="87">
        <v>6566.31</v>
      </c>
      <c r="O7" s="29">
        <v>1819</v>
      </c>
      <c r="P7" s="29">
        <v>3156</v>
      </c>
      <c r="Q7" s="29">
        <v>5556.66</v>
      </c>
      <c r="R7" s="29">
        <v>24708.46</v>
      </c>
      <c r="S7" s="29">
        <v>9381.0400000000009</v>
      </c>
      <c r="T7" s="29">
        <v>5546.7</v>
      </c>
      <c r="U7" s="29">
        <v>9704.9699999999993</v>
      </c>
      <c r="V7" s="29">
        <v>18807.36</v>
      </c>
      <c r="W7" s="72">
        <v>1978.19</v>
      </c>
      <c r="X7" s="72" t="s">
        <v>201</v>
      </c>
      <c r="Y7" s="72" t="s">
        <v>201</v>
      </c>
    </row>
    <row r="8" spans="1:25" ht="21" x14ac:dyDescent="0.4">
      <c r="A8" s="89"/>
      <c r="B8" s="48" t="s">
        <v>191</v>
      </c>
      <c r="C8" s="30">
        <v>265224.90999999997</v>
      </c>
      <c r="D8" s="30">
        <v>111931.02</v>
      </c>
      <c r="E8" s="30">
        <v>1170.71</v>
      </c>
      <c r="F8" s="30">
        <v>32595.1</v>
      </c>
      <c r="G8" s="30">
        <v>2467.0700000000002</v>
      </c>
      <c r="H8" s="30">
        <v>839.25</v>
      </c>
      <c r="I8" s="30">
        <v>20119.330000000002</v>
      </c>
      <c r="J8" s="30">
        <v>34966.69</v>
      </c>
      <c r="K8" s="30">
        <v>6703.61</v>
      </c>
      <c r="L8" s="30">
        <v>13657</v>
      </c>
      <c r="M8" s="30">
        <v>1752.75</v>
      </c>
      <c r="N8" s="88">
        <v>3368.78</v>
      </c>
      <c r="O8" s="88">
        <v>625.11</v>
      </c>
      <c r="P8" s="88">
        <v>1190.43</v>
      </c>
      <c r="Q8" s="88">
        <v>3464.66</v>
      </c>
      <c r="R8" s="30">
        <v>12894.05</v>
      </c>
      <c r="S8" s="30">
        <v>3510.65</v>
      </c>
      <c r="T8" s="30">
        <v>351.66</v>
      </c>
      <c r="U8" s="30">
        <v>4279.45</v>
      </c>
      <c r="V8" s="88">
        <v>9337</v>
      </c>
      <c r="W8" s="73" t="s">
        <v>201</v>
      </c>
      <c r="X8" s="73" t="s">
        <v>201</v>
      </c>
      <c r="Y8" s="73" t="s">
        <v>201</v>
      </c>
    </row>
    <row r="9" spans="1:25" ht="21" x14ac:dyDescent="0.4">
      <c r="A9" s="89"/>
      <c r="B9" s="50" t="s">
        <v>192</v>
      </c>
      <c r="C9" s="30">
        <v>228813.43</v>
      </c>
      <c r="D9" s="30">
        <v>81304.5</v>
      </c>
      <c r="E9" s="73" t="s">
        <v>201</v>
      </c>
      <c r="F9" s="30">
        <v>24722.81</v>
      </c>
      <c r="G9" s="30">
        <v>861.81</v>
      </c>
      <c r="H9" s="30">
        <v>177.72</v>
      </c>
      <c r="I9" s="30">
        <v>6041.13</v>
      </c>
      <c r="J9" s="30">
        <v>37060.870000000003</v>
      </c>
      <c r="K9" s="30">
        <v>2727.01</v>
      </c>
      <c r="L9" s="30">
        <v>27713.99</v>
      </c>
      <c r="M9" s="73" t="s">
        <v>201</v>
      </c>
      <c r="N9" s="88">
        <v>3197</v>
      </c>
      <c r="O9" s="88">
        <v>1194.47</v>
      </c>
      <c r="P9" s="88">
        <v>1966.28</v>
      </c>
      <c r="Q9" s="88">
        <v>2092</v>
      </c>
      <c r="R9" s="30">
        <v>11814.4</v>
      </c>
      <c r="S9" s="30">
        <v>5870.39</v>
      </c>
      <c r="T9" s="30">
        <v>5195.04</v>
      </c>
      <c r="U9" s="30">
        <v>5425.52</v>
      </c>
      <c r="V9" s="88">
        <v>9469.7800000000007</v>
      </c>
      <c r="W9" s="73">
        <v>1978.19</v>
      </c>
      <c r="X9" s="73" t="s">
        <v>201</v>
      </c>
      <c r="Y9" s="73" t="s">
        <v>201</v>
      </c>
    </row>
    <row r="10" spans="1:25" ht="21" x14ac:dyDescent="0.4">
      <c r="A10" s="89"/>
      <c r="B10" s="99" t="s">
        <v>117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99" t="s">
        <v>117</v>
      </c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</row>
    <row r="11" spans="1:25" s="27" customFormat="1" ht="21" x14ac:dyDescent="0.4">
      <c r="A11" s="89"/>
      <c r="B11" s="49" t="s">
        <v>8</v>
      </c>
      <c r="C11" s="25">
        <f>C7/$C$7*100</f>
        <v>100</v>
      </c>
      <c r="D11" s="25">
        <f t="shared" ref="D11:W11" si="0">D7/$C$7*100</f>
        <v>39.113466375909198</v>
      </c>
      <c r="E11" s="25">
        <f t="shared" si="0"/>
        <v>0.23696743860000827</v>
      </c>
      <c r="F11" s="25">
        <f t="shared" si="0"/>
        <v>11.601915349322889</v>
      </c>
      <c r="G11" s="25">
        <f t="shared" si="0"/>
        <v>0.67381005287970164</v>
      </c>
      <c r="H11" s="25">
        <f t="shared" si="0"/>
        <v>0.20584839630057861</v>
      </c>
      <c r="I11" s="25">
        <f t="shared" si="0"/>
        <v>5.2952287063388637</v>
      </c>
      <c r="J11" s="25">
        <f t="shared" si="0"/>
        <v>14.579346210255665</v>
      </c>
      <c r="K11" s="25">
        <f t="shared" si="0"/>
        <v>1.9088842376079558</v>
      </c>
      <c r="L11" s="25">
        <f t="shared" si="0"/>
        <v>8.3740444112090575</v>
      </c>
      <c r="M11" s="25">
        <f t="shared" si="0"/>
        <v>0.35478015734568291</v>
      </c>
      <c r="N11" s="25">
        <f t="shared" si="0"/>
        <v>1.3291093966512801</v>
      </c>
      <c r="O11" s="25">
        <f t="shared" si="0"/>
        <v>0.36819004776026087</v>
      </c>
      <c r="P11" s="25">
        <f t="shared" si="0"/>
        <v>0.63881681733446027</v>
      </c>
      <c r="Q11" s="25">
        <f t="shared" si="0"/>
        <v>1.1247426667331122</v>
      </c>
      <c r="R11" s="25">
        <f t="shared" si="0"/>
        <v>5.0013243911393594</v>
      </c>
      <c r="S11" s="25">
        <f t="shared" si="0"/>
        <v>1.8988485792418459</v>
      </c>
      <c r="T11" s="25">
        <f t="shared" si="0"/>
        <v>1.1227266288685205</v>
      </c>
      <c r="U11" s="25">
        <f t="shared" si="0"/>
        <v>1.9644163649323247</v>
      </c>
      <c r="V11" s="25">
        <f t="shared" si="0"/>
        <v>3.8068624390568551</v>
      </c>
      <c r="W11" s="25">
        <f t="shared" si="0"/>
        <v>0.4004122433088898</v>
      </c>
      <c r="X11" s="72" t="s">
        <v>201</v>
      </c>
      <c r="Y11" s="72" t="s">
        <v>201</v>
      </c>
    </row>
    <row r="12" spans="1:25" ht="21" x14ac:dyDescent="0.4">
      <c r="A12" s="89"/>
      <c r="B12" s="48" t="s">
        <v>191</v>
      </c>
      <c r="C12" s="20">
        <f>C8/$C$8*100</f>
        <v>100</v>
      </c>
      <c r="D12" s="20">
        <f t="shared" ref="D12:V12" si="1">D8/$C$8*100</f>
        <v>42.202302943565897</v>
      </c>
      <c r="E12" s="20">
        <f t="shared" si="1"/>
        <v>0.44140273249597867</v>
      </c>
      <c r="F12" s="20">
        <f t="shared" si="1"/>
        <v>12.289607337410352</v>
      </c>
      <c r="G12" s="20">
        <f t="shared" si="1"/>
        <v>0.93018035146095446</v>
      </c>
      <c r="H12" s="20">
        <f t="shared" si="1"/>
        <v>0.31642955407167456</v>
      </c>
      <c r="I12" s="20">
        <f t="shared" si="1"/>
        <v>7.585761835115715</v>
      </c>
      <c r="J12" s="20">
        <f t="shared" si="1"/>
        <v>13.183788053693752</v>
      </c>
      <c r="K12" s="20">
        <f t="shared" si="1"/>
        <v>2.5275190026457168</v>
      </c>
      <c r="L12" s="20">
        <f t="shared" si="1"/>
        <v>5.1492146797222036</v>
      </c>
      <c r="M12" s="20">
        <f>M8/$C$8*100</f>
        <v>0.66085421614432827</v>
      </c>
      <c r="N12" s="20">
        <f t="shared" si="1"/>
        <v>1.2701597297176954</v>
      </c>
      <c r="O12" s="20">
        <f t="shared" si="1"/>
        <v>0.23569053148137561</v>
      </c>
      <c r="P12" s="20">
        <f t="shared" si="1"/>
        <v>0.44883793155024548</v>
      </c>
      <c r="Q12" s="20">
        <f t="shared" si="1"/>
        <v>1.3063101802918891</v>
      </c>
      <c r="R12" s="20">
        <f t="shared" si="1"/>
        <v>4.8615531625592787</v>
      </c>
      <c r="S12" s="20">
        <f t="shared" si="1"/>
        <v>1.3236501805203744</v>
      </c>
      <c r="T12" s="20">
        <f t="shared" si="1"/>
        <v>0.13258935595453686</v>
      </c>
      <c r="U12" s="20">
        <f t="shared" si="1"/>
        <v>1.6135173728591332</v>
      </c>
      <c r="V12" s="20">
        <f t="shared" si="1"/>
        <v>3.520408396028865</v>
      </c>
      <c r="W12" s="73" t="s">
        <v>201</v>
      </c>
      <c r="X12" s="73" t="s">
        <v>201</v>
      </c>
      <c r="Y12" s="73" t="s">
        <v>201</v>
      </c>
    </row>
    <row r="13" spans="1:25" ht="21" x14ac:dyDescent="0.4">
      <c r="A13" s="90"/>
      <c r="B13" s="51" t="s">
        <v>192</v>
      </c>
      <c r="C13" s="22">
        <f>C9/$C$9*100</f>
        <v>100</v>
      </c>
      <c r="D13" s="22">
        <f t="shared" ref="D13:W13" si="2">D9/$C$9*100</f>
        <v>35.533097860558271</v>
      </c>
      <c r="E13" s="74" t="s">
        <v>201</v>
      </c>
      <c r="F13" s="22">
        <f t="shared" si="2"/>
        <v>10.804789736336719</v>
      </c>
      <c r="G13" s="22">
        <f t="shared" si="2"/>
        <v>0.37664310176199012</v>
      </c>
      <c r="H13" s="22">
        <f t="shared" si="2"/>
        <v>7.7670266120305961E-2</v>
      </c>
      <c r="I13" s="22">
        <f t="shared" si="2"/>
        <v>2.6401990477569437</v>
      </c>
      <c r="J13" s="22">
        <f t="shared" si="2"/>
        <v>16.196981969109071</v>
      </c>
      <c r="K13" s="22">
        <f t="shared" si="2"/>
        <v>1.1918050439609249</v>
      </c>
      <c r="L13" s="22">
        <f t="shared" si="2"/>
        <v>12.112046919623557</v>
      </c>
      <c r="M13" s="74" t="s">
        <v>201</v>
      </c>
      <c r="N13" s="22">
        <f t="shared" si="2"/>
        <v>1.3972081970887811</v>
      </c>
      <c r="O13" s="22">
        <f t="shared" si="2"/>
        <v>0.52202792467207892</v>
      </c>
      <c r="P13" s="22">
        <f t="shared" si="2"/>
        <v>0.85933767087010582</v>
      </c>
      <c r="Q13" s="22">
        <f t="shared" si="2"/>
        <v>0.91428199822012202</v>
      </c>
      <c r="R13" s="22">
        <f t="shared" si="2"/>
        <v>5.1633332886098513</v>
      </c>
      <c r="S13" s="22">
        <f t="shared" si="2"/>
        <v>2.5655793018792648</v>
      </c>
      <c r="T13" s="22">
        <f t="shared" si="2"/>
        <v>2.2704261721001253</v>
      </c>
      <c r="U13" s="22">
        <f t="shared" si="2"/>
        <v>2.3711545253265949</v>
      </c>
      <c r="V13" s="22">
        <f t="shared" si="2"/>
        <v>4.1386469316945256</v>
      </c>
      <c r="W13" s="22">
        <f t="shared" si="2"/>
        <v>0.86454278492307035</v>
      </c>
      <c r="X13" s="74" t="s">
        <v>201</v>
      </c>
      <c r="Y13" s="74" t="s">
        <v>201</v>
      </c>
    </row>
    <row r="15" spans="1:25" s="15" customFormat="1" ht="21" x14ac:dyDescent="0.4">
      <c r="A15" s="16" t="s">
        <v>202</v>
      </c>
      <c r="C15" s="16"/>
      <c r="D15" s="16"/>
      <c r="E15" s="16"/>
      <c r="F15" s="16"/>
    </row>
    <row r="16" spans="1:25" s="15" customFormat="1" ht="21" x14ac:dyDescent="0.4">
      <c r="A16" s="16" t="s">
        <v>223</v>
      </c>
      <c r="C16" s="16"/>
      <c r="D16" s="16"/>
      <c r="E16" s="16"/>
      <c r="F16" s="16"/>
    </row>
  </sheetData>
  <mergeCells count="6">
    <mergeCell ref="B6:M6"/>
    <mergeCell ref="N6:Y6"/>
    <mergeCell ref="B10:M10"/>
    <mergeCell ref="N10:Y10"/>
    <mergeCell ref="A3:A5"/>
    <mergeCell ref="A7:A13"/>
  </mergeCells>
  <pageMargins left="0.21" right="0.17" top="0.75" bottom="0.75" header="0.3" footer="0.3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FD645-1846-4C24-91C2-B0037FDA1F8E}">
  <dimension ref="A1:I15"/>
  <sheetViews>
    <sheetView workbookViewId="0">
      <selection activeCell="A14" sqref="A14:XFD15"/>
    </sheetView>
  </sheetViews>
  <sheetFormatPr defaultRowHeight="13.8" x14ac:dyDescent="0.25"/>
  <cols>
    <col min="2" max="2" width="7.3984375" customWidth="1"/>
    <col min="3" max="3" width="8" customWidth="1"/>
    <col min="5" max="5" width="11.19921875" bestFit="1" customWidth="1"/>
    <col min="6" max="6" width="11.09765625" bestFit="1" customWidth="1"/>
    <col min="7" max="7" width="11.796875" customWidth="1"/>
    <col min="8" max="8" width="11.19921875" customWidth="1"/>
    <col min="9" max="9" width="11.5" customWidth="1"/>
  </cols>
  <sheetData>
    <row r="1" spans="1:9" ht="21" x14ac:dyDescent="0.4">
      <c r="A1" s="17" t="s">
        <v>219</v>
      </c>
    </row>
    <row r="2" spans="1:9" ht="21" x14ac:dyDescent="0.4">
      <c r="B2" s="17"/>
    </row>
    <row r="3" spans="1:9" ht="21" x14ac:dyDescent="0.4">
      <c r="A3" s="75"/>
      <c r="B3" s="53"/>
      <c r="C3" s="92" t="s">
        <v>8</v>
      </c>
      <c r="D3" s="92" t="s">
        <v>126</v>
      </c>
      <c r="E3" s="92" t="s">
        <v>127</v>
      </c>
      <c r="F3" s="92" t="s">
        <v>128</v>
      </c>
      <c r="G3" s="92" t="s">
        <v>129</v>
      </c>
      <c r="H3" s="56" t="s">
        <v>130</v>
      </c>
      <c r="I3" s="92" t="s">
        <v>131</v>
      </c>
    </row>
    <row r="4" spans="1:9" ht="21" x14ac:dyDescent="0.4">
      <c r="A4" s="60" t="s">
        <v>204</v>
      </c>
      <c r="B4" s="60" t="s">
        <v>115</v>
      </c>
      <c r="C4" s="93"/>
      <c r="D4" s="93"/>
      <c r="E4" s="93"/>
      <c r="F4" s="93"/>
      <c r="G4" s="93"/>
      <c r="H4" s="62" t="s">
        <v>132</v>
      </c>
      <c r="I4" s="93"/>
    </row>
    <row r="5" spans="1:9" ht="21" x14ac:dyDescent="0.4">
      <c r="B5" s="91" t="s">
        <v>116</v>
      </c>
      <c r="C5" s="91"/>
      <c r="D5" s="91"/>
      <c r="E5" s="91"/>
      <c r="F5" s="91"/>
      <c r="G5" s="91"/>
      <c r="H5" s="91"/>
      <c r="I5" s="91"/>
    </row>
    <row r="6" spans="1:9" ht="21" x14ac:dyDescent="0.4">
      <c r="A6" s="89" t="s">
        <v>205</v>
      </c>
      <c r="B6" s="49" t="s">
        <v>8</v>
      </c>
      <c r="C6" s="33">
        <v>494038.34</v>
      </c>
      <c r="D6" s="33">
        <v>14756.04</v>
      </c>
      <c r="E6" s="33">
        <v>43181.32</v>
      </c>
      <c r="F6" s="33">
        <v>172476.94</v>
      </c>
      <c r="G6" s="33">
        <v>170973.81</v>
      </c>
      <c r="H6" s="33">
        <v>92493.32</v>
      </c>
      <c r="I6" s="33">
        <v>156.91999999999999</v>
      </c>
    </row>
    <row r="7" spans="1:9" ht="21" x14ac:dyDescent="0.4">
      <c r="A7" s="89"/>
      <c r="B7" s="48" t="s">
        <v>191</v>
      </c>
      <c r="C7" s="34">
        <v>265224.90999999997</v>
      </c>
      <c r="D7" s="34">
        <v>8413.7900000000009</v>
      </c>
      <c r="E7" s="34">
        <v>20851.45</v>
      </c>
      <c r="F7" s="34">
        <v>99972.96</v>
      </c>
      <c r="G7" s="34">
        <v>89923.1</v>
      </c>
      <c r="H7" s="34">
        <v>46063.63</v>
      </c>
      <c r="I7" s="34" t="s">
        <v>201</v>
      </c>
    </row>
    <row r="8" spans="1:9" ht="21" x14ac:dyDescent="0.4">
      <c r="A8" s="89"/>
      <c r="B8" s="50" t="s">
        <v>192</v>
      </c>
      <c r="C8" s="34">
        <v>228813.43</v>
      </c>
      <c r="D8" s="34">
        <v>6342.25</v>
      </c>
      <c r="E8" s="34">
        <v>22329.88</v>
      </c>
      <c r="F8" s="34">
        <v>72503.98</v>
      </c>
      <c r="G8" s="34">
        <v>81050.710000000006</v>
      </c>
      <c r="H8" s="34">
        <v>46429</v>
      </c>
      <c r="I8" s="34">
        <v>156.91999999999999</v>
      </c>
    </row>
    <row r="9" spans="1:9" ht="21" x14ac:dyDescent="0.4">
      <c r="A9" s="89"/>
      <c r="B9" s="91" t="s">
        <v>117</v>
      </c>
      <c r="C9" s="91"/>
      <c r="D9" s="91"/>
      <c r="E9" s="91"/>
      <c r="F9" s="91"/>
      <c r="G9" s="91"/>
      <c r="H9" s="91"/>
      <c r="I9" s="91"/>
    </row>
    <row r="10" spans="1:9" ht="21" x14ac:dyDescent="0.4">
      <c r="A10" s="89"/>
      <c r="B10" s="49" t="s">
        <v>8</v>
      </c>
      <c r="C10" s="25">
        <f>C6/$C$6*100</f>
        <v>100</v>
      </c>
      <c r="D10" s="25">
        <f t="shared" ref="D10:I10" si="0">D6/$C$6*100</f>
        <v>2.986820820424585</v>
      </c>
      <c r="E10" s="25">
        <f t="shared" si="0"/>
        <v>8.7404795344426098</v>
      </c>
      <c r="F10" s="25">
        <f t="shared" si="0"/>
        <v>34.911650784026193</v>
      </c>
      <c r="G10" s="25">
        <f t="shared" si="0"/>
        <v>34.607397069628234</v>
      </c>
      <c r="H10" s="25">
        <f>H6/$C$6*100</f>
        <v>18.721891098573444</v>
      </c>
      <c r="I10" s="25">
        <f t="shared" si="0"/>
        <v>3.1762717039329376E-2</v>
      </c>
    </row>
    <row r="11" spans="1:9" ht="21" x14ac:dyDescent="0.4">
      <c r="A11" s="89"/>
      <c r="B11" s="48" t="s">
        <v>191</v>
      </c>
      <c r="C11" s="20">
        <f>C7/$C$7*100</f>
        <v>100</v>
      </c>
      <c r="D11" s="20">
        <f t="shared" ref="D11:G11" si="1">D7/$C$7*100</f>
        <v>3.1723226902028174</v>
      </c>
      <c r="E11" s="20">
        <f t="shared" si="1"/>
        <v>7.8617992555827438</v>
      </c>
      <c r="F11" s="20">
        <f t="shared" si="1"/>
        <v>37.693654038755263</v>
      </c>
      <c r="G11" s="20">
        <f t="shared" si="1"/>
        <v>33.904469983607505</v>
      </c>
      <c r="H11" s="20">
        <f>H7/$C$7*100</f>
        <v>17.367761572621518</v>
      </c>
      <c r="I11" s="34" t="s">
        <v>201</v>
      </c>
    </row>
    <row r="12" spans="1:9" ht="21" x14ac:dyDescent="0.4">
      <c r="A12" s="90"/>
      <c r="B12" s="51" t="s">
        <v>192</v>
      </c>
      <c r="C12" s="22">
        <f>C8/$C$8*100</f>
        <v>100</v>
      </c>
      <c r="D12" s="22">
        <f t="shared" ref="D12:I12" si="2">D8/$C$8*100</f>
        <v>2.7717997147282833</v>
      </c>
      <c r="E12" s="22">
        <f t="shared" si="2"/>
        <v>9.7589901082292254</v>
      </c>
      <c r="F12" s="22">
        <f t="shared" si="2"/>
        <v>31.686942501583061</v>
      </c>
      <c r="G12" s="22">
        <f t="shared" si="2"/>
        <v>35.422182168240738</v>
      </c>
      <c r="H12" s="22">
        <f>H8/$C$8*100</f>
        <v>20.291204060880517</v>
      </c>
      <c r="I12" s="22">
        <f t="shared" si="2"/>
        <v>6.8579890612190025E-2</v>
      </c>
    </row>
    <row r="14" spans="1:9" s="15" customFormat="1" ht="21" x14ac:dyDescent="0.4">
      <c r="A14" s="16" t="s">
        <v>202</v>
      </c>
      <c r="C14" s="16"/>
      <c r="D14" s="16"/>
      <c r="E14" s="16"/>
      <c r="F14" s="16"/>
    </row>
    <row r="15" spans="1:9" s="15" customFormat="1" ht="21" x14ac:dyDescent="0.4">
      <c r="A15" s="16" t="s">
        <v>223</v>
      </c>
      <c r="C15" s="16"/>
      <c r="D15" s="16"/>
      <c r="E15" s="16"/>
      <c r="F15" s="16"/>
    </row>
  </sheetData>
  <mergeCells count="9">
    <mergeCell ref="A6:A12"/>
    <mergeCell ref="B9:I9"/>
    <mergeCell ref="B5:I5"/>
    <mergeCell ref="C3:C4"/>
    <mergeCell ref="D3:D4"/>
    <mergeCell ref="E3:E4"/>
    <mergeCell ref="F3:F4"/>
    <mergeCell ref="G3:G4"/>
    <mergeCell ref="I3:I4"/>
  </mergeCells>
  <pageMargins left="0.41" right="0.4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DD45-3C58-48D2-91EA-AD26EC38D768}">
  <dimension ref="A1:L16"/>
  <sheetViews>
    <sheetView workbookViewId="0">
      <selection activeCell="A14" sqref="A14:XFD15"/>
    </sheetView>
  </sheetViews>
  <sheetFormatPr defaultRowHeight="13.8" x14ac:dyDescent="0.25"/>
  <cols>
    <col min="2" max="2" width="5.5" customWidth="1"/>
    <col min="3" max="3" width="7.19921875" customWidth="1"/>
    <col min="5" max="5" width="7.5" customWidth="1"/>
    <col min="11" max="11" width="11.296875" customWidth="1"/>
  </cols>
  <sheetData>
    <row r="1" spans="1:12" ht="21" x14ac:dyDescent="0.4">
      <c r="A1" s="17" t="s">
        <v>220</v>
      </c>
    </row>
    <row r="2" spans="1:12" ht="21" x14ac:dyDescent="0.4">
      <c r="B2" s="17"/>
    </row>
    <row r="3" spans="1:12" ht="21" x14ac:dyDescent="0.25">
      <c r="A3" s="75"/>
      <c r="B3" s="101" t="s">
        <v>115</v>
      </c>
      <c r="C3" s="92" t="s">
        <v>8</v>
      </c>
      <c r="D3" s="56" t="s">
        <v>133</v>
      </c>
      <c r="E3" s="56" t="s">
        <v>134</v>
      </c>
      <c r="F3" s="56" t="s">
        <v>135</v>
      </c>
      <c r="G3" s="56" t="s">
        <v>136</v>
      </c>
      <c r="H3" s="56" t="s">
        <v>137</v>
      </c>
      <c r="I3" s="56" t="s">
        <v>138</v>
      </c>
      <c r="J3" s="56" t="s">
        <v>139</v>
      </c>
      <c r="K3" s="56" t="s">
        <v>140</v>
      </c>
    </row>
    <row r="4" spans="1:12" ht="21" x14ac:dyDescent="0.4">
      <c r="A4" s="60" t="s">
        <v>204</v>
      </c>
      <c r="B4" s="102"/>
      <c r="C4" s="93"/>
      <c r="D4" s="62" t="s">
        <v>141</v>
      </c>
      <c r="E4" s="62" t="s">
        <v>142</v>
      </c>
      <c r="F4" s="62" t="s">
        <v>142</v>
      </c>
      <c r="G4" s="62" t="s">
        <v>142</v>
      </c>
      <c r="H4" s="62" t="s">
        <v>142</v>
      </c>
      <c r="I4" s="62" t="s">
        <v>142</v>
      </c>
      <c r="J4" s="62" t="s">
        <v>142</v>
      </c>
      <c r="K4" s="62" t="s">
        <v>7</v>
      </c>
    </row>
    <row r="5" spans="1:12" ht="21" x14ac:dyDescent="0.4">
      <c r="B5" s="98" t="s">
        <v>116</v>
      </c>
      <c r="C5" s="98"/>
      <c r="D5" s="98"/>
      <c r="E5" s="98"/>
      <c r="F5" s="98"/>
      <c r="G5" s="98"/>
      <c r="H5" s="98"/>
      <c r="I5" s="98"/>
    </row>
    <row r="6" spans="1:12" ht="21" x14ac:dyDescent="0.4">
      <c r="A6" s="89" t="s">
        <v>205</v>
      </c>
      <c r="B6" s="49" t="s">
        <v>8</v>
      </c>
      <c r="C6" s="33">
        <v>494038.34</v>
      </c>
      <c r="D6" s="33">
        <v>5337.22</v>
      </c>
      <c r="E6" s="33">
        <v>2166</v>
      </c>
      <c r="F6" s="33">
        <v>9763.1</v>
      </c>
      <c r="G6" s="33">
        <v>34969.33</v>
      </c>
      <c r="H6" s="33">
        <v>31993.33</v>
      </c>
      <c r="I6" s="33">
        <v>48974.05</v>
      </c>
      <c r="J6" s="33">
        <v>234577.67</v>
      </c>
      <c r="K6" s="33">
        <v>126258.37</v>
      </c>
      <c r="L6" s="33"/>
    </row>
    <row r="7" spans="1:12" ht="21" x14ac:dyDescent="0.4">
      <c r="A7" s="89"/>
      <c r="B7" s="48" t="s">
        <v>191</v>
      </c>
      <c r="C7" s="34">
        <v>265224.90999999997</v>
      </c>
      <c r="D7" s="34">
        <v>2775.89</v>
      </c>
      <c r="E7" s="34">
        <v>546.64</v>
      </c>
      <c r="F7" s="34">
        <v>4475.8</v>
      </c>
      <c r="G7" s="34">
        <v>20847.11</v>
      </c>
      <c r="H7" s="34">
        <v>16170.96</v>
      </c>
      <c r="I7" s="34">
        <v>21334.6</v>
      </c>
      <c r="J7" s="34">
        <v>131388.14000000001</v>
      </c>
      <c r="K7" s="34">
        <v>67685</v>
      </c>
    </row>
    <row r="8" spans="1:12" ht="21" x14ac:dyDescent="0.4">
      <c r="A8" s="89"/>
      <c r="B8" s="50" t="s">
        <v>192</v>
      </c>
      <c r="C8" s="34">
        <v>228813.43</v>
      </c>
      <c r="D8" s="34">
        <v>2561.31</v>
      </c>
      <c r="E8" s="34">
        <v>1618.63</v>
      </c>
      <c r="F8" s="34">
        <v>5287.3</v>
      </c>
      <c r="G8" s="34">
        <v>14122.22</v>
      </c>
      <c r="H8" s="34">
        <v>15822.38</v>
      </c>
      <c r="I8" s="34">
        <v>27639.46</v>
      </c>
      <c r="J8" s="34">
        <v>103189.53</v>
      </c>
      <c r="K8" s="34">
        <v>58572.6</v>
      </c>
    </row>
    <row r="9" spans="1:12" ht="21" x14ac:dyDescent="0.4">
      <c r="A9" s="89"/>
      <c r="B9" s="91" t="s">
        <v>117</v>
      </c>
      <c r="C9" s="91"/>
      <c r="D9" s="91"/>
      <c r="E9" s="91"/>
      <c r="F9" s="91"/>
      <c r="G9" s="91"/>
      <c r="H9" s="91"/>
      <c r="I9" s="91"/>
      <c r="J9" s="91"/>
    </row>
    <row r="10" spans="1:12" ht="21" x14ac:dyDescent="0.4">
      <c r="A10" s="89"/>
      <c r="B10" s="49" t="s">
        <v>8</v>
      </c>
      <c r="C10" s="25">
        <f>C6/$C$6*100</f>
        <v>100</v>
      </c>
      <c r="D10" s="25">
        <f t="shared" ref="D10:G10" si="0">D6/$C$6*100</f>
        <v>1.0803250614112256</v>
      </c>
      <c r="E10" s="25">
        <f t="shared" si="0"/>
        <v>0.4384275115166163</v>
      </c>
      <c r="F10" s="25">
        <f t="shared" si="0"/>
        <v>1.9761826582123161</v>
      </c>
      <c r="G10" s="25">
        <f t="shared" si="0"/>
        <v>7.0782623874900068</v>
      </c>
      <c r="H10" s="25">
        <f>H6/$C$6*100</f>
        <v>6.475879989395156</v>
      </c>
      <c r="I10" s="25">
        <f t="shared" ref="I10:K10" si="1">I6/$C$6*100</f>
        <v>9.9130059420084677</v>
      </c>
      <c r="J10" s="25">
        <f t="shared" si="1"/>
        <v>47.481673183502316</v>
      </c>
      <c r="K10" s="25">
        <f t="shared" si="1"/>
        <v>25.556391028275254</v>
      </c>
    </row>
    <row r="11" spans="1:12" ht="21" x14ac:dyDescent="0.4">
      <c r="A11" s="89"/>
      <c r="B11" s="48" t="s">
        <v>191</v>
      </c>
      <c r="C11" s="20">
        <f>C7/$C$7*100</f>
        <v>100</v>
      </c>
      <c r="D11" s="20">
        <f t="shared" ref="D11:G11" si="2">D7/$C$7*100</f>
        <v>1.0466173784355324</v>
      </c>
      <c r="E11" s="20">
        <f t="shared" si="2"/>
        <v>0.20610432104586257</v>
      </c>
      <c r="F11" s="20">
        <f t="shared" si="2"/>
        <v>1.6875488806839449</v>
      </c>
      <c r="G11" s="20">
        <f t="shared" si="2"/>
        <v>7.860162908529218</v>
      </c>
      <c r="H11" s="20">
        <f>H7/$C$7*100</f>
        <v>6.0970743660540787</v>
      </c>
      <c r="I11" s="20">
        <f t="shared" ref="I11:K11" si="3">I7/$C$7*100</f>
        <v>8.0439654027971965</v>
      </c>
      <c r="J11" s="20">
        <f t="shared" si="3"/>
        <v>49.538386119162041</v>
      </c>
      <c r="K11" s="20">
        <f t="shared" si="3"/>
        <v>25.519850303653609</v>
      </c>
    </row>
    <row r="12" spans="1:12" ht="21" x14ac:dyDescent="0.4">
      <c r="A12" s="90"/>
      <c r="B12" s="51" t="s">
        <v>192</v>
      </c>
      <c r="C12" s="22">
        <f>C8/$C$8*100</f>
        <v>100</v>
      </c>
      <c r="D12" s="22">
        <f t="shared" ref="D12:G12" si="4">D8/$C$8*100</f>
        <v>1.1193879659948283</v>
      </c>
      <c r="E12" s="22">
        <f t="shared" si="4"/>
        <v>0.70740165907219699</v>
      </c>
      <c r="F12" s="22">
        <f t="shared" si="4"/>
        <v>2.3107472319260283</v>
      </c>
      <c r="G12" s="22">
        <f t="shared" si="4"/>
        <v>6.1719366734723575</v>
      </c>
      <c r="H12" s="22">
        <f>H8/$C$8*100</f>
        <v>6.9149699823126642</v>
      </c>
      <c r="I12" s="22">
        <f t="shared" ref="I12:K12" si="5">I8/$C$8*100</f>
        <v>12.079474530843754</v>
      </c>
      <c r="J12" s="22">
        <f t="shared" si="5"/>
        <v>45.097671932980511</v>
      </c>
      <c r="K12" s="22">
        <f t="shared" si="5"/>
        <v>25.598410023397665</v>
      </c>
    </row>
    <row r="14" spans="1:12" s="15" customFormat="1" ht="21" x14ac:dyDescent="0.4">
      <c r="A14" s="16" t="s">
        <v>202</v>
      </c>
      <c r="C14" s="16"/>
      <c r="D14" s="16"/>
      <c r="E14" s="16"/>
      <c r="F14" s="16"/>
    </row>
    <row r="15" spans="1:12" s="15" customFormat="1" ht="21" x14ac:dyDescent="0.4">
      <c r="A15" s="16" t="s">
        <v>223</v>
      </c>
      <c r="C15" s="16"/>
      <c r="D15" s="16"/>
      <c r="E15" s="16"/>
      <c r="F15" s="16"/>
    </row>
    <row r="16" spans="1:12" x14ac:dyDescent="0.25">
      <c r="K16" s="79"/>
    </row>
  </sheetData>
  <mergeCells count="5">
    <mergeCell ref="B5:I5"/>
    <mergeCell ref="B9:J9"/>
    <mergeCell ref="C3:C4"/>
    <mergeCell ref="B3:B4"/>
    <mergeCell ref="A6:A12"/>
  </mergeCells>
  <pageMargins left="0.42" right="0.3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0E193-56C5-4885-82B2-85EDE599F9D3}">
  <dimension ref="A1:M14"/>
  <sheetViews>
    <sheetView workbookViewId="0">
      <selection activeCell="A3" sqref="A3:K4"/>
    </sheetView>
  </sheetViews>
  <sheetFormatPr defaultRowHeight="13.8" x14ac:dyDescent="0.25"/>
  <cols>
    <col min="1" max="1" width="35.8984375" customWidth="1"/>
    <col min="2" max="2" width="5.8984375" bestFit="1" customWidth="1"/>
    <col min="3" max="3" width="10.59765625" customWidth="1"/>
    <col min="7" max="7" width="5.8984375" hidden="1" customWidth="1"/>
    <col min="8" max="8" width="10.59765625" customWidth="1"/>
    <col min="9" max="11" width="0" hidden="1" customWidth="1"/>
  </cols>
  <sheetData>
    <row r="1" spans="1:13" ht="21" x14ac:dyDescent="0.4">
      <c r="A1" s="17" t="s">
        <v>221</v>
      </c>
      <c r="B1" s="17"/>
      <c r="G1" s="17"/>
    </row>
    <row r="3" spans="1:13" ht="21" x14ac:dyDescent="0.25">
      <c r="A3" s="108" t="s">
        <v>143</v>
      </c>
      <c r="B3" s="109" t="s">
        <v>227</v>
      </c>
      <c r="C3" s="109"/>
      <c r="D3" s="109"/>
      <c r="E3" s="109"/>
      <c r="F3" s="109"/>
      <c r="G3" s="109" t="s">
        <v>203</v>
      </c>
      <c r="H3" s="109"/>
      <c r="I3" s="109"/>
      <c r="J3" s="109"/>
      <c r="K3" s="109"/>
    </row>
    <row r="4" spans="1:13" ht="21" x14ac:dyDescent="0.4">
      <c r="A4" s="108"/>
      <c r="B4" s="80" t="s">
        <v>149</v>
      </c>
      <c r="C4" s="80" t="s">
        <v>145</v>
      </c>
      <c r="D4" s="80" t="s">
        <v>146</v>
      </c>
      <c r="E4" s="80" t="s">
        <v>147</v>
      </c>
      <c r="F4" s="80" t="s">
        <v>148</v>
      </c>
      <c r="G4" s="80" t="s">
        <v>149</v>
      </c>
      <c r="H4" s="80" t="s">
        <v>145</v>
      </c>
      <c r="I4" s="80" t="s">
        <v>146</v>
      </c>
      <c r="J4" s="80" t="s">
        <v>147</v>
      </c>
      <c r="K4" s="80" t="s">
        <v>148</v>
      </c>
    </row>
    <row r="5" spans="1:13" ht="21" x14ac:dyDescent="0.4">
      <c r="A5" s="17" t="s">
        <v>150</v>
      </c>
      <c r="B5" s="37">
        <v>69.33</v>
      </c>
      <c r="C5" s="32">
        <v>69.69</v>
      </c>
      <c r="D5" s="32">
        <v>70.260000000000005</v>
      </c>
      <c r="E5" s="32">
        <v>68.45</v>
      </c>
      <c r="F5" s="32">
        <v>68.92</v>
      </c>
      <c r="G5" s="37"/>
      <c r="H5" s="36">
        <f>status_labour!D7/status_labour!C7*100</f>
        <v>71.466660314625159</v>
      </c>
      <c r="I5" s="32"/>
      <c r="J5" s="32"/>
      <c r="K5" s="32"/>
    </row>
    <row r="6" spans="1:13" ht="21" x14ac:dyDescent="0.4">
      <c r="A6" s="17" t="s">
        <v>151</v>
      </c>
      <c r="B6" s="37">
        <v>68.86</v>
      </c>
      <c r="C6" s="32">
        <v>69.53</v>
      </c>
      <c r="D6" s="32">
        <v>69.760000000000005</v>
      </c>
      <c r="E6" s="36">
        <v>68</v>
      </c>
      <c r="F6" s="32">
        <v>68.13</v>
      </c>
      <c r="G6" s="37"/>
      <c r="H6" s="77">
        <f>status_labour!F7/status_labour!C7*100</f>
        <v>70.257135380966062</v>
      </c>
      <c r="I6" s="32"/>
      <c r="J6" s="36"/>
      <c r="K6" s="32"/>
    </row>
    <row r="7" spans="1:13" ht="21" x14ac:dyDescent="0.4">
      <c r="A7" s="17" t="s">
        <v>144</v>
      </c>
      <c r="B7" s="37">
        <v>0.68599849349060693</v>
      </c>
      <c r="C7" s="36">
        <v>0.23563676743059472</v>
      </c>
      <c r="D7" s="32">
        <v>0.71</v>
      </c>
      <c r="E7" s="32">
        <v>0.65</v>
      </c>
      <c r="F7" s="32">
        <v>1.1499999999999999</v>
      </c>
      <c r="G7" s="37"/>
      <c r="H7" s="77">
        <f>status_labour!O7</f>
        <v>1.6111618585095759</v>
      </c>
      <c r="I7" s="32"/>
      <c r="J7" s="32"/>
      <c r="K7" s="32"/>
    </row>
    <row r="8" spans="1:13" ht="21" x14ac:dyDescent="0.4">
      <c r="A8" s="17" t="s">
        <v>152</v>
      </c>
      <c r="B8" s="37">
        <v>30.62</v>
      </c>
      <c r="C8" s="32">
        <v>30.14</v>
      </c>
      <c r="D8" s="32">
        <v>29.7</v>
      </c>
      <c r="E8" s="32">
        <v>31.55</v>
      </c>
      <c r="F8" s="32">
        <v>31.08</v>
      </c>
      <c r="G8" s="37"/>
      <c r="H8" s="36">
        <f>status_labour!I7/status_labour!C7*100</f>
        <v>28.533339685374852</v>
      </c>
      <c r="I8" s="32"/>
      <c r="J8" s="32"/>
      <c r="K8" s="32"/>
    </row>
    <row r="9" spans="1:13" ht="21" x14ac:dyDescent="0.4">
      <c r="A9" s="17" t="s">
        <v>153</v>
      </c>
      <c r="B9" s="37">
        <v>40.378774598919165</v>
      </c>
      <c r="C9" s="36">
        <v>40.818868616841911</v>
      </c>
      <c r="D9" s="36">
        <v>42.455290092562826</v>
      </c>
      <c r="E9" s="36">
        <v>39.633191481646875</v>
      </c>
      <c r="F9" s="36">
        <v>38.550325518403596</v>
      </c>
      <c r="G9" s="37"/>
      <c r="H9" s="36">
        <f>Industry!D11</f>
        <v>39.113466375909198</v>
      </c>
      <c r="I9" s="36"/>
      <c r="J9" s="36"/>
      <c r="K9" s="36"/>
      <c r="M9" s="78"/>
    </row>
    <row r="10" spans="1:13" ht="21" x14ac:dyDescent="0.4">
      <c r="A10" s="17" t="s">
        <v>154</v>
      </c>
      <c r="B10" s="37">
        <v>17.955529876959332</v>
      </c>
      <c r="C10" s="36">
        <v>15.966726556950944</v>
      </c>
      <c r="D10" s="36">
        <v>17.935849939248087</v>
      </c>
      <c r="E10" s="36">
        <v>19.041401707056256</v>
      </c>
      <c r="F10" s="36">
        <v>18.918653741317318</v>
      </c>
      <c r="G10" s="37"/>
      <c r="H10" s="36">
        <f>Industry!E11+Industry!F11+Industry!G11+Industry!H11</f>
        <v>12.718541237103178</v>
      </c>
      <c r="I10" s="36"/>
      <c r="J10" s="36"/>
      <c r="K10" s="36"/>
    </row>
    <row r="11" spans="1:13" ht="21" x14ac:dyDescent="0.4">
      <c r="A11" s="17" t="s">
        <v>155</v>
      </c>
      <c r="B11" s="37">
        <v>41.665643302427355</v>
      </c>
      <c r="C11" s="36">
        <v>43.214408925941385</v>
      </c>
      <c r="D11" s="36">
        <v>39.608864052008258</v>
      </c>
      <c r="E11" s="36">
        <v>41.325408904811781</v>
      </c>
      <c r="F11" s="36">
        <v>42.531020740279082</v>
      </c>
      <c r="G11" s="37"/>
      <c r="H11" s="36">
        <f>Industry!I11+Industry!J11+Industry!K11+Industry!L11+Industry!M11+Industry!N11+Industry!O11+Industry!P11+Industry!Q11+Industry!R11+Industry!S11+Industry!T11+Industry!U11+Industry!V11+Industry!W11</f>
        <v>48.167733297784132</v>
      </c>
      <c r="I11" s="36"/>
      <c r="J11" s="36"/>
      <c r="K11" s="36"/>
    </row>
    <row r="12" spans="1:13" ht="21" x14ac:dyDescent="0.4">
      <c r="A12" s="38" t="s">
        <v>185</v>
      </c>
      <c r="B12" s="39">
        <v>17.412577820471341</v>
      </c>
      <c r="C12" s="40">
        <v>24.490287217131147</v>
      </c>
      <c r="D12" s="40">
        <v>14.986385057387357</v>
      </c>
      <c r="E12" s="40">
        <v>12.859873907177358</v>
      </c>
      <c r="F12" s="40">
        <v>17.224831528868148</v>
      </c>
      <c r="G12" s="39"/>
      <c r="H12" s="40">
        <f>SUM(hour!D6:H6)/hour!C6*100</f>
        <v>17.049077608025321</v>
      </c>
      <c r="I12" s="40"/>
      <c r="J12" s="40"/>
      <c r="K12" s="40"/>
    </row>
    <row r="14" spans="1:13" s="15" customFormat="1" ht="21" x14ac:dyDescent="0.4">
      <c r="A14" s="16" t="s">
        <v>228</v>
      </c>
      <c r="B14"/>
      <c r="C14"/>
      <c r="D14"/>
      <c r="E14"/>
      <c r="F14"/>
      <c r="H14" s="16"/>
      <c r="I14" s="16"/>
      <c r="J14" s="16"/>
      <c r="K14" s="16"/>
    </row>
  </sheetData>
  <mergeCells count="3">
    <mergeCell ref="A3:A4"/>
    <mergeCell ref="G3:K3"/>
    <mergeCell ref="B3:F3"/>
  </mergeCells>
  <phoneticPr fontId="14" type="noConversion"/>
  <pageMargins left="0.35" right="0.41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61481-39F6-4468-B266-23A226940846}">
  <dimension ref="A1:E33"/>
  <sheetViews>
    <sheetView workbookViewId="0">
      <selection activeCell="E12" sqref="E12"/>
    </sheetView>
  </sheetViews>
  <sheetFormatPr defaultRowHeight="13.8" x14ac:dyDescent="0.25"/>
  <cols>
    <col min="1" max="1" width="41.3984375" bestFit="1" customWidth="1"/>
    <col min="2" max="2" width="10.59765625" customWidth="1"/>
    <col min="3" max="3" width="9.09765625" customWidth="1"/>
    <col min="4" max="4" width="10.09765625" bestFit="1" customWidth="1"/>
    <col min="5" max="5" width="11.59765625" bestFit="1" customWidth="1"/>
  </cols>
  <sheetData>
    <row r="1" spans="1:5" ht="21" x14ac:dyDescent="0.4">
      <c r="A1" s="17" t="s">
        <v>222</v>
      </c>
    </row>
    <row r="2" spans="1:5" ht="14.4" thickBot="1" x14ac:dyDescent="0.3"/>
    <row r="3" spans="1:5" ht="57" thickBot="1" x14ac:dyDescent="0.3">
      <c r="A3" s="11" t="s">
        <v>118</v>
      </c>
      <c r="B3" s="1" t="s">
        <v>198</v>
      </c>
      <c r="C3" s="2" t="s">
        <v>199</v>
      </c>
      <c r="D3" s="2" t="s">
        <v>200</v>
      </c>
    </row>
    <row r="4" spans="1:5" ht="18.600000000000001" thickBot="1" x14ac:dyDescent="0.3">
      <c r="A4" s="11" t="s">
        <v>119</v>
      </c>
      <c r="B4" s="1">
        <v>265005</v>
      </c>
      <c r="C4" s="2">
        <v>483516</v>
      </c>
      <c r="D4" s="2">
        <v>548079.07080634357</v>
      </c>
      <c r="E4" s="31"/>
    </row>
    <row r="5" spans="1:5" ht="18.600000000000001" thickBot="1" x14ac:dyDescent="0.3">
      <c r="A5" s="11" t="s">
        <v>94</v>
      </c>
      <c r="B5" s="1">
        <v>32735</v>
      </c>
      <c r="C5" s="2">
        <v>195238</v>
      </c>
      <c r="D5" s="2">
        <v>167667.15495958779</v>
      </c>
      <c r="E5" s="31"/>
    </row>
    <row r="6" spans="1:5" ht="18.600000000000001" thickBot="1" x14ac:dyDescent="0.3">
      <c r="A6" s="12" t="s">
        <v>95</v>
      </c>
      <c r="B6" s="3">
        <v>32735</v>
      </c>
      <c r="C6" s="4">
        <v>195238</v>
      </c>
      <c r="D6" s="4">
        <v>167667.15495958779</v>
      </c>
      <c r="E6" s="31"/>
    </row>
    <row r="7" spans="1:5" ht="18.600000000000001" thickBot="1" x14ac:dyDescent="0.3">
      <c r="A7" s="13" t="s">
        <v>96</v>
      </c>
      <c r="B7" s="5">
        <v>95399</v>
      </c>
      <c r="C7" s="6">
        <v>288278</v>
      </c>
      <c r="D7" s="6">
        <v>330927.09121056757</v>
      </c>
      <c r="E7" s="31"/>
    </row>
    <row r="8" spans="1:5" ht="18.600000000000001" thickBot="1" x14ac:dyDescent="0.3">
      <c r="A8" s="14" t="s">
        <v>97</v>
      </c>
      <c r="B8" s="7">
        <v>35306</v>
      </c>
      <c r="C8" s="8">
        <v>64966</v>
      </c>
      <c r="D8" s="8">
        <v>543453.49875319388</v>
      </c>
      <c r="E8" s="31"/>
    </row>
    <row r="9" spans="1:5" ht="18.600000000000001" thickBot="1" x14ac:dyDescent="0.3">
      <c r="A9" s="12" t="s">
        <v>98</v>
      </c>
      <c r="B9" s="3">
        <v>2418</v>
      </c>
      <c r="C9" s="9">
        <v>902</v>
      </c>
      <c r="D9" s="4">
        <v>2680709.5343680708</v>
      </c>
      <c r="E9" s="31"/>
    </row>
    <row r="10" spans="1:5" ht="18.600000000000001" thickBot="1" x14ac:dyDescent="0.3">
      <c r="A10" s="12" t="s">
        <v>48</v>
      </c>
      <c r="B10" s="3">
        <v>28675</v>
      </c>
      <c r="C10" s="4">
        <v>56931</v>
      </c>
      <c r="D10" s="4">
        <v>503679.89320405404</v>
      </c>
      <c r="E10" s="31"/>
    </row>
    <row r="11" spans="1:5" ht="18.600000000000001" thickBot="1" x14ac:dyDescent="0.3">
      <c r="A11" s="12" t="s">
        <v>99</v>
      </c>
      <c r="B11" s="3">
        <v>3875</v>
      </c>
      <c r="C11" s="4">
        <v>4126</v>
      </c>
      <c r="D11" s="4">
        <v>939166.26272418816</v>
      </c>
      <c r="E11" s="31"/>
    </row>
    <row r="12" spans="1:5" ht="18.600000000000001" thickBot="1" x14ac:dyDescent="0.3">
      <c r="A12" s="12" t="s">
        <v>100</v>
      </c>
      <c r="B12" s="10">
        <v>338</v>
      </c>
      <c r="C12" s="4">
        <v>3007</v>
      </c>
      <c r="D12" s="4">
        <v>112404.38975723312</v>
      </c>
      <c r="E12" s="31"/>
    </row>
    <row r="13" spans="1:5" ht="18.600000000000001" thickBot="1" x14ac:dyDescent="0.3">
      <c r="A13" s="14" t="s">
        <v>101</v>
      </c>
      <c r="B13" s="7">
        <v>60093</v>
      </c>
      <c r="C13" s="8">
        <v>219471</v>
      </c>
      <c r="D13" s="8">
        <v>273808.38470686332</v>
      </c>
      <c r="E13" s="31"/>
    </row>
    <row r="14" spans="1:5" ht="18.600000000000001" thickBot="1" x14ac:dyDescent="0.3">
      <c r="A14" s="12" t="s">
        <v>102</v>
      </c>
      <c r="B14" s="3">
        <v>5001</v>
      </c>
      <c r="C14" s="4">
        <v>21851</v>
      </c>
      <c r="D14" s="4">
        <v>228868.24401629216</v>
      </c>
      <c r="E14" s="31"/>
    </row>
    <row r="15" spans="1:5" ht="18.600000000000001" thickBot="1" x14ac:dyDescent="0.3">
      <c r="A15" s="12" t="s">
        <v>103</v>
      </c>
      <c r="B15" s="3">
        <v>15554</v>
      </c>
      <c r="C15" s="4">
        <v>74908</v>
      </c>
      <c r="D15" s="4">
        <v>207641.37341805949</v>
      </c>
      <c r="E15" s="31"/>
    </row>
    <row r="16" spans="1:5" ht="18.600000000000001" thickBot="1" x14ac:dyDescent="0.3">
      <c r="A16" s="12" t="s">
        <v>104</v>
      </c>
      <c r="B16" s="3">
        <v>3565</v>
      </c>
      <c r="C16" s="4">
        <v>6430</v>
      </c>
      <c r="D16" s="4">
        <v>554432.34836702957</v>
      </c>
      <c r="E16" s="31"/>
    </row>
    <row r="17" spans="1:5" ht="18.600000000000001" thickBot="1" x14ac:dyDescent="0.3">
      <c r="A17" s="12" t="s">
        <v>105</v>
      </c>
      <c r="B17" s="3">
        <v>3297</v>
      </c>
      <c r="C17" s="4">
        <v>39685</v>
      </c>
      <c r="D17" s="4">
        <v>83079.249086556636</v>
      </c>
      <c r="E17" s="31"/>
    </row>
    <row r="18" spans="1:5" ht="18.600000000000001" thickBot="1" x14ac:dyDescent="0.3">
      <c r="A18" s="12" t="s">
        <v>106</v>
      </c>
      <c r="B18" s="10">
        <v>585</v>
      </c>
      <c r="C18" s="9">
        <v>619</v>
      </c>
      <c r="D18" s="4">
        <v>945072.69789983844</v>
      </c>
      <c r="E18" s="31"/>
    </row>
    <row r="19" spans="1:5" ht="18.600000000000001" thickBot="1" x14ac:dyDescent="0.3">
      <c r="A19" s="12" t="s">
        <v>107</v>
      </c>
      <c r="B19" s="3">
        <v>5899</v>
      </c>
      <c r="C19" s="4">
        <v>2945</v>
      </c>
      <c r="D19" s="4">
        <v>2003056.027164686</v>
      </c>
      <c r="E19" s="31"/>
    </row>
    <row r="20" spans="1:5" ht="18.600000000000001" thickBot="1" x14ac:dyDescent="0.3">
      <c r="A20" s="12" t="s">
        <v>108</v>
      </c>
      <c r="B20" s="3">
        <v>4184</v>
      </c>
      <c r="C20" s="4">
        <v>1211</v>
      </c>
      <c r="D20" s="4">
        <v>3454995.8711808422</v>
      </c>
      <c r="E20" s="31"/>
    </row>
    <row r="21" spans="1:5" ht="18.600000000000001" thickBot="1" x14ac:dyDescent="0.3">
      <c r="A21" s="12" t="s">
        <v>109</v>
      </c>
      <c r="B21" s="10">
        <v>136</v>
      </c>
      <c r="C21" s="9">
        <v>223</v>
      </c>
      <c r="D21" s="4">
        <v>609865.47085201787</v>
      </c>
      <c r="E21" s="31"/>
    </row>
    <row r="22" spans="1:5" ht="18.600000000000001" thickBot="1" x14ac:dyDescent="0.3">
      <c r="A22" s="12" t="s">
        <v>110</v>
      </c>
      <c r="B22" s="3">
        <v>1492</v>
      </c>
      <c r="C22" s="4">
        <v>2921</v>
      </c>
      <c r="D22" s="4">
        <v>510783.97808969533</v>
      </c>
      <c r="E22" s="31"/>
    </row>
    <row r="23" spans="1:5" ht="18.600000000000001" thickBot="1" x14ac:dyDescent="0.3">
      <c r="A23" s="12" t="s">
        <v>111</v>
      </c>
      <c r="B23" s="3">
        <v>9272</v>
      </c>
      <c r="C23" s="4">
        <v>26625</v>
      </c>
      <c r="D23" s="4">
        <v>348244.13145539904</v>
      </c>
      <c r="E23" s="31"/>
    </row>
    <row r="24" spans="1:5" ht="18.600000000000001" thickBot="1" x14ac:dyDescent="0.3">
      <c r="A24" s="12" t="s">
        <v>59</v>
      </c>
      <c r="B24" s="3">
        <v>6219</v>
      </c>
      <c r="C24" s="4">
        <v>9578</v>
      </c>
      <c r="D24" s="4">
        <v>649300.4802672792</v>
      </c>
      <c r="E24" s="31"/>
    </row>
    <row r="25" spans="1:5" ht="18.600000000000001" thickBot="1" x14ac:dyDescent="0.3">
      <c r="A25" s="12" t="s">
        <v>112</v>
      </c>
      <c r="B25" s="3">
        <v>3650</v>
      </c>
      <c r="C25" s="4">
        <v>11217</v>
      </c>
      <c r="D25" s="4">
        <v>325398.94802531874</v>
      </c>
      <c r="E25" s="31"/>
    </row>
    <row r="26" spans="1:5" ht="18.600000000000001" thickBot="1" x14ac:dyDescent="0.3">
      <c r="A26" s="12" t="s">
        <v>113</v>
      </c>
      <c r="B26" s="10">
        <v>574</v>
      </c>
      <c r="C26" s="4">
        <v>5671</v>
      </c>
      <c r="D26" s="4">
        <v>101216.71662846059</v>
      </c>
      <c r="E26" s="31"/>
    </row>
    <row r="27" spans="1:5" ht="18.600000000000001" thickBot="1" x14ac:dyDescent="0.3">
      <c r="A27" s="12" t="s">
        <v>114</v>
      </c>
      <c r="B27" s="10">
        <v>663</v>
      </c>
      <c r="C27" s="4">
        <v>15587</v>
      </c>
      <c r="D27" s="4">
        <v>42535.446205170978</v>
      </c>
      <c r="E27" s="31"/>
    </row>
    <row r="29" spans="1:5" ht="21" x14ac:dyDescent="0.4">
      <c r="A29" s="16" t="s">
        <v>120</v>
      </c>
    </row>
    <row r="30" spans="1:5" ht="21" x14ac:dyDescent="0.4">
      <c r="A30" s="16" t="s">
        <v>196</v>
      </c>
    </row>
    <row r="31" spans="1:5" ht="21" x14ac:dyDescent="0.4">
      <c r="A31" s="16" t="s">
        <v>197</v>
      </c>
    </row>
    <row r="32" spans="1:5" ht="21" x14ac:dyDescent="0.4">
      <c r="A32" s="16" t="s">
        <v>194</v>
      </c>
    </row>
    <row r="33" spans="1:1" ht="21" x14ac:dyDescent="0.4">
      <c r="A33" s="52" t="s">
        <v>195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status_labour</vt:lpstr>
      <vt:lpstr>Edu_pop</vt:lpstr>
      <vt:lpstr>Edu_labour</vt:lpstr>
      <vt:lpstr>occupation</vt:lpstr>
      <vt:lpstr>Industry</vt:lpstr>
      <vt:lpstr>Worksatatus</vt:lpstr>
      <vt:lpstr>hour</vt:lpstr>
      <vt:lpstr>Indicator</vt:lpstr>
      <vt:lpstr>LP</vt:lpstr>
      <vt:lpstr>NOTE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NSO_KCNBURI_02</dc:creator>
  <cp:lastModifiedBy>สำนักงานสถิติ จังหวัดกาญจนบุรี</cp:lastModifiedBy>
  <cp:lastPrinted>2026-06-02T06:26:41Z</cp:lastPrinted>
  <dcterms:created xsi:type="dcterms:W3CDTF">2026-02-13T03:37:34Z</dcterms:created>
  <dcterms:modified xsi:type="dcterms:W3CDTF">2026-06-02T06:30:29Z</dcterms:modified>
</cp:coreProperties>
</file>