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ข้อมูลพื้นฐาน (นับจด)\ต้นฉบับรายงาน สธอ.2565 (ข้อมูลพื้นฐาน) ขอนแก่น\ตารางสถิติ\"/>
    </mc:Choice>
  </mc:AlternateContent>
  <xr:revisionPtr revIDLastSave="0" documentId="13_ncr:1_{CB8D2047-74CC-4FD1-8D35-B767782860E4}" xr6:coauthVersionLast="47" xr6:coauthVersionMax="47" xr10:uidLastSave="{00000000-0000-0000-0000-000000000000}"/>
  <bookViews>
    <workbookView xWindow="6820" yWindow="196" windowWidth="18315" windowHeight="13314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3" l="1"/>
  <c r="H53" i="3"/>
  <c r="I53" i="3"/>
  <c r="D55" i="3"/>
  <c r="E55" i="3"/>
  <c r="E56" i="3"/>
  <c r="I56" i="3"/>
  <c r="H63" i="3"/>
  <c r="D65" i="3"/>
  <c r="E40" i="3"/>
  <c r="E58" i="3" s="1"/>
  <c r="F40" i="3"/>
  <c r="F58" i="3" s="1"/>
  <c r="B33" i="3"/>
  <c r="B51" i="3" s="1"/>
  <c r="C33" i="3"/>
  <c r="C51" i="3" s="1"/>
  <c r="D33" i="3"/>
  <c r="D51" i="3" s="1"/>
  <c r="E33" i="3"/>
  <c r="E51" i="3" s="1"/>
  <c r="F33" i="3"/>
  <c r="F51" i="3" s="1"/>
  <c r="G33" i="3"/>
  <c r="G51" i="3" s="1"/>
  <c r="H33" i="3"/>
  <c r="H51" i="3" s="1"/>
  <c r="I33" i="3"/>
  <c r="I51" i="3" s="1"/>
  <c r="B34" i="3"/>
  <c r="B52" i="3" s="1"/>
  <c r="C34" i="3"/>
  <c r="C52" i="3" s="1"/>
  <c r="D34" i="3"/>
  <c r="D52" i="3" s="1"/>
  <c r="E34" i="3"/>
  <c r="E52" i="3" s="1"/>
  <c r="F34" i="3"/>
  <c r="F52" i="3" s="1"/>
  <c r="G34" i="3"/>
  <c r="G52" i="3" s="1"/>
  <c r="H34" i="3"/>
  <c r="H52" i="3" s="1"/>
  <c r="I34" i="3"/>
  <c r="I52" i="3" s="1"/>
  <c r="B35" i="3"/>
  <c r="B53" i="3" s="1"/>
  <c r="C35" i="3"/>
  <c r="C53" i="3" s="1"/>
  <c r="D35" i="3"/>
  <c r="D53" i="3" s="1"/>
  <c r="E35" i="3"/>
  <c r="F35" i="3"/>
  <c r="F53" i="3" s="1"/>
  <c r="G35" i="3"/>
  <c r="G53" i="3" s="1"/>
  <c r="H35" i="3"/>
  <c r="I35" i="3"/>
  <c r="B36" i="3"/>
  <c r="B54" i="3" s="1"/>
  <c r="C36" i="3"/>
  <c r="C54" i="3" s="1"/>
  <c r="D36" i="3"/>
  <c r="D54" i="3" s="1"/>
  <c r="E36" i="3"/>
  <c r="E54" i="3" s="1"/>
  <c r="F36" i="3"/>
  <c r="F54" i="3" s="1"/>
  <c r="G36" i="3"/>
  <c r="G54" i="3" s="1"/>
  <c r="H36" i="3"/>
  <c r="I36" i="3"/>
  <c r="I54" i="3" s="1"/>
  <c r="B37" i="3"/>
  <c r="B55" i="3" s="1"/>
  <c r="C37" i="3"/>
  <c r="C55" i="3" s="1"/>
  <c r="D37" i="3"/>
  <c r="E37" i="3"/>
  <c r="F37" i="3"/>
  <c r="F55" i="3" s="1"/>
  <c r="G37" i="3"/>
  <c r="G55" i="3" s="1"/>
  <c r="H37" i="3"/>
  <c r="I37" i="3"/>
  <c r="I55" i="3" s="1"/>
  <c r="B38" i="3"/>
  <c r="B56" i="3" s="1"/>
  <c r="C38" i="3"/>
  <c r="C56" i="3" s="1"/>
  <c r="D38" i="3"/>
  <c r="D56" i="3" s="1"/>
  <c r="E38" i="3"/>
  <c r="F38" i="3"/>
  <c r="F56" i="3" s="1"/>
  <c r="G38" i="3"/>
  <c r="H38" i="3"/>
  <c r="H56" i="3" s="1"/>
  <c r="B39" i="3"/>
  <c r="B57" i="3" s="1"/>
  <c r="C39" i="3"/>
  <c r="C57" i="3" s="1"/>
  <c r="D39" i="3"/>
  <c r="D57" i="3" s="1"/>
  <c r="E39" i="3"/>
  <c r="E57" i="3" s="1"/>
  <c r="F39" i="3"/>
  <c r="F57" i="3" s="1"/>
  <c r="G39" i="3"/>
  <c r="G57" i="3" s="1"/>
  <c r="H39" i="3"/>
  <c r="H57" i="3" s="1"/>
  <c r="I39" i="3"/>
  <c r="I57" i="3" s="1"/>
  <c r="B40" i="3"/>
  <c r="B58" i="3" s="1"/>
  <c r="C40" i="3"/>
  <c r="C58" i="3" s="1"/>
  <c r="D40" i="3"/>
  <c r="D58" i="3" s="1"/>
  <c r="G40" i="3"/>
  <c r="G58" i="3" s="1"/>
  <c r="H40" i="3"/>
  <c r="I40" i="3"/>
  <c r="I58" i="3" s="1"/>
  <c r="B41" i="3"/>
  <c r="B59" i="3" s="1"/>
  <c r="C41" i="3"/>
  <c r="C59" i="3" s="1"/>
  <c r="D41" i="3"/>
  <c r="D59" i="3" s="1"/>
  <c r="E41" i="3"/>
  <c r="E59" i="3" s="1"/>
  <c r="F41" i="3"/>
  <c r="F59" i="3" s="1"/>
  <c r="G41" i="3"/>
  <c r="G59" i="3" s="1"/>
  <c r="H41" i="3"/>
  <c r="H59" i="3" s="1"/>
  <c r="I41" i="3"/>
  <c r="I59" i="3" s="1"/>
  <c r="B42" i="3"/>
  <c r="B60" i="3" s="1"/>
  <c r="C42" i="3"/>
  <c r="C60" i="3" s="1"/>
  <c r="D42" i="3"/>
  <c r="D60" i="3" s="1"/>
  <c r="E42" i="3"/>
  <c r="E60" i="3" s="1"/>
  <c r="F42" i="3"/>
  <c r="F60" i="3" s="1"/>
  <c r="G42" i="3"/>
  <c r="G60" i="3" s="1"/>
  <c r="H42" i="3"/>
  <c r="I42" i="3"/>
  <c r="I60" i="3" s="1"/>
  <c r="B43" i="3"/>
  <c r="B61" i="3" s="1"/>
  <c r="C43" i="3"/>
  <c r="C61" i="3" s="1"/>
  <c r="D43" i="3"/>
  <c r="D61" i="3" s="1"/>
  <c r="E43" i="3"/>
  <c r="F43" i="3"/>
  <c r="F61" i="3" s="1"/>
  <c r="G43" i="3"/>
  <c r="G61" i="3" s="1"/>
  <c r="H43" i="3"/>
  <c r="H61" i="3" s="1"/>
  <c r="I43" i="3"/>
  <c r="I61" i="3" s="1"/>
  <c r="B44" i="3"/>
  <c r="B62" i="3" s="1"/>
  <c r="C44" i="3"/>
  <c r="C62" i="3" s="1"/>
  <c r="D44" i="3"/>
  <c r="D62" i="3" s="1"/>
  <c r="E44" i="3"/>
  <c r="E62" i="3" s="1"/>
  <c r="F44" i="3"/>
  <c r="F62" i="3" s="1"/>
  <c r="G44" i="3"/>
  <c r="G62" i="3" s="1"/>
  <c r="H44" i="3"/>
  <c r="H62" i="3" s="1"/>
  <c r="I44" i="3"/>
  <c r="I62" i="3" s="1"/>
  <c r="B45" i="3"/>
  <c r="B63" i="3" s="1"/>
  <c r="C45" i="3"/>
  <c r="C63" i="3" s="1"/>
  <c r="D45" i="3"/>
  <c r="D63" i="3" s="1"/>
  <c r="E45" i="3"/>
  <c r="E63" i="3" s="1"/>
  <c r="F45" i="3"/>
  <c r="F63" i="3" s="1"/>
  <c r="G45" i="3"/>
  <c r="G63" i="3" s="1"/>
  <c r="H45" i="3"/>
  <c r="I45" i="3"/>
  <c r="I63" i="3" s="1"/>
  <c r="B46" i="3"/>
  <c r="B64" i="3" s="1"/>
  <c r="C46" i="3"/>
  <c r="C64" i="3" s="1"/>
  <c r="D46" i="3"/>
  <c r="D64" i="3" s="1"/>
  <c r="E46" i="3"/>
  <c r="E64" i="3" s="1"/>
  <c r="F46" i="3"/>
  <c r="F64" i="3" s="1"/>
  <c r="G46" i="3"/>
  <c r="G64" i="3" s="1"/>
  <c r="H46" i="3"/>
  <c r="H64" i="3" s="1"/>
  <c r="I46" i="3"/>
  <c r="I64" i="3" s="1"/>
  <c r="B47" i="3"/>
  <c r="B65" i="3" s="1"/>
  <c r="C47" i="3"/>
  <c r="C65" i="3" s="1"/>
  <c r="D47" i="3"/>
  <c r="E47" i="3"/>
  <c r="E65" i="3" s="1"/>
  <c r="F47" i="3"/>
  <c r="F65" i="3" s="1"/>
  <c r="G47" i="3"/>
  <c r="G65" i="3" s="1"/>
  <c r="H47" i="3"/>
  <c r="H65" i="3" s="1"/>
  <c r="I47" i="3"/>
  <c r="I65" i="3" s="1"/>
  <c r="E32" i="3"/>
  <c r="E50" i="3" s="1"/>
  <c r="F32" i="3"/>
  <c r="F50" i="3" s="1"/>
  <c r="G32" i="3"/>
  <c r="G50" i="3" s="1"/>
  <c r="H32" i="3"/>
  <c r="H50" i="3" s="1"/>
  <c r="I32" i="3"/>
  <c r="I50" i="3" s="1"/>
  <c r="C32" i="3"/>
  <c r="C50" i="3" s="1"/>
  <c r="D32" i="3"/>
  <c r="D50" i="3" s="1"/>
  <c r="B32" i="3"/>
  <c r="B50" i="3" s="1"/>
  <c r="O8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9" i="2"/>
  <c r="L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9" i="2"/>
  <c r="J56" i="3" l="1"/>
  <c r="J53" i="3"/>
  <c r="J59" i="3"/>
  <c r="J50" i="3"/>
  <c r="J64" i="3"/>
  <c r="J55" i="3"/>
  <c r="J62" i="3"/>
  <c r="J60" i="3"/>
  <c r="J58" i="3"/>
  <c r="J51" i="3"/>
  <c r="J52" i="3"/>
  <c r="J65" i="3"/>
  <c r="J54" i="3"/>
  <c r="J57" i="3"/>
  <c r="J63" i="3"/>
  <c r="J61" i="3"/>
  <c r="G8" i="2"/>
  <c r="D8" i="2"/>
</calcChain>
</file>

<file path=xl/sharedStrings.xml><?xml version="1.0" encoding="utf-8"?>
<sst xmlns="http://schemas.openxmlformats.org/spreadsheetml/2006/main" count="293" uniqueCount="78">
  <si>
    <t>ตาราง 18 จำนวนสถานประกอบการ จำแนกตามขนาดของสถานประกอบการ (จำนวนคนทำงาน) และกิจกรรมทางเศรษฐกิจ</t>
  </si>
  <si>
    <t>Table 18 Number of Establishments by Size of Establishment (Number of Persons Engaged) and Economic Activity</t>
  </si>
  <si>
    <t>จำนวน</t>
  </si>
  <si>
    <t>ขนาดของสถานประกอบการ (จำนวนคนทำงาน)   Size of establishment (Number of persons engaged)</t>
  </si>
  <si>
    <t>กิจกรรมทางเศรษฐกิจ</t>
  </si>
  <si>
    <t>สถานประกอบการ</t>
  </si>
  <si>
    <t>Economic activity</t>
  </si>
  <si>
    <t>Number of</t>
  </si>
  <si>
    <t>1 - 5</t>
  </si>
  <si>
    <t>6 - 10</t>
  </si>
  <si>
    <t>11- 15</t>
  </si>
  <si>
    <t>16 - 20</t>
  </si>
  <si>
    <t>21 - 25</t>
  </si>
  <si>
    <t>26 - 30</t>
  </si>
  <si>
    <t>31 - 50</t>
  </si>
  <si>
    <t>51 - 100</t>
  </si>
  <si>
    <t>101 - 200</t>
  </si>
  <si>
    <t>201 - 500</t>
  </si>
  <si>
    <t>501 - 1,000</t>
  </si>
  <si>
    <t>&gt; 1,000</t>
  </si>
  <si>
    <t>ไม่ทราบ /ไม่ตอบ</t>
  </si>
  <si>
    <t>establishments</t>
  </si>
  <si>
    <t xml:space="preserve">     รวม                                                                                            </t>
  </si>
  <si>
    <t xml:space="preserve">              -</t>
  </si>
  <si>
    <t xml:space="preserve">     Total                                                                                          </t>
  </si>
  <si>
    <t xml:space="preserve">การผลิต                                                                                             </t>
  </si>
  <si>
    <t xml:space="preserve">Manufacturing                                                                                       </t>
  </si>
  <si>
    <t xml:space="preserve">การจัดการและการบำบัดน้ำเสีย ของเสียและสิ่งปฏิกูล                                                    </t>
  </si>
  <si>
    <t xml:space="preserve">Sewerage,  waste  management and remediation activities                                             </t>
  </si>
  <si>
    <t xml:space="preserve">การก่อสร้าง                                                                                         </t>
  </si>
  <si>
    <t xml:space="preserve">Construction                                                                                        </t>
  </si>
  <si>
    <t xml:space="preserve">การขายส่งและการขายปลีก การซ่อมยานยนต์และจักรยานยนต์                                                 </t>
  </si>
  <si>
    <t xml:space="preserve">Wholesale and retail trade; repair of motor vehicles and motorcycles                                </t>
  </si>
  <si>
    <t xml:space="preserve">การขายส่ง                                                                                           </t>
  </si>
  <si>
    <t xml:space="preserve">Wholesale trade                                                                                     </t>
  </si>
  <si>
    <t xml:space="preserve">การขายปลีก                                                                                          </t>
  </si>
  <si>
    <t xml:space="preserve">Retail trade                                                                                        </t>
  </si>
  <si>
    <t xml:space="preserve">กิจกรรมคลังสินค้าและกิจกรรมที่สนับสนุนการขนส่ง                                                      </t>
  </si>
  <si>
    <t xml:space="preserve">Warehousing and support activities for transportation                                               </t>
  </si>
  <si>
    <t xml:space="preserve">ที่พักแรม                                                                                           </t>
  </si>
  <si>
    <t xml:space="preserve">Accommodation                                                                                       </t>
  </si>
  <si>
    <t xml:space="preserve">บริการอาหารและเครื่องดื่ม                                                                           </t>
  </si>
  <si>
    <t xml:space="preserve">Food and  beverage service activities                                                               </t>
  </si>
  <si>
    <t xml:space="preserve">ข้อมูลข่าวสารและการสื่อสาร                                                                          </t>
  </si>
  <si>
    <t xml:space="preserve">Information and communication                                                                       </t>
  </si>
  <si>
    <t xml:space="preserve">กิจกรรมอสังหาริมทรัพย์                                                                              </t>
  </si>
  <si>
    <t xml:space="preserve">Real estate activities                                                                              </t>
  </si>
  <si>
    <t xml:space="preserve">กิจกรรมทางวิชาชีพ วิทยาศาสตร์และเทคนิค                                                              </t>
  </si>
  <si>
    <t xml:space="preserve">Professional, scientific and technical activities                                                   </t>
  </si>
  <si>
    <t xml:space="preserve">กิจกรรมการบริหารและการบริการสนับสนุน                                                                </t>
  </si>
  <si>
    <t xml:space="preserve">Administration and support service activities                                                       </t>
  </si>
  <si>
    <t xml:space="preserve">ศิลปะ ความบันเทิงและนันทนาการ                                                                       </t>
  </si>
  <si>
    <t xml:space="preserve">Arts, entertainment and recreation                                                                  </t>
  </si>
  <si>
    <t xml:space="preserve">กิจกรรมบริการอื่น ๆ                                                                                 </t>
  </si>
  <si>
    <t xml:space="preserve">Other service activities                                                                            </t>
  </si>
  <si>
    <t xml:space="preserve">หมายเหตุ  : - ไม่มีข้อมูล หรือข้อมูลมีค่าเป็น 0 หรือมีข้อมูลจำนวนเล็กน้อย </t>
  </si>
  <si>
    <t xml:space="preserve">Note       : - Nail or zero negligible amount </t>
  </si>
  <si>
    <t xml:space="preserve">ที่มา        :  สำมะโนธุรกิจและอุตสาหกรรม พ.ศ. 2565 (ข้อมูลพื้นฐาน)  จังหวัด ขอนแก่น สำนักงานสถิติแห่งชาติ กระทรวงดิจิทัลเพื่อเศรษฐกิจและสังคม </t>
  </si>
  <si>
    <t>Source    :  The 2022 Business and Industrial Census (Basic Information),  Khon Kaen Province, National Statistical Office, Ministry of Digital Economy and Society</t>
  </si>
  <si>
    <t>6-15</t>
  </si>
  <si>
    <t>16-25</t>
  </si>
  <si>
    <t>51-200</t>
  </si>
  <si>
    <t>&gt;200</t>
  </si>
  <si>
    <t>-</t>
  </si>
  <si>
    <t xml:space="preserve">การขายส่งและการขายปลีก การซ่อมยานยนต์                                             </t>
  </si>
  <si>
    <t xml:space="preserve">และจักรยานยนต์    </t>
  </si>
  <si>
    <t xml:space="preserve">Wholesale and retail trade; repair of motor                                 </t>
  </si>
  <si>
    <t>vehicles and motorcycles</t>
  </si>
  <si>
    <t xml:space="preserve">การจัดการและการบำบัดน้ำเสีย ของเสีย                                                 </t>
  </si>
  <si>
    <t xml:space="preserve">และสิ่งปฏิกูล   </t>
  </si>
  <si>
    <t xml:space="preserve">Sewerage,  waste  management and                                              </t>
  </si>
  <si>
    <t>remediation activities</t>
  </si>
  <si>
    <t xml:space="preserve">กิจกรรมคลังสินค้าและกิจกรรมที่สนับสนุน                                                      </t>
  </si>
  <si>
    <t>การขนส่ง</t>
  </si>
  <si>
    <t xml:space="preserve">Warehousing and support activities for                                                </t>
  </si>
  <si>
    <t>transportation</t>
  </si>
  <si>
    <t>Table 14  Number of Establishments by Size of Establishment (Number of Persons Engaged) and Economic Activity</t>
  </si>
  <si>
    <t>ตาราง 14  จำนวนสถานประกอบการ จำแนกตามขนาดของสถานประกอบการ (จำนวนคนทำงาน) และกิจกรรมทางเศรษฐกิจ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</si>
</sst>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.0"/>
    <numFmt numFmtId="165" formatCode="#,##0.000"/>
  </numFmts>
  <fonts count="6"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8"/>
      <name val="Calibri"/>
      <family val="2"/>
      <charset val="222"/>
      <scheme val="minor"/>
    </font>
    <font>
      <sz val="16"/>
      <color rgb="FF0070C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/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" fontId="1" fillId="0" borderId="0" xfId="0" applyNumberFormat="1" applyFont="1"/>
    <xf numFmtId="3" fontId="2" fillId="0" borderId="0" xfId="0" applyNumberFormat="1" applyFont="1"/>
    <xf numFmtId="3" fontId="1" fillId="0" borderId="2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/>
    </xf>
    <xf numFmtId="164" fontId="1" fillId="0" borderId="0" xfId="0" applyNumberFormat="1" applyFont="1"/>
    <xf numFmtId="164" fontId="4" fillId="0" borderId="0" xfId="0" applyNumberFormat="1" applyFont="1"/>
    <xf numFmtId="3" fontId="1" fillId="0" borderId="0" xfId="0" applyNumberFormat="1" applyFont="1" applyAlignment="1">
      <alignment horizontal="right"/>
    </xf>
    <xf numFmtId="164" fontId="5" fillId="0" borderId="0" xfId="0" applyNumberFormat="1" applyFont="1"/>
    <xf numFmtId="0" fontId="5" fillId="0" borderId="0" xfId="0" applyFont="1"/>
    <xf numFmtId="165" fontId="1" fillId="0" borderId="0" xfId="0" applyNumberFormat="1" applyFont="1"/>
    <xf numFmtId="3" fontId="1" fillId="0" borderId="5" xfId="0" quotePrefix="1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2" borderId="5" xfId="0" quotePrefix="1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1" fontId="1" fillId="0" borderId="5" xfId="0" applyNumberFormat="1" applyFont="1" applyBorder="1"/>
    <xf numFmtId="41" fontId="1" fillId="0" borderId="9" xfId="0" applyNumberFormat="1" applyFont="1" applyBorder="1"/>
    <xf numFmtId="41" fontId="2" fillId="0" borderId="2" xfId="0" applyNumberFormat="1" applyFont="1" applyBorder="1"/>
    <xf numFmtId="0" fontId="1" fillId="0" borderId="0" xfId="0" applyFont="1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1" fillId="0" borderId="0" xfId="0" applyFont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zoomScale="69" zoomScaleNormal="69" workbookViewId="0">
      <selection activeCell="A4" sqref="A4"/>
    </sheetView>
  </sheetViews>
  <sheetFormatPr defaultColWidth="9.109375" defaultRowHeight="25.05" customHeight="1"/>
  <cols>
    <col min="1" max="1" width="37.77734375" style="1" customWidth="1"/>
    <col min="2" max="2" width="17.21875" style="11" customWidth="1"/>
    <col min="3" max="7" width="9.77734375" style="11" customWidth="1"/>
    <col min="8" max="14" width="10.77734375" style="11" bestFit="1" customWidth="1"/>
    <col min="15" max="15" width="14.77734375" style="11" customWidth="1"/>
    <col min="16" max="16" width="44.109375" style="1" customWidth="1"/>
    <col min="17" max="16384" width="9.109375" style="1"/>
  </cols>
  <sheetData>
    <row r="1" spans="1:16" s="2" customFormat="1" ht="25.05" customHeight="1">
      <c r="A1" s="1" t="s">
        <v>77</v>
      </c>
      <c r="B1" s="11"/>
      <c r="C1" s="11"/>
      <c r="D1" s="11"/>
      <c r="E1" s="11"/>
      <c r="F1" s="11"/>
      <c r="G1" s="11"/>
      <c r="H1" s="11"/>
      <c r="I1" s="12"/>
      <c r="J1" s="12"/>
      <c r="K1" s="12"/>
      <c r="L1" s="12"/>
      <c r="M1" s="12"/>
      <c r="N1" s="12"/>
      <c r="O1" s="12"/>
    </row>
    <row r="2" spans="1:16" s="2" customFormat="1" ht="25.05" customHeight="1">
      <c r="A2" s="1" t="s">
        <v>76</v>
      </c>
      <c r="B2" s="11"/>
      <c r="C2" s="11"/>
      <c r="D2" s="11"/>
      <c r="E2" s="11"/>
      <c r="F2" s="11"/>
      <c r="G2" s="11"/>
      <c r="H2" s="11"/>
      <c r="I2" s="12"/>
      <c r="J2" s="12"/>
      <c r="K2" s="12"/>
      <c r="L2" s="12"/>
      <c r="M2" s="12"/>
      <c r="N2" s="12"/>
      <c r="O2" s="12"/>
    </row>
    <row r="3" spans="1:16" ht="20.3" customHeight="1"/>
    <row r="4" spans="1:16" ht="25.05" customHeight="1">
      <c r="A4" s="3"/>
      <c r="B4" s="13" t="s">
        <v>2</v>
      </c>
      <c r="C4" s="29" t="s">
        <v>3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1"/>
      <c r="P4" s="34"/>
    </row>
    <row r="5" spans="1:16" ht="25.05" customHeight="1">
      <c r="A5" s="5" t="s">
        <v>4</v>
      </c>
      <c r="B5" s="14" t="s">
        <v>5</v>
      </c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35" t="s">
        <v>6</v>
      </c>
    </row>
    <row r="6" spans="1:16" ht="25.05" customHeight="1">
      <c r="A6" s="8"/>
      <c r="B6" s="14" t="s">
        <v>7</v>
      </c>
      <c r="C6" s="25" t="s">
        <v>8</v>
      </c>
      <c r="D6" s="25" t="s">
        <v>9</v>
      </c>
      <c r="E6" s="25" t="s">
        <v>10</v>
      </c>
      <c r="F6" s="25" t="s">
        <v>11</v>
      </c>
      <c r="G6" s="25" t="s">
        <v>12</v>
      </c>
      <c r="H6" s="25" t="s">
        <v>13</v>
      </c>
      <c r="I6" s="25" t="s">
        <v>14</v>
      </c>
      <c r="J6" s="25" t="s">
        <v>15</v>
      </c>
      <c r="K6" s="25" t="s">
        <v>16</v>
      </c>
      <c r="L6" s="25" t="s">
        <v>17</v>
      </c>
      <c r="M6" s="25" t="s">
        <v>18</v>
      </c>
      <c r="N6" s="27" t="s">
        <v>19</v>
      </c>
      <c r="O6" s="28" t="s">
        <v>20</v>
      </c>
      <c r="P6" s="36"/>
    </row>
    <row r="7" spans="1:16" ht="25.05" customHeight="1">
      <c r="A7" s="6"/>
      <c r="B7" s="18" t="s">
        <v>21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37"/>
    </row>
    <row r="8" spans="1:16" s="2" customFormat="1" ht="25.05" customHeight="1">
      <c r="A8" s="2" t="s">
        <v>22</v>
      </c>
      <c r="B8" s="40">
        <v>67982</v>
      </c>
      <c r="C8" s="40">
        <v>60448</v>
      </c>
      <c r="D8" s="40">
        <v>4091</v>
      </c>
      <c r="E8" s="40">
        <v>2150</v>
      </c>
      <c r="F8" s="40">
        <v>430</v>
      </c>
      <c r="G8" s="40">
        <v>215</v>
      </c>
      <c r="H8" s="40">
        <v>145</v>
      </c>
      <c r="I8" s="40">
        <v>263</v>
      </c>
      <c r="J8" s="40">
        <v>112</v>
      </c>
      <c r="K8" s="40">
        <v>68</v>
      </c>
      <c r="L8" s="40">
        <v>31</v>
      </c>
      <c r="M8" s="40">
        <v>17</v>
      </c>
      <c r="N8" s="40">
        <v>12</v>
      </c>
      <c r="O8" s="40">
        <v>0</v>
      </c>
      <c r="P8" s="2" t="s">
        <v>24</v>
      </c>
    </row>
    <row r="9" spans="1:16" ht="25.05" customHeight="1">
      <c r="A9" s="41" t="s">
        <v>25</v>
      </c>
      <c r="B9" s="38">
        <v>12529</v>
      </c>
      <c r="C9" s="38">
        <v>9754</v>
      </c>
      <c r="D9" s="38">
        <v>783</v>
      </c>
      <c r="E9" s="38">
        <v>1313</v>
      </c>
      <c r="F9" s="38">
        <v>210</v>
      </c>
      <c r="G9" s="38">
        <v>116</v>
      </c>
      <c r="H9" s="38">
        <v>76</v>
      </c>
      <c r="I9" s="38">
        <v>124</v>
      </c>
      <c r="J9" s="38">
        <v>63</v>
      </c>
      <c r="K9" s="38">
        <v>47</v>
      </c>
      <c r="L9" s="38">
        <v>16</v>
      </c>
      <c r="M9" s="38">
        <v>15</v>
      </c>
      <c r="N9" s="38">
        <v>12</v>
      </c>
      <c r="O9" s="38">
        <v>0</v>
      </c>
      <c r="P9" s="41" t="s">
        <v>26</v>
      </c>
    </row>
    <row r="10" spans="1:16" ht="25.05" customHeight="1">
      <c r="A10" s="41" t="s">
        <v>68</v>
      </c>
      <c r="B10" s="38">
        <v>262</v>
      </c>
      <c r="C10" s="38">
        <v>102</v>
      </c>
      <c r="D10" s="38">
        <v>14</v>
      </c>
      <c r="E10" s="38">
        <v>133</v>
      </c>
      <c r="F10" s="38">
        <v>8</v>
      </c>
      <c r="G10" s="38">
        <v>1</v>
      </c>
      <c r="H10" s="38">
        <v>1</v>
      </c>
      <c r="I10" s="38">
        <v>1</v>
      </c>
      <c r="J10" s="38">
        <v>2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41" t="s">
        <v>70</v>
      </c>
    </row>
    <row r="11" spans="1:16" ht="25.05" customHeight="1">
      <c r="A11" s="44" t="s">
        <v>69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44" t="s">
        <v>71</v>
      </c>
    </row>
    <row r="12" spans="1:16" ht="25.05" customHeight="1">
      <c r="A12" s="41" t="s">
        <v>29</v>
      </c>
      <c r="B12" s="38">
        <v>3002</v>
      </c>
      <c r="C12" s="38">
        <v>2104</v>
      </c>
      <c r="D12" s="38">
        <v>770</v>
      </c>
      <c r="E12" s="38">
        <v>74</v>
      </c>
      <c r="F12" s="38">
        <v>12</v>
      </c>
      <c r="G12" s="38">
        <v>7</v>
      </c>
      <c r="H12" s="38">
        <v>7</v>
      </c>
      <c r="I12" s="38">
        <v>21</v>
      </c>
      <c r="J12" s="38">
        <v>2</v>
      </c>
      <c r="K12" s="38">
        <v>2</v>
      </c>
      <c r="L12" s="38">
        <v>3</v>
      </c>
      <c r="M12" s="38">
        <v>0</v>
      </c>
      <c r="N12" s="38">
        <v>0</v>
      </c>
      <c r="O12" s="38">
        <v>0</v>
      </c>
      <c r="P12" s="41" t="s">
        <v>30</v>
      </c>
    </row>
    <row r="13" spans="1:16" ht="25.05" customHeight="1">
      <c r="A13" s="41" t="s">
        <v>64</v>
      </c>
      <c r="B13" s="38">
        <v>4930</v>
      </c>
      <c r="C13" s="38">
        <v>4490</v>
      </c>
      <c r="D13" s="38">
        <v>306</v>
      </c>
      <c r="E13" s="38">
        <v>63</v>
      </c>
      <c r="F13" s="38">
        <v>20</v>
      </c>
      <c r="G13" s="38">
        <v>8</v>
      </c>
      <c r="H13" s="38">
        <v>8</v>
      </c>
      <c r="I13" s="38">
        <v>22</v>
      </c>
      <c r="J13" s="38">
        <v>8</v>
      </c>
      <c r="K13" s="38">
        <v>5</v>
      </c>
      <c r="L13" s="38">
        <v>0</v>
      </c>
      <c r="M13" s="38">
        <v>0</v>
      </c>
      <c r="N13" s="38">
        <v>0</v>
      </c>
      <c r="O13" s="38">
        <v>0</v>
      </c>
      <c r="P13" s="41" t="s">
        <v>66</v>
      </c>
    </row>
    <row r="14" spans="1:16" ht="25.05" customHeight="1">
      <c r="A14" s="44" t="s">
        <v>65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44" t="s">
        <v>67</v>
      </c>
    </row>
    <row r="15" spans="1:16" ht="25.05" customHeight="1">
      <c r="A15" s="41" t="s">
        <v>33</v>
      </c>
      <c r="B15" s="38">
        <v>2995</v>
      </c>
      <c r="C15" s="38">
        <v>2297</v>
      </c>
      <c r="D15" s="38">
        <v>479</v>
      </c>
      <c r="E15" s="38">
        <v>94</v>
      </c>
      <c r="F15" s="38">
        <v>37</v>
      </c>
      <c r="G15" s="38">
        <v>16</v>
      </c>
      <c r="H15" s="38">
        <v>24</v>
      </c>
      <c r="I15" s="38">
        <v>26</v>
      </c>
      <c r="J15" s="38">
        <v>16</v>
      </c>
      <c r="K15" s="38">
        <v>4</v>
      </c>
      <c r="L15" s="38">
        <v>2</v>
      </c>
      <c r="M15" s="38">
        <v>0</v>
      </c>
      <c r="N15" s="38">
        <v>0</v>
      </c>
      <c r="O15" s="38">
        <v>0</v>
      </c>
      <c r="P15" s="41" t="s">
        <v>34</v>
      </c>
    </row>
    <row r="16" spans="1:16" ht="25.05" customHeight="1">
      <c r="A16" s="41" t="s">
        <v>35</v>
      </c>
      <c r="B16" s="38">
        <v>24095</v>
      </c>
      <c r="C16" s="38">
        <v>22711</v>
      </c>
      <c r="D16" s="38">
        <v>969</v>
      </c>
      <c r="E16" s="38">
        <v>235</v>
      </c>
      <c r="F16" s="38">
        <v>80</v>
      </c>
      <c r="G16" s="38">
        <v>18</v>
      </c>
      <c r="H16" s="38">
        <v>21</v>
      </c>
      <c r="I16" s="38">
        <v>37</v>
      </c>
      <c r="J16" s="38">
        <v>12</v>
      </c>
      <c r="K16" s="38">
        <v>6</v>
      </c>
      <c r="L16" s="38">
        <v>5</v>
      </c>
      <c r="M16" s="38">
        <v>1</v>
      </c>
      <c r="N16" s="38">
        <v>0</v>
      </c>
      <c r="O16" s="38">
        <v>0</v>
      </c>
      <c r="P16" s="41" t="s">
        <v>36</v>
      </c>
    </row>
    <row r="17" spans="1:16" ht="25.05" customHeight="1">
      <c r="A17" s="41" t="s">
        <v>72</v>
      </c>
      <c r="B17" s="38">
        <v>68</v>
      </c>
      <c r="C17" s="38">
        <v>26</v>
      </c>
      <c r="D17" s="38">
        <v>18</v>
      </c>
      <c r="E17" s="38">
        <v>10</v>
      </c>
      <c r="F17" s="38">
        <v>3</v>
      </c>
      <c r="G17" s="38">
        <v>2</v>
      </c>
      <c r="H17" s="38">
        <v>2</v>
      </c>
      <c r="I17" s="38">
        <v>2</v>
      </c>
      <c r="J17" s="38">
        <v>1</v>
      </c>
      <c r="K17" s="38">
        <v>3</v>
      </c>
      <c r="L17" s="38">
        <v>0</v>
      </c>
      <c r="M17" s="38">
        <v>1</v>
      </c>
      <c r="N17" s="38">
        <v>0</v>
      </c>
      <c r="O17" s="38">
        <v>0</v>
      </c>
      <c r="P17" s="41" t="s">
        <v>74</v>
      </c>
    </row>
    <row r="18" spans="1:16" ht="25.05" customHeight="1">
      <c r="A18" s="44" t="s">
        <v>73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44" t="s">
        <v>75</v>
      </c>
    </row>
    <row r="19" spans="1:16" ht="25.05" customHeight="1">
      <c r="A19" s="42" t="s">
        <v>39</v>
      </c>
      <c r="B19" s="38">
        <v>750</v>
      </c>
      <c r="C19" s="38">
        <v>593</v>
      </c>
      <c r="D19" s="38">
        <v>93</v>
      </c>
      <c r="E19" s="38">
        <v>25</v>
      </c>
      <c r="F19" s="38">
        <v>10</v>
      </c>
      <c r="G19" s="38">
        <v>19</v>
      </c>
      <c r="H19" s="38">
        <v>1</v>
      </c>
      <c r="I19" s="38">
        <v>7</v>
      </c>
      <c r="J19" s="38">
        <v>1</v>
      </c>
      <c r="K19" s="38">
        <v>0</v>
      </c>
      <c r="L19" s="38">
        <v>1</v>
      </c>
      <c r="M19" s="38">
        <v>0</v>
      </c>
      <c r="N19" s="38">
        <v>0</v>
      </c>
      <c r="O19" s="38">
        <v>0</v>
      </c>
      <c r="P19" s="42" t="s">
        <v>40</v>
      </c>
    </row>
    <row r="20" spans="1:16" ht="25.05" customHeight="1">
      <c r="A20" s="42" t="s">
        <v>41</v>
      </c>
      <c r="B20" s="38">
        <v>8205</v>
      </c>
      <c r="C20" s="38">
        <v>7785</v>
      </c>
      <c r="D20" s="38">
        <v>328</v>
      </c>
      <c r="E20" s="38">
        <v>63</v>
      </c>
      <c r="F20" s="38">
        <v>14</v>
      </c>
      <c r="G20" s="38">
        <v>12</v>
      </c>
      <c r="H20" s="38">
        <v>1</v>
      </c>
      <c r="I20" s="38">
        <v>2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42" t="s">
        <v>42</v>
      </c>
    </row>
    <row r="21" spans="1:16" ht="25.05" customHeight="1">
      <c r="A21" s="42" t="s">
        <v>43</v>
      </c>
      <c r="B21" s="38">
        <v>393</v>
      </c>
      <c r="C21" s="38">
        <v>339</v>
      </c>
      <c r="D21" s="38">
        <v>29</v>
      </c>
      <c r="E21" s="38">
        <v>19</v>
      </c>
      <c r="F21" s="38">
        <v>3</v>
      </c>
      <c r="G21" s="38">
        <v>1</v>
      </c>
      <c r="H21" s="38">
        <v>1</v>
      </c>
      <c r="I21" s="38">
        <v>0</v>
      </c>
      <c r="J21" s="38">
        <v>1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42" t="s">
        <v>44</v>
      </c>
    </row>
    <row r="22" spans="1:16" ht="25.05" customHeight="1">
      <c r="A22" s="42" t="s">
        <v>45</v>
      </c>
      <c r="B22" s="38">
        <v>3488</v>
      </c>
      <c r="C22" s="38">
        <v>3373</v>
      </c>
      <c r="D22" s="38">
        <v>89</v>
      </c>
      <c r="E22" s="38">
        <v>10</v>
      </c>
      <c r="F22" s="38">
        <v>3</v>
      </c>
      <c r="G22" s="38">
        <v>2</v>
      </c>
      <c r="H22" s="38">
        <v>0</v>
      </c>
      <c r="I22" s="38">
        <v>7</v>
      </c>
      <c r="J22" s="38">
        <v>1</v>
      </c>
      <c r="K22" s="38">
        <v>0</v>
      </c>
      <c r="L22" s="38">
        <v>3</v>
      </c>
      <c r="M22" s="38">
        <v>0</v>
      </c>
      <c r="N22" s="38">
        <v>0</v>
      </c>
      <c r="O22" s="38">
        <v>0</v>
      </c>
      <c r="P22" s="42" t="s">
        <v>46</v>
      </c>
    </row>
    <row r="23" spans="1:16" ht="25.05" customHeight="1">
      <c r="A23" s="42" t="s">
        <v>47</v>
      </c>
      <c r="B23" s="38">
        <v>829</v>
      </c>
      <c r="C23" s="38">
        <v>721</v>
      </c>
      <c r="D23" s="38">
        <v>77</v>
      </c>
      <c r="E23" s="38">
        <v>23</v>
      </c>
      <c r="F23" s="38">
        <v>3</v>
      </c>
      <c r="G23" s="38">
        <v>3</v>
      </c>
      <c r="H23" s="38">
        <v>0</v>
      </c>
      <c r="I23" s="38">
        <v>0</v>
      </c>
      <c r="J23" s="38">
        <v>1</v>
      </c>
      <c r="K23" s="38">
        <v>0</v>
      </c>
      <c r="L23" s="38">
        <v>1</v>
      </c>
      <c r="M23" s="38">
        <v>0</v>
      </c>
      <c r="N23" s="38">
        <v>0</v>
      </c>
      <c r="O23" s="38">
        <v>0</v>
      </c>
      <c r="P23" s="42" t="s">
        <v>48</v>
      </c>
    </row>
    <row r="24" spans="1:16" ht="25.05" customHeight="1">
      <c r="A24" s="42" t="s">
        <v>49</v>
      </c>
      <c r="B24" s="38">
        <v>1213</v>
      </c>
      <c r="C24" s="38">
        <v>1059</v>
      </c>
      <c r="D24" s="38">
        <v>77</v>
      </c>
      <c r="E24" s="38">
        <v>41</v>
      </c>
      <c r="F24" s="38">
        <v>15</v>
      </c>
      <c r="G24" s="38">
        <v>4</v>
      </c>
      <c r="H24" s="38">
        <v>0</v>
      </c>
      <c r="I24" s="38">
        <v>12</v>
      </c>
      <c r="J24" s="38">
        <v>4</v>
      </c>
      <c r="K24" s="38">
        <v>1</v>
      </c>
      <c r="L24" s="38">
        <v>0</v>
      </c>
      <c r="M24" s="38">
        <v>0</v>
      </c>
      <c r="N24" s="38">
        <v>0</v>
      </c>
      <c r="O24" s="38">
        <v>0</v>
      </c>
      <c r="P24" s="42" t="s">
        <v>50</v>
      </c>
    </row>
    <row r="25" spans="1:16" ht="25.05" customHeight="1">
      <c r="A25" s="42" t="s">
        <v>51</v>
      </c>
      <c r="B25" s="38">
        <v>325</v>
      </c>
      <c r="C25" s="38">
        <v>276</v>
      </c>
      <c r="D25" s="38">
        <v>22</v>
      </c>
      <c r="E25" s="38">
        <v>11</v>
      </c>
      <c r="F25" s="38">
        <v>7</v>
      </c>
      <c r="G25" s="38">
        <v>5</v>
      </c>
      <c r="H25" s="38">
        <v>2</v>
      </c>
      <c r="I25" s="38">
        <v>2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42" t="s">
        <v>52</v>
      </c>
    </row>
    <row r="26" spans="1:16" ht="25.05" customHeight="1">
      <c r="A26" s="43" t="s">
        <v>53</v>
      </c>
      <c r="B26" s="39">
        <v>4898</v>
      </c>
      <c r="C26" s="39">
        <v>4818</v>
      </c>
      <c r="D26" s="39">
        <v>37</v>
      </c>
      <c r="E26" s="39">
        <v>36</v>
      </c>
      <c r="F26" s="39">
        <v>5</v>
      </c>
      <c r="G26" s="39">
        <v>1</v>
      </c>
      <c r="H26" s="39">
        <v>1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43" t="s">
        <v>54</v>
      </c>
    </row>
    <row r="28" spans="1:16" ht="25.05" customHeight="1">
      <c r="A28" s="1" t="s">
        <v>55</v>
      </c>
    </row>
    <row r="29" spans="1:16" ht="25.05" customHeight="1">
      <c r="A29" s="1" t="s">
        <v>56</v>
      </c>
    </row>
    <row r="30" spans="1:16" ht="25.05" customHeight="1">
      <c r="A30" s="1" t="s">
        <v>57</v>
      </c>
    </row>
    <row r="31" spans="1:16" ht="25.05" customHeight="1">
      <c r="A31" s="1" t="s">
        <v>58</v>
      </c>
    </row>
  </sheetData>
  <mergeCells count="14">
    <mergeCell ref="L6:L7"/>
    <mergeCell ref="M6:M7"/>
    <mergeCell ref="N6:N7"/>
    <mergeCell ref="O6:O7"/>
    <mergeCell ref="C4:O4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39370078740157483" right="0.39370078740157483" top="0.9055118110236221" bottom="0.9055118110236221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2B86-B097-45C2-852A-2191A019F21A}">
  <dimension ref="A1:T28"/>
  <sheetViews>
    <sheetView topLeftCell="E1" workbookViewId="0">
      <selection activeCell="E1" sqref="A1:XFD1048576"/>
    </sheetView>
  </sheetViews>
  <sheetFormatPr defaultColWidth="9.109375" defaultRowHeight="20.3"/>
  <cols>
    <col min="1" max="1" width="30" style="1" customWidth="1"/>
    <col min="2" max="2" width="17.21875" style="11" customWidth="1"/>
    <col min="3" max="19" width="14.77734375" style="11" customWidth="1"/>
    <col min="20" max="20" width="30" style="1" customWidth="1"/>
    <col min="21" max="16384" width="9.109375" style="1"/>
  </cols>
  <sheetData>
    <row r="1" spans="1:20" s="2" customFormat="1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2"/>
      <c r="M1" s="12"/>
      <c r="N1" s="12"/>
      <c r="O1" s="12"/>
      <c r="P1" s="12"/>
      <c r="Q1" s="12"/>
      <c r="R1" s="12"/>
      <c r="S1" s="12"/>
    </row>
    <row r="2" spans="1:20" s="2" customFormat="1">
      <c r="A2" s="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2"/>
      <c r="L2" s="12"/>
      <c r="M2" s="12"/>
      <c r="N2" s="12"/>
      <c r="O2" s="12"/>
      <c r="P2" s="12"/>
      <c r="Q2" s="12"/>
      <c r="R2" s="12"/>
      <c r="S2" s="12"/>
    </row>
    <row r="4" spans="1:20">
      <c r="A4" s="3"/>
      <c r="B4" s="13" t="s">
        <v>2</v>
      </c>
      <c r="C4" s="29" t="s">
        <v>3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  <c r="T4" s="4"/>
    </row>
    <row r="5" spans="1:20">
      <c r="A5" s="5" t="s">
        <v>4</v>
      </c>
      <c r="B5" s="14" t="s">
        <v>5</v>
      </c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  <c r="T5" s="7" t="s">
        <v>6</v>
      </c>
    </row>
    <row r="6" spans="1:20">
      <c r="A6" s="8"/>
      <c r="B6" s="14" t="s">
        <v>7</v>
      </c>
      <c r="C6" s="32" t="s">
        <v>8</v>
      </c>
      <c r="D6" s="32" t="s">
        <v>59</v>
      </c>
      <c r="E6" s="25" t="s">
        <v>9</v>
      </c>
      <c r="F6" s="25" t="s">
        <v>10</v>
      </c>
      <c r="G6" s="32" t="s">
        <v>60</v>
      </c>
      <c r="H6" s="25" t="s">
        <v>11</v>
      </c>
      <c r="I6" s="25" t="s">
        <v>12</v>
      </c>
      <c r="J6" s="32" t="s">
        <v>13</v>
      </c>
      <c r="K6" s="32" t="s">
        <v>14</v>
      </c>
      <c r="L6" s="32" t="s">
        <v>61</v>
      </c>
      <c r="M6" s="25" t="s">
        <v>15</v>
      </c>
      <c r="N6" s="25" t="s">
        <v>16</v>
      </c>
      <c r="O6" s="32" t="s">
        <v>62</v>
      </c>
      <c r="P6" s="25" t="s">
        <v>17</v>
      </c>
      <c r="Q6" s="25" t="s">
        <v>18</v>
      </c>
      <c r="R6" s="27" t="s">
        <v>19</v>
      </c>
      <c r="S6" s="28" t="s">
        <v>20</v>
      </c>
      <c r="T6" s="9"/>
    </row>
    <row r="7" spans="1:20">
      <c r="A7" s="6"/>
      <c r="B7" s="18" t="s">
        <v>21</v>
      </c>
      <c r="C7" s="33"/>
      <c r="D7" s="33"/>
      <c r="E7" s="26"/>
      <c r="F7" s="26"/>
      <c r="G7" s="33"/>
      <c r="H7" s="26"/>
      <c r="I7" s="26"/>
      <c r="J7" s="33"/>
      <c r="K7" s="33"/>
      <c r="L7" s="33"/>
      <c r="M7" s="26"/>
      <c r="N7" s="26"/>
      <c r="O7" s="33"/>
      <c r="P7" s="26"/>
      <c r="Q7" s="26"/>
      <c r="R7" s="26"/>
      <c r="S7" s="26"/>
      <c r="T7" s="10"/>
    </row>
    <row r="8" spans="1:20" ht="23.1" customHeight="1">
      <c r="A8" s="1" t="s">
        <v>22</v>
      </c>
      <c r="B8" s="11">
        <v>67982</v>
      </c>
      <c r="C8" s="11">
        <v>60448</v>
      </c>
      <c r="D8" s="11">
        <f>SUM(D9:D23)</f>
        <v>6241</v>
      </c>
      <c r="E8" s="11">
        <v>4091</v>
      </c>
      <c r="F8" s="11">
        <v>2150</v>
      </c>
      <c r="G8" s="11">
        <f>SUM(G9:G23)</f>
        <v>645</v>
      </c>
      <c r="H8" s="11">
        <v>430</v>
      </c>
      <c r="I8" s="11">
        <v>215</v>
      </c>
      <c r="J8" s="11">
        <v>145</v>
      </c>
      <c r="K8" s="11">
        <v>263</v>
      </c>
      <c r="L8" s="11">
        <f>SUM(L9:L23)</f>
        <v>180</v>
      </c>
      <c r="M8" s="11">
        <v>112</v>
      </c>
      <c r="N8" s="11">
        <v>68</v>
      </c>
      <c r="O8" s="11">
        <f>SUM(O9:O23)</f>
        <v>60</v>
      </c>
      <c r="P8" s="11">
        <v>31</v>
      </c>
      <c r="Q8" s="11">
        <v>17</v>
      </c>
      <c r="R8" s="11">
        <v>12</v>
      </c>
      <c r="S8" s="11" t="s">
        <v>23</v>
      </c>
      <c r="T8" s="1" t="s">
        <v>24</v>
      </c>
    </row>
    <row r="9" spans="1:20" ht="23.1" customHeight="1">
      <c r="A9" s="1" t="s">
        <v>25</v>
      </c>
      <c r="B9" s="11">
        <v>12529</v>
      </c>
      <c r="C9" s="11">
        <v>9754</v>
      </c>
      <c r="D9" s="11">
        <f>SUM(E9:F9)</f>
        <v>2096</v>
      </c>
      <c r="E9" s="11">
        <v>783</v>
      </c>
      <c r="F9" s="11">
        <v>1313</v>
      </c>
      <c r="G9" s="11">
        <f>SUM(H9:I9)</f>
        <v>326</v>
      </c>
      <c r="H9" s="11">
        <v>210</v>
      </c>
      <c r="I9" s="11">
        <v>116</v>
      </c>
      <c r="J9" s="11">
        <v>76</v>
      </c>
      <c r="K9" s="11">
        <v>124</v>
      </c>
      <c r="L9" s="11">
        <f>SUM(M9:N9)</f>
        <v>110</v>
      </c>
      <c r="M9" s="11">
        <v>63</v>
      </c>
      <c r="N9" s="11">
        <v>47</v>
      </c>
      <c r="O9" s="11">
        <f>SUM(P9:S9)</f>
        <v>43</v>
      </c>
      <c r="P9" s="11">
        <v>16</v>
      </c>
      <c r="Q9" s="11">
        <v>15</v>
      </c>
      <c r="R9" s="11">
        <v>12</v>
      </c>
      <c r="S9" s="11" t="s">
        <v>23</v>
      </c>
      <c r="T9" s="1" t="s">
        <v>26</v>
      </c>
    </row>
    <row r="10" spans="1:20" ht="23.1" customHeight="1">
      <c r="A10" s="1" t="s">
        <v>27</v>
      </c>
      <c r="B10" s="11">
        <v>262</v>
      </c>
      <c r="C10" s="11">
        <v>102</v>
      </c>
      <c r="D10" s="11">
        <f t="shared" ref="D10:D23" si="0">SUM(E10:F10)</f>
        <v>147</v>
      </c>
      <c r="E10" s="11">
        <v>14</v>
      </c>
      <c r="F10" s="11">
        <v>133</v>
      </c>
      <c r="G10" s="11">
        <f t="shared" ref="G10:G23" si="1">SUM(H10:I10)</f>
        <v>9</v>
      </c>
      <c r="H10" s="11">
        <v>8</v>
      </c>
      <c r="I10" s="11">
        <v>1</v>
      </c>
      <c r="J10" s="11">
        <v>1</v>
      </c>
      <c r="K10" s="11">
        <v>1</v>
      </c>
      <c r="L10" s="11">
        <f t="shared" ref="L10:L23" si="2">SUM(M10:N10)</f>
        <v>2</v>
      </c>
      <c r="M10" s="11">
        <v>2</v>
      </c>
      <c r="N10" s="11" t="s">
        <v>23</v>
      </c>
      <c r="O10" s="11">
        <f t="shared" ref="O10:O23" si="3">SUM(P10:S10)</f>
        <v>0</v>
      </c>
      <c r="P10" s="11" t="s">
        <v>23</v>
      </c>
      <c r="Q10" s="11" t="s">
        <v>23</v>
      </c>
      <c r="R10" s="11" t="s">
        <v>23</v>
      </c>
      <c r="S10" s="11" t="s">
        <v>23</v>
      </c>
      <c r="T10" s="1" t="s">
        <v>28</v>
      </c>
    </row>
    <row r="11" spans="1:20" ht="23.1" customHeight="1">
      <c r="A11" s="1" t="s">
        <v>29</v>
      </c>
      <c r="B11" s="11">
        <v>3002</v>
      </c>
      <c r="C11" s="11">
        <v>2104</v>
      </c>
      <c r="D11" s="11">
        <f t="shared" si="0"/>
        <v>844</v>
      </c>
      <c r="E11" s="11">
        <v>770</v>
      </c>
      <c r="F11" s="11">
        <v>74</v>
      </c>
      <c r="G11" s="11">
        <f t="shared" si="1"/>
        <v>19</v>
      </c>
      <c r="H11" s="11">
        <v>12</v>
      </c>
      <c r="I11" s="11">
        <v>7</v>
      </c>
      <c r="J11" s="11">
        <v>7</v>
      </c>
      <c r="K11" s="11">
        <v>21</v>
      </c>
      <c r="L11" s="11">
        <f t="shared" si="2"/>
        <v>4</v>
      </c>
      <c r="M11" s="11">
        <v>2</v>
      </c>
      <c r="N11" s="11">
        <v>2</v>
      </c>
      <c r="O11" s="11">
        <f t="shared" si="3"/>
        <v>3</v>
      </c>
      <c r="P11" s="11">
        <v>3</v>
      </c>
      <c r="Q11" s="11" t="s">
        <v>23</v>
      </c>
      <c r="R11" s="11" t="s">
        <v>23</v>
      </c>
      <c r="S11" s="11" t="s">
        <v>23</v>
      </c>
      <c r="T11" s="1" t="s">
        <v>30</v>
      </c>
    </row>
    <row r="12" spans="1:20" ht="23.1" customHeight="1">
      <c r="A12" s="1" t="s">
        <v>31</v>
      </c>
      <c r="B12" s="11">
        <v>4930</v>
      </c>
      <c r="C12" s="11">
        <v>4490</v>
      </c>
      <c r="D12" s="11">
        <f t="shared" si="0"/>
        <v>369</v>
      </c>
      <c r="E12" s="11">
        <v>306</v>
      </c>
      <c r="F12" s="11">
        <v>63</v>
      </c>
      <c r="G12" s="11">
        <f t="shared" si="1"/>
        <v>28</v>
      </c>
      <c r="H12" s="11">
        <v>20</v>
      </c>
      <c r="I12" s="11">
        <v>8</v>
      </c>
      <c r="J12" s="11">
        <v>8</v>
      </c>
      <c r="K12" s="11">
        <v>22</v>
      </c>
      <c r="L12" s="11">
        <f t="shared" si="2"/>
        <v>13</v>
      </c>
      <c r="M12" s="11">
        <v>8</v>
      </c>
      <c r="N12" s="11">
        <v>5</v>
      </c>
      <c r="O12" s="11">
        <f t="shared" si="3"/>
        <v>0</v>
      </c>
      <c r="P12" s="11" t="s">
        <v>23</v>
      </c>
      <c r="Q12" s="11" t="s">
        <v>23</v>
      </c>
      <c r="R12" s="11" t="s">
        <v>23</v>
      </c>
      <c r="S12" s="11" t="s">
        <v>23</v>
      </c>
      <c r="T12" s="1" t="s">
        <v>32</v>
      </c>
    </row>
    <row r="13" spans="1:20" ht="23.1" customHeight="1">
      <c r="A13" s="1" t="s">
        <v>33</v>
      </c>
      <c r="B13" s="11">
        <v>2995</v>
      </c>
      <c r="C13" s="11">
        <v>2297</v>
      </c>
      <c r="D13" s="11">
        <f t="shared" si="0"/>
        <v>573</v>
      </c>
      <c r="E13" s="11">
        <v>479</v>
      </c>
      <c r="F13" s="11">
        <v>94</v>
      </c>
      <c r="G13" s="11">
        <f t="shared" si="1"/>
        <v>53</v>
      </c>
      <c r="H13" s="11">
        <v>37</v>
      </c>
      <c r="I13" s="11">
        <v>16</v>
      </c>
      <c r="J13" s="11">
        <v>24</v>
      </c>
      <c r="K13" s="11">
        <v>26</v>
      </c>
      <c r="L13" s="11">
        <f t="shared" si="2"/>
        <v>20</v>
      </c>
      <c r="M13" s="11">
        <v>16</v>
      </c>
      <c r="N13" s="11">
        <v>4</v>
      </c>
      <c r="O13" s="11">
        <f t="shared" si="3"/>
        <v>2</v>
      </c>
      <c r="P13" s="11">
        <v>2</v>
      </c>
      <c r="Q13" s="11" t="s">
        <v>23</v>
      </c>
      <c r="R13" s="11" t="s">
        <v>23</v>
      </c>
      <c r="S13" s="11" t="s">
        <v>23</v>
      </c>
      <c r="T13" s="1" t="s">
        <v>34</v>
      </c>
    </row>
    <row r="14" spans="1:20" ht="23.1" customHeight="1">
      <c r="A14" s="1" t="s">
        <v>35</v>
      </c>
      <c r="B14" s="11">
        <v>24095</v>
      </c>
      <c r="C14" s="11">
        <v>22711</v>
      </c>
      <c r="D14" s="11">
        <f t="shared" si="0"/>
        <v>1204</v>
      </c>
      <c r="E14" s="11">
        <v>969</v>
      </c>
      <c r="F14" s="11">
        <v>235</v>
      </c>
      <c r="G14" s="11">
        <f t="shared" si="1"/>
        <v>98</v>
      </c>
      <c r="H14" s="11">
        <v>80</v>
      </c>
      <c r="I14" s="11">
        <v>18</v>
      </c>
      <c r="J14" s="11">
        <v>21</v>
      </c>
      <c r="K14" s="11">
        <v>37</v>
      </c>
      <c r="L14" s="11">
        <f t="shared" si="2"/>
        <v>18</v>
      </c>
      <c r="M14" s="11">
        <v>12</v>
      </c>
      <c r="N14" s="11">
        <v>6</v>
      </c>
      <c r="O14" s="11">
        <f t="shared" si="3"/>
        <v>6</v>
      </c>
      <c r="P14" s="11">
        <v>5</v>
      </c>
      <c r="Q14" s="11">
        <v>1</v>
      </c>
      <c r="R14" s="11" t="s">
        <v>23</v>
      </c>
      <c r="S14" s="11" t="s">
        <v>23</v>
      </c>
      <c r="T14" s="1" t="s">
        <v>36</v>
      </c>
    </row>
    <row r="15" spans="1:20" ht="23.1" customHeight="1">
      <c r="A15" s="1" t="s">
        <v>37</v>
      </c>
      <c r="B15" s="11">
        <v>68</v>
      </c>
      <c r="C15" s="11">
        <v>26</v>
      </c>
      <c r="D15" s="11">
        <f t="shared" si="0"/>
        <v>28</v>
      </c>
      <c r="E15" s="11">
        <v>18</v>
      </c>
      <c r="F15" s="11">
        <v>10</v>
      </c>
      <c r="G15" s="11">
        <f t="shared" si="1"/>
        <v>5</v>
      </c>
      <c r="H15" s="11">
        <v>3</v>
      </c>
      <c r="I15" s="11">
        <v>2</v>
      </c>
      <c r="J15" s="11">
        <v>2</v>
      </c>
      <c r="K15" s="11">
        <v>2</v>
      </c>
      <c r="L15" s="11">
        <f t="shared" si="2"/>
        <v>4</v>
      </c>
      <c r="M15" s="11">
        <v>1</v>
      </c>
      <c r="N15" s="11">
        <v>3</v>
      </c>
      <c r="O15" s="11">
        <f t="shared" si="3"/>
        <v>1</v>
      </c>
      <c r="P15" s="11" t="s">
        <v>23</v>
      </c>
      <c r="Q15" s="11">
        <v>1</v>
      </c>
      <c r="R15" s="11" t="s">
        <v>23</v>
      </c>
      <c r="S15" s="11" t="s">
        <v>23</v>
      </c>
      <c r="T15" s="1" t="s">
        <v>38</v>
      </c>
    </row>
    <row r="16" spans="1:20" ht="23.1" customHeight="1">
      <c r="A16" s="1" t="s">
        <v>39</v>
      </c>
      <c r="B16" s="11">
        <v>750</v>
      </c>
      <c r="C16" s="11">
        <v>593</v>
      </c>
      <c r="D16" s="11">
        <f t="shared" si="0"/>
        <v>118</v>
      </c>
      <c r="E16" s="11">
        <v>93</v>
      </c>
      <c r="F16" s="11">
        <v>25</v>
      </c>
      <c r="G16" s="11">
        <f t="shared" si="1"/>
        <v>29</v>
      </c>
      <c r="H16" s="11">
        <v>10</v>
      </c>
      <c r="I16" s="11">
        <v>19</v>
      </c>
      <c r="J16" s="11">
        <v>1</v>
      </c>
      <c r="K16" s="11">
        <v>7</v>
      </c>
      <c r="L16" s="11">
        <f t="shared" si="2"/>
        <v>1</v>
      </c>
      <c r="M16" s="11">
        <v>1</v>
      </c>
      <c r="N16" s="11" t="s">
        <v>23</v>
      </c>
      <c r="O16" s="11">
        <f t="shared" si="3"/>
        <v>1</v>
      </c>
      <c r="P16" s="11">
        <v>1</v>
      </c>
      <c r="Q16" s="11" t="s">
        <v>23</v>
      </c>
      <c r="R16" s="11" t="s">
        <v>23</v>
      </c>
      <c r="S16" s="11" t="s">
        <v>23</v>
      </c>
      <c r="T16" s="1" t="s">
        <v>40</v>
      </c>
    </row>
    <row r="17" spans="1:20" ht="23.1" customHeight="1">
      <c r="A17" s="1" t="s">
        <v>41</v>
      </c>
      <c r="B17" s="11">
        <v>8205</v>
      </c>
      <c r="C17" s="11">
        <v>7785</v>
      </c>
      <c r="D17" s="11">
        <f t="shared" si="0"/>
        <v>391</v>
      </c>
      <c r="E17" s="11">
        <v>328</v>
      </c>
      <c r="F17" s="11">
        <v>63</v>
      </c>
      <c r="G17" s="11">
        <f t="shared" si="1"/>
        <v>26</v>
      </c>
      <c r="H17" s="11">
        <v>14</v>
      </c>
      <c r="I17" s="11">
        <v>12</v>
      </c>
      <c r="J17" s="11">
        <v>1</v>
      </c>
      <c r="K17" s="11">
        <v>2</v>
      </c>
      <c r="L17" s="11">
        <f t="shared" si="2"/>
        <v>0</v>
      </c>
      <c r="M17" s="11" t="s">
        <v>23</v>
      </c>
      <c r="N17" s="11" t="s">
        <v>23</v>
      </c>
      <c r="O17" s="11">
        <f t="shared" si="3"/>
        <v>0</v>
      </c>
      <c r="P17" s="11" t="s">
        <v>23</v>
      </c>
      <c r="Q17" s="11" t="s">
        <v>23</v>
      </c>
      <c r="R17" s="11" t="s">
        <v>23</v>
      </c>
      <c r="S17" s="11" t="s">
        <v>23</v>
      </c>
      <c r="T17" s="1" t="s">
        <v>42</v>
      </c>
    </row>
    <row r="18" spans="1:20" ht="23.1" customHeight="1">
      <c r="A18" s="1" t="s">
        <v>43</v>
      </c>
      <c r="B18" s="11">
        <v>393</v>
      </c>
      <c r="C18" s="11">
        <v>339</v>
      </c>
      <c r="D18" s="11">
        <f t="shared" si="0"/>
        <v>48</v>
      </c>
      <c r="E18" s="11">
        <v>29</v>
      </c>
      <c r="F18" s="11">
        <v>19</v>
      </c>
      <c r="G18" s="11">
        <f t="shared" si="1"/>
        <v>4</v>
      </c>
      <c r="H18" s="11">
        <v>3</v>
      </c>
      <c r="I18" s="11">
        <v>1</v>
      </c>
      <c r="J18" s="11">
        <v>1</v>
      </c>
      <c r="K18" s="11" t="s">
        <v>23</v>
      </c>
      <c r="L18" s="11">
        <f t="shared" si="2"/>
        <v>1</v>
      </c>
      <c r="M18" s="11">
        <v>1</v>
      </c>
      <c r="N18" s="11" t="s">
        <v>23</v>
      </c>
      <c r="O18" s="11">
        <f t="shared" si="3"/>
        <v>0</v>
      </c>
      <c r="P18" s="11" t="s">
        <v>23</v>
      </c>
      <c r="Q18" s="11" t="s">
        <v>23</v>
      </c>
      <c r="R18" s="11" t="s">
        <v>23</v>
      </c>
      <c r="S18" s="11" t="s">
        <v>23</v>
      </c>
      <c r="T18" s="1" t="s">
        <v>44</v>
      </c>
    </row>
    <row r="19" spans="1:20" ht="23.1" customHeight="1">
      <c r="A19" s="1" t="s">
        <v>45</v>
      </c>
      <c r="B19" s="11">
        <v>3488</v>
      </c>
      <c r="C19" s="11">
        <v>3373</v>
      </c>
      <c r="D19" s="11">
        <f t="shared" si="0"/>
        <v>99</v>
      </c>
      <c r="E19" s="11">
        <v>89</v>
      </c>
      <c r="F19" s="11">
        <v>10</v>
      </c>
      <c r="G19" s="11">
        <f t="shared" si="1"/>
        <v>5</v>
      </c>
      <c r="H19" s="11">
        <v>3</v>
      </c>
      <c r="I19" s="11">
        <v>2</v>
      </c>
      <c r="J19" s="11" t="s">
        <v>23</v>
      </c>
      <c r="K19" s="11">
        <v>7</v>
      </c>
      <c r="L19" s="11">
        <f t="shared" si="2"/>
        <v>1</v>
      </c>
      <c r="M19" s="11">
        <v>1</v>
      </c>
      <c r="N19" s="11" t="s">
        <v>23</v>
      </c>
      <c r="O19" s="11">
        <f t="shared" si="3"/>
        <v>3</v>
      </c>
      <c r="P19" s="11">
        <v>3</v>
      </c>
      <c r="Q19" s="11" t="s">
        <v>23</v>
      </c>
      <c r="R19" s="11" t="s">
        <v>23</v>
      </c>
      <c r="S19" s="11" t="s">
        <v>23</v>
      </c>
      <c r="T19" s="1" t="s">
        <v>46</v>
      </c>
    </row>
    <row r="20" spans="1:20" ht="23.1" customHeight="1">
      <c r="A20" s="1" t="s">
        <v>47</v>
      </c>
      <c r="B20" s="11">
        <v>829</v>
      </c>
      <c r="C20" s="11">
        <v>721</v>
      </c>
      <c r="D20" s="11">
        <f t="shared" si="0"/>
        <v>100</v>
      </c>
      <c r="E20" s="11">
        <v>77</v>
      </c>
      <c r="F20" s="11">
        <v>23</v>
      </c>
      <c r="G20" s="11">
        <f t="shared" si="1"/>
        <v>6</v>
      </c>
      <c r="H20" s="11">
        <v>3</v>
      </c>
      <c r="I20" s="11">
        <v>3</v>
      </c>
      <c r="J20" s="11" t="s">
        <v>23</v>
      </c>
      <c r="K20" s="11" t="s">
        <v>23</v>
      </c>
      <c r="L20" s="11">
        <f t="shared" si="2"/>
        <v>1</v>
      </c>
      <c r="M20" s="11">
        <v>1</v>
      </c>
      <c r="N20" s="11" t="s">
        <v>23</v>
      </c>
      <c r="O20" s="11">
        <f t="shared" si="3"/>
        <v>1</v>
      </c>
      <c r="P20" s="11">
        <v>1</v>
      </c>
      <c r="Q20" s="11" t="s">
        <v>23</v>
      </c>
      <c r="R20" s="11" t="s">
        <v>23</v>
      </c>
      <c r="S20" s="11" t="s">
        <v>23</v>
      </c>
      <c r="T20" s="1" t="s">
        <v>48</v>
      </c>
    </row>
    <row r="21" spans="1:20" ht="23.1" customHeight="1">
      <c r="A21" s="1" t="s">
        <v>49</v>
      </c>
      <c r="B21" s="11">
        <v>1213</v>
      </c>
      <c r="C21" s="11">
        <v>1059</v>
      </c>
      <c r="D21" s="11">
        <f t="shared" si="0"/>
        <v>118</v>
      </c>
      <c r="E21" s="11">
        <v>77</v>
      </c>
      <c r="F21" s="11">
        <v>41</v>
      </c>
      <c r="G21" s="11">
        <f t="shared" si="1"/>
        <v>19</v>
      </c>
      <c r="H21" s="11">
        <v>15</v>
      </c>
      <c r="I21" s="11">
        <v>4</v>
      </c>
      <c r="J21" s="11" t="s">
        <v>23</v>
      </c>
      <c r="K21" s="11">
        <v>12</v>
      </c>
      <c r="L21" s="11">
        <f t="shared" si="2"/>
        <v>5</v>
      </c>
      <c r="M21" s="11">
        <v>4</v>
      </c>
      <c r="N21" s="11">
        <v>1</v>
      </c>
      <c r="O21" s="11">
        <f t="shared" si="3"/>
        <v>0</v>
      </c>
      <c r="P21" s="11" t="s">
        <v>23</v>
      </c>
      <c r="Q21" s="11" t="s">
        <v>23</v>
      </c>
      <c r="R21" s="11" t="s">
        <v>23</v>
      </c>
      <c r="S21" s="11" t="s">
        <v>23</v>
      </c>
      <c r="T21" s="1" t="s">
        <v>50</v>
      </c>
    </row>
    <row r="22" spans="1:20" ht="23.1" customHeight="1">
      <c r="A22" s="1" t="s">
        <v>51</v>
      </c>
      <c r="B22" s="11">
        <v>325</v>
      </c>
      <c r="C22" s="11">
        <v>276</v>
      </c>
      <c r="D22" s="11">
        <f t="shared" si="0"/>
        <v>33</v>
      </c>
      <c r="E22" s="11">
        <v>22</v>
      </c>
      <c r="F22" s="11">
        <v>11</v>
      </c>
      <c r="G22" s="11">
        <f t="shared" si="1"/>
        <v>12</v>
      </c>
      <c r="H22" s="11">
        <v>7</v>
      </c>
      <c r="I22" s="11">
        <v>5</v>
      </c>
      <c r="J22" s="11">
        <v>2</v>
      </c>
      <c r="K22" s="11">
        <v>2</v>
      </c>
      <c r="L22" s="11">
        <f t="shared" si="2"/>
        <v>0</v>
      </c>
      <c r="M22" s="11" t="s">
        <v>23</v>
      </c>
      <c r="N22" s="11" t="s">
        <v>23</v>
      </c>
      <c r="O22" s="11">
        <f t="shared" si="3"/>
        <v>0</v>
      </c>
      <c r="P22" s="11" t="s">
        <v>23</v>
      </c>
      <c r="Q22" s="11" t="s">
        <v>23</v>
      </c>
      <c r="R22" s="11" t="s">
        <v>23</v>
      </c>
      <c r="S22" s="11" t="s">
        <v>23</v>
      </c>
      <c r="T22" s="1" t="s">
        <v>52</v>
      </c>
    </row>
    <row r="23" spans="1:20" ht="23.1" customHeight="1">
      <c r="A23" s="1" t="s">
        <v>53</v>
      </c>
      <c r="B23" s="11">
        <v>4898</v>
      </c>
      <c r="C23" s="11">
        <v>4818</v>
      </c>
      <c r="D23" s="11">
        <f t="shared" si="0"/>
        <v>73</v>
      </c>
      <c r="E23" s="11">
        <v>37</v>
      </c>
      <c r="F23" s="11">
        <v>36</v>
      </c>
      <c r="G23" s="11">
        <f t="shared" si="1"/>
        <v>6</v>
      </c>
      <c r="H23" s="11">
        <v>5</v>
      </c>
      <c r="I23" s="11">
        <v>1</v>
      </c>
      <c r="J23" s="11">
        <v>1</v>
      </c>
      <c r="K23" s="11" t="s">
        <v>23</v>
      </c>
      <c r="L23" s="11">
        <f t="shared" si="2"/>
        <v>0</v>
      </c>
      <c r="M23" s="11" t="s">
        <v>23</v>
      </c>
      <c r="N23" s="11" t="s">
        <v>23</v>
      </c>
      <c r="O23" s="11">
        <f t="shared" si="3"/>
        <v>0</v>
      </c>
      <c r="P23" s="11" t="s">
        <v>23</v>
      </c>
      <c r="Q23" s="11" t="s">
        <v>23</v>
      </c>
      <c r="R23" s="11" t="s">
        <v>23</v>
      </c>
      <c r="S23" s="11" t="s">
        <v>23</v>
      </c>
      <c r="T23" s="1" t="s">
        <v>54</v>
      </c>
    </row>
    <row r="25" spans="1:20" ht="23.1" customHeight="1">
      <c r="A25" s="1" t="s">
        <v>55</v>
      </c>
    </row>
    <row r="26" spans="1:20" ht="23.1" customHeight="1">
      <c r="A26" s="1" t="s">
        <v>56</v>
      </c>
    </row>
    <row r="27" spans="1:20" ht="23.1" customHeight="1">
      <c r="A27" s="1" t="s">
        <v>57</v>
      </c>
    </row>
    <row r="28" spans="1:20" ht="23.1" customHeight="1">
      <c r="A28" s="1" t="s">
        <v>58</v>
      </c>
    </row>
  </sheetData>
  <mergeCells count="18">
    <mergeCell ref="D6:D7"/>
    <mergeCell ref="G6:G7"/>
    <mergeCell ref="L6:L7"/>
    <mergeCell ref="O6:O7"/>
    <mergeCell ref="C4:S4"/>
    <mergeCell ref="C6:C7"/>
    <mergeCell ref="E6:E7"/>
    <mergeCell ref="F6:F7"/>
    <mergeCell ref="H6:H7"/>
    <mergeCell ref="I6:I7"/>
    <mergeCell ref="J6:J7"/>
    <mergeCell ref="K6:K7"/>
    <mergeCell ref="M6:M7"/>
    <mergeCell ref="N6:N7"/>
    <mergeCell ref="P6:P7"/>
    <mergeCell ref="Q6:Q7"/>
    <mergeCell ref="R6:R7"/>
    <mergeCell ref="S6:S7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0A616-B815-4FE7-891D-54D26258BF53}">
  <dimension ref="A1:J65"/>
  <sheetViews>
    <sheetView workbookViewId="0">
      <pane ySplit="7" topLeftCell="A23" activePane="bottomLeft" state="frozen"/>
      <selection pane="bottomLeft" activeCell="B8" sqref="B8"/>
    </sheetView>
  </sheetViews>
  <sheetFormatPr defaultColWidth="9.109375" defaultRowHeight="20.3"/>
  <cols>
    <col min="1" max="1" width="30" style="1" customWidth="1"/>
    <col min="2" max="2" width="17.21875" style="11" customWidth="1"/>
    <col min="3" max="4" width="6.44140625" style="11" bestFit="1" customWidth="1"/>
    <col min="5" max="5" width="5.5546875" style="11" bestFit="1" customWidth="1"/>
    <col min="6" max="7" width="9.33203125" style="11" bestFit="1" customWidth="1"/>
    <col min="8" max="9" width="7.6640625" style="11" bestFit="1" customWidth="1"/>
    <col min="10" max="10" width="30" style="1" customWidth="1"/>
    <col min="11" max="16384" width="9.109375" style="1"/>
  </cols>
  <sheetData>
    <row r="1" spans="1:10" s="2" customFormat="1">
      <c r="A1" s="1" t="s">
        <v>0</v>
      </c>
      <c r="B1" s="11"/>
      <c r="C1" s="11"/>
      <c r="D1" s="11"/>
      <c r="E1" s="11"/>
      <c r="F1" s="11"/>
      <c r="G1" s="12"/>
      <c r="H1" s="12"/>
      <c r="I1" s="12"/>
    </row>
    <row r="2" spans="1:10" s="2" customFormat="1">
      <c r="A2" s="1" t="s">
        <v>1</v>
      </c>
      <c r="B2" s="11"/>
      <c r="C2" s="11"/>
      <c r="D2" s="11"/>
      <c r="E2" s="11"/>
      <c r="F2" s="11"/>
      <c r="G2" s="12"/>
      <c r="H2" s="12"/>
      <c r="I2" s="12"/>
    </row>
    <row r="4" spans="1:10">
      <c r="A4" s="3"/>
      <c r="B4" s="13" t="s">
        <v>2</v>
      </c>
      <c r="C4" s="29" t="s">
        <v>3</v>
      </c>
      <c r="D4" s="30"/>
      <c r="E4" s="30"/>
      <c r="F4" s="30"/>
      <c r="G4" s="30"/>
      <c r="H4" s="30"/>
      <c r="I4" s="30"/>
      <c r="J4" s="4"/>
    </row>
    <row r="5" spans="1:10">
      <c r="A5" s="5" t="s">
        <v>4</v>
      </c>
      <c r="B5" s="14" t="s">
        <v>5</v>
      </c>
      <c r="C5" s="15"/>
      <c r="D5" s="16"/>
      <c r="E5" s="16"/>
      <c r="F5" s="16"/>
      <c r="G5" s="16"/>
      <c r="H5" s="16"/>
      <c r="I5" s="16"/>
      <c r="J5" s="7" t="s">
        <v>6</v>
      </c>
    </row>
    <row r="6" spans="1:10">
      <c r="A6" s="8"/>
      <c r="B6" s="14" t="s">
        <v>7</v>
      </c>
      <c r="C6" s="32" t="s">
        <v>8</v>
      </c>
      <c r="D6" s="32" t="s">
        <v>59</v>
      </c>
      <c r="E6" s="32" t="s">
        <v>60</v>
      </c>
      <c r="F6" s="32" t="s">
        <v>13</v>
      </c>
      <c r="G6" s="32" t="s">
        <v>14</v>
      </c>
      <c r="H6" s="32" t="s">
        <v>61</v>
      </c>
      <c r="I6" s="32" t="s">
        <v>62</v>
      </c>
      <c r="J6" s="9"/>
    </row>
    <row r="7" spans="1:10">
      <c r="A7" s="6"/>
      <c r="B7" s="18" t="s">
        <v>21</v>
      </c>
      <c r="C7" s="33"/>
      <c r="D7" s="33"/>
      <c r="E7" s="33"/>
      <c r="F7" s="33"/>
      <c r="G7" s="33"/>
      <c r="H7" s="33"/>
      <c r="I7" s="33"/>
      <c r="J7" s="10"/>
    </row>
    <row r="8" spans="1:10" ht="23.1" customHeight="1">
      <c r="A8" s="1" t="s">
        <v>22</v>
      </c>
      <c r="B8" s="11">
        <v>67982</v>
      </c>
      <c r="C8" s="11">
        <v>60448</v>
      </c>
      <c r="D8" s="11">
        <v>6241</v>
      </c>
      <c r="E8" s="11">
        <v>645</v>
      </c>
      <c r="F8" s="11">
        <v>145</v>
      </c>
      <c r="G8" s="11">
        <v>263</v>
      </c>
      <c r="H8" s="11">
        <v>180</v>
      </c>
      <c r="I8" s="21">
        <v>60</v>
      </c>
      <c r="J8" s="1" t="s">
        <v>24</v>
      </c>
    </row>
    <row r="9" spans="1:10" ht="23.1" customHeight="1">
      <c r="A9" s="1" t="s">
        <v>25</v>
      </c>
      <c r="B9" s="11">
        <v>12529</v>
      </c>
      <c r="C9" s="11">
        <v>9754</v>
      </c>
      <c r="D9" s="11">
        <v>2096</v>
      </c>
      <c r="E9" s="11">
        <v>326</v>
      </c>
      <c r="F9" s="11">
        <v>76</v>
      </c>
      <c r="G9" s="11">
        <v>124</v>
      </c>
      <c r="H9" s="11">
        <v>110</v>
      </c>
      <c r="I9" s="21">
        <v>43</v>
      </c>
      <c r="J9" s="1" t="s">
        <v>26</v>
      </c>
    </row>
    <row r="10" spans="1:10" ht="23.1" customHeight="1">
      <c r="A10" s="1" t="s">
        <v>27</v>
      </c>
      <c r="B10" s="11">
        <v>262</v>
      </c>
      <c r="C10" s="11">
        <v>102</v>
      </c>
      <c r="D10" s="11">
        <v>147</v>
      </c>
      <c r="E10" s="11">
        <v>9</v>
      </c>
      <c r="F10" s="11">
        <v>1</v>
      </c>
      <c r="G10" s="11">
        <v>1</v>
      </c>
      <c r="H10" s="11">
        <v>2</v>
      </c>
      <c r="I10" s="21" t="s">
        <v>63</v>
      </c>
      <c r="J10" s="1" t="s">
        <v>28</v>
      </c>
    </row>
    <row r="11" spans="1:10" ht="23.1" customHeight="1">
      <c r="A11" s="1" t="s">
        <v>29</v>
      </c>
      <c r="B11" s="11">
        <v>3002</v>
      </c>
      <c r="C11" s="11">
        <v>2104</v>
      </c>
      <c r="D11" s="11">
        <v>844</v>
      </c>
      <c r="E11" s="11">
        <v>19</v>
      </c>
      <c r="F11" s="11">
        <v>7</v>
      </c>
      <c r="G11" s="11">
        <v>21</v>
      </c>
      <c r="H11" s="11">
        <v>4</v>
      </c>
      <c r="I11" s="21">
        <v>3</v>
      </c>
      <c r="J11" s="1" t="s">
        <v>30</v>
      </c>
    </row>
    <row r="12" spans="1:10" ht="23.1" customHeight="1">
      <c r="A12" s="1" t="s">
        <v>31</v>
      </c>
      <c r="B12" s="11">
        <v>4930</v>
      </c>
      <c r="C12" s="11">
        <v>4490</v>
      </c>
      <c r="D12" s="11">
        <v>369</v>
      </c>
      <c r="E12" s="11">
        <v>28</v>
      </c>
      <c r="F12" s="11">
        <v>8</v>
      </c>
      <c r="G12" s="11">
        <v>22</v>
      </c>
      <c r="H12" s="11">
        <v>13</v>
      </c>
      <c r="I12" s="21" t="s">
        <v>63</v>
      </c>
      <c r="J12" s="1" t="s">
        <v>32</v>
      </c>
    </row>
    <row r="13" spans="1:10" ht="23.1" customHeight="1">
      <c r="A13" s="1" t="s">
        <v>33</v>
      </c>
      <c r="B13" s="11">
        <v>2995</v>
      </c>
      <c r="C13" s="11">
        <v>2297</v>
      </c>
      <c r="D13" s="11">
        <v>573</v>
      </c>
      <c r="E13" s="11">
        <v>53</v>
      </c>
      <c r="F13" s="11">
        <v>24</v>
      </c>
      <c r="G13" s="11">
        <v>26</v>
      </c>
      <c r="H13" s="11">
        <v>20</v>
      </c>
      <c r="I13" s="21">
        <v>2</v>
      </c>
      <c r="J13" s="1" t="s">
        <v>34</v>
      </c>
    </row>
    <row r="14" spans="1:10" ht="23.1" customHeight="1">
      <c r="A14" s="1" t="s">
        <v>35</v>
      </c>
      <c r="B14" s="11">
        <v>24095</v>
      </c>
      <c r="C14" s="11">
        <v>22711</v>
      </c>
      <c r="D14" s="11">
        <v>1204</v>
      </c>
      <c r="E14" s="11">
        <v>98</v>
      </c>
      <c r="F14" s="11">
        <v>21</v>
      </c>
      <c r="G14" s="11">
        <v>37</v>
      </c>
      <c r="H14" s="11">
        <v>18</v>
      </c>
      <c r="I14" s="21">
        <v>6</v>
      </c>
      <c r="J14" s="1" t="s">
        <v>36</v>
      </c>
    </row>
    <row r="15" spans="1:10" ht="23.1" customHeight="1">
      <c r="A15" s="1" t="s">
        <v>37</v>
      </c>
      <c r="B15" s="11">
        <v>68</v>
      </c>
      <c r="C15" s="11">
        <v>26</v>
      </c>
      <c r="D15" s="11">
        <v>28</v>
      </c>
      <c r="E15" s="11">
        <v>5</v>
      </c>
      <c r="F15" s="11">
        <v>2</v>
      </c>
      <c r="G15" s="11">
        <v>2</v>
      </c>
      <c r="H15" s="11">
        <v>4</v>
      </c>
      <c r="I15" s="21">
        <v>1</v>
      </c>
      <c r="J15" s="1" t="s">
        <v>38</v>
      </c>
    </row>
    <row r="16" spans="1:10" ht="23.1" customHeight="1">
      <c r="A16" s="1" t="s">
        <v>39</v>
      </c>
      <c r="B16" s="11">
        <v>750</v>
      </c>
      <c r="C16" s="11">
        <v>593</v>
      </c>
      <c r="D16" s="11">
        <v>118</v>
      </c>
      <c r="E16" s="11">
        <v>29</v>
      </c>
      <c r="F16" s="11">
        <v>1</v>
      </c>
      <c r="G16" s="11">
        <v>7</v>
      </c>
      <c r="H16" s="11">
        <v>1</v>
      </c>
      <c r="I16" s="21">
        <v>1</v>
      </c>
      <c r="J16" s="1" t="s">
        <v>40</v>
      </c>
    </row>
    <row r="17" spans="1:10" ht="23.1" customHeight="1">
      <c r="A17" s="1" t="s">
        <v>41</v>
      </c>
      <c r="B17" s="11">
        <v>8205</v>
      </c>
      <c r="C17" s="11">
        <v>7785</v>
      </c>
      <c r="D17" s="11">
        <v>391</v>
      </c>
      <c r="E17" s="11">
        <v>26</v>
      </c>
      <c r="F17" s="11">
        <v>1</v>
      </c>
      <c r="G17" s="11">
        <v>2</v>
      </c>
      <c r="H17" s="11" t="s">
        <v>63</v>
      </c>
      <c r="I17" s="21" t="s">
        <v>63</v>
      </c>
      <c r="J17" s="1" t="s">
        <v>42</v>
      </c>
    </row>
    <row r="18" spans="1:10" ht="23.1" customHeight="1">
      <c r="A18" s="1" t="s">
        <v>43</v>
      </c>
      <c r="B18" s="11">
        <v>393</v>
      </c>
      <c r="C18" s="11">
        <v>339</v>
      </c>
      <c r="D18" s="11">
        <v>48</v>
      </c>
      <c r="E18" s="11">
        <v>4</v>
      </c>
      <c r="F18" s="11">
        <v>1</v>
      </c>
      <c r="G18" s="11" t="s">
        <v>23</v>
      </c>
      <c r="H18" s="11">
        <v>1</v>
      </c>
      <c r="I18" s="21" t="s">
        <v>63</v>
      </c>
      <c r="J18" s="1" t="s">
        <v>44</v>
      </c>
    </row>
    <row r="19" spans="1:10" ht="23.1" customHeight="1">
      <c r="A19" s="1" t="s">
        <v>45</v>
      </c>
      <c r="B19" s="11">
        <v>3488</v>
      </c>
      <c r="C19" s="11">
        <v>3373</v>
      </c>
      <c r="D19" s="11">
        <v>99</v>
      </c>
      <c r="E19" s="11">
        <v>5</v>
      </c>
      <c r="F19" s="11" t="s">
        <v>23</v>
      </c>
      <c r="G19" s="11">
        <v>7</v>
      </c>
      <c r="H19" s="11">
        <v>1</v>
      </c>
      <c r="I19" s="21">
        <v>3</v>
      </c>
      <c r="J19" s="1" t="s">
        <v>46</v>
      </c>
    </row>
    <row r="20" spans="1:10" ht="23.1" customHeight="1">
      <c r="A20" s="1" t="s">
        <v>47</v>
      </c>
      <c r="B20" s="11">
        <v>829</v>
      </c>
      <c r="C20" s="11">
        <v>721</v>
      </c>
      <c r="D20" s="11">
        <v>100</v>
      </c>
      <c r="E20" s="11">
        <v>6</v>
      </c>
      <c r="F20" s="11" t="s">
        <v>23</v>
      </c>
      <c r="G20" s="11" t="s">
        <v>23</v>
      </c>
      <c r="H20" s="11">
        <v>1</v>
      </c>
      <c r="I20" s="21">
        <v>1</v>
      </c>
      <c r="J20" s="1" t="s">
        <v>48</v>
      </c>
    </row>
    <row r="21" spans="1:10" ht="23.1" customHeight="1">
      <c r="A21" s="1" t="s">
        <v>49</v>
      </c>
      <c r="B21" s="11">
        <v>1213</v>
      </c>
      <c r="C21" s="11">
        <v>1059</v>
      </c>
      <c r="D21" s="11">
        <v>118</v>
      </c>
      <c r="E21" s="11">
        <v>19</v>
      </c>
      <c r="F21" s="11" t="s">
        <v>23</v>
      </c>
      <c r="G21" s="11">
        <v>12</v>
      </c>
      <c r="H21" s="11">
        <v>5</v>
      </c>
      <c r="I21" s="21" t="s">
        <v>63</v>
      </c>
      <c r="J21" s="1" t="s">
        <v>50</v>
      </c>
    </row>
    <row r="22" spans="1:10" ht="23.1" customHeight="1">
      <c r="A22" s="1" t="s">
        <v>51</v>
      </c>
      <c r="B22" s="11">
        <v>325</v>
      </c>
      <c r="C22" s="11">
        <v>276</v>
      </c>
      <c r="D22" s="11">
        <v>33</v>
      </c>
      <c r="E22" s="11">
        <v>12</v>
      </c>
      <c r="F22" s="11">
        <v>2</v>
      </c>
      <c r="G22" s="11">
        <v>2</v>
      </c>
      <c r="H22" s="11" t="s">
        <v>63</v>
      </c>
      <c r="I22" s="21" t="s">
        <v>63</v>
      </c>
      <c r="J22" s="1" t="s">
        <v>52</v>
      </c>
    </row>
    <row r="23" spans="1:10" ht="23.1" customHeight="1">
      <c r="A23" s="1" t="s">
        <v>53</v>
      </c>
      <c r="B23" s="11">
        <v>4898</v>
      </c>
      <c r="C23" s="11">
        <v>4818</v>
      </c>
      <c r="D23" s="11">
        <v>73</v>
      </c>
      <c r="E23" s="11">
        <v>6</v>
      </c>
      <c r="F23" s="11">
        <v>1</v>
      </c>
      <c r="G23" s="11" t="s">
        <v>23</v>
      </c>
      <c r="H23" s="11" t="s">
        <v>63</v>
      </c>
      <c r="I23" s="21" t="s">
        <v>63</v>
      </c>
      <c r="J23" s="1" t="s">
        <v>54</v>
      </c>
    </row>
    <row r="25" spans="1:10" ht="23.1" customHeight="1">
      <c r="A25" s="1" t="s">
        <v>55</v>
      </c>
    </row>
    <row r="26" spans="1:10" ht="23.1" customHeight="1">
      <c r="A26" s="1" t="s">
        <v>56</v>
      </c>
    </row>
    <row r="27" spans="1:10" ht="23.1" customHeight="1">
      <c r="A27" s="1" t="s">
        <v>57</v>
      </c>
    </row>
    <row r="28" spans="1:10" ht="23.1" customHeight="1">
      <c r="A28" s="1" t="s">
        <v>58</v>
      </c>
    </row>
    <row r="32" spans="1:10">
      <c r="A32" s="1" t="s">
        <v>22</v>
      </c>
      <c r="B32" s="19">
        <f>+B8/$B8*100</f>
        <v>100</v>
      </c>
      <c r="C32" s="19">
        <f t="shared" ref="C32:I32" si="0">+C8/$B8*100</f>
        <v>88.917654673295871</v>
      </c>
      <c r="D32" s="19">
        <f t="shared" si="0"/>
        <v>9.1803712747491986</v>
      </c>
      <c r="E32" s="19">
        <f t="shared" si="0"/>
        <v>0.94878055955988339</v>
      </c>
      <c r="F32" s="19">
        <f t="shared" si="0"/>
        <v>0.2132917536995087</v>
      </c>
      <c r="G32" s="19">
        <f t="shared" si="0"/>
        <v>0.38686711188255718</v>
      </c>
      <c r="H32" s="19">
        <f t="shared" si="0"/>
        <v>0.26477597010973491</v>
      </c>
      <c r="I32" s="19">
        <f t="shared" si="0"/>
        <v>8.8258656703244967E-2</v>
      </c>
    </row>
    <row r="33" spans="1:9">
      <c r="A33" s="1" t="s">
        <v>25</v>
      </c>
      <c r="B33" s="19">
        <f t="shared" ref="B33:I33" si="1">+B9/$B9*100</f>
        <v>100</v>
      </c>
      <c r="C33" s="19">
        <f t="shared" si="1"/>
        <v>77.851384787293483</v>
      </c>
      <c r="D33" s="19">
        <f t="shared" si="1"/>
        <v>16.729188283183017</v>
      </c>
      <c r="E33" s="19">
        <f t="shared" si="1"/>
        <v>2.6019634448080455</v>
      </c>
      <c r="F33" s="19">
        <f t="shared" si="1"/>
        <v>0.60659270492457495</v>
      </c>
      <c r="G33" s="19">
        <f t="shared" si="1"/>
        <v>0.98970388698220135</v>
      </c>
      <c r="H33" s="19">
        <f t="shared" si="1"/>
        <v>0.87796312554872702</v>
      </c>
      <c r="I33" s="19">
        <f t="shared" si="1"/>
        <v>0.34320376725995694</v>
      </c>
    </row>
    <row r="34" spans="1:9">
      <c r="A34" s="1" t="s">
        <v>27</v>
      </c>
      <c r="B34" s="19">
        <f t="shared" ref="B34:I34" si="2">+B10/$B10*100</f>
        <v>100</v>
      </c>
      <c r="C34" s="19">
        <f t="shared" si="2"/>
        <v>38.931297709923662</v>
      </c>
      <c r="D34" s="19">
        <f t="shared" si="2"/>
        <v>56.106870229007633</v>
      </c>
      <c r="E34" s="19">
        <f t="shared" si="2"/>
        <v>3.4351145038167941</v>
      </c>
      <c r="F34" s="19">
        <f t="shared" si="2"/>
        <v>0.38167938931297707</v>
      </c>
      <c r="G34" s="19">
        <f t="shared" si="2"/>
        <v>0.38167938931297707</v>
      </c>
      <c r="H34" s="19">
        <f t="shared" si="2"/>
        <v>0.76335877862595414</v>
      </c>
      <c r="I34" s="19" t="e">
        <f t="shared" si="2"/>
        <v>#VALUE!</v>
      </c>
    </row>
    <row r="35" spans="1:9">
      <c r="A35" s="1" t="s">
        <v>29</v>
      </c>
      <c r="B35" s="19">
        <f t="shared" ref="B35:I35" si="3">+B11/$B11*100</f>
        <v>100</v>
      </c>
      <c r="C35" s="24">
        <f t="shared" si="3"/>
        <v>70.086608927381747</v>
      </c>
      <c r="D35" s="24">
        <f t="shared" si="3"/>
        <v>28.114590273151229</v>
      </c>
      <c r="E35" s="24">
        <f t="shared" si="3"/>
        <v>0.63291139240506333</v>
      </c>
      <c r="F35" s="24">
        <f t="shared" si="3"/>
        <v>0.23317788141239171</v>
      </c>
      <c r="G35" s="24">
        <f t="shared" si="3"/>
        <v>0.69953364423717523</v>
      </c>
      <c r="H35" s="24">
        <f t="shared" si="3"/>
        <v>0.13324450366422386</v>
      </c>
      <c r="I35" s="24">
        <f t="shared" si="3"/>
        <v>9.9933377748167893E-2</v>
      </c>
    </row>
    <row r="36" spans="1:9">
      <c r="A36" s="1" t="s">
        <v>31</v>
      </c>
      <c r="B36" s="19">
        <f t="shared" ref="B36:I36" si="4">+B12/$B12*100</f>
        <v>100</v>
      </c>
      <c r="C36" s="24">
        <f t="shared" si="4"/>
        <v>91.075050709939148</v>
      </c>
      <c r="D36" s="24">
        <f t="shared" si="4"/>
        <v>7.4847870182555791</v>
      </c>
      <c r="E36" s="24">
        <f t="shared" si="4"/>
        <v>0.56795131845841784</v>
      </c>
      <c r="F36" s="24">
        <f t="shared" si="4"/>
        <v>0.16227180527383367</v>
      </c>
      <c r="G36" s="24">
        <f t="shared" si="4"/>
        <v>0.44624746450304259</v>
      </c>
      <c r="H36" s="24">
        <f t="shared" si="4"/>
        <v>0.26369168356997974</v>
      </c>
      <c r="I36" s="24" t="e">
        <f t="shared" si="4"/>
        <v>#VALUE!</v>
      </c>
    </row>
    <row r="37" spans="1:9">
      <c r="A37" s="1" t="s">
        <v>33</v>
      </c>
      <c r="B37" s="19">
        <f t="shared" ref="B37:I37" si="5">+B13/$B13*100</f>
        <v>100</v>
      </c>
      <c r="C37" s="24">
        <f t="shared" si="5"/>
        <v>76.694490818030047</v>
      </c>
      <c r="D37" s="24">
        <f t="shared" si="5"/>
        <v>19.131886477462437</v>
      </c>
      <c r="E37" s="24">
        <f t="shared" si="5"/>
        <v>1.7696160267111853</v>
      </c>
      <c r="F37" s="24">
        <f t="shared" si="5"/>
        <v>0.80133555926544231</v>
      </c>
      <c r="G37" s="24">
        <f t="shared" si="5"/>
        <v>0.86811352253756258</v>
      </c>
      <c r="H37" s="24">
        <f t="shared" si="5"/>
        <v>0.667779632721202</v>
      </c>
      <c r="I37" s="24">
        <f t="shared" si="5"/>
        <v>6.6777963272120197E-2</v>
      </c>
    </row>
    <row r="38" spans="1:9">
      <c r="A38" s="1" t="s">
        <v>35</v>
      </c>
      <c r="B38" s="19">
        <f t="shared" ref="B38:H38" si="6">+B14/$B14*100</f>
        <v>100</v>
      </c>
      <c r="C38" s="24">
        <f t="shared" si="6"/>
        <v>94.256069724009123</v>
      </c>
      <c r="D38" s="24">
        <f t="shared" si="6"/>
        <v>4.9968873210209592</v>
      </c>
      <c r="E38" s="24">
        <f t="shared" si="6"/>
        <v>0.40672338659472923</v>
      </c>
      <c r="F38" s="24">
        <f t="shared" si="6"/>
        <v>8.7155011413156264E-2</v>
      </c>
      <c r="G38" s="24">
        <f t="shared" si="6"/>
        <v>0.15355882963270387</v>
      </c>
      <c r="H38" s="24">
        <f t="shared" si="6"/>
        <v>7.4704295496991077E-2</v>
      </c>
      <c r="I38" s="24">
        <f>+I14/$B14*100</f>
        <v>2.4901431832330359E-2</v>
      </c>
    </row>
    <row r="39" spans="1:9">
      <c r="A39" s="1" t="s">
        <v>37</v>
      </c>
      <c r="B39" s="19">
        <f t="shared" ref="B39:I39" si="7">+B15/$B15*100</f>
        <v>100</v>
      </c>
      <c r="C39" s="19">
        <f t="shared" si="7"/>
        <v>38.235294117647058</v>
      </c>
      <c r="D39" s="19">
        <f t="shared" si="7"/>
        <v>41.17647058823529</v>
      </c>
      <c r="E39" s="19">
        <f t="shared" si="7"/>
        <v>7.3529411764705888</v>
      </c>
      <c r="F39" s="19">
        <f t="shared" si="7"/>
        <v>2.9411764705882351</v>
      </c>
      <c r="G39" s="19">
        <f t="shared" si="7"/>
        <v>2.9411764705882351</v>
      </c>
      <c r="H39" s="19">
        <f t="shared" si="7"/>
        <v>5.8823529411764701</v>
      </c>
      <c r="I39" s="19">
        <f t="shared" si="7"/>
        <v>1.4705882352941175</v>
      </c>
    </row>
    <row r="40" spans="1:9">
      <c r="A40" s="1" t="s">
        <v>39</v>
      </c>
      <c r="B40" s="19">
        <f t="shared" ref="B40:I40" si="8">+B16/$B16*100</f>
        <v>100</v>
      </c>
      <c r="C40" s="24">
        <f t="shared" si="8"/>
        <v>79.066666666666663</v>
      </c>
      <c r="D40" s="24">
        <f t="shared" si="8"/>
        <v>15.733333333333333</v>
      </c>
      <c r="E40" s="24">
        <f>+E16/$B16*100</f>
        <v>3.8666666666666667</v>
      </c>
      <c r="F40" s="24">
        <f>+F16/$B16*100</f>
        <v>0.13333333333333333</v>
      </c>
      <c r="G40" s="24">
        <f t="shared" si="8"/>
        <v>0.93333333333333346</v>
      </c>
      <c r="H40" s="24">
        <f t="shared" si="8"/>
        <v>0.13333333333333333</v>
      </c>
      <c r="I40" s="24">
        <f t="shared" si="8"/>
        <v>0.13333333333333333</v>
      </c>
    </row>
    <row r="41" spans="1:9">
      <c r="A41" s="1" t="s">
        <v>41</v>
      </c>
      <c r="B41" s="19">
        <f t="shared" ref="B41:I41" si="9">+B17/$B17*100</f>
        <v>100</v>
      </c>
      <c r="C41" s="19">
        <f t="shared" si="9"/>
        <v>94.881170018281537</v>
      </c>
      <c r="D41" s="19">
        <f t="shared" si="9"/>
        <v>4.765386959171237</v>
      </c>
      <c r="E41" s="19">
        <f t="shared" si="9"/>
        <v>0.31687995124923829</v>
      </c>
      <c r="F41" s="19">
        <f t="shared" si="9"/>
        <v>1.2187690432663009E-2</v>
      </c>
      <c r="G41" s="19">
        <f t="shared" si="9"/>
        <v>2.4375380865326018E-2</v>
      </c>
      <c r="H41" s="19" t="e">
        <f t="shared" si="9"/>
        <v>#VALUE!</v>
      </c>
      <c r="I41" s="19" t="e">
        <f t="shared" si="9"/>
        <v>#VALUE!</v>
      </c>
    </row>
    <row r="42" spans="1:9">
      <c r="A42" s="1" t="s">
        <v>43</v>
      </c>
      <c r="B42" s="19">
        <f t="shared" ref="B42:I42" si="10">+B18/$B18*100</f>
        <v>100</v>
      </c>
      <c r="C42" s="24">
        <f t="shared" si="10"/>
        <v>86.25954198473282</v>
      </c>
      <c r="D42" s="24">
        <f t="shared" si="10"/>
        <v>12.213740458015266</v>
      </c>
      <c r="E42" s="24">
        <f t="shared" si="10"/>
        <v>1.0178117048346056</v>
      </c>
      <c r="F42" s="24">
        <f t="shared" si="10"/>
        <v>0.2544529262086514</v>
      </c>
      <c r="G42" s="24" t="e">
        <f t="shared" si="10"/>
        <v>#VALUE!</v>
      </c>
      <c r="H42" s="24">
        <f t="shared" si="10"/>
        <v>0.2544529262086514</v>
      </c>
      <c r="I42" s="24" t="e">
        <f t="shared" si="10"/>
        <v>#VALUE!</v>
      </c>
    </row>
    <row r="43" spans="1:9">
      <c r="A43" s="1" t="s">
        <v>45</v>
      </c>
      <c r="B43" s="19">
        <f t="shared" ref="B43:I43" si="11">+B19/$B19*100</f>
        <v>100</v>
      </c>
      <c r="C43" s="24">
        <f t="shared" si="11"/>
        <v>96.702981651376149</v>
      </c>
      <c r="D43" s="24">
        <f t="shared" si="11"/>
        <v>2.8383027522935778</v>
      </c>
      <c r="E43" s="24">
        <f t="shared" si="11"/>
        <v>0.14334862385321101</v>
      </c>
      <c r="F43" s="24" t="e">
        <f t="shared" si="11"/>
        <v>#VALUE!</v>
      </c>
      <c r="G43" s="24">
        <f t="shared" si="11"/>
        <v>0.20068807339449543</v>
      </c>
      <c r="H43" s="24">
        <f t="shared" si="11"/>
        <v>2.8669724770642203E-2</v>
      </c>
      <c r="I43" s="24">
        <f t="shared" si="11"/>
        <v>8.6009174311926617E-2</v>
      </c>
    </row>
    <row r="44" spans="1:9">
      <c r="A44" s="1" t="s">
        <v>47</v>
      </c>
      <c r="B44" s="19">
        <f t="shared" ref="B44:I44" si="12">+B20/$B20*100</f>
        <v>100</v>
      </c>
      <c r="C44" s="19">
        <f t="shared" si="12"/>
        <v>86.972255729794938</v>
      </c>
      <c r="D44" s="19">
        <f t="shared" si="12"/>
        <v>12.062726176115802</v>
      </c>
      <c r="E44" s="19">
        <f t="shared" si="12"/>
        <v>0.72376357056694818</v>
      </c>
      <c r="F44" s="19" t="e">
        <f t="shared" si="12"/>
        <v>#VALUE!</v>
      </c>
      <c r="G44" s="19" t="e">
        <f t="shared" si="12"/>
        <v>#VALUE!</v>
      </c>
      <c r="H44" s="19">
        <f t="shared" si="12"/>
        <v>0.12062726176115801</v>
      </c>
      <c r="I44" s="19">
        <f t="shared" si="12"/>
        <v>0.12062726176115801</v>
      </c>
    </row>
    <row r="45" spans="1:9">
      <c r="A45" s="1" t="s">
        <v>49</v>
      </c>
      <c r="B45" s="19">
        <f t="shared" ref="B45:I45" si="13">+B21/$B21*100</f>
        <v>100</v>
      </c>
      <c r="C45" s="19">
        <f t="shared" si="13"/>
        <v>87.304204451772463</v>
      </c>
      <c r="D45" s="19">
        <f t="shared" si="13"/>
        <v>9.727947238252268</v>
      </c>
      <c r="E45" s="19">
        <f t="shared" si="13"/>
        <v>1.5663643858202803</v>
      </c>
      <c r="F45" s="19" t="e">
        <f t="shared" si="13"/>
        <v>#VALUE!</v>
      </c>
      <c r="G45" s="19">
        <f t="shared" si="13"/>
        <v>0.98928276999175591</v>
      </c>
      <c r="H45" s="19">
        <f t="shared" si="13"/>
        <v>0.41220115416323161</v>
      </c>
      <c r="I45" s="19" t="e">
        <f t="shared" si="13"/>
        <v>#VALUE!</v>
      </c>
    </row>
    <row r="46" spans="1:9">
      <c r="A46" s="1" t="s">
        <v>51</v>
      </c>
      <c r="B46" s="19">
        <f t="shared" ref="B46:I46" si="14">+B22/$B22*100</f>
        <v>100</v>
      </c>
      <c r="C46" s="19">
        <f t="shared" si="14"/>
        <v>84.92307692307692</v>
      </c>
      <c r="D46" s="19">
        <f t="shared" si="14"/>
        <v>10.153846153846153</v>
      </c>
      <c r="E46" s="19">
        <f t="shared" si="14"/>
        <v>3.6923076923076925</v>
      </c>
      <c r="F46" s="19">
        <f t="shared" si="14"/>
        <v>0.61538461538461542</v>
      </c>
      <c r="G46" s="19">
        <f t="shared" si="14"/>
        <v>0.61538461538461542</v>
      </c>
      <c r="H46" s="19" t="e">
        <f t="shared" si="14"/>
        <v>#VALUE!</v>
      </c>
      <c r="I46" s="19" t="e">
        <f t="shared" si="14"/>
        <v>#VALUE!</v>
      </c>
    </row>
    <row r="47" spans="1:9">
      <c r="A47" s="1" t="s">
        <v>53</v>
      </c>
      <c r="B47" s="19">
        <f t="shared" ref="B47:I47" si="15">+B23/$B23*100</f>
        <v>100</v>
      </c>
      <c r="C47" s="19">
        <f t="shared" si="15"/>
        <v>98.366680277664358</v>
      </c>
      <c r="D47" s="19">
        <f t="shared" si="15"/>
        <v>1.4904042466312781</v>
      </c>
      <c r="E47" s="19">
        <f t="shared" si="15"/>
        <v>0.12249897917517355</v>
      </c>
      <c r="F47" s="19">
        <f t="shared" si="15"/>
        <v>2.0416496529195589E-2</v>
      </c>
      <c r="G47" s="19" t="e">
        <f t="shared" si="15"/>
        <v>#VALUE!</v>
      </c>
      <c r="H47" s="19" t="e">
        <f t="shared" si="15"/>
        <v>#VALUE!</v>
      </c>
      <c r="I47" s="19" t="e">
        <f t="shared" si="15"/>
        <v>#VALUE!</v>
      </c>
    </row>
    <row r="50" spans="1:10">
      <c r="A50" s="1" t="s">
        <v>22</v>
      </c>
      <c r="B50" s="20">
        <f>ROUND(B32,1)</f>
        <v>100</v>
      </c>
      <c r="C50" s="20">
        <f t="shared" ref="C50:I50" si="16">ROUND(C32,1)</f>
        <v>88.9</v>
      </c>
      <c r="D50" s="20">
        <f t="shared" si="16"/>
        <v>9.1999999999999993</v>
      </c>
      <c r="E50" s="20">
        <f t="shared" si="16"/>
        <v>0.9</v>
      </c>
      <c r="F50" s="20">
        <f t="shared" si="16"/>
        <v>0.2</v>
      </c>
      <c r="G50" s="20">
        <f t="shared" si="16"/>
        <v>0.4</v>
      </c>
      <c r="H50" s="20">
        <f t="shared" si="16"/>
        <v>0.3</v>
      </c>
      <c r="I50" s="20">
        <f t="shared" si="16"/>
        <v>0.1</v>
      </c>
      <c r="J50" s="19">
        <f>SUM(C50:I50)</f>
        <v>100.00000000000001</v>
      </c>
    </row>
    <row r="51" spans="1:10">
      <c r="A51" s="1" t="s">
        <v>25</v>
      </c>
      <c r="B51" s="20">
        <f t="shared" ref="B51:I51" si="17">ROUND(B33,1)</f>
        <v>100</v>
      </c>
      <c r="C51" s="20">
        <f t="shared" si="17"/>
        <v>77.900000000000006</v>
      </c>
      <c r="D51" s="20">
        <f t="shared" si="17"/>
        <v>16.7</v>
      </c>
      <c r="E51" s="20">
        <f t="shared" si="17"/>
        <v>2.6</v>
      </c>
      <c r="F51" s="20">
        <f t="shared" si="17"/>
        <v>0.6</v>
      </c>
      <c r="G51" s="20">
        <f t="shared" si="17"/>
        <v>1</v>
      </c>
      <c r="H51" s="20">
        <f t="shared" si="17"/>
        <v>0.9</v>
      </c>
      <c r="I51" s="20">
        <f t="shared" si="17"/>
        <v>0.3</v>
      </c>
      <c r="J51" s="19">
        <f t="shared" ref="J51:J58" si="18">SUM(C51:I51)</f>
        <v>100</v>
      </c>
    </row>
    <row r="52" spans="1:10">
      <c r="A52" s="1" t="s">
        <v>27</v>
      </c>
      <c r="B52" s="20">
        <f t="shared" ref="B52:I52" si="19">ROUND(B34,1)</f>
        <v>100</v>
      </c>
      <c r="C52" s="20">
        <f t="shared" si="19"/>
        <v>38.9</v>
      </c>
      <c r="D52" s="20">
        <f t="shared" si="19"/>
        <v>56.1</v>
      </c>
      <c r="E52" s="20">
        <f t="shared" si="19"/>
        <v>3.4</v>
      </c>
      <c r="F52" s="20">
        <f t="shared" si="19"/>
        <v>0.4</v>
      </c>
      <c r="G52" s="20">
        <f t="shared" si="19"/>
        <v>0.4</v>
      </c>
      <c r="H52" s="20">
        <f t="shared" si="19"/>
        <v>0.8</v>
      </c>
      <c r="I52" s="20" t="e">
        <f t="shared" si="19"/>
        <v>#VALUE!</v>
      </c>
      <c r="J52" s="19" t="e">
        <f t="shared" si="18"/>
        <v>#VALUE!</v>
      </c>
    </row>
    <row r="53" spans="1:10">
      <c r="A53" s="23" t="s">
        <v>29</v>
      </c>
      <c r="B53" s="22">
        <f t="shared" ref="B53:I53" si="20">ROUND(B35,1)</f>
        <v>100</v>
      </c>
      <c r="C53" s="22">
        <f t="shared" si="20"/>
        <v>70.099999999999994</v>
      </c>
      <c r="D53" s="22">
        <f t="shared" si="20"/>
        <v>28.1</v>
      </c>
      <c r="E53" s="22">
        <v>0.7</v>
      </c>
      <c r="F53" s="22">
        <f t="shared" si="20"/>
        <v>0.2</v>
      </c>
      <c r="G53" s="22">
        <f t="shared" si="20"/>
        <v>0.7</v>
      </c>
      <c r="H53" s="22">
        <f t="shared" si="20"/>
        <v>0.1</v>
      </c>
      <c r="I53" s="22">
        <f t="shared" si="20"/>
        <v>0.1</v>
      </c>
      <c r="J53" s="22">
        <f>SUM(C53:I53)</f>
        <v>99.999999999999986</v>
      </c>
    </row>
    <row r="54" spans="1:10">
      <c r="A54" s="23" t="s">
        <v>31</v>
      </c>
      <c r="B54" s="22">
        <f t="shared" ref="B54:I54" si="21">ROUND(B36,1)</f>
        <v>100</v>
      </c>
      <c r="C54" s="22">
        <f t="shared" si="21"/>
        <v>91.1</v>
      </c>
      <c r="D54" s="22">
        <f t="shared" si="21"/>
        <v>7.5</v>
      </c>
      <c r="E54" s="22">
        <f t="shared" si="21"/>
        <v>0.6</v>
      </c>
      <c r="F54" s="22">
        <f t="shared" si="21"/>
        <v>0.2</v>
      </c>
      <c r="G54" s="22">
        <f t="shared" si="21"/>
        <v>0.4</v>
      </c>
      <c r="H54" s="22">
        <v>0.2</v>
      </c>
      <c r="I54" s="22" t="e">
        <f t="shared" si="21"/>
        <v>#VALUE!</v>
      </c>
      <c r="J54" s="22">
        <f>SUM(C54:H54)</f>
        <v>100</v>
      </c>
    </row>
    <row r="55" spans="1:10">
      <c r="A55" s="23" t="s">
        <v>33</v>
      </c>
      <c r="B55" s="22">
        <f t="shared" ref="B55:I55" si="22">ROUND(B37,1)</f>
        <v>100</v>
      </c>
      <c r="C55" s="22">
        <f t="shared" si="22"/>
        <v>76.7</v>
      </c>
      <c r="D55" s="22">
        <f t="shared" si="22"/>
        <v>19.100000000000001</v>
      </c>
      <c r="E55" s="22">
        <f t="shared" si="22"/>
        <v>1.8</v>
      </c>
      <c r="F55" s="22">
        <f t="shared" si="22"/>
        <v>0.8</v>
      </c>
      <c r="G55" s="22">
        <f t="shared" si="22"/>
        <v>0.9</v>
      </c>
      <c r="H55" s="22">
        <v>0.6</v>
      </c>
      <c r="I55" s="22">
        <f t="shared" si="22"/>
        <v>0.1</v>
      </c>
      <c r="J55" s="22">
        <f t="shared" si="18"/>
        <v>100</v>
      </c>
    </row>
    <row r="56" spans="1:10">
      <c r="A56" s="23" t="s">
        <v>35</v>
      </c>
      <c r="B56" s="22">
        <f t="shared" ref="B56:I56" si="23">ROUND(B38,1)</f>
        <v>100</v>
      </c>
      <c r="C56" s="22">
        <f t="shared" si="23"/>
        <v>94.3</v>
      </c>
      <c r="D56" s="22">
        <f t="shared" si="23"/>
        <v>5</v>
      </c>
      <c r="E56" s="22">
        <f t="shared" si="23"/>
        <v>0.4</v>
      </c>
      <c r="F56" s="22">
        <f t="shared" si="23"/>
        <v>0.1</v>
      </c>
      <c r="G56" s="22">
        <v>0.1</v>
      </c>
      <c r="H56" s="22">
        <f t="shared" si="23"/>
        <v>0.1</v>
      </c>
      <c r="I56" s="22">
        <f t="shared" si="23"/>
        <v>0</v>
      </c>
      <c r="J56" s="22">
        <f t="shared" si="18"/>
        <v>99.999999999999986</v>
      </c>
    </row>
    <row r="57" spans="1:10">
      <c r="A57" s="1" t="s">
        <v>37</v>
      </c>
      <c r="B57" s="20">
        <f t="shared" ref="B57:I57" si="24">ROUND(B39,1)</f>
        <v>100</v>
      </c>
      <c r="C57" s="20">
        <f t="shared" si="24"/>
        <v>38.200000000000003</v>
      </c>
      <c r="D57" s="20">
        <f t="shared" si="24"/>
        <v>41.2</v>
      </c>
      <c r="E57" s="20">
        <f t="shared" si="24"/>
        <v>7.4</v>
      </c>
      <c r="F57" s="20">
        <f t="shared" si="24"/>
        <v>2.9</v>
      </c>
      <c r="G57" s="20">
        <f t="shared" si="24"/>
        <v>2.9</v>
      </c>
      <c r="H57" s="20">
        <f t="shared" si="24"/>
        <v>5.9</v>
      </c>
      <c r="I57" s="20">
        <f t="shared" si="24"/>
        <v>1.5</v>
      </c>
      <c r="J57" s="19">
        <f t="shared" si="18"/>
        <v>100.00000000000003</v>
      </c>
    </row>
    <row r="58" spans="1:10">
      <c r="A58" s="23" t="s">
        <v>39</v>
      </c>
      <c r="B58" s="22">
        <f t="shared" ref="B58:I58" si="25">ROUND(B40,1)</f>
        <v>100</v>
      </c>
      <c r="C58" s="22">
        <f t="shared" si="25"/>
        <v>79.099999999999994</v>
      </c>
      <c r="D58" s="22">
        <f t="shared" si="25"/>
        <v>15.7</v>
      </c>
      <c r="E58" s="22">
        <f t="shared" si="25"/>
        <v>3.9</v>
      </c>
      <c r="F58" s="22">
        <f t="shared" si="25"/>
        <v>0.1</v>
      </c>
      <c r="G58" s="22">
        <f t="shared" si="25"/>
        <v>0.9</v>
      </c>
      <c r="H58" s="22">
        <v>0.2</v>
      </c>
      <c r="I58" s="22">
        <f t="shared" si="25"/>
        <v>0.1</v>
      </c>
      <c r="J58" s="22">
        <f t="shared" si="18"/>
        <v>100</v>
      </c>
    </row>
    <row r="59" spans="1:10">
      <c r="A59" s="1" t="s">
        <v>41</v>
      </c>
      <c r="B59" s="20">
        <f t="shared" ref="B59:I59" si="26">ROUND(B41,1)</f>
        <v>100</v>
      </c>
      <c r="C59" s="20">
        <f t="shared" si="26"/>
        <v>94.9</v>
      </c>
      <c r="D59" s="20">
        <f t="shared" si="26"/>
        <v>4.8</v>
      </c>
      <c r="E59" s="20">
        <f t="shared" si="26"/>
        <v>0.3</v>
      </c>
      <c r="F59" s="20">
        <f t="shared" si="26"/>
        <v>0</v>
      </c>
      <c r="G59" s="20">
        <f t="shared" si="26"/>
        <v>0</v>
      </c>
      <c r="H59" s="20" t="e">
        <f t="shared" si="26"/>
        <v>#VALUE!</v>
      </c>
      <c r="I59" s="20" t="e">
        <f t="shared" si="26"/>
        <v>#VALUE!</v>
      </c>
      <c r="J59" s="19">
        <f>SUM(C59:E59)</f>
        <v>100</v>
      </c>
    </row>
    <row r="60" spans="1:10">
      <c r="A60" s="23" t="s">
        <v>43</v>
      </c>
      <c r="B60" s="22">
        <f t="shared" ref="B60:I60" si="27">ROUND(B42,1)</f>
        <v>100</v>
      </c>
      <c r="C60" s="22">
        <f t="shared" si="27"/>
        <v>86.3</v>
      </c>
      <c r="D60" s="22">
        <f t="shared" si="27"/>
        <v>12.2</v>
      </c>
      <c r="E60" s="22">
        <f t="shared" si="27"/>
        <v>1</v>
      </c>
      <c r="F60" s="22">
        <f t="shared" si="27"/>
        <v>0.3</v>
      </c>
      <c r="G60" s="22" t="e">
        <f t="shared" si="27"/>
        <v>#VALUE!</v>
      </c>
      <c r="H60" s="22">
        <v>0.2</v>
      </c>
      <c r="I60" s="22" t="e">
        <f t="shared" si="27"/>
        <v>#VALUE!</v>
      </c>
      <c r="J60" s="22">
        <f>SUM(C60:F60)+H60</f>
        <v>100</v>
      </c>
    </row>
    <row r="61" spans="1:10">
      <c r="A61" s="23" t="s">
        <v>45</v>
      </c>
      <c r="B61" s="22">
        <f t="shared" ref="B61:I61" si="28">ROUND(B43,1)</f>
        <v>100</v>
      </c>
      <c r="C61" s="22">
        <f t="shared" si="28"/>
        <v>96.7</v>
      </c>
      <c r="D61" s="22">
        <f t="shared" si="28"/>
        <v>2.8</v>
      </c>
      <c r="E61" s="22">
        <v>0.2</v>
      </c>
      <c r="F61" s="22" t="e">
        <f t="shared" si="28"/>
        <v>#VALUE!</v>
      </c>
      <c r="G61" s="22">
        <f t="shared" si="28"/>
        <v>0.2</v>
      </c>
      <c r="H61" s="22">
        <f t="shared" si="28"/>
        <v>0</v>
      </c>
      <c r="I61" s="22">
        <f t="shared" si="28"/>
        <v>0.1</v>
      </c>
      <c r="J61" s="22">
        <f>+C61+D61+E61+G61+H61+I61</f>
        <v>100</v>
      </c>
    </row>
    <row r="62" spans="1:10">
      <c r="A62" s="1" t="s">
        <v>47</v>
      </c>
      <c r="B62" s="20">
        <f t="shared" ref="B62:I62" si="29">ROUND(B44,1)</f>
        <v>100</v>
      </c>
      <c r="C62" s="20">
        <f t="shared" si="29"/>
        <v>87</v>
      </c>
      <c r="D62" s="20">
        <f t="shared" si="29"/>
        <v>12.1</v>
      </c>
      <c r="E62" s="20">
        <f t="shared" si="29"/>
        <v>0.7</v>
      </c>
      <c r="F62" s="20" t="e">
        <f t="shared" si="29"/>
        <v>#VALUE!</v>
      </c>
      <c r="G62" s="20" t="e">
        <f t="shared" si="29"/>
        <v>#VALUE!</v>
      </c>
      <c r="H62" s="20">
        <f t="shared" si="29"/>
        <v>0.1</v>
      </c>
      <c r="I62" s="20">
        <f t="shared" si="29"/>
        <v>0.1</v>
      </c>
      <c r="J62" s="20">
        <f>+C62+D62+E62+H62+I62</f>
        <v>99.999999999999986</v>
      </c>
    </row>
    <row r="63" spans="1:10">
      <c r="A63" s="1" t="s">
        <v>49</v>
      </c>
      <c r="B63" s="20">
        <f t="shared" ref="B63:I63" si="30">ROUND(B45,1)</f>
        <v>100</v>
      </c>
      <c r="C63" s="20">
        <f t="shared" si="30"/>
        <v>87.3</v>
      </c>
      <c r="D63" s="20">
        <f t="shared" si="30"/>
        <v>9.6999999999999993</v>
      </c>
      <c r="E63" s="20">
        <f t="shared" si="30"/>
        <v>1.6</v>
      </c>
      <c r="F63" s="20" t="e">
        <f t="shared" si="30"/>
        <v>#VALUE!</v>
      </c>
      <c r="G63" s="20">
        <f t="shared" si="30"/>
        <v>1</v>
      </c>
      <c r="H63" s="20">
        <f t="shared" si="30"/>
        <v>0.4</v>
      </c>
      <c r="I63" s="20" t="e">
        <f t="shared" si="30"/>
        <v>#VALUE!</v>
      </c>
      <c r="J63" s="20">
        <f>+C63+D63+E63+G63+H63</f>
        <v>100</v>
      </c>
    </row>
    <row r="64" spans="1:10">
      <c r="A64" s="1" t="s">
        <v>51</v>
      </c>
      <c r="B64" s="20">
        <f t="shared" ref="B64:I64" si="31">ROUND(B46,1)</f>
        <v>100</v>
      </c>
      <c r="C64" s="20">
        <f t="shared" si="31"/>
        <v>84.9</v>
      </c>
      <c r="D64" s="20">
        <f t="shared" si="31"/>
        <v>10.199999999999999</v>
      </c>
      <c r="E64" s="20">
        <f t="shared" si="31"/>
        <v>3.7</v>
      </c>
      <c r="F64" s="20">
        <f t="shared" si="31"/>
        <v>0.6</v>
      </c>
      <c r="G64" s="20">
        <f t="shared" si="31"/>
        <v>0.6</v>
      </c>
      <c r="H64" s="20" t="e">
        <f t="shared" si="31"/>
        <v>#VALUE!</v>
      </c>
      <c r="I64" s="20" t="e">
        <f t="shared" si="31"/>
        <v>#VALUE!</v>
      </c>
      <c r="J64" s="20">
        <f>+C64+D64+E64+F64+G64</f>
        <v>100</v>
      </c>
    </row>
    <row r="65" spans="1:10">
      <c r="A65" s="1" t="s">
        <v>53</v>
      </c>
      <c r="B65" s="20">
        <f t="shared" ref="B65:I65" si="32">ROUND(B47,1)</f>
        <v>100</v>
      </c>
      <c r="C65" s="20">
        <f t="shared" si="32"/>
        <v>98.4</v>
      </c>
      <c r="D65" s="20">
        <f t="shared" si="32"/>
        <v>1.5</v>
      </c>
      <c r="E65" s="20">
        <f t="shared" si="32"/>
        <v>0.1</v>
      </c>
      <c r="F65" s="20">
        <f t="shared" si="32"/>
        <v>0</v>
      </c>
      <c r="G65" s="20" t="e">
        <f t="shared" si="32"/>
        <v>#VALUE!</v>
      </c>
      <c r="H65" s="20" t="e">
        <f t="shared" si="32"/>
        <v>#VALUE!</v>
      </c>
      <c r="I65" s="20" t="e">
        <f t="shared" si="32"/>
        <v>#VALUE!</v>
      </c>
      <c r="J65" s="20">
        <f>+C65+D65+E65+F65</f>
        <v>100</v>
      </c>
    </row>
  </sheetData>
  <mergeCells count="8">
    <mergeCell ref="H6:H7"/>
    <mergeCell ref="I6:I7"/>
    <mergeCell ref="C4:I4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2022-05-27T04:07:40Z</cp:lastPrinted>
  <dcterms:created xsi:type="dcterms:W3CDTF">2021-11-29T04:34:43Z</dcterms:created>
  <dcterms:modified xsi:type="dcterms:W3CDTF">2022-05-27T04:07:56Z</dcterms:modified>
</cp:coreProperties>
</file>