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1640" windowWidth="15480" windowHeight="11550" tabRatio="581" activeTab="5"/>
  </bookViews>
  <sheets>
    <sheet name="ตาราง1" sheetId="4" r:id="rId1"/>
    <sheet name="ตาราง2" sheetId="7" r:id="rId2"/>
    <sheet name="ตาราง3" sheetId="8" r:id="rId3"/>
    <sheet name="ตาราง4" sheetId="10" r:id="rId4"/>
    <sheet name="ตาราง5" sheetId="11" r:id="rId5"/>
    <sheet name="ตาราง6" sheetId="12" r:id="rId6"/>
    <sheet name="ตาราง7" sheetId="9" r:id="rId7"/>
    <sheet name="Sheet1" sheetId="13" r:id="rId8"/>
  </sheets>
  <definedNames>
    <definedName name="_xlnm.Print_Area" localSheetId="0">ตาราง1!$A$1:$D$29</definedName>
    <definedName name="_xlnm.Print_Area" localSheetId="1">ตาราง2!$A$1:$D$37</definedName>
    <definedName name="_xlnm.Print_Area" localSheetId="2">ตาราง3!$A$1:$D$41</definedName>
    <definedName name="_xlnm.Print_Area" localSheetId="3">ตาราง4!$A$1:$D$53</definedName>
    <definedName name="_xlnm.Print_Area" localSheetId="4">ตาราง5!$A$1:$D$21</definedName>
    <definedName name="_xlnm.Print_Area" localSheetId="5">ตาราง6!$A$1:$D$27</definedName>
  </definedNames>
  <calcPr calcId="144525"/>
</workbook>
</file>

<file path=xl/calcChain.xml><?xml version="1.0" encoding="utf-8"?>
<calcChain xmlns="http://schemas.openxmlformats.org/spreadsheetml/2006/main">
  <c r="B14" i="4" l="1"/>
  <c r="B13" i="4"/>
  <c r="B10" i="4"/>
  <c r="B7" i="4"/>
  <c r="C7" i="4"/>
  <c r="B8" i="4"/>
  <c r="B5" i="9" l="1"/>
  <c r="D5" i="9"/>
  <c r="B7" i="9"/>
  <c r="B8" i="9"/>
  <c r="B9" i="9"/>
  <c r="B10" i="9"/>
  <c r="B6" i="9"/>
  <c r="B6" i="12"/>
  <c r="B7" i="11"/>
  <c r="B8" i="11"/>
  <c r="B9" i="11"/>
  <c r="B10" i="11"/>
  <c r="B11" i="11"/>
  <c r="B6" i="11"/>
  <c r="C5" i="11"/>
  <c r="D5" i="11"/>
  <c r="D5" i="10"/>
  <c r="C5" i="8"/>
  <c r="D5" i="8"/>
  <c r="B5" i="8"/>
  <c r="D11" i="4"/>
  <c r="C11" i="4"/>
  <c r="D5" i="12" l="1"/>
  <c r="C5" i="12"/>
  <c r="B7" i="12"/>
  <c r="B8" i="12"/>
  <c r="B9" i="12"/>
  <c r="B10" i="12"/>
  <c r="B11" i="12"/>
  <c r="B12" i="12"/>
  <c r="B13" i="12"/>
  <c r="B15" i="9"/>
  <c r="B5" i="12" l="1"/>
  <c r="D50" i="10"/>
  <c r="D49" i="10"/>
  <c r="D48" i="10"/>
  <c r="D47" i="10"/>
  <c r="D46" i="10"/>
  <c r="D34" i="10"/>
  <c r="D35" i="10"/>
  <c r="D36" i="10"/>
  <c r="D37" i="10"/>
  <c r="D38" i="10"/>
  <c r="D39" i="10"/>
  <c r="D41" i="10"/>
  <c r="D16" i="11"/>
  <c r="D17" i="11"/>
  <c r="D18" i="11"/>
  <c r="D19" i="11"/>
  <c r="D20" i="11"/>
  <c r="C16" i="11"/>
  <c r="C17" i="11"/>
  <c r="C18" i="11"/>
  <c r="C19" i="11"/>
  <c r="C20" i="11"/>
  <c r="D5" i="4" l="1"/>
  <c r="D22" i="4" l="1"/>
  <c r="D20" i="4"/>
  <c r="D19" i="4" s="1"/>
  <c r="D23" i="9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17" i="8"/>
  <c r="B15" i="8"/>
  <c r="B12" i="8"/>
  <c r="B9" i="8"/>
  <c r="B8" i="8"/>
  <c r="B6" i="8"/>
  <c r="B11" i="9"/>
  <c r="B12" i="9"/>
  <c r="B16" i="9"/>
  <c r="B17" i="9"/>
  <c r="B9" i="7"/>
  <c r="B11" i="7"/>
  <c r="B15" i="7"/>
  <c r="B16" i="7"/>
  <c r="B17" i="7"/>
  <c r="B9" i="4"/>
  <c r="B11" i="4"/>
  <c r="B12" i="4"/>
  <c r="D18" i="4" l="1"/>
  <c r="B5" i="11"/>
  <c r="B16" i="11" s="1"/>
  <c r="D34" i="9"/>
  <c r="D26" i="9"/>
  <c r="D33" i="9"/>
  <c r="D29" i="9"/>
  <c r="D32" i="9"/>
  <c r="D24" i="9"/>
  <c r="D28" i="9"/>
  <c r="B18" i="11" l="1"/>
  <c r="B17" i="11"/>
  <c r="B20" i="11"/>
  <c r="B19" i="11"/>
  <c r="D18" i="12"/>
  <c r="C18" i="12"/>
  <c r="C5" i="10"/>
  <c r="B25" i="8"/>
  <c r="D7" i="4"/>
  <c r="C6" i="4"/>
  <c r="D21" i="12"/>
  <c r="D36" i="8"/>
  <c r="C36" i="8"/>
  <c r="C25" i="8"/>
  <c r="D25" i="8"/>
  <c r="C27" i="8"/>
  <c r="D27" i="8"/>
  <c r="C28" i="8"/>
  <c r="D28" i="8"/>
  <c r="C30" i="8"/>
  <c r="D30" i="8"/>
  <c r="C31" i="8"/>
  <c r="D31" i="8"/>
  <c r="C32" i="8"/>
  <c r="D32" i="8"/>
  <c r="C34" i="8"/>
  <c r="D34" i="8"/>
  <c r="C38" i="8"/>
  <c r="D38" i="8"/>
  <c r="B30" i="8"/>
  <c r="B28" i="8"/>
  <c r="B27" i="8"/>
  <c r="C14" i="9"/>
  <c r="D14" i="9"/>
  <c r="B14" i="9" l="1"/>
  <c r="C37" i="10"/>
  <c r="C45" i="10"/>
  <c r="C38" i="10"/>
  <c r="C46" i="10"/>
  <c r="C39" i="10"/>
  <c r="C47" i="10"/>
  <c r="C48" i="10"/>
  <c r="C49" i="10"/>
  <c r="C43" i="10"/>
  <c r="C36" i="10"/>
  <c r="C40" i="10"/>
  <c r="C41" i="10"/>
  <c r="C34" i="10"/>
  <c r="C42" i="10"/>
  <c r="C35" i="10"/>
  <c r="C44" i="10"/>
  <c r="B5" i="10"/>
  <c r="B31" i="10" s="1"/>
  <c r="B6" i="4"/>
  <c r="D24" i="8"/>
  <c r="C24" i="8"/>
  <c r="C31" i="10"/>
  <c r="D31" i="10"/>
  <c r="C33" i="10"/>
  <c r="C5" i="4"/>
  <c r="D17" i="12"/>
  <c r="D24" i="12"/>
  <c r="D23" i="12"/>
  <c r="C20" i="12"/>
  <c r="D22" i="12"/>
  <c r="C17" i="12"/>
  <c r="C22" i="12"/>
  <c r="C19" i="12"/>
  <c r="C24" i="12"/>
  <c r="C21" i="12"/>
  <c r="C5" i="9"/>
  <c r="D33" i="10"/>
  <c r="D15" i="11"/>
  <c r="C15" i="11"/>
  <c r="D45" i="10"/>
  <c r="B31" i="8"/>
  <c r="B32" i="8"/>
  <c r="B36" i="8"/>
  <c r="B34" i="8"/>
  <c r="B38" i="8"/>
  <c r="C14" i="7"/>
  <c r="D14" i="7"/>
  <c r="C10" i="7"/>
  <c r="C5" i="7" s="1"/>
  <c r="D10" i="7"/>
  <c r="D5" i="7" s="1"/>
  <c r="B14" i="7" l="1"/>
  <c r="C25" i="4"/>
  <c r="C24" i="4"/>
  <c r="C22" i="4"/>
  <c r="B37" i="10"/>
  <c r="B38" i="10"/>
  <c r="B46" i="10"/>
  <c r="B40" i="10"/>
  <c r="B33" i="10"/>
  <c r="B44" i="10"/>
  <c r="B39" i="10"/>
  <c r="B47" i="10"/>
  <c r="B48" i="10"/>
  <c r="B43" i="10"/>
  <c r="B49" i="10"/>
  <c r="B36" i="10"/>
  <c r="B34" i="10"/>
  <c r="B42" i="10"/>
  <c r="B50" i="10"/>
  <c r="B35" i="10"/>
  <c r="B15" i="11"/>
  <c r="D32" i="7"/>
  <c r="B10" i="7"/>
  <c r="B5" i="4"/>
  <c r="D14" i="11"/>
  <c r="C34" i="9"/>
  <c r="C24" i="9"/>
  <c r="C26" i="9"/>
  <c r="C29" i="9"/>
  <c r="C32" i="9"/>
  <c r="C28" i="9"/>
  <c r="C27" i="9" s="1"/>
  <c r="B24" i="8"/>
  <c r="D26" i="4"/>
  <c r="C14" i="11"/>
  <c r="C30" i="10"/>
  <c r="B5" i="7" l="1"/>
  <c r="B25" i="7" s="1"/>
  <c r="C23" i="4"/>
  <c r="B26" i="4"/>
  <c r="B22" i="4"/>
  <c r="B20" i="4"/>
  <c r="B19" i="4" s="1"/>
  <c r="B14" i="11"/>
  <c r="D28" i="7"/>
  <c r="D26" i="7"/>
  <c r="D23" i="7"/>
  <c r="D24" i="7"/>
  <c r="D25" i="7"/>
  <c r="D29" i="7"/>
  <c r="D33" i="7"/>
  <c r="C31" i="9"/>
  <c r="B24" i="9"/>
  <c r="B26" i="9"/>
  <c r="B34" i="9"/>
  <c r="B23" i="9"/>
  <c r="B32" i="9"/>
  <c r="B25" i="9"/>
  <c r="C34" i="7"/>
  <c r="C23" i="7"/>
  <c r="C24" i="7"/>
  <c r="C25" i="7"/>
  <c r="C32" i="7"/>
  <c r="C26" i="7"/>
  <c r="D24" i="4"/>
  <c r="D23" i="4" s="1"/>
  <c r="B31" i="9" l="1"/>
  <c r="B22" i="9" s="1"/>
  <c r="B18" i="4"/>
  <c r="D27" i="7"/>
  <c r="D22" i="7" s="1"/>
  <c r="B24" i="7"/>
  <c r="B28" i="7"/>
  <c r="B27" i="7" s="1"/>
  <c r="B26" i="7"/>
  <c r="B34" i="7"/>
  <c r="B31" i="7" s="1"/>
  <c r="C27" i="7"/>
  <c r="B25" i="4" l="1"/>
  <c r="B23" i="4" s="1"/>
  <c r="B17" i="4" s="1"/>
  <c r="C20" i="4"/>
  <c r="D17" i="4"/>
  <c r="C19" i="4" l="1"/>
  <c r="C18" i="4" s="1"/>
  <c r="B24" i="12"/>
  <c r="B23" i="12"/>
  <c r="B19" i="12"/>
  <c r="B18" i="12"/>
  <c r="B20" i="12"/>
  <c r="B17" i="12"/>
  <c r="B16" i="12" l="1"/>
  <c r="D30" i="10"/>
</calcChain>
</file>

<file path=xl/sharedStrings.xml><?xml version="1.0" encoding="utf-8"?>
<sst xmlns="http://schemas.openxmlformats.org/spreadsheetml/2006/main" count="332" uniqueCount="137">
  <si>
    <t>ยอดรวม</t>
  </si>
  <si>
    <t>รวม</t>
  </si>
  <si>
    <t>ชาย</t>
  </si>
  <si>
    <t>สถานภาพแรงงาน</t>
  </si>
  <si>
    <t>ผู้มีอายุ 15 ปี ขึ้นไป</t>
  </si>
  <si>
    <t xml:space="preserve">หญิง   </t>
  </si>
  <si>
    <t>ร้อยละ</t>
  </si>
  <si>
    <t>จำนวน</t>
  </si>
  <si>
    <t>ระดับการศึกษาที่สำเร็จ</t>
  </si>
  <si>
    <t>หญิง</t>
  </si>
  <si>
    <t xml:space="preserve">1. ผู้บัญญัติกฎหมาย ข้าราชการระดับอาวุโส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</si>
  <si>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</si>
  <si>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</si>
  <si>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</si>
  <si>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</si>
  <si>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>10. คนงานซึ่งมิได้จำแนกไว้ในหมวดอื่น</t>
  </si>
  <si>
    <t>อาชีพ</t>
  </si>
  <si>
    <t>อุตสาหกรรม</t>
  </si>
  <si>
    <t>6. การก่อสร้าง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</si>
  <si>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</si>
  <si>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</si>
  <si>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</si>
  <si>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</si>
  <si>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</si>
  <si>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</si>
  <si>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</si>
  <si>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</si>
  <si>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      0 ชั่วโมง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</si>
  <si>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</si>
  <si>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</si>
  <si>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</si>
  <si>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</si>
  <si>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</si>
  <si>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</si>
  <si>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</si>
  <si>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1.1 กำลังแรงงานปัจจุบัน</t>
  </si>
  <si>
    <t xml:space="preserve">     1.2 ที่รอฤดูกาล</t>
  </si>
  <si>
    <t xml:space="preserve">     2.1 ทำงานบ้าน</t>
  </si>
  <si>
    <t xml:space="preserve">     2.2 เรียนหนังสือ</t>
  </si>
  <si>
    <t xml:space="preserve">  1.ผู้อยู่ในกำลังแรงงาน</t>
  </si>
  <si>
    <t xml:space="preserve">  2. ผู้ไม่อยู่ในกำลังแรงงาน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</si>
  <si>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</si>
  <si>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</si>
  <si>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</si>
  <si>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</si>
  <si>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</si>
  <si>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</si>
  <si>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</si>
  <si>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</si>
  <si>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</si>
  <si>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</si>
  <si>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</si>
  <si>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</si>
  <si>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8.  ไม่ทราบ</t>
  </si>
  <si>
    <t xml:space="preserve">    และผู้จัดการ  </t>
  </si>
  <si>
    <t xml:space="preserve">    และการประมง</t>
  </si>
  <si>
    <t xml:space="preserve">     และการให้บริการ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</si>
  <si>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</si>
  <si>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</si>
  <si>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</t>
  </si>
  <si>
    <t>3. การผลิต</t>
  </si>
  <si>
    <t>16. การศึกษา</t>
  </si>
  <si>
    <t>2. การทำเหมืองแร่และเหมืองหิน</t>
  </si>
  <si>
    <t xml:space="preserve">1. เกษตรกรรม การป่าไม้ และการประมง </t>
  </si>
  <si>
    <t>4. การไฟฟ้า ก๊าซ ไอน้ำ และระบบปรับอากาศ</t>
  </si>
  <si>
    <t>5. การจัดหาน้ำ การจัดการ และการบำบัดน้ำเสีย ของเสีย  และสิ่งปฏิกูล</t>
  </si>
  <si>
    <t xml:space="preserve">7. การขายส่งและการขายปลีก การซ่อมแซมยานยนต์และจักรยานยนต์ </t>
  </si>
  <si>
    <t xml:space="preserve">8. การขนส่งและสถานที่เก็บสินค้า 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</si>
  <si>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</si>
  <si>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</si>
  <si>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</si>
  <si>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</si>
  <si>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</si>
  <si>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</si>
  <si>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</si>
  <si>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</si>
  <si>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20. กิจกรรมการจ้างงานในครัวเรือนส่วนบุคคล กิจกรรมการผลิตสินค้าและบริการ</t>
  </si>
  <si>
    <t xml:space="preserve">     2.3 อื่น ๆ</t>
  </si>
  <si>
    <t>การผลิต</t>
  </si>
  <si>
    <t>ตาราง5</t>
  </si>
  <si>
    <t>ภาคเกษตร</t>
  </si>
  <si>
    <t>เกษตรป่าไม้ประมง</t>
  </si>
  <si>
    <t>ภาคการผลิต</t>
  </si>
  <si>
    <t>เหมืองแร่หิน</t>
  </si>
  <si>
    <t>การไฟฟ้า</t>
  </si>
  <si>
    <t>การจัดหาน้ำ</t>
  </si>
  <si>
    <t>การก่อสร้าง</t>
  </si>
  <si>
    <t>ภาคบริการ</t>
  </si>
  <si>
    <t>การขายส่ง</t>
  </si>
  <si>
    <t>การขนส่ง</t>
  </si>
  <si>
    <t>ที่พักแรม</t>
  </si>
  <si>
    <t>ข้อมูลข่าวสาร</t>
  </si>
  <si>
    <t>กิจกรรมการเงิน</t>
  </si>
  <si>
    <t>อสังหาริมทรัพย์</t>
  </si>
  <si>
    <t>วิชาชีพ</t>
  </si>
  <si>
    <t>การบริหาร</t>
  </si>
  <si>
    <t>บริหารราชการ</t>
  </si>
  <si>
    <t>การศึกษา</t>
  </si>
  <si>
    <t>สุขภาพ</t>
  </si>
  <si>
    <t>ศิลปะ</t>
  </si>
  <si>
    <t>บริการอื่นๆ</t>
  </si>
  <si>
    <t>การจ้างงาน</t>
  </si>
  <si>
    <t>ไตรมาส4/59</t>
  </si>
  <si>
    <t>-</t>
  </si>
  <si>
    <t xml:space="preserve">              ไตรมาส 4/2561 (ตุลาคม-ธันวาคม 2561)</t>
  </si>
  <si>
    <t xml:space="preserve">          1.1.1  ผู้มีงานทำ</t>
  </si>
  <si>
    <t xml:space="preserve">          1.1.2  ผู้ว่างงาน</t>
  </si>
  <si>
    <t xml:space="preserve">ตาราง 1 จำนวนและร้อยละของประชากรอายุ 15 ปีขึ้นไป  จำแนกตามสถานภาพแรงงานและเพศ </t>
  </si>
  <si>
    <t xml:space="preserve">             ไตรมาส 4/2561 (ตุลาคม-ธันวาคม 2561)</t>
  </si>
  <si>
    <t xml:space="preserve">ตาราง 2 จำนวนและร้อยละประชากรอายุ 15 ปีขึ้นไป จำแนกตามระดับการศึกษาที่สำเร็จและเพศ </t>
  </si>
  <si>
    <t xml:space="preserve">            ไตรมาส 4/2561 (ตุลาคม-ธันวาคม 2561)</t>
  </si>
  <si>
    <t xml:space="preserve">                              -</t>
  </si>
  <si>
    <t xml:space="preserve">                            -</t>
  </si>
  <si>
    <t xml:space="preserve">                               -</t>
  </si>
  <si>
    <t xml:space="preserve">                             -</t>
  </si>
  <si>
    <t xml:space="preserve">ตาราง 3 จำนวนและร้อยละของผู้มีงานทำ จำแนกตามอาชีพและเพศ </t>
  </si>
  <si>
    <t xml:space="preserve">ตาราง 4 จำนวนและร้อยละของผู้มีงานทำ จำแนกตามอุตสาหกรรมและเพศ </t>
  </si>
  <si>
    <t xml:space="preserve">ตาราง 5 จำนวนและร้อยละของผู้มีงานทำ จำแนกตามสถานภาพการทำงานและเพศ </t>
  </si>
  <si>
    <t xml:space="preserve">ตาราง 7 จำนวนและร้อยละของผู้มีงานทำ  จำแนกตามระดับการศึกษาที่สำเร็จและเพศ </t>
  </si>
  <si>
    <t xml:space="preserve">                                -</t>
  </si>
  <si>
    <t xml:space="preserve">                                  -</t>
  </si>
  <si>
    <t xml:space="preserve">                                   -</t>
  </si>
  <si>
    <t xml:space="preserve">                                    -</t>
  </si>
  <si>
    <t xml:space="preserve">                       -</t>
  </si>
  <si>
    <t xml:space="preserve">            -</t>
  </si>
  <si>
    <r>
      <t xml:space="preserve">             หมายเหตุ  : </t>
    </r>
    <r>
      <rPr>
        <b/>
        <u/>
        <sz val="12"/>
        <rFont val="TH SarabunPSK"/>
        <family val="2"/>
      </rPr>
      <t>1</t>
    </r>
    <r>
      <rPr>
        <b/>
        <sz val="12"/>
        <rFont val="TH SarabunPSK"/>
        <family val="2"/>
      </rPr>
      <t>/    ผู้ไม่ได้ทำงานในสัปดาห์การสำรวจ แต่มีงานประจำ</t>
    </r>
  </si>
  <si>
    <t>7.  อื่น ๆ</t>
  </si>
  <si>
    <t xml:space="preserve">3. ผู้ประกอบวิชาชีพด้านเทคนิคสาขาต่าง ๆ   </t>
  </si>
  <si>
    <t xml:space="preserve">5. พนักงานบริการและพนักงานในร้านค้าและตลาด </t>
  </si>
  <si>
    <t>2. ผู้ประกอบวิชาชีพด้านต่าง ๆ</t>
  </si>
  <si>
    <t xml:space="preserve">    และธุรกิจการค้าที่เกี่ยวข้อง </t>
  </si>
  <si>
    <t xml:space="preserve">9. อาชีพขั้นพื้นฐานต่าง ๆ ในด้านการขาย </t>
  </si>
  <si>
    <t>9. ที่พักแรมและบริการด้านอาหาร</t>
  </si>
  <si>
    <t>19. กิจกรรมบริการด้านอื่น ๆ</t>
  </si>
  <si>
    <t xml:space="preserve">     ที่ทำขึ้นเองเพื่อใช้ในครัวเรือน</t>
  </si>
  <si>
    <t>21 กิจกรรมขององค์การระหว่างประเทศ</t>
  </si>
  <si>
    <t xml:space="preserve">ตาราง 6 จำนวนและร้อยละของผู้มีงานทำ จำแนกตามชั่วโมงการทำงานต่อสัปดาห์และเพศ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</si>
</sst>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#,##0_ ;\-#,##0\ "/>
  </numFmts>
  <fonts count="21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  <font>
      <b/>
      <sz val="10.5"/>
      <name val="TH SarabunPSK"/>
      <family val="2"/>
    </font>
    <font>
      <sz val="10.5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0"/>
      <name val="TH SarabunPSK"/>
      <family val="2"/>
    </font>
    <font>
      <b/>
      <sz val="14"/>
      <name val="Cordia New"/>
      <family val="2"/>
    </font>
    <font>
      <b/>
      <u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0" xfId="0" applyFont="1"/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Border="1" applyAlignment="1">
      <alignment vertical="top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188" fontId="5" fillId="0" borderId="0" xfId="0" applyNumberFormat="1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/>
    </xf>
    <xf numFmtId="0" fontId="4" fillId="0" borderId="0" xfId="0" applyFont="1"/>
    <xf numFmtId="0" fontId="5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quotePrefix="1" applyFont="1" applyBorder="1" applyAlignment="1" applyProtection="1">
      <alignment horizontal="left" vertical="center"/>
    </xf>
    <xf numFmtId="0" fontId="7" fillId="0" borderId="0" xfId="0" applyFont="1" applyAlignment="1">
      <alignment horizontal="right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quotePrefix="1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 applyProtection="1">
      <alignment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/>
    <xf numFmtId="0" fontId="8" fillId="0" borderId="0" xfId="0" applyFont="1" applyAlignment="1">
      <alignment vertical="center"/>
    </xf>
    <xf numFmtId="188" fontId="3" fillId="0" borderId="0" xfId="0" applyNumberFormat="1" applyFont="1"/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2" fontId="3" fillId="0" borderId="0" xfId="0" applyNumberFormat="1" applyFont="1"/>
    <xf numFmtId="188" fontId="12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/>
    <xf numFmtId="187" fontId="5" fillId="0" borderId="0" xfId="0" applyNumberFormat="1" applyFont="1" applyFill="1" applyBorder="1" applyAlignment="1">
      <alignment horizontal="distributed" vertical="center"/>
    </xf>
    <xf numFmtId="0" fontId="19" fillId="0" borderId="0" xfId="0" applyFont="1"/>
    <xf numFmtId="0" fontId="1" fillId="0" borderId="0" xfId="0" applyFont="1"/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88" fontId="5" fillId="0" borderId="0" xfId="0" applyNumberFormat="1" applyFont="1" applyBorder="1" applyAlignment="1">
      <alignment horizontal="right" vertical="center"/>
    </xf>
    <xf numFmtId="187" fontId="14" fillId="0" borderId="0" xfId="0" applyNumberFormat="1" applyFont="1" applyFill="1" applyBorder="1" applyAlignment="1">
      <alignment horizontal="distributed" vertical="center"/>
    </xf>
    <xf numFmtId="0" fontId="3" fillId="0" borderId="1" xfId="0" applyFont="1" applyBorder="1"/>
    <xf numFmtId="188" fontId="3" fillId="0" borderId="1" xfId="0" applyNumberFormat="1" applyFont="1" applyBorder="1"/>
    <xf numFmtId="0" fontId="5" fillId="0" borderId="1" xfId="0" applyFont="1" applyBorder="1"/>
    <xf numFmtId="188" fontId="18" fillId="0" borderId="1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center" vertical="center"/>
    </xf>
    <xf numFmtId="187" fontId="5" fillId="0" borderId="0" xfId="0" applyNumberFormat="1" applyFont="1" applyFill="1" applyBorder="1" applyAlignment="1">
      <alignment horizontal="center" vertical="center"/>
    </xf>
    <xf numFmtId="188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right" vertical="center"/>
    </xf>
    <xf numFmtId="188" fontId="5" fillId="0" borderId="0" xfId="0" applyNumberFormat="1" applyFont="1" applyBorder="1" applyAlignment="1">
      <alignment vertical="center"/>
    </xf>
    <xf numFmtId="188" fontId="5" fillId="0" borderId="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87" fontId="5" fillId="0" borderId="0" xfId="0" applyNumberFormat="1" applyFont="1" applyFill="1" applyBorder="1" applyAlignment="1">
      <alignment horizontal="right" vertical="center"/>
    </xf>
    <xf numFmtId="187" fontId="5" fillId="0" borderId="1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88" fontId="7" fillId="0" borderId="0" xfId="0" applyNumberFormat="1" applyFont="1" applyBorder="1" applyAlignment="1">
      <alignment vertical="center"/>
    </xf>
    <xf numFmtId="3" fontId="9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5" fillId="0" borderId="0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88" fontId="12" fillId="0" borderId="0" xfId="0" applyNumberFormat="1" applyFont="1" applyAlignment="1">
      <alignment horizontal="center" vertical="center"/>
    </xf>
    <xf numFmtId="188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88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" fontId="5" fillId="0" borderId="0" xfId="0" quotePrefix="1" applyNumberFormat="1" applyFont="1" applyAlignment="1">
      <alignment horizontal="left" vertical="center"/>
    </xf>
    <xf numFmtId="3" fontId="5" fillId="0" borderId="0" xfId="0" applyNumberFormat="1" applyFont="1" applyAlignment="1">
      <alignment vertical="center"/>
    </xf>
    <xf numFmtId="188" fontId="5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88" fontId="5" fillId="0" borderId="1" xfId="0" applyNumberFormat="1" applyFont="1" applyBorder="1" applyAlignment="1">
      <alignment vertical="center"/>
    </xf>
    <xf numFmtId="188" fontId="12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2" fontId="4" fillId="0" borderId="0" xfId="0" applyNumberFormat="1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right" vertical="center"/>
    </xf>
    <xf numFmtId="4" fontId="5" fillId="0" borderId="0" xfId="0" applyNumberFormat="1" applyFont="1" applyBorder="1" applyAlignment="1">
      <alignment horizontal="right" vertical="center"/>
    </xf>
    <xf numFmtId="4" fontId="5" fillId="0" borderId="0" xfId="0" quotePrefix="1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2" fontId="5" fillId="0" borderId="0" xfId="0" applyNumberFormat="1" applyFont="1" applyFill="1" applyBorder="1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4" fontId="13" fillId="0" borderId="0" xfId="0" applyNumberFormat="1" applyFont="1" applyAlignment="1">
      <alignment horizontal="right" vertical="center"/>
    </xf>
    <xf numFmtId="4" fontId="14" fillId="0" borderId="0" xfId="0" applyNumberFormat="1" applyFont="1" applyBorder="1" applyAlignment="1">
      <alignment horizontal="right" vertical="center"/>
    </xf>
    <xf numFmtId="2" fontId="4" fillId="0" borderId="0" xfId="0" applyNumberFormat="1" applyFont="1"/>
    <xf numFmtId="2" fontId="4" fillId="0" borderId="0" xfId="0" applyNumberFormat="1" applyFont="1" applyAlignment="1">
      <alignment vertical="center"/>
    </xf>
    <xf numFmtId="187" fontId="10" fillId="0" borderId="0" xfId="1" applyNumberFormat="1" applyFont="1" applyAlignment="1">
      <alignment horizontal="right" vertical="center"/>
    </xf>
    <xf numFmtId="189" fontId="13" fillId="0" borderId="0" xfId="1" applyNumberFormat="1" applyFont="1" applyAlignment="1">
      <alignment horizontal="right" vertical="center"/>
    </xf>
    <xf numFmtId="189" fontId="14" fillId="0" borderId="0" xfId="1" applyNumberFormat="1" applyFont="1" applyAlignment="1">
      <alignment horizontal="right" vertical="center"/>
    </xf>
    <xf numFmtId="189" fontId="14" fillId="0" borderId="0" xfId="0" applyNumberFormat="1" applyFont="1" applyFill="1" applyBorder="1" applyAlignment="1">
      <alignment horizontal="right" vertical="center"/>
    </xf>
    <xf numFmtId="189" fontId="14" fillId="0" borderId="0" xfId="0" applyNumberFormat="1" applyFont="1" applyFill="1" applyBorder="1" applyAlignment="1">
      <alignment vertical="center"/>
    </xf>
    <xf numFmtId="187" fontId="5" fillId="0" borderId="0" xfId="0" applyNumberFormat="1" applyFont="1" applyFill="1" applyBorder="1" applyAlignment="1">
      <alignment vertical="center"/>
    </xf>
    <xf numFmtId="188" fontId="5" fillId="0" borderId="0" xfId="0" applyNumberFormat="1" applyFont="1" applyFill="1" applyBorder="1" applyAlignment="1">
      <alignment vertical="center"/>
    </xf>
    <xf numFmtId="2" fontId="4" fillId="0" borderId="0" xfId="0" applyNumberFormat="1" applyFont="1" applyBorder="1" applyAlignment="1">
      <alignment vertical="center"/>
    </xf>
    <xf numFmtId="4" fontId="14" fillId="0" borderId="0" xfId="0" applyNumberFormat="1" applyFont="1" applyFill="1" applyBorder="1" applyAlignment="1">
      <alignment vertical="center"/>
    </xf>
    <xf numFmtId="4" fontId="14" fillId="0" borderId="0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3" fontId="13" fillId="0" borderId="0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5</xdr:row>
      <xdr:rowOff>27628</xdr:rowOff>
    </xdr:from>
    <xdr:to>
      <xdr:col>0</xdr:col>
      <xdr:colOff>971550</xdr:colOff>
      <xdr:row>5</xdr:row>
      <xdr:rowOff>284803</xdr:rowOff>
    </xdr:to>
    <xdr:grpSp>
      <xdr:nvGrpSpPr>
        <xdr:cNvPr id="17" name="Group 13"/>
        <xdr:cNvGrpSpPr>
          <a:grpSpLocks/>
        </xdr:cNvGrpSpPr>
      </xdr:nvGrpSpPr>
      <xdr:grpSpPr bwMode="auto">
        <a:xfrm>
          <a:off x="838200" y="1646878"/>
          <a:ext cx="133350" cy="257175"/>
          <a:chOff x="95" y="172"/>
          <a:chExt cx="16" cy="30"/>
        </a:xfrm>
      </xdr:grpSpPr>
      <xdr:sp macro="" textlink="">
        <xdr:nvSpPr>
          <xdr:cNvPr id="18" name="Text Box 14"/>
          <xdr:cNvSpPr txBox="1">
            <a:spLocks noChangeArrowheads="1"/>
          </xdr:cNvSpPr>
        </xdr:nvSpPr>
        <xdr:spPr bwMode="auto">
          <a:xfrm>
            <a:off x="95" y="172"/>
            <a:ext cx="16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algn="l" rtl="0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endParaRPr lang="th-TH" sz="1400" b="0" i="0" strike="noStrik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grpSp>
        <xdr:nvGrpSpPr>
          <xdr:cNvPr id="19" name="Group 15"/>
          <xdr:cNvGrpSpPr>
            <a:grpSpLocks/>
          </xdr:cNvGrpSpPr>
        </xdr:nvGrpSpPr>
        <xdr:grpSpPr bwMode="auto">
          <a:xfrm>
            <a:off x="98" y="186"/>
            <a:ext cx="13" cy="12"/>
            <a:chOff x="98" y="170"/>
            <a:chExt cx="13" cy="12"/>
          </a:xfrm>
        </xdr:grpSpPr>
        <xdr:sp macro="" textlink="">
          <xdr:nvSpPr>
            <xdr:cNvPr id="20" name="Line 16"/>
            <xdr:cNvSpPr>
              <a:spLocks noChangeShapeType="1"/>
            </xdr:cNvSpPr>
          </xdr:nvSpPr>
          <xdr:spPr bwMode="auto">
            <a:xfrm>
              <a:off x="98" y="182"/>
              <a:ext cx="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1" name="Line 17"/>
            <xdr:cNvSpPr>
              <a:spLocks noChangeShapeType="1"/>
            </xdr:cNvSpPr>
          </xdr:nvSpPr>
          <xdr:spPr bwMode="auto">
            <a:xfrm flipV="1">
              <a:off x="107" y="170"/>
              <a:ext cx="4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0</xdr:col>
      <xdr:colOff>838200</xdr:colOff>
      <xdr:row>16</xdr:row>
      <xdr:rowOff>27628</xdr:rowOff>
    </xdr:from>
    <xdr:to>
      <xdr:col>0</xdr:col>
      <xdr:colOff>971550</xdr:colOff>
      <xdr:row>16</xdr:row>
      <xdr:rowOff>284803</xdr:rowOff>
    </xdr:to>
    <xdr:grpSp>
      <xdr:nvGrpSpPr>
        <xdr:cNvPr id="22" name="Group 13"/>
        <xdr:cNvGrpSpPr>
          <a:grpSpLocks/>
        </xdr:cNvGrpSpPr>
      </xdr:nvGrpSpPr>
      <xdr:grpSpPr bwMode="auto">
        <a:xfrm>
          <a:off x="838200" y="4971103"/>
          <a:ext cx="133350" cy="257175"/>
          <a:chOff x="95" y="172"/>
          <a:chExt cx="16" cy="30"/>
        </a:xfrm>
      </xdr:grpSpPr>
      <xdr:sp macro="" textlink="">
        <xdr:nvSpPr>
          <xdr:cNvPr id="23" name="Text Box 14"/>
          <xdr:cNvSpPr txBox="1">
            <a:spLocks noChangeArrowheads="1"/>
          </xdr:cNvSpPr>
        </xdr:nvSpPr>
        <xdr:spPr bwMode="auto">
          <a:xfrm>
            <a:off x="95" y="172"/>
            <a:ext cx="16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algn="l" rtl="0">
              <a:defRPr sz="1000"/>
            </a:pPr>
            <a:r>
              <a:rPr lang="en-US" sz="1400" b="0" i="0" strike="noStrike">
                <a:solidFill>
                  <a:srgbClr val="00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endParaRPr lang="th-TH" sz="1400" b="0" i="0" strike="noStrike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grpSp>
        <xdr:nvGrpSpPr>
          <xdr:cNvPr id="24" name="Group 15"/>
          <xdr:cNvGrpSpPr>
            <a:grpSpLocks/>
          </xdr:cNvGrpSpPr>
        </xdr:nvGrpSpPr>
        <xdr:grpSpPr bwMode="auto">
          <a:xfrm>
            <a:off x="98" y="186"/>
            <a:ext cx="13" cy="12"/>
            <a:chOff x="98" y="170"/>
            <a:chExt cx="13" cy="12"/>
          </a:xfrm>
        </xdr:grpSpPr>
        <xdr:sp macro="" textlink="">
          <xdr:nvSpPr>
            <xdr:cNvPr id="25" name="Line 16"/>
            <xdr:cNvSpPr>
              <a:spLocks noChangeShapeType="1"/>
            </xdr:cNvSpPr>
          </xdr:nvSpPr>
          <xdr:spPr bwMode="auto">
            <a:xfrm>
              <a:off x="98" y="182"/>
              <a:ext cx="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6" name="Line 17"/>
            <xdr:cNvSpPr>
              <a:spLocks noChangeShapeType="1"/>
            </xdr:cNvSpPr>
          </xdr:nvSpPr>
          <xdr:spPr bwMode="auto">
            <a:xfrm flipV="1">
              <a:off x="107" y="170"/>
              <a:ext cx="4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32"/>
  <sheetViews>
    <sheetView zoomScaleNormal="100" zoomScaleSheetLayoutView="100" workbookViewId="0">
      <selection activeCell="B14" sqref="B14"/>
    </sheetView>
  </sheetViews>
  <sheetFormatPr defaultColWidth="9.140625" defaultRowHeight="18.75" x14ac:dyDescent="0.5"/>
  <cols>
    <col min="1" max="1" width="26.5703125" style="71" customWidth="1"/>
    <col min="2" max="2" width="22.7109375" style="71" customWidth="1"/>
    <col min="3" max="3" width="22.28515625" style="71" customWidth="1"/>
    <col min="4" max="4" width="20.85546875" style="71" customWidth="1"/>
    <col min="5" max="16384" width="9.140625" style="71"/>
  </cols>
  <sheetData>
    <row r="1" spans="1:4" ht="26.1" customHeight="1" x14ac:dyDescent="0.5">
      <c r="A1" s="7" t="s">
        <v>107</v>
      </c>
      <c r="B1" s="70"/>
      <c r="C1" s="70"/>
    </row>
    <row r="2" spans="1:4" ht="26.1" customHeight="1" x14ac:dyDescent="0.5">
      <c r="A2" s="7" t="s">
        <v>108</v>
      </c>
    </row>
    <row r="3" spans="1:4" s="72" customFormat="1" ht="23.45" customHeight="1" x14ac:dyDescent="0.5">
      <c r="A3" s="18" t="s">
        <v>3</v>
      </c>
      <c r="B3" s="19" t="s">
        <v>1</v>
      </c>
      <c r="C3" s="19" t="s">
        <v>2</v>
      </c>
      <c r="D3" s="19" t="s">
        <v>5</v>
      </c>
    </row>
    <row r="4" spans="1:4" s="72" customFormat="1" ht="23.45" customHeight="1" x14ac:dyDescent="0.5">
      <c r="A4" s="37"/>
      <c r="B4" s="127" t="s">
        <v>7</v>
      </c>
      <c r="C4" s="127"/>
      <c r="D4" s="127"/>
    </row>
    <row r="5" spans="1:4" ht="23.45" customHeight="1" x14ac:dyDescent="0.5">
      <c r="A5" s="73" t="s">
        <v>4</v>
      </c>
      <c r="B5" s="62">
        <f>SUM(C5:D5)</f>
        <v>1361051</v>
      </c>
      <c r="C5" s="62">
        <f>SUM(C6,C11)</f>
        <v>659790</v>
      </c>
      <c r="D5" s="62">
        <f>SUM(D6,D11)</f>
        <v>701261</v>
      </c>
    </row>
    <row r="6" spans="1:4" ht="23.45" customHeight="1" x14ac:dyDescent="0.5">
      <c r="A6" s="71" t="s">
        <v>39</v>
      </c>
      <c r="B6" s="63">
        <f>SUM(C6:D6)</f>
        <v>876481</v>
      </c>
      <c r="C6" s="63">
        <f>SUM(C7,C10)</f>
        <v>494367</v>
      </c>
      <c r="D6" s="63">
        <v>382114</v>
      </c>
    </row>
    <row r="7" spans="1:4" ht="23.45" customHeight="1" x14ac:dyDescent="0.5">
      <c r="A7" s="71" t="s">
        <v>35</v>
      </c>
      <c r="B7" s="63">
        <f>SUM(B8:B9)</f>
        <v>875909.88</v>
      </c>
      <c r="C7" s="63">
        <f>SUM(C8:C9)</f>
        <v>494120</v>
      </c>
      <c r="D7" s="63">
        <f>SUM(D8:D9)</f>
        <v>381789.88</v>
      </c>
    </row>
    <row r="8" spans="1:4" ht="23.45" customHeight="1" x14ac:dyDescent="0.5">
      <c r="A8" s="74" t="s">
        <v>105</v>
      </c>
      <c r="B8" s="63">
        <f>SUM(C8:D8)</f>
        <v>875684</v>
      </c>
      <c r="C8" s="63">
        <v>494120</v>
      </c>
      <c r="D8" s="63">
        <v>381564</v>
      </c>
    </row>
    <row r="9" spans="1:4" ht="23.45" customHeight="1" x14ac:dyDescent="0.5">
      <c r="A9" s="74" t="s">
        <v>106</v>
      </c>
      <c r="B9" s="63">
        <f t="shared" ref="B9:B12" si="0">SUM(C9:D9)</f>
        <v>225.88</v>
      </c>
      <c r="C9" s="99" t="s">
        <v>122</v>
      </c>
      <c r="D9" s="63">
        <v>225.88</v>
      </c>
    </row>
    <row r="10" spans="1:4" ht="23.45" customHeight="1" x14ac:dyDescent="0.5">
      <c r="A10" s="74" t="s">
        <v>36</v>
      </c>
      <c r="B10" s="63">
        <f>SUM(C10:D10)</f>
        <v>571</v>
      </c>
      <c r="C10" s="63">
        <v>247</v>
      </c>
      <c r="D10" s="63">
        <v>324</v>
      </c>
    </row>
    <row r="11" spans="1:4" ht="23.45" customHeight="1" x14ac:dyDescent="0.5">
      <c r="A11" s="71" t="s">
        <v>40</v>
      </c>
      <c r="B11" s="63">
        <f t="shared" si="0"/>
        <v>484570</v>
      </c>
      <c r="C11" s="63">
        <f>SUM(C12:C14)</f>
        <v>165423</v>
      </c>
      <c r="D11" s="63">
        <f>SUM(D12:D14)</f>
        <v>319147</v>
      </c>
    </row>
    <row r="12" spans="1:4" ht="23.45" customHeight="1" x14ac:dyDescent="0.5">
      <c r="A12" s="74" t="s">
        <v>37</v>
      </c>
      <c r="B12" s="63">
        <f t="shared" si="0"/>
        <v>113131</v>
      </c>
      <c r="C12" s="63">
        <v>244</v>
      </c>
      <c r="D12" s="63">
        <v>112887</v>
      </c>
    </row>
    <row r="13" spans="1:4" ht="23.45" customHeight="1" x14ac:dyDescent="0.5">
      <c r="A13" s="74" t="s">
        <v>38</v>
      </c>
      <c r="B13" s="63">
        <f>SUM(C13:D13)</f>
        <v>138401</v>
      </c>
      <c r="C13" s="63">
        <v>58254</v>
      </c>
      <c r="D13" s="63">
        <v>80147</v>
      </c>
    </row>
    <row r="14" spans="1:4" ht="23.45" customHeight="1" x14ac:dyDescent="0.5">
      <c r="A14" s="74" t="s">
        <v>77</v>
      </c>
      <c r="B14" s="63">
        <f>SUM(C14:D14)</f>
        <v>233038</v>
      </c>
      <c r="C14" s="63">
        <v>106925</v>
      </c>
      <c r="D14" s="63">
        <v>126113</v>
      </c>
    </row>
    <row r="15" spans="1:4" ht="6.75" customHeight="1" x14ac:dyDescent="0.5">
      <c r="A15" s="74"/>
      <c r="B15" s="63"/>
      <c r="C15" s="63"/>
      <c r="D15" s="63"/>
    </row>
    <row r="16" spans="1:4" ht="23.45" customHeight="1" x14ac:dyDescent="0.5">
      <c r="B16" s="127" t="s">
        <v>6</v>
      </c>
      <c r="C16" s="127"/>
      <c r="D16" s="127"/>
    </row>
    <row r="17" spans="1:4" ht="23.45" customHeight="1" x14ac:dyDescent="0.5">
      <c r="A17" s="73" t="s">
        <v>4</v>
      </c>
      <c r="B17" s="109">
        <f>SUM(B18,B23)</f>
        <v>100.00136279243026</v>
      </c>
      <c r="C17" s="109">
        <v>100</v>
      </c>
      <c r="D17" s="109">
        <f t="shared" ref="D17" si="1">SUM(D18,D23)</f>
        <v>99.998789409363994</v>
      </c>
    </row>
    <row r="18" spans="1:4" ht="23.45" customHeight="1" x14ac:dyDescent="0.5">
      <c r="A18" s="71" t="s">
        <v>39</v>
      </c>
      <c r="B18" s="107">
        <f>SUM(B19,B22)</f>
        <v>64.390761632003503</v>
      </c>
      <c r="C18" s="107">
        <f t="shared" ref="C18" si="2">SUM(C19,C22)</f>
        <v>74.92793161460466</v>
      </c>
      <c r="D18" s="107">
        <f>SUM(D19,D22)</f>
        <v>54.48732758559224</v>
      </c>
    </row>
    <row r="19" spans="1:4" ht="23.45" customHeight="1" x14ac:dyDescent="0.5">
      <c r="A19" s="71" t="s">
        <v>35</v>
      </c>
      <c r="B19" s="107">
        <f>SUM(B20:B21)</f>
        <v>64.348808758819473</v>
      </c>
      <c r="C19" s="107">
        <f t="shared" ref="C19" si="3">SUM(C20:C21)</f>
        <v>74.890495460676888</v>
      </c>
      <c r="D19" s="107">
        <f>SUM(D20:D21)</f>
        <v>54.441125101780933</v>
      </c>
    </row>
    <row r="20" spans="1:4" ht="23.45" customHeight="1" x14ac:dyDescent="0.5">
      <c r="A20" s="74" t="s">
        <v>105</v>
      </c>
      <c r="B20" s="107">
        <f>B8/B5*100</f>
        <v>64.338808758819468</v>
      </c>
      <c r="C20" s="107">
        <f>C8/C5*100</f>
        <v>74.890495460676888</v>
      </c>
      <c r="D20" s="107">
        <f>D8/D5*100</f>
        <v>54.411125101780932</v>
      </c>
    </row>
    <row r="21" spans="1:4" ht="23.45" customHeight="1" x14ac:dyDescent="0.5">
      <c r="A21" s="74" t="s">
        <v>106</v>
      </c>
      <c r="B21" s="107">
        <v>0.01</v>
      </c>
      <c r="C21" s="107" t="s">
        <v>103</v>
      </c>
      <c r="D21" s="108">
        <v>0.03</v>
      </c>
    </row>
    <row r="22" spans="1:4" ht="23.45" customHeight="1" x14ac:dyDescent="0.5">
      <c r="A22" s="74" t="s">
        <v>36</v>
      </c>
      <c r="B22" s="107">
        <f>B10/B5*100</f>
        <v>4.1952873184032048E-2</v>
      </c>
      <c r="C22" s="107">
        <f>C10/C5*100</f>
        <v>3.7436153927764892E-2</v>
      </c>
      <c r="D22" s="107">
        <f>D10/D5*100</f>
        <v>4.6202483811305636E-2</v>
      </c>
    </row>
    <row r="23" spans="1:4" ht="23.45" customHeight="1" x14ac:dyDescent="0.5">
      <c r="A23" s="71" t="s">
        <v>40</v>
      </c>
      <c r="B23" s="107">
        <f>SUM(B24:B26)</f>
        <v>35.610601160426761</v>
      </c>
      <c r="C23" s="107">
        <f t="shared" ref="C23:D23" si="4">SUM(C24:C26)</f>
        <v>25.066154382455025</v>
      </c>
      <c r="D23" s="107">
        <f t="shared" si="4"/>
        <v>45.511461823771754</v>
      </c>
    </row>
    <row r="24" spans="1:4" ht="23.45" customHeight="1" x14ac:dyDescent="0.5">
      <c r="A24" s="74" t="s">
        <v>37</v>
      </c>
      <c r="B24" s="107">
        <v>8.32</v>
      </c>
      <c r="C24" s="107">
        <f>C12/C5*100</f>
        <v>3.6981463799087587E-2</v>
      </c>
      <c r="D24" s="107">
        <f>D12/D5*100</f>
        <v>16.097715401255737</v>
      </c>
    </row>
    <row r="25" spans="1:4" ht="23.45" customHeight="1" x14ac:dyDescent="0.5">
      <c r="A25" s="74" t="s">
        <v>38</v>
      </c>
      <c r="B25" s="107">
        <f>B13/B5*100</f>
        <v>10.168685817063432</v>
      </c>
      <c r="C25" s="107">
        <f>C13/C5*100</f>
        <v>8.8291729186559369</v>
      </c>
      <c r="D25" s="107">
        <v>11.43</v>
      </c>
    </row>
    <row r="26" spans="1:4" ht="23.45" customHeight="1" x14ac:dyDescent="0.5">
      <c r="A26" s="74" t="s">
        <v>77</v>
      </c>
      <c r="B26" s="107">
        <f>B14/B5*100</f>
        <v>17.121915343363327</v>
      </c>
      <c r="C26" s="107">
        <v>16.2</v>
      </c>
      <c r="D26" s="107">
        <f t="shared" ref="D26" si="5">D14/D5*100</f>
        <v>17.983746422516013</v>
      </c>
    </row>
    <row r="27" spans="1:4" ht="6.75" customHeight="1" x14ac:dyDescent="0.5">
      <c r="A27" s="44"/>
      <c r="B27" s="77"/>
      <c r="C27" s="77"/>
      <c r="D27" s="77"/>
    </row>
    <row r="28" spans="1:4" ht="6.75" customHeight="1" x14ac:dyDescent="0.5">
      <c r="A28" s="74"/>
      <c r="B28" s="56"/>
      <c r="C28" s="56"/>
      <c r="D28" s="56"/>
    </row>
    <row r="29" spans="1:4" x14ac:dyDescent="0.5">
      <c r="A29" s="7"/>
    </row>
    <row r="30" spans="1:4" ht="23.45" customHeight="1" x14ac:dyDescent="0.5">
      <c r="A30" s="74"/>
      <c r="B30" s="56"/>
      <c r="C30" s="56"/>
      <c r="D30" s="56"/>
    </row>
    <row r="31" spans="1:4" ht="6.75" customHeight="1" x14ac:dyDescent="0.5">
      <c r="A31" s="74"/>
      <c r="B31" s="56"/>
      <c r="C31" s="56"/>
      <c r="D31" s="56"/>
    </row>
    <row r="32" spans="1:4" ht="6.75" customHeight="1" x14ac:dyDescent="0.5">
      <c r="B32" s="76"/>
      <c r="C32" s="76"/>
      <c r="D32" s="76"/>
    </row>
  </sheetData>
  <mergeCells count="2">
    <mergeCell ref="B4:D4"/>
    <mergeCell ref="B16:D16"/>
  </mergeCells>
  <phoneticPr fontId="2" type="noConversion"/>
  <printOptions horizontalCentered="1"/>
  <pageMargins left="0.78740157480314965" right="0.39370078740157483" top="0.98425196850393704" bottom="0.59055118110236227" header="0.51181102362204722" footer="0.47244094488188981"/>
  <pageSetup paperSize="9" firstPageNumber="85" fitToHeight="3" orientation="portrait" useFirstPageNumber="1" r:id="rId1"/>
  <headerFooter differentOddEven="1" alignWithMargins="0">
    <oddHeader>&amp;R25</oddHeader>
  </headerFooter>
  <rowBreaks count="1" manualBreakCount="1">
    <brk id="31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37"/>
  <sheetViews>
    <sheetView zoomScaleSheetLayoutView="100" workbookViewId="0">
      <selection activeCell="B4" sqref="B4:D4"/>
    </sheetView>
  </sheetViews>
  <sheetFormatPr defaultColWidth="9.140625" defaultRowHeight="18.75" x14ac:dyDescent="0.5"/>
  <cols>
    <col min="1" max="1" width="27.140625" style="82" customWidth="1"/>
    <col min="2" max="2" width="21.85546875" style="82" customWidth="1"/>
    <col min="3" max="3" width="22.42578125" style="82" customWidth="1"/>
    <col min="4" max="4" width="20.85546875" style="71" customWidth="1"/>
    <col min="5" max="16384" width="9.140625" style="71"/>
  </cols>
  <sheetData>
    <row r="1" spans="1:4" ht="26.1" customHeight="1" x14ac:dyDescent="0.5">
      <c r="A1" s="7" t="s">
        <v>109</v>
      </c>
      <c r="B1" s="71"/>
      <c r="C1" s="71"/>
      <c r="D1" s="7"/>
    </row>
    <row r="2" spans="1:4" ht="26.1" customHeight="1" x14ac:dyDescent="0.5">
      <c r="A2" s="7" t="s">
        <v>110</v>
      </c>
      <c r="B2" s="71"/>
      <c r="C2" s="71"/>
    </row>
    <row r="3" spans="1:4" s="72" customFormat="1" ht="21.6" customHeight="1" x14ac:dyDescent="0.5">
      <c r="A3" s="18" t="s">
        <v>8</v>
      </c>
      <c r="B3" s="18" t="s">
        <v>1</v>
      </c>
      <c r="C3" s="18" t="s">
        <v>2</v>
      </c>
      <c r="D3" s="18" t="s">
        <v>9</v>
      </c>
    </row>
    <row r="4" spans="1:4" s="72" customFormat="1" ht="21.6" customHeight="1" x14ac:dyDescent="0.5">
      <c r="A4" s="37"/>
      <c r="B4" s="128" t="s">
        <v>7</v>
      </c>
      <c r="C4" s="128"/>
      <c r="D4" s="128"/>
    </row>
    <row r="5" spans="1:4" s="72" customFormat="1" ht="21.6" customHeight="1" x14ac:dyDescent="0.5">
      <c r="A5" s="37" t="s">
        <v>0</v>
      </c>
      <c r="B5" s="62">
        <f>SUM(B6:B10,B14,B18,B19)</f>
        <v>1361050.5899999999</v>
      </c>
      <c r="C5" s="62">
        <f t="shared" ref="C5:D5" si="0">SUM(C6:C10,C14,C18,C19)</f>
        <v>659789.54</v>
      </c>
      <c r="D5" s="62">
        <f t="shared" si="0"/>
        <v>701260.62</v>
      </c>
    </row>
    <row r="6" spans="1:4" s="37" customFormat="1" ht="21.6" customHeight="1" x14ac:dyDescent="0.5">
      <c r="A6" s="54" t="s">
        <v>41</v>
      </c>
      <c r="B6" s="63">
        <v>14509</v>
      </c>
      <c r="C6" s="63">
        <v>5450</v>
      </c>
      <c r="D6" s="63">
        <v>9059</v>
      </c>
    </row>
    <row r="7" spans="1:4" s="68" customFormat="1" ht="21.6" customHeight="1" x14ac:dyDescent="0.5">
      <c r="A7" s="55" t="s">
        <v>42</v>
      </c>
      <c r="B7" s="63">
        <v>429920</v>
      </c>
      <c r="C7" s="63">
        <v>187706</v>
      </c>
      <c r="D7" s="63">
        <v>242214</v>
      </c>
    </row>
    <row r="8" spans="1:4" s="68" customFormat="1" ht="21.6" customHeight="1" x14ac:dyDescent="0.5">
      <c r="A8" s="12" t="s">
        <v>43</v>
      </c>
      <c r="B8" s="63">
        <v>336046</v>
      </c>
      <c r="C8" s="63">
        <v>176954.57</v>
      </c>
      <c r="D8" s="63">
        <v>159091</v>
      </c>
    </row>
    <row r="9" spans="1:4" s="68" customFormat="1" ht="21.6" customHeight="1" x14ac:dyDescent="0.5">
      <c r="A9" s="12" t="s">
        <v>44</v>
      </c>
      <c r="B9" s="63">
        <f t="shared" ref="B9:B17" si="1">SUM(C9:D9)</f>
        <v>295576</v>
      </c>
      <c r="C9" s="63">
        <v>158060</v>
      </c>
      <c r="D9" s="63">
        <v>137516</v>
      </c>
    </row>
    <row r="10" spans="1:4" s="68" customFormat="1" ht="21.6" customHeight="1" x14ac:dyDescent="0.5">
      <c r="A10" s="55" t="s">
        <v>45</v>
      </c>
      <c r="B10" s="63">
        <f t="shared" si="1"/>
        <v>169889.69</v>
      </c>
      <c r="C10" s="63">
        <f t="shared" ref="C10:D10" si="2">SUM(C11:C13)</f>
        <v>82065.78</v>
      </c>
      <c r="D10" s="63">
        <f t="shared" si="2"/>
        <v>87823.91</v>
      </c>
    </row>
    <row r="11" spans="1:4" s="68" customFormat="1" ht="21.6" customHeight="1" x14ac:dyDescent="0.5">
      <c r="A11" s="13" t="s">
        <v>46</v>
      </c>
      <c r="B11" s="63">
        <f t="shared" si="1"/>
        <v>143043.13</v>
      </c>
      <c r="C11" s="63">
        <v>68574</v>
      </c>
      <c r="D11" s="63">
        <v>74469.13</v>
      </c>
    </row>
    <row r="12" spans="1:4" s="68" customFormat="1" ht="21.6" customHeight="1" x14ac:dyDescent="0.5">
      <c r="A12" s="13" t="s">
        <v>47</v>
      </c>
      <c r="B12" s="63">
        <v>26847</v>
      </c>
      <c r="C12" s="63">
        <v>13491.78</v>
      </c>
      <c r="D12" s="63">
        <v>13354.78</v>
      </c>
    </row>
    <row r="13" spans="1:4" s="68" customFormat="1" ht="21.6" customHeight="1" x14ac:dyDescent="0.5">
      <c r="A13" s="14" t="s">
        <v>48</v>
      </c>
      <c r="B13" s="122" t="s">
        <v>120</v>
      </c>
      <c r="C13" s="122" t="s">
        <v>121</v>
      </c>
      <c r="D13" s="122" t="s">
        <v>119</v>
      </c>
    </row>
    <row r="14" spans="1:4" s="68" customFormat="1" ht="21.6" customHeight="1" x14ac:dyDescent="0.5">
      <c r="A14" s="55" t="s">
        <v>49</v>
      </c>
      <c r="B14" s="63">
        <f t="shared" si="1"/>
        <v>115109.9</v>
      </c>
      <c r="C14" s="63">
        <f t="shared" ref="C14:D14" si="3">SUM(C15:C17)</f>
        <v>49553.19</v>
      </c>
      <c r="D14" s="63">
        <f t="shared" si="3"/>
        <v>65556.709999999992</v>
      </c>
    </row>
    <row r="15" spans="1:4" s="68" customFormat="1" ht="21.6" customHeight="1" x14ac:dyDescent="0.5">
      <c r="A15" s="14" t="s">
        <v>50</v>
      </c>
      <c r="B15" s="63">
        <f t="shared" si="1"/>
        <v>59051.24</v>
      </c>
      <c r="C15" s="63">
        <v>25555.040000000001</v>
      </c>
      <c r="D15" s="63">
        <v>33496.199999999997</v>
      </c>
    </row>
    <row r="16" spans="1:4" s="68" customFormat="1" ht="21.6" customHeight="1" x14ac:dyDescent="0.5">
      <c r="A16" s="14" t="s">
        <v>51</v>
      </c>
      <c r="B16" s="63">
        <f t="shared" si="1"/>
        <v>31828.6</v>
      </c>
      <c r="C16" s="63">
        <v>13619</v>
      </c>
      <c r="D16" s="63">
        <v>18209.599999999999</v>
      </c>
    </row>
    <row r="17" spans="1:4" s="68" customFormat="1" ht="21.6" customHeight="1" x14ac:dyDescent="0.5">
      <c r="A17" s="14" t="s">
        <v>52</v>
      </c>
      <c r="B17" s="63">
        <f t="shared" si="1"/>
        <v>24230.059999999998</v>
      </c>
      <c r="C17" s="63">
        <v>10379.15</v>
      </c>
      <c r="D17" s="63">
        <v>13850.91</v>
      </c>
    </row>
    <row r="18" spans="1:4" s="68" customFormat="1" ht="21.6" customHeight="1" x14ac:dyDescent="0.5">
      <c r="A18" s="13" t="s">
        <v>126</v>
      </c>
      <c r="B18" s="122" t="s">
        <v>120</v>
      </c>
      <c r="C18" s="122" t="s">
        <v>121</v>
      </c>
      <c r="D18" s="122" t="s">
        <v>119</v>
      </c>
    </row>
    <row r="19" spans="1:4" s="68" customFormat="1" ht="21.6" customHeight="1" x14ac:dyDescent="0.5">
      <c r="A19" s="13" t="s">
        <v>53</v>
      </c>
      <c r="B19" s="122" t="s">
        <v>120</v>
      </c>
      <c r="C19" s="122" t="s">
        <v>121</v>
      </c>
      <c r="D19" s="122" t="s">
        <v>119</v>
      </c>
    </row>
    <row r="20" spans="1:4" s="68" customFormat="1" ht="6.75" customHeight="1" x14ac:dyDescent="0.5">
      <c r="B20" s="66"/>
      <c r="C20" s="66"/>
      <c r="D20" s="66"/>
    </row>
    <row r="21" spans="1:4" s="68" customFormat="1" ht="21.6" customHeight="1" x14ac:dyDescent="0.5">
      <c r="A21" s="37" t="s">
        <v>0</v>
      </c>
      <c r="B21" s="127" t="s">
        <v>6</v>
      </c>
      <c r="C21" s="127"/>
      <c r="D21" s="127"/>
    </row>
    <row r="22" spans="1:4" s="68" customFormat="1" ht="21.6" customHeight="1" x14ac:dyDescent="0.5">
      <c r="A22" s="37"/>
      <c r="B22" s="105">
        <v>100</v>
      </c>
      <c r="C22" s="105">
        <v>100</v>
      </c>
      <c r="D22" s="105">
        <f t="shared" ref="D22" si="4">SUM(D23:D27,D31,D35,D36)</f>
        <v>100.00159113027051</v>
      </c>
    </row>
    <row r="23" spans="1:4" s="68" customFormat="1" ht="21.6" customHeight="1" x14ac:dyDescent="0.5">
      <c r="A23" s="54" t="s">
        <v>41</v>
      </c>
      <c r="B23" s="106">
        <v>1.06</v>
      </c>
      <c r="C23" s="106">
        <f>C6/$C$5*100</f>
        <v>0.82602097632526883</v>
      </c>
      <c r="D23" s="106">
        <f>D6/$D$5*100</f>
        <v>1.2918164433645227</v>
      </c>
    </row>
    <row r="24" spans="1:4" s="68" customFormat="1" ht="21.6" customHeight="1" x14ac:dyDescent="0.5">
      <c r="A24" s="55" t="s">
        <v>42</v>
      </c>
      <c r="B24" s="106">
        <f t="shared" ref="B24:B34" si="5">B7/$B$5*100</f>
        <v>31.587363699684378</v>
      </c>
      <c r="C24" s="106">
        <f t="shared" ref="C24:C34" si="6">C7/$C$5*100</f>
        <v>28.449374932497413</v>
      </c>
      <c r="D24" s="106">
        <f t="shared" ref="D24:D33" si="7">D7/$D$5*100</f>
        <v>34.539797771618773</v>
      </c>
    </row>
    <row r="25" spans="1:4" s="68" customFormat="1" ht="21.6" customHeight="1" x14ac:dyDescent="0.5">
      <c r="A25" s="12" t="s">
        <v>43</v>
      </c>
      <c r="B25" s="106">
        <f t="shared" si="5"/>
        <v>24.690191714328563</v>
      </c>
      <c r="C25" s="106">
        <f t="shared" si="6"/>
        <v>26.819850766351948</v>
      </c>
      <c r="D25" s="106">
        <f t="shared" si="7"/>
        <v>22.686430046506818</v>
      </c>
    </row>
    <row r="26" spans="1:4" s="68" customFormat="1" ht="21.6" customHeight="1" x14ac:dyDescent="0.5">
      <c r="A26" s="12" t="s">
        <v>44</v>
      </c>
      <c r="B26" s="106">
        <f t="shared" si="5"/>
        <v>21.716753379461085</v>
      </c>
      <c r="C26" s="106">
        <f t="shared" si="6"/>
        <v>23.95612394825174</v>
      </c>
      <c r="D26" s="106">
        <f t="shared" si="7"/>
        <v>19.609827798401113</v>
      </c>
    </row>
    <row r="27" spans="1:4" s="68" customFormat="1" ht="21.6" customHeight="1" x14ac:dyDescent="0.5">
      <c r="A27" s="55" t="s">
        <v>45</v>
      </c>
      <c r="B27" s="106">
        <f>SUM(B28:B30)</f>
        <v>12.479758494722818</v>
      </c>
      <c r="C27" s="106">
        <f t="shared" ref="C27:D27" si="8">SUM(C28:C30)</f>
        <v>12.43</v>
      </c>
      <c r="D27" s="106">
        <f t="shared" si="8"/>
        <v>12.523719070379283</v>
      </c>
    </row>
    <row r="28" spans="1:4" s="68" customFormat="1" ht="21.6" customHeight="1" x14ac:dyDescent="0.5">
      <c r="A28" s="13" t="s">
        <v>46</v>
      </c>
      <c r="B28" s="106">
        <f t="shared" si="5"/>
        <v>10.509758494722817</v>
      </c>
      <c r="C28" s="106">
        <v>10.39</v>
      </c>
      <c r="D28" s="106">
        <f t="shared" si="7"/>
        <v>10.619322955850565</v>
      </c>
    </row>
    <row r="29" spans="1:4" s="68" customFormat="1" ht="21.6" customHeight="1" x14ac:dyDescent="0.5">
      <c r="A29" s="13" t="s">
        <v>47</v>
      </c>
      <c r="B29" s="106">
        <v>1.97</v>
      </c>
      <c r="C29" s="106">
        <v>2.04</v>
      </c>
      <c r="D29" s="106">
        <f t="shared" si="7"/>
        <v>1.9043961145287183</v>
      </c>
    </row>
    <row r="30" spans="1:4" s="68" customFormat="1" ht="21.6" customHeight="1" x14ac:dyDescent="0.5">
      <c r="A30" s="14" t="s">
        <v>48</v>
      </c>
      <c r="B30" s="106" t="s">
        <v>103</v>
      </c>
      <c r="C30" s="106" t="s">
        <v>103</v>
      </c>
      <c r="D30" s="106" t="s">
        <v>103</v>
      </c>
    </row>
    <row r="31" spans="1:4" s="68" customFormat="1" ht="21.6" customHeight="1" x14ac:dyDescent="0.5">
      <c r="A31" s="55" t="s">
        <v>49</v>
      </c>
      <c r="B31" s="106">
        <f>SUM(B32:B34)</f>
        <v>8.46024683123645</v>
      </c>
      <c r="C31" s="106">
        <v>7.51</v>
      </c>
      <c r="D31" s="106">
        <v>9.35</v>
      </c>
    </row>
    <row r="32" spans="1:4" s="68" customFormat="1" ht="21.6" customHeight="1" x14ac:dyDescent="0.5">
      <c r="A32" s="14" t="s">
        <v>50</v>
      </c>
      <c r="B32" s="106">
        <v>4.34</v>
      </c>
      <c r="C32" s="106">
        <f t="shared" si="6"/>
        <v>3.8732108423543665</v>
      </c>
      <c r="D32" s="106">
        <f t="shared" si="7"/>
        <v>4.7765693730242536</v>
      </c>
    </row>
    <row r="33" spans="1:4" s="68" customFormat="1" ht="21.6" customHeight="1" x14ac:dyDescent="0.5">
      <c r="A33" s="14" t="s">
        <v>51</v>
      </c>
      <c r="B33" s="106">
        <v>2.34</v>
      </c>
      <c r="C33" s="106">
        <v>2.0699999999999998</v>
      </c>
      <c r="D33" s="106">
        <f t="shared" si="7"/>
        <v>2.596695077501999</v>
      </c>
    </row>
    <row r="34" spans="1:4" s="68" customFormat="1" ht="21.6" customHeight="1" x14ac:dyDescent="0.5">
      <c r="A34" s="14" t="s">
        <v>52</v>
      </c>
      <c r="B34" s="106">
        <f t="shared" si="5"/>
        <v>1.7802468312364494</v>
      </c>
      <c r="C34" s="106">
        <f t="shared" si="6"/>
        <v>1.5731001131057638</v>
      </c>
      <c r="D34" s="106">
        <v>1.97</v>
      </c>
    </row>
    <row r="35" spans="1:4" s="68" customFormat="1" ht="21.6" customHeight="1" x14ac:dyDescent="0.5">
      <c r="A35" s="13" t="s">
        <v>126</v>
      </c>
      <c r="B35" s="56" t="s">
        <v>103</v>
      </c>
      <c r="C35" s="106" t="s">
        <v>103</v>
      </c>
      <c r="D35" s="56" t="s">
        <v>103</v>
      </c>
    </row>
    <row r="36" spans="1:4" s="68" customFormat="1" ht="21.6" customHeight="1" x14ac:dyDescent="0.5">
      <c r="A36" s="13" t="s">
        <v>53</v>
      </c>
      <c r="B36" s="56" t="s">
        <v>103</v>
      </c>
      <c r="C36" s="56" t="s">
        <v>103</v>
      </c>
      <c r="D36" s="56" t="s">
        <v>103</v>
      </c>
    </row>
    <row r="37" spans="1:4" s="68" customFormat="1" ht="6.75" customHeight="1" x14ac:dyDescent="0.5">
      <c r="A37" s="15"/>
      <c r="B37" s="77"/>
      <c r="C37" s="81"/>
      <c r="D37" s="81"/>
    </row>
  </sheetData>
  <mergeCells count="2">
    <mergeCell ref="B4:D4"/>
    <mergeCell ref="B21:D21"/>
  </mergeCells>
  <phoneticPr fontId="2" type="noConversion"/>
  <printOptions horizontalCentered="1"/>
  <pageMargins left="0.39370078740157483" right="0.78740157480314965" top="0.98425196850393704" bottom="0.39370078740157483" header="0.51181102362204722" footer="0.47244094488188981"/>
  <pageSetup paperSize="9" firstPageNumber="85" orientation="portrait" useFirstPageNumber="1" verticalDpi="300" r:id="rId1"/>
  <headerFooter differentOddEven="1" alignWithMargins="0">
    <oddHeader>&amp;L26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41"/>
  <sheetViews>
    <sheetView zoomScaleSheetLayoutView="100" workbookViewId="0">
      <selection activeCell="B4" sqref="B4:D4"/>
    </sheetView>
  </sheetViews>
  <sheetFormatPr defaultColWidth="9.140625" defaultRowHeight="19.5" customHeight="1" x14ac:dyDescent="0.5"/>
  <cols>
    <col min="1" max="1" width="38.7109375" style="53" customWidth="1"/>
    <col min="2" max="2" width="18.28515625" style="96" customWidth="1"/>
    <col min="3" max="3" width="19.28515625" style="96" customWidth="1"/>
    <col min="4" max="4" width="15" style="96" customWidth="1"/>
    <col min="5" max="6" width="9.140625" style="53"/>
    <col min="7" max="7" width="12" style="53" bestFit="1" customWidth="1"/>
    <col min="8" max="9" width="13.140625" style="53" bestFit="1" customWidth="1"/>
    <col min="10" max="16384" width="9.140625" style="53"/>
  </cols>
  <sheetData>
    <row r="1" spans="1:14" ht="26.1" customHeight="1" x14ac:dyDescent="0.5">
      <c r="A1" s="34" t="s">
        <v>115</v>
      </c>
      <c r="B1" s="53"/>
      <c r="C1" s="53"/>
      <c r="D1" s="53"/>
    </row>
    <row r="2" spans="1:14" s="68" customFormat="1" ht="26.1" customHeight="1" x14ac:dyDescent="0.5">
      <c r="A2" s="37" t="s">
        <v>104</v>
      </c>
    </row>
    <row r="3" spans="1:14" s="69" customFormat="1" ht="18.95" customHeight="1" x14ac:dyDescent="0.5">
      <c r="A3" s="18" t="s">
        <v>16</v>
      </c>
      <c r="B3" s="18" t="s">
        <v>1</v>
      </c>
      <c r="C3" s="18" t="s">
        <v>2</v>
      </c>
      <c r="D3" s="18" t="s">
        <v>9</v>
      </c>
    </row>
    <row r="4" spans="1:14" s="69" customFormat="1" ht="18.95" customHeight="1" x14ac:dyDescent="0.5">
      <c r="A4" s="52"/>
      <c r="B4" s="128" t="s">
        <v>7</v>
      </c>
      <c r="C4" s="128"/>
      <c r="D4" s="128"/>
    </row>
    <row r="5" spans="1:14" s="69" customFormat="1" ht="18.95" customHeight="1" x14ac:dyDescent="0.5">
      <c r="A5" s="37" t="s">
        <v>0</v>
      </c>
      <c r="B5" s="62">
        <f>SUM(B6:B21)</f>
        <v>875683.83</v>
      </c>
      <c r="C5" s="62">
        <f t="shared" ref="C5:D5" si="0">SUM(C6:C21)</f>
        <v>494120.07999999996</v>
      </c>
      <c r="D5" s="62">
        <f t="shared" si="0"/>
        <v>381563.76</v>
      </c>
      <c r="F5" s="62"/>
      <c r="G5" s="62"/>
      <c r="H5" s="62"/>
    </row>
    <row r="6" spans="1:14" s="38" customFormat="1" ht="18.95" customHeight="1" x14ac:dyDescent="0.5">
      <c r="A6" s="20" t="s">
        <v>10</v>
      </c>
      <c r="B6" s="63">
        <f>SUM(C6:D6)</f>
        <v>28843</v>
      </c>
      <c r="C6" s="63">
        <v>19070</v>
      </c>
      <c r="D6" s="63">
        <v>9773</v>
      </c>
      <c r="G6" s="117"/>
      <c r="H6" s="117"/>
      <c r="I6" s="117"/>
    </row>
    <row r="7" spans="1:14" ht="18.95" customHeight="1" x14ac:dyDescent="0.5">
      <c r="A7" s="20" t="s">
        <v>54</v>
      </c>
      <c r="B7" s="64"/>
      <c r="C7" s="64"/>
      <c r="D7" s="64"/>
      <c r="F7" s="79"/>
      <c r="G7" s="117"/>
      <c r="H7" s="117"/>
      <c r="I7" s="117"/>
    </row>
    <row r="8" spans="1:14" ht="18.95" customHeight="1" x14ac:dyDescent="0.5">
      <c r="A8" s="12" t="s">
        <v>129</v>
      </c>
      <c r="B8" s="63">
        <f t="shared" ref="B8:B9" si="1">SUM(C8:D8)</f>
        <v>29588.92</v>
      </c>
      <c r="C8" s="63">
        <v>8500.1</v>
      </c>
      <c r="D8" s="63">
        <v>21088.82</v>
      </c>
      <c r="F8" s="79"/>
      <c r="G8" s="117"/>
      <c r="H8" s="117"/>
      <c r="I8" s="117"/>
    </row>
    <row r="9" spans="1:14" ht="18.95" customHeight="1" x14ac:dyDescent="0.5">
      <c r="A9" s="20" t="s">
        <v>127</v>
      </c>
      <c r="B9" s="63">
        <f t="shared" si="1"/>
        <v>14447.009999999998</v>
      </c>
      <c r="C9" s="63">
        <v>6887.98</v>
      </c>
      <c r="D9" s="63">
        <v>7559.03</v>
      </c>
      <c r="F9" s="79"/>
      <c r="G9" s="117"/>
      <c r="H9" s="117"/>
      <c r="I9" s="117"/>
    </row>
    <row r="10" spans="1:14" ht="18.95" customHeight="1" x14ac:dyDescent="0.5">
      <c r="A10" s="20" t="s">
        <v>58</v>
      </c>
      <c r="B10" s="64"/>
      <c r="C10" s="64"/>
      <c r="D10" s="64"/>
      <c r="E10" s="65"/>
      <c r="F10" s="79"/>
      <c r="G10" s="117"/>
      <c r="H10" s="117"/>
      <c r="I10" s="117"/>
      <c r="N10" s="90"/>
    </row>
    <row r="11" spans="1:14" ht="18.95" customHeight="1" x14ac:dyDescent="0.5">
      <c r="A11" s="12" t="s">
        <v>11</v>
      </c>
      <c r="B11" s="63">
        <v>14002</v>
      </c>
      <c r="C11" s="63">
        <v>2815</v>
      </c>
      <c r="D11" s="63">
        <v>11187.01</v>
      </c>
      <c r="F11" s="79"/>
      <c r="G11" s="117"/>
      <c r="H11" s="117"/>
      <c r="I11" s="117"/>
      <c r="N11" s="65"/>
    </row>
    <row r="12" spans="1:14" ht="18.95" customHeight="1" x14ac:dyDescent="0.5">
      <c r="A12" s="20" t="s">
        <v>128</v>
      </c>
      <c r="B12" s="63">
        <f t="shared" ref="B12" si="2">SUM(C12:D12)</f>
        <v>108526.8</v>
      </c>
      <c r="C12" s="63">
        <v>44916.15</v>
      </c>
      <c r="D12" s="63">
        <v>63610.65</v>
      </c>
      <c r="F12" s="79"/>
      <c r="G12" s="117"/>
      <c r="H12" s="117"/>
      <c r="I12" s="117"/>
      <c r="N12" s="65"/>
    </row>
    <row r="13" spans="1:14" ht="18.95" customHeight="1" x14ac:dyDescent="0.5">
      <c r="A13" s="20" t="s">
        <v>12</v>
      </c>
      <c r="B13" s="63">
        <v>502821</v>
      </c>
      <c r="C13" s="63">
        <v>291407.65000000002</v>
      </c>
      <c r="D13" s="63">
        <v>211413</v>
      </c>
      <c r="F13" s="79"/>
      <c r="G13" s="117"/>
      <c r="H13" s="117"/>
      <c r="I13" s="117"/>
    </row>
    <row r="14" spans="1:14" ht="18.95" customHeight="1" x14ac:dyDescent="0.5">
      <c r="A14" s="20" t="s">
        <v>55</v>
      </c>
      <c r="B14" s="64"/>
      <c r="C14" s="64"/>
      <c r="D14" s="64"/>
      <c r="F14" s="79"/>
      <c r="G14" s="117"/>
      <c r="H14" s="117"/>
      <c r="I14" s="117"/>
    </row>
    <row r="15" spans="1:14" ht="18.95" customHeight="1" x14ac:dyDescent="0.5">
      <c r="A15" s="20" t="s">
        <v>13</v>
      </c>
      <c r="B15" s="63">
        <f>SUM(C15:D15)</f>
        <v>83294.100000000006</v>
      </c>
      <c r="C15" s="63">
        <v>57315.85</v>
      </c>
      <c r="D15" s="63">
        <v>25978.25</v>
      </c>
      <c r="F15" s="79"/>
      <c r="G15" s="78"/>
      <c r="H15" s="78"/>
    </row>
    <row r="16" spans="1:14" ht="18.95" customHeight="1" x14ac:dyDescent="0.5">
      <c r="A16" s="20" t="s">
        <v>130</v>
      </c>
      <c r="B16" s="64"/>
      <c r="C16" s="64"/>
      <c r="D16" s="64"/>
      <c r="F16" s="79"/>
      <c r="G16" s="78"/>
      <c r="H16" s="78"/>
    </row>
    <row r="17" spans="1:8" ht="18.95" customHeight="1" x14ac:dyDescent="0.5">
      <c r="A17" s="20" t="s">
        <v>14</v>
      </c>
      <c r="B17" s="63">
        <f>SUM(C17:D17)</f>
        <v>26671</v>
      </c>
      <c r="C17" s="63">
        <v>18962</v>
      </c>
      <c r="D17" s="63">
        <v>7709</v>
      </c>
      <c r="F17" s="79"/>
      <c r="G17" s="78"/>
      <c r="H17" s="78"/>
    </row>
    <row r="18" spans="1:8" ht="18.95" customHeight="1" x14ac:dyDescent="0.5">
      <c r="A18" s="20" t="s">
        <v>57</v>
      </c>
      <c r="B18" s="64"/>
      <c r="C18" s="64"/>
      <c r="D18" s="64"/>
    </row>
    <row r="19" spans="1:8" ht="18.95" customHeight="1" x14ac:dyDescent="0.5">
      <c r="A19" s="12" t="s">
        <v>131</v>
      </c>
      <c r="B19" s="63">
        <v>67490</v>
      </c>
      <c r="C19" s="63">
        <v>44245.35</v>
      </c>
      <c r="D19" s="63">
        <v>23245</v>
      </c>
    </row>
    <row r="20" spans="1:8" ht="18.95" customHeight="1" x14ac:dyDescent="0.5">
      <c r="A20" s="12" t="s">
        <v>56</v>
      </c>
      <c r="B20" s="65"/>
      <c r="C20" s="65"/>
      <c r="D20" s="65"/>
    </row>
    <row r="21" spans="1:8" ht="18.95" customHeight="1" x14ac:dyDescent="0.5">
      <c r="A21" s="21" t="s">
        <v>15</v>
      </c>
      <c r="B21" s="80" t="s">
        <v>103</v>
      </c>
      <c r="C21" s="80" t="s">
        <v>103</v>
      </c>
      <c r="D21" s="80" t="s">
        <v>103</v>
      </c>
    </row>
    <row r="22" spans="1:8" ht="6.75" customHeight="1" x14ac:dyDescent="0.5">
      <c r="A22" s="21"/>
      <c r="B22" s="66"/>
      <c r="C22" s="66"/>
      <c r="D22" s="66"/>
    </row>
    <row r="23" spans="1:8" s="91" customFormat="1" ht="18.95" customHeight="1" x14ac:dyDescent="0.5">
      <c r="A23" s="53"/>
      <c r="B23" s="129" t="s">
        <v>6</v>
      </c>
      <c r="C23" s="129"/>
      <c r="D23" s="129"/>
    </row>
    <row r="24" spans="1:8" s="91" customFormat="1" ht="18.95" customHeight="1" x14ac:dyDescent="0.5">
      <c r="A24" s="37" t="s">
        <v>0</v>
      </c>
      <c r="B24" s="110">
        <f>SUM(B25:B40)</f>
        <v>100</v>
      </c>
      <c r="C24" s="110">
        <f t="shared" ref="C24:D24" si="3">SUM(C25:C40)</f>
        <v>100.00000000000003</v>
      </c>
      <c r="D24" s="110">
        <f t="shared" si="3"/>
        <v>100.00000000000001</v>
      </c>
    </row>
    <row r="25" spans="1:8" s="91" customFormat="1" ht="18.95" customHeight="1" x14ac:dyDescent="0.5">
      <c r="A25" s="20" t="s">
        <v>10</v>
      </c>
      <c r="B25" s="111">
        <f>B6/B5*100</f>
        <v>3.2937687110198213</v>
      </c>
      <c r="C25" s="111">
        <f t="shared" ref="C25:D25" si="4">C6/C5*100</f>
        <v>3.8593857590244056</v>
      </c>
      <c r="D25" s="111">
        <f t="shared" si="4"/>
        <v>2.5613019433501756</v>
      </c>
      <c r="E25" s="92"/>
    </row>
    <row r="26" spans="1:8" s="91" customFormat="1" ht="18.95" customHeight="1" x14ac:dyDescent="0.5">
      <c r="A26" s="20" t="s">
        <v>54</v>
      </c>
      <c r="B26" s="112"/>
      <c r="C26" s="112"/>
      <c r="D26" s="112"/>
      <c r="E26" s="92"/>
      <c r="F26" s="92"/>
    </row>
    <row r="27" spans="1:8" ht="18.95" customHeight="1" x14ac:dyDescent="0.5">
      <c r="A27" s="12" t="s">
        <v>129</v>
      </c>
      <c r="B27" s="111">
        <f>B8/B5*100</f>
        <v>3.3789501400294215</v>
      </c>
      <c r="C27" s="111">
        <f t="shared" ref="C27:D27" si="5">C8/C5*100</f>
        <v>1.720249863150674</v>
      </c>
      <c r="D27" s="111">
        <f t="shared" si="5"/>
        <v>5.526945221422495</v>
      </c>
      <c r="F27" s="93"/>
    </row>
    <row r="28" spans="1:8" ht="18.95" customHeight="1" x14ac:dyDescent="0.5">
      <c r="A28" s="20" t="s">
        <v>127</v>
      </c>
      <c r="B28" s="111">
        <f>B9/B5*100</f>
        <v>1.6497975073948778</v>
      </c>
      <c r="C28" s="111">
        <f t="shared" ref="C28:D28" si="6">C9/C5*100</f>
        <v>1.3939890886442017</v>
      </c>
      <c r="D28" s="111">
        <f t="shared" si="6"/>
        <v>1.9810660215739566</v>
      </c>
      <c r="F28" s="93"/>
    </row>
    <row r="29" spans="1:8" ht="18.95" customHeight="1" x14ac:dyDescent="0.5">
      <c r="A29" s="20" t="s">
        <v>58</v>
      </c>
      <c r="B29" s="112"/>
      <c r="C29" s="112"/>
      <c r="D29" s="112"/>
    </row>
    <row r="30" spans="1:8" ht="18.95" customHeight="1" x14ac:dyDescent="0.5">
      <c r="A30" s="12" t="s">
        <v>11</v>
      </c>
      <c r="B30" s="111">
        <f>B11/B5*100</f>
        <v>1.5989789374094072</v>
      </c>
      <c r="C30" s="111">
        <f t="shared" ref="C30:D30" si="7">C11/C5*100</f>
        <v>0.5696995758601836</v>
      </c>
      <c r="D30" s="111">
        <f t="shared" si="7"/>
        <v>2.931884830991287</v>
      </c>
      <c r="F30" s="93"/>
    </row>
    <row r="31" spans="1:8" ht="18.95" customHeight="1" x14ac:dyDescent="0.5">
      <c r="A31" s="20" t="s">
        <v>128</v>
      </c>
      <c r="B31" s="111">
        <f>B12/B5*100</f>
        <v>12.393377185005233</v>
      </c>
      <c r="C31" s="111">
        <f t="shared" ref="C31:D31" si="8">C12/C5*100</f>
        <v>9.0901284562246492</v>
      </c>
      <c r="D31" s="111">
        <f t="shared" si="8"/>
        <v>16.671040771796566</v>
      </c>
    </row>
    <row r="32" spans="1:8" ht="18.95" customHeight="1" x14ac:dyDescent="0.5">
      <c r="A32" s="20" t="s">
        <v>12</v>
      </c>
      <c r="B32" s="111">
        <f>B13/B5*100</f>
        <v>57.420381965943122</v>
      </c>
      <c r="C32" s="111">
        <f t="shared" ref="C32:D32" si="9">C13/C5*100</f>
        <v>58.975067356096936</v>
      </c>
      <c r="D32" s="111">
        <f t="shared" si="9"/>
        <v>55.40699148158096</v>
      </c>
    </row>
    <row r="33" spans="1:4" ht="18.95" customHeight="1" x14ac:dyDescent="0.5">
      <c r="A33" s="20" t="s">
        <v>55</v>
      </c>
      <c r="B33" s="112"/>
      <c r="C33" s="112"/>
      <c r="D33" s="112"/>
    </row>
    <row r="34" spans="1:4" ht="18.95" customHeight="1" x14ac:dyDescent="0.5">
      <c r="A34" s="20" t="s">
        <v>13</v>
      </c>
      <c r="B34" s="111">
        <f>B15/B5*100</f>
        <v>9.5118919804651423</v>
      </c>
      <c r="C34" s="111">
        <f t="shared" ref="C34:D34" si="10">C15/C5*100</f>
        <v>11.599579195405296</v>
      </c>
      <c r="D34" s="111">
        <f t="shared" si="10"/>
        <v>6.8083640857297345</v>
      </c>
    </row>
    <row r="35" spans="1:4" ht="18.95" customHeight="1" x14ac:dyDescent="0.5">
      <c r="A35" s="20" t="s">
        <v>130</v>
      </c>
      <c r="B35" s="112"/>
      <c r="C35" s="112"/>
      <c r="D35" s="112"/>
    </row>
    <row r="36" spans="1:4" ht="18.95" customHeight="1" x14ac:dyDescent="0.5">
      <c r="A36" s="20" t="s">
        <v>14</v>
      </c>
      <c r="B36" s="111">
        <f>B17/B5*100</f>
        <v>3.0457339836913513</v>
      </c>
      <c r="C36" s="111">
        <f>C17/C5*100</f>
        <v>3.8375287237871412</v>
      </c>
      <c r="D36" s="111">
        <f>D17/D5*100</f>
        <v>2.020370068687865</v>
      </c>
    </row>
    <row r="37" spans="1:4" ht="18.95" customHeight="1" x14ac:dyDescent="0.5">
      <c r="A37" s="20" t="s">
        <v>57</v>
      </c>
      <c r="B37" s="112"/>
      <c r="C37" s="112"/>
      <c r="D37" s="112"/>
    </row>
    <row r="38" spans="1:4" ht="18.95" customHeight="1" x14ac:dyDescent="0.5">
      <c r="A38" s="12" t="s">
        <v>131</v>
      </c>
      <c r="B38" s="111">
        <f>B19/B5*100</f>
        <v>7.7071195890416293</v>
      </c>
      <c r="C38" s="111">
        <f t="shared" ref="C38:D38" si="11">C19/C5*100</f>
        <v>8.9543719818065277</v>
      </c>
      <c r="D38" s="111">
        <f t="shared" si="11"/>
        <v>6.092035574866963</v>
      </c>
    </row>
    <row r="39" spans="1:4" ht="18.95" customHeight="1" x14ac:dyDescent="0.5">
      <c r="A39" s="12" t="s">
        <v>56</v>
      </c>
      <c r="B39" s="67"/>
      <c r="C39" s="67"/>
      <c r="D39" s="64"/>
    </row>
    <row r="40" spans="1:4" ht="18.95" customHeight="1" x14ac:dyDescent="0.5">
      <c r="A40" s="21" t="s">
        <v>15</v>
      </c>
      <c r="B40" s="123" t="s">
        <v>114</v>
      </c>
      <c r="C40" s="123" t="s">
        <v>113</v>
      </c>
      <c r="D40" s="123" t="s">
        <v>123</v>
      </c>
    </row>
    <row r="41" spans="1:4" ht="6.75" customHeight="1" x14ac:dyDescent="0.5">
      <c r="A41" s="94"/>
      <c r="B41" s="95"/>
      <c r="C41" s="95"/>
      <c r="D41" s="95"/>
    </row>
  </sheetData>
  <mergeCells count="2">
    <mergeCell ref="B4:D4"/>
    <mergeCell ref="B23:D23"/>
  </mergeCells>
  <phoneticPr fontId="2" type="noConversion"/>
  <printOptions horizontalCentered="1"/>
  <pageMargins left="0.78740157480314965" right="0.39370078740157483" top="0.98425196850393704" bottom="0.59055118110236227" header="0.51181102362204722" footer="0.47244094488188981"/>
  <pageSetup paperSize="9" firstPageNumber="85" orientation="portrait" useFirstPageNumber="1" verticalDpi="300" r:id="rId1"/>
  <headerFooter differentOddEven="1" alignWithMargins="0">
    <oddHeader>&amp;R27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D53"/>
  <sheetViews>
    <sheetView zoomScale="110" zoomScaleNormal="110" zoomScaleSheetLayoutView="100" workbookViewId="0">
      <selection activeCell="D34" sqref="D34"/>
    </sheetView>
  </sheetViews>
  <sheetFormatPr defaultColWidth="9.140625" defaultRowHeight="18.75" x14ac:dyDescent="0.3"/>
  <cols>
    <col min="1" max="1" width="48" style="17" customWidth="1"/>
    <col min="2" max="2" width="14" style="22" customWidth="1"/>
    <col min="3" max="4" width="14.85546875" style="22" customWidth="1"/>
    <col min="5" max="16384" width="9.140625" style="17"/>
  </cols>
  <sheetData>
    <row r="1" spans="1:4" s="11" customFormat="1" ht="26.1" customHeight="1" x14ac:dyDescent="0.3">
      <c r="A1" s="48" t="s">
        <v>116</v>
      </c>
      <c r="B1" s="7"/>
      <c r="C1" s="7"/>
      <c r="D1" s="7"/>
    </row>
    <row r="2" spans="1:4" s="3" customFormat="1" ht="22.5" customHeight="1" x14ac:dyDescent="0.3">
      <c r="A2" s="4" t="s">
        <v>110</v>
      </c>
      <c r="B2" s="2"/>
      <c r="C2" s="2"/>
    </row>
    <row r="3" spans="1:4" s="25" customFormat="1" ht="15" customHeight="1" x14ac:dyDescent="0.3">
      <c r="A3" s="23" t="s">
        <v>17</v>
      </c>
      <c r="B3" s="24" t="s">
        <v>1</v>
      </c>
      <c r="C3" s="24" t="s">
        <v>2</v>
      </c>
      <c r="D3" s="24" t="s">
        <v>9</v>
      </c>
    </row>
    <row r="4" spans="1:4" s="16" customFormat="1" ht="15" customHeight="1" x14ac:dyDescent="0.3">
      <c r="A4" s="26"/>
      <c r="B4" s="130" t="s">
        <v>7</v>
      </c>
      <c r="C4" s="130"/>
      <c r="D4" s="130"/>
    </row>
    <row r="5" spans="1:4" ht="15" customHeight="1" x14ac:dyDescent="0.3">
      <c r="A5" s="27" t="s">
        <v>0</v>
      </c>
      <c r="B5" s="118">
        <f>SUM(C5:D5)</f>
        <v>875683.55</v>
      </c>
      <c r="C5" s="118">
        <f>SUM(C6,C7:C27)</f>
        <v>494119.85000000003</v>
      </c>
      <c r="D5" s="118">
        <f>SUM(D6,D7:D27)</f>
        <v>381563.69999999995</v>
      </c>
    </row>
    <row r="6" spans="1:4" ht="15" customHeight="1" x14ac:dyDescent="0.3">
      <c r="A6" s="28" t="s">
        <v>63</v>
      </c>
      <c r="B6" s="119">
        <v>509421</v>
      </c>
      <c r="C6" s="119">
        <v>295995</v>
      </c>
      <c r="D6" s="119">
        <v>213426</v>
      </c>
    </row>
    <row r="7" spans="1:4" ht="15" customHeight="1" x14ac:dyDescent="0.3">
      <c r="A7" s="29" t="s">
        <v>62</v>
      </c>
      <c r="B7" s="121" t="s">
        <v>112</v>
      </c>
      <c r="C7" s="121" t="s">
        <v>111</v>
      </c>
      <c r="D7" s="121" t="s">
        <v>111</v>
      </c>
    </row>
    <row r="8" spans="1:4" ht="15" customHeight="1" x14ac:dyDescent="0.3">
      <c r="A8" s="29" t="s">
        <v>60</v>
      </c>
      <c r="B8" s="119">
        <f t="shared" ref="B8:B25" si="0">SUM(C8:D8)</f>
        <v>76825.62</v>
      </c>
      <c r="C8" s="119">
        <v>40395.620000000003</v>
      </c>
      <c r="D8" s="119">
        <v>36430</v>
      </c>
    </row>
    <row r="9" spans="1:4" ht="15" customHeight="1" x14ac:dyDescent="0.3">
      <c r="A9" s="28" t="s">
        <v>64</v>
      </c>
      <c r="B9" s="119">
        <f t="shared" si="0"/>
        <v>759.68000000000006</v>
      </c>
      <c r="C9" s="120">
        <v>444.61</v>
      </c>
      <c r="D9" s="120">
        <v>315.07</v>
      </c>
    </row>
    <row r="10" spans="1:4" ht="15" customHeight="1" x14ac:dyDescent="0.3">
      <c r="A10" s="29" t="s">
        <v>65</v>
      </c>
      <c r="B10" s="119">
        <f t="shared" si="0"/>
        <v>1783.18</v>
      </c>
      <c r="C10" s="120">
        <v>1060.4000000000001</v>
      </c>
      <c r="D10" s="120">
        <v>722.78</v>
      </c>
    </row>
    <row r="11" spans="1:4" ht="15" customHeight="1" x14ac:dyDescent="0.3">
      <c r="A11" s="28" t="s">
        <v>18</v>
      </c>
      <c r="B11" s="119">
        <f t="shared" si="0"/>
        <v>34105.020000000004</v>
      </c>
      <c r="C11" s="119">
        <v>31653.06</v>
      </c>
      <c r="D11" s="119">
        <v>2451.96</v>
      </c>
    </row>
    <row r="12" spans="1:4" ht="15" customHeight="1" x14ac:dyDescent="0.3">
      <c r="A12" s="29" t="s">
        <v>66</v>
      </c>
      <c r="B12" s="119">
        <f t="shared" si="0"/>
        <v>90678.14</v>
      </c>
      <c r="C12" s="119">
        <v>40841.21</v>
      </c>
      <c r="D12" s="119">
        <v>49836.93</v>
      </c>
    </row>
    <row r="13" spans="1:4" ht="15" customHeight="1" x14ac:dyDescent="0.3">
      <c r="A13" s="30" t="s">
        <v>67</v>
      </c>
      <c r="B13" s="119">
        <f t="shared" si="0"/>
        <v>13115.33</v>
      </c>
      <c r="C13" s="119">
        <v>12047.88</v>
      </c>
      <c r="D13" s="120">
        <v>1067.45</v>
      </c>
    </row>
    <row r="14" spans="1:4" ht="15" customHeight="1" x14ac:dyDescent="0.3">
      <c r="A14" s="31" t="s">
        <v>132</v>
      </c>
      <c r="B14" s="119">
        <f t="shared" si="0"/>
        <v>38508.370000000003</v>
      </c>
      <c r="C14" s="119">
        <v>15269.08</v>
      </c>
      <c r="D14" s="119">
        <v>23239.29</v>
      </c>
    </row>
    <row r="15" spans="1:4" ht="15" customHeight="1" x14ac:dyDescent="0.3">
      <c r="A15" s="31" t="s">
        <v>68</v>
      </c>
      <c r="B15" s="119">
        <f t="shared" si="0"/>
        <v>1518.78</v>
      </c>
      <c r="C15" s="120">
        <v>199.81</v>
      </c>
      <c r="D15" s="120">
        <v>1318.97</v>
      </c>
    </row>
    <row r="16" spans="1:4" ht="15" customHeight="1" x14ac:dyDescent="0.3">
      <c r="A16" s="30" t="s">
        <v>69</v>
      </c>
      <c r="B16" s="119">
        <f t="shared" si="0"/>
        <v>2401.98</v>
      </c>
      <c r="C16" s="119">
        <v>1004.02</v>
      </c>
      <c r="D16" s="119">
        <v>1397.96</v>
      </c>
    </row>
    <row r="17" spans="1:4" ht="15" customHeight="1" x14ac:dyDescent="0.3">
      <c r="A17" s="30" t="s">
        <v>70</v>
      </c>
      <c r="B17" s="119">
        <f t="shared" si="0"/>
        <v>535.91</v>
      </c>
      <c r="C17" s="120">
        <v>535.91</v>
      </c>
      <c r="D17" s="121" t="s">
        <v>111</v>
      </c>
    </row>
    <row r="18" spans="1:4" ht="15" customHeight="1" x14ac:dyDescent="0.3">
      <c r="A18" s="32" t="s">
        <v>71</v>
      </c>
      <c r="B18" s="119">
        <f t="shared" si="0"/>
        <v>1957.04</v>
      </c>
      <c r="C18" s="120">
        <v>1480.29</v>
      </c>
      <c r="D18" s="120">
        <v>476.75</v>
      </c>
    </row>
    <row r="19" spans="1:4" s="33" customFormat="1" ht="15" customHeight="1" x14ac:dyDescent="0.3">
      <c r="A19" s="32" t="s">
        <v>72</v>
      </c>
      <c r="B19" s="119">
        <f t="shared" si="0"/>
        <v>1439.77</v>
      </c>
      <c r="C19" s="120">
        <v>1439.77</v>
      </c>
      <c r="D19" s="121" t="s">
        <v>111</v>
      </c>
    </row>
    <row r="20" spans="1:4" s="33" customFormat="1" ht="15" customHeight="1" x14ac:dyDescent="0.3">
      <c r="A20" s="32" t="s">
        <v>73</v>
      </c>
      <c r="B20" s="119">
        <f t="shared" si="0"/>
        <v>36205.370000000003</v>
      </c>
      <c r="C20" s="119">
        <v>24309.11</v>
      </c>
      <c r="D20" s="119">
        <v>11896.26</v>
      </c>
    </row>
    <row r="21" spans="1:4" s="33" customFormat="1" ht="15" customHeight="1" x14ac:dyDescent="0.3">
      <c r="A21" s="32" t="s">
        <v>61</v>
      </c>
      <c r="B21" s="119">
        <f t="shared" si="0"/>
        <v>22551.65</v>
      </c>
      <c r="C21" s="119">
        <v>8418.84</v>
      </c>
      <c r="D21" s="119">
        <v>14132.81</v>
      </c>
    </row>
    <row r="22" spans="1:4" s="33" customFormat="1" ht="15" customHeight="1" x14ac:dyDescent="0.3">
      <c r="A22" s="32" t="s">
        <v>74</v>
      </c>
      <c r="B22" s="119">
        <f t="shared" si="0"/>
        <v>15886.96</v>
      </c>
      <c r="C22" s="119">
        <v>2216.9899999999998</v>
      </c>
      <c r="D22" s="119">
        <v>13669.97</v>
      </c>
    </row>
    <row r="23" spans="1:4" s="33" customFormat="1" ht="15" customHeight="1" x14ac:dyDescent="0.3">
      <c r="A23" s="32" t="s">
        <v>75</v>
      </c>
      <c r="B23" s="119">
        <f t="shared" si="0"/>
        <v>3768.96</v>
      </c>
      <c r="C23" s="120">
        <v>2853.16</v>
      </c>
      <c r="D23" s="120">
        <v>915.8</v>
      </c>
    </row>
    <row r="24" spans="1:4" ht="15" customHeight="1" x14ac:dyDescent="0.3">
      <c r="A24" s="32" t="s">
        <v>133</v>
      </c>
      <c r="B24" s="119">
        <f t="shared" si="0"/>
        <v>23538.68</v>
      </c>
      <c r="C24" s="119">
        <v>13955.09</v>
      </c>
      <c r="D24" s="119">
        <v>9583.59</v>
      </c>
    </row>
    <row r="25" spans="1:4" ht="15" customHeight="1" x14ac:dyDescent="0.3">
      <c r="A25" s="32" t="s">
        <v>76</v>
      </c>
      <c r="B25" s="119">
        <f t="shared" si="0"/>
        <v>682.11</v>
      </c>
      <c r="C25" s="121" t="s">
        <v>111</v>
      </c>
      <c r="D25" s="119">
        <v>682.11</v>
      </c>
    </row>
    <row r="26" spans="1:4" ht="15" customHeight="1" x14ac:dyDescent="0.3">
      <c r="A26" s="32" t="s">
        <v>134</v>
      </c>
      <c r="B26" s="119"/>
      <c r="C26" s="121"/>
      <c r="D26" s="119"/>
    </row>
    <row r="27" spans="1:4" ht="15" customHeight="1" x14ac:dyDescent="0.3">
      <c r="A27" s="30" t="s">
        <v>135</v>
      </c>
      <c r="B27" s="121" t="s">
        <v>112</v>
      </c>
      <c r="C27" s="121" t="s">
        <v>111</v>
      </c>
      <c r="D27" s="121" t="s">
        <v>111</v>
      </c>
    </row>
    <row r="28" spans="1:4" ht="4.5" customHeight="1" x14ac:dyDescent="0.3">
      <c r="A28" s="30"/>
      <c r="B28" s="57"/>
      <c r="C28" s="57"/>
      <c r="D28" s="57"/>
    </row>
    <row r="29" spans="1:4" ht="15" customHeight="1" x14ac:dyDescent="0.3">
      <c r="A29" s="30"/>
      <c r="B29" s="131" t="s">
        <v>6</v>
      </c>
      <c r="C29" s="131"/>
      <c r="D29" s="131"/>
    </row>
    <row r="30" spans="1:4" ht="15" customHeight="1" x14ac:dyDescent="0.3">
      <c r="A30" s="27" t="s">
        <v>0</v>
      </c>
      <c r="B30" s="113">
        <v>100</v>
      </c>
      <c r="C30" s="113">
        <f t="shared" ref="C30" si="1">SUM(C31,C32:C52)</f>
        <v>100.00000000000003</v>
      </c>
      <c r="D30" s="113">
        <f ca="1">SUM(D30:D52)</f>
        <v>99.999378711863841</v>
      </c>
    </row>
    <row r="31" spans="1:4" ht="15" customHeight="1" x14ac:dyDescent="0.3">
      <c r="A31" s="28" t="s">
        <v>63</v>
      </c>
      <c r="B31" s="114">
        <f>B6/$B$5*100</f>
        <v>58.174097252369307</v>
      </c>
      <c r="C31" s="114">
        <f>C6/$C$5*100</f>
        <v>59.903482930305266</v>
      </c>
      <c r="D31" s="114">
        <f>D6/$D$5*100</f>
        <v>55.934566102593095</v>
      </c>
    </row>
    <row r="32" spans="1:4" ht="15" customHeight="1" x14ac:dyDescent="0.3">
      <c r="A32" s="29" t="s">
        <v>62</v>
      </c>
      <c r="B32" s="121" t="s">
        <v>114</v>
      </c>
      <c r="C32" s="121" t="s">
        <v>113</v>
      </c>
      <c r="D32" s="125" t="s">
        <v>113</v>
      </c>
    </row>
    <row r="33" spans="1:4" ht="15" customHeight="1" x14ac:dyDescent="0.3">
      <c r="A33" s="29" t="s">
        <v>60</v>
      </c>
      <c r="B33" s="114">
        <f t="shared" ref="B33:B50" si="2">B8/$B$5*100</f>
        <v>8.773217219850709</v>
      </c>
      <c r="C33" s="114">
        <f t="shared" ref="C33:C49" si="3">C8/$C$5*100</f>
        <v>8.1752675995509989</v>
      </c>
      <c r="D33" s="114">
        <f t="shared" ref="D33:D41" si="4">D8/$D$5*100</f>
        <v>9.5475539208787428</v>
      </c>
    </row>
    <row r="34" spans="1:4" ht="15" customHeight="1" x14ac:dyDescent="0.3">
      <c r="A34" s="28" t="s">
        <v>64</v>
      </c>
      <c r="B34" s="114">
        <f t="shared" si="2"/>
        <v>8.6752800141101205E-2</v>
      </c>
      <c r="C34" s="114">
        <f t="shared" si="3"/>
        <v>8.9980194076396638E-2</v>
      </c>
      <c r="D34" s="114">
        <f t="shared" si="4"/>
        <v>8.2573368483427542E-2</v>
      </c>
    </row>
    <row r="35" spans="1:4" ht="15" customHeight="1" x14ac:dyDescent="0.3">
      <c r="A35" s="29" t="s">
        <v>65</v>
      </c>
      <c r="B35" s="114">
        <f t="shared" si="2"/>
        <v>0.20363292196136379</v>
      </c>
      <c r="C35" s="114">
        <f t="shared" si="3"/>
        <v>0.21460380512946403</v>
      </c>
      <c r="D35" s="114">
        <f t="shared" si="4"/>
        <v>0.18942577608928735</v>
      </c>
    </row>
    <row r="36" spans="1:4" ht="15" customHeight="1" x14ac:dyDescent="0.3">
      <c r="A36" s="28" t="s">
        <v>18</v>
      </c>
      <c r="B36" s="114">
        <f t="shared" si="2"/>
        <v>3.894674052059103</v>
      </c>
      <c r="C36" s="114">
        <f t="shared" si="3"/>
        <v>6.4059478687205145</v>
      </c>
      <c r="D36" s="114">
        <f t="shared" si="4"/>
        <v>0.64260829843090428</v>
      </c>
    </row>
    <row r="37" spans="1:4" ht="15" customHeight="1" x14ac:dyDescent="0.3">
      <c r="A37" s="29" t="s">
        <v>66</v>
      </c>
      <c r="B37" s="114">
        <f t="shared" si="2"/>
        <v>10.355126575119517</v>
      </c>
      <c r="C37" s="114">
        <f t="shared" si="3"/>
        <v>8.2654461260764958</v>
      </c>
      <c r="D37" s="114">
        <f t="shared" si="4"/>
        <v>13.061234598574236</v>
      </c>
    </row>
    <row r="38" spans="1:4" ht="15" customHeight="1" x14ac:dyDescent="0.3">
      <c r="A38" s="30" t="s">
        <v>67</v>
      </c>
      <c r="B38" s="114">
        <f t="shared" si="2"/>
        <v>1.4977248345021441</v>
      </c>
      <c r="C38" s="114">
        <f t="shared" si="3"/>
        <v>2.4382505580376903</v>
      </c>
      <c r="D38" s="114">
        <f t="shared" si="4"/>
        <v>0.27975669593307756</v>
      </c>
    </row>
    <row r="39" spans="1:4" ht="15" customHeight="1" x14ac:dyDescent="0.3">
      <c r="A39" s="31" t="s">
        <v>132</v>
      </c>
      <c r="B39" s="114">
        <f t="shared" si="2"/>
        <v>4.3975212278453784</v>
      </c>
      <c r="C39" s="114">
        <f t="shared" si="3"/>
        <v>3.0901571754302117</v>
      </c>
      <c r="D39" s="114">
        <f t="shared" si="4"/>
        <v>6.0905400592351961</v>
      </c>
    </row>
    <row r="40" spans="1:4" ht="15" customHeight="1" x14ac:dyDescent="0.3">
      <c r="A40" s="31" t="s">
        <v>68</v>
      </c>
      <c r="B40" s="114">
        <f t="shared" si="2"/>
        <v>0.17343936630989584</v>
      </c>
      <c r="C40" s="114">
        <f t="shared" si="3"/>
        <v>4.0437557811126186E-2</v>
      </c>
      <c r="D40" s="114">
        <v>0.34</v>
      </c>
    </row>
    <row r="41" spans="1:4" ht="15" customHeight="1" x14ac:dyDescent="0.3">
      <c r="A41" s="30" t="s">
        <v>69</v>
      </c>
      <c r="B41" s="114">
        <v>0.28000000000000003</v>
      </c>
      <c r="C41" s="114">
        <f t="shared" si="3"/>
        <v>0.20319361790464399</v>
      </c>
      <c r="D41" s="114">
        <f t="shared" si="4"/>
        <v>0.36637657093691045</v>
      </c>
    </row>
    <row r="42" spans="1:4" ht="15" customHeight="1" x14ac:dyDescent="0.3">
      <c r="A42" s="30" t="s">
        <v>70</v>
      </c>
      <c r="B42" s="114">
        <f t="shared" si="2"/>
        <v>6.1199048446210949E-2</v>
      </c>
      <c r="C42" s="114">
        <f t="shared" si="3"/>
        <v>0.10845749265082144</v>
      </c>
      <c r="D42" s="126" t="s">
        <v>103</v>
      </c>
    </row>
    <row r="43" spans="1:4" ht="15" customHeight="1" x14ac:dyDescent="0.3">
      <c r="A43" s="32" t="s">
        <v>71</v>
      </c>
      <c r="B43" s="114">
        <f t="shared" si="2"/>
        <v>0.22348712614277152</v>
      </c>
      <c r="C43" s="114">
        <f t="shared" si="3"/>
        <v>0.29958116436730886</v>
      </c>
      <c r="D43" s="114">
        <v>0.13</v>
      </c>
    </row>
    <row r="44" spans="1:4" ht="15" customHeight="1" x14ac:dyDescent="0.3">
      <c r="A44" s="32" t="s">
        <v>72</v>
      </c>
      <c r="B44" s="114">
        <f t="shared" si="2"/>
        <v>0.16441670053068827</v>
      </c>
      <c r="C44" s="114">
        <f t="shared" si="3"/>
        <v>0.29138072473712595</v>
      </c>
      <c r="D44" s="126" t="s">
        <v>103</v>
      </c>
    </row>
    <row r="45" spans="1:4" s="33" customFormat="1" ht="15" customHeight="1" x14ac:dyDescent="0.3">
      <c r="A45" s="32" t="s">
        <v>73</v>
      </c>
      <c r="B45" s="114">
        <v>4.1399999999999997</v>
      </c>
      <c r="C45" s="114">
        <f t="shared" si="3"/>
        <v>4.9196788997649055</v>
      </c>
      <c r="D45" s="114">
        <f t="shared" ref="D45:D50" si="5">D20/$D$5*100</f>
        <v>3.1177651333185001</v>
      </c>
    </row>
    <row r="46" spans="1:4" ht="15" customHeight="1" x14ac:dyDescent="0.3">
      <c r="A46" s="32" t="s">
        <v>61</v>
      </c>
      <c r="B46" s="114">
        <f t="shared" si="2"/>
        <v>2.5753195889085734</v>
      </c>
      <c r="C46" s="114">
        <f t="shared" si="3"/>
        <v>1.7038052610110683</v>
      </c>
      <c r="D46" s="114">
        <f t="shared" si="5"/>
        <v>3.7039189000421162</v>
      </c>
    </row>
    <row r="47" spans="1:4" ht="15" customHeight="1" x14ac:dyDescent="0.3">
      <c r="A47" s="32" t="s">
        <v>74</v>
      </c>
      <c r="B47" s="114">
        <f t="shared" si="2"/>
        <v>1.8142352908193831</v>
      </c>
      <c r="C47" s="114">
        <f t="shared" si="3"/>
        <v>0.44867454727835754</v>
      </c>
      <c r="D47" s="114">
        <f t="shared" si="5"/>
        <v>3.5826180530275815</v>
      </c>
    </row>
    <row r="48" spans="1:4" ht="15" customHeight="1" x14ac:dyDescent="0.3">
      <c r="A48" s="32" t="s">
        <v>75</v>
      </c>
      <c r="B48" s="114">
        <f t="shared" si="2"/>
        <v>0.4304020556284287</v>
      </c>
      <c r="C48" s="114">
        <f t="shared" si="3"/>
        <v>0.57742266375252882</v>
      </c>
      <c r="D48" s="114">
        <f t="shared" si="5"/>
        <v>0.24001234918311151</v>
      </c>
    </row>
    <row r="49" spans="1:4" ht="15" customHeight="1" x14ac:dyDescent="0.3">
      <c r="A49" s="32" t="s">
        <v>133</v>
      </c>
      <c r="B49" s="114">
        <f t="shared" si="2"/>
        <v>2.6880349642288017</v>
      </c>
      <c r="C49" s="114">
        <f t="shared" si="3"/>
        <v>2.8242318133950701</v>
      </c>
      <c r="D49" s="114">
        <f t="shared" si="5"/>
        <v>2.5116618797857346</v>
      </c>
    </row>
    <row r="50" spans="1:4" ht="15" customHeight="1" x14ac:dyDescent="0.3">
      <c r="A50" s="32" t="s">
        <v>76</v>
      </c>
      <c r="B50" s="114">
        <f t="shared" si="2"/>
        <v>7.7894577327620243E-2</v>
      </c>
      <c r="C50" s="120" t="s">
        <v>124</v>
      </c>
      <c r="D50" s="114">
        <f t="shared" si="5"/>
        <v>0.17876700535192422</v>
      </c>
    </row>
    <row r="51" spans="1:4" ht="15" customHeight="1" x14ac:dyDescent="0.3">
      <c r="A51" s="32" t="s">
        <v>134</v>
      </c>
      <c r="B51" s="114"/>
      <c r="C51" s="120"/>
      <c r="D51" s="114"/>
    </row>
    <row r="52" spans="1:4" ht="15" customHeight="1" x14ac:dyDescent="0.3">
      <c r="A52" s="30" t="s">
        <v>135</v>
      </c>
      <c r="B52" s="120" t="s">
        <v>119</v>
      </c>
      <c r="C52" s="120" t="s">
        <v>120</v>
      </c>
      <c r="D52" s="126" t="s">
        <v>103</v>
      </c>
    </row>
    <row r="53" spans="1:4" ht="6.75" customHeight="1" x14ac:dyDescent="0.3">
      <c r="A53" s="60"/>
      <c r="B53" s="61"/>
      <c r="C53" s="61"/>
      <c r="D53" s="61"/>
    </row>
  </sheetData>
  <mergeCells count="2">
    <mergeCell ref="B4:D4"/>
    <mergeCell ref="B29:D29"/>
  </mergeCells>
  <phoneticPr fontId="2" type="noConversion"/>
  <printOptions horizontalCentered="1"/>
  <pageMargins left="0.39370078740157483" right="0.78740157480314965" top="0.98425196850393704" bottom="0.19685039370078741" header="0.51181102362204722" footer="0.47244094488188981"/>
  <pageSetup paperSize="9" firstPageNumber="85" orientation="portrait" useFirstPageNumber="1" verticalDpi="300" r:id="rId1"/>
  <headerFooter differentOddEven="1" alignWithMargins="0">
    <oddHeader>&amp;L28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2"/>
  <sheetViews>
    <sheetView zoomScaleSheetLayoutView="100" workbookViewId="0">
      <selection activeCell="B4" sqref="B4:D4"/>
    </sheetView>
  </sheetViews>
  <sheetFormatPr defaultColWidth="9.140625" defaultRowHeight="21" x14ac:dyDescent="0.35"/>
  <cols>
    <col min="1" max="1" width="26.7109375" style="1" customWidth="1"/>
    <col min="2" max="3" width="21.7109375" style="1" customWidth="1"/>
    <col min="4" max="4" width="18.7109375" style="1" customWidth="1"/>
    <col min="5" max="16384" width="9.140625" style="1"/>
  </cols>
  <sheetData>
    <row r="1" spans="1:8" s="35" customFormat="1" ht="26.1" customHeight="1" x14ac:dyDescent="0.5">
      <c r="A1" s="34" t="s">
        <v>117</v>
      </c>
      <c r="B1" s="11"/>
      <c r="C1" s="11"/>
      <c r="D1" s="11"/>
    </row>
    <row r="2" spans="1:8" s="3" customFormat="1" ht="26.1" customHeight="1" x14ac:dyDescent="0.3">
      <c r="A2" s="4" t="s">
        <v>110</v>
      </c>
    </row>
    <row r="3" spans="1:8" s="36" customFormat="1" ht="25.5" customHeight="1" x14ac:dyDescent="0.35">
      <c r="A3" s="18" t="s">
        <v>19</v>
      </c>
      <c r="B3" s="19" t="s">
        <v>1</v>
      </c>
      <c r="C3" s="19" t="s">
        <v>2</v>
      </c>
      <c r="D3" s="19" t="s">
        <v>9</v>
      </c>
    </row>
    <row r="4" spans="1:8" s="36" customFormat="1" ht="25.5" customHeight="1" x14ac:dyDescent="0.35">
      <c r="A4" s="37"/>
      <c r="B4" s="128" t="s">
        <v>7</v>
      </c>
      <c r="C4" s="128"/>
      <c r="D4" s="128"/>
    </row>
    <row r="5" spans="1:8" s="39" customFormat="1" ht="25.5" customHeight="1" x14ac:dyDescent="0.35">
      <c r="A5" s="38" t="s">
        <v>0</v>
      </c>
      <c r="B5" s="5">
        <f>SUM(B6:B11)</f>
        <v>875684</v>
      </c>
      <c r="C5" s="5">
        <f t="shared" ref="C5:D5" si="0">SUM(C6:C11)</f>
        <v>494120</v>
      </c>
      <c r="D5" s="5">
        <f t="shared" si="0"/>
        <v>381564</v>
      </c>
      <c r="E5" s="9"/>
      <c r="F5" s="5"/>
      <c r="G5" s="5"/>
      <c r="H5" s="5"/>
    </row>
    <row r="6" spans="1:8" ht="25.5" customHeight="1" x14ac:dyDescent="0.35">
      <c r="A6" s="40" t="s">
        <v>20</v>
      </c>
      <c r="B6" s="6">
        <f>SUM(C6:D6)</f>
        <v>8092</v>
      </c>
      <c r="C6" s="6">
        <v>7401</v>
      </c>
      <c r="D6" s="6">
        <v>691</v>
      </c>
      <c r="E6" s="9"/>
      <c r="F6" s="10"/>
      <c r="G6" s="10"/>
    </row>
    <row r="7" spans="1:8" ht="25.5" customHeight="1" x14ac:dyDescent="0.35">
      <c r="A7" s="40" t="s">
        <v>21</v>
      </c>
      <c r="B7" s="6">
        <f t="shared" ref="B7:B11" si="1">SUM(C7:D7)</f>
        <v>79626</v>
      </c>
      <c r="C7" s="6">
        <v>40031</v>
      </c>
      <c r="D7" s="6">
        <v>39595</v>
      </c>
      <c r="E7" s="9"/>
      <c r="F7" s="10"/>
      <c r="G7" s="10"/>
    </row>
    <row r="8" spans="1:8" ht="25.5" customHeight="1" x14ac:dyDescent="0.35">
      <c r="A8" s="40" t="s">
        <v>22</v>
      </c>
      <c r="B8" s="6">
        <f t="shared" si="1"/>
        <v>128651</v>
      </c>
      <c r="C8" s="6">
        <v>80779</v>
      </c>
      <c r="D8" s="6">
        <v>47872</v>
      </c>
      <c r="E8" s="9"/>
    </row>
    <row r="9" spans="1:8" ht="25.5" customHeight="1" x14ac:dyDescent="0.35">
      <c r="A9" s="40" t="s">
        <v>23</v>
      </c>
      <c r="B9" s="6">
        <f t="shared" si="1"/>
        <v>382735</v>
      </c>
      <c r="C9" s="6">
        <v>266959</v>
      </c>
      <c r="D9" s="6">
        <v>115776</v>
      </c>
      <c r="E9" s="9"/>
      <c r="F9" s="10"/>
      <c r="G9" s="10"/>
    </row>
    <row r="10" spans="1:8" ht="25.5" customHeight="1" x14ac:dyDescent="0.35">
      <c r="A10" s="40" t="s">
        <v>24</v>
      </c>
      <c r="B10" s="6">
        <f t="shared" si="1"/>
        <v>269443</v>
      </c>
      <c r="C10" s="6">
        <v>92552</v>
      </c>
      <c r="D10" s="6">
        <v>176891</v>
      </c>
      <c r="E10" s="9"/>
      <c r="F10" s="10"/>
      <c r="G10" s="10"/>
    </row>
    <row r="11" spans="1:8" ht="25.5" customHeight="1" x14ac:dyDescent="0.35">
      <c r="A11" s="8" t="s">
        <v>25</v>
      </c>
      <c r="B11" s="6">
        <f t="shared" si="1"/>
        <v>7137</v>
      </c>
      <c r="C11" s="6">
        <v>6398</v>
      </c>
      <c r="D11" s="6">
        <v>739</v>
      </c>
    </row>
    <row r="12" spans="1:8" ht="6.75" customHeight="1" x14ac:dyDescent="0.35">
      <c r="A12" s="8"/>
      <c r="B12" s="6"/>
      <c r="C12" s="6"/>
      <c r="D12" s="6"/>
    </row>
    <row r="13" spans="1:8" ht="25.5" customHeight="1" x14ac:dyDescent="0.35">
      <c r="A13" s="17"/>
      <c r="B13" s="132" t="s">
        <v>6</v>
      </c>
      <c r="C13" s="132"/>
      <c r="D13" s="132"/>
    </row>
    <row r="14" spans="1:8" ht="25.5" customHeight="1" x14ac:dyDescent="0.35">
      <c r="A14" s="38" t="s">
        <v>0</v>
      </c>
      <c r="B14" s="115">
        <f>SUM(B15:B20)</f>
        <v>100</v>
      </c>
      <c r="C14" s="115">
        <f t="shared" ref="C14:D14" si="2">SUM(C15:C20)</f>
        <v>99.999999999999972</v>
      </c>
      <c r="D14" s="115">
        <f t="shared" si="2"/>
        <v>99.999999999999986</v>
      </c>
    </row>
    <row r="15" spans="1:8" ht="25.5" customHeight="1" x14ac:dyDescent="0.35">
      <c r="A15" s="40" t="s">
        <v>20</v>
      </c>
      <c r="B15" s="111">
        <f>B6/$B$5*100</f>
        <v>0.924077635311368</v>
      </c>
      <c r="C15" s="111">
        <f>C6/$C$5*100</f>
        <v>1.4978142961223995</v>
      </c>
      <c r="D15" s="111">
        <f>D6/$D$5*100</f>
        <v>0.18109674916920884</v>
      </c>
      <c r="E15" s="41"/>
      <c r="F15" s="46"/>
    </row>
    <row r="16" spans="1:8" ht="25.5" customHeight="1" x14ac:dyDescent="0.35">
      <c r="A16" s="40" t="s">
        <v>21</v>
      </c>
      <c r="B16" s="111">
        <f t="shared" ref="B16:B20" si="3">B7/$B$5*100</f>
        <v>9.0930061529044721</v>
      </c>
      <c r="C16" s="111">
        <f t="shared" ref="C16:C20" si="4">C7/$C$5*100</f>
        <v>8.1014733263174925</v>
      </c>
      <c r="D16" s="111">
        <f t="shared" ref="D16:D20" si="5">D7/$D$5*100</f>
        <v>10.377027182857921</v>
      </c>
      <c r="F16" s="46"/>
    </row>
    <row r="17" spans="1:7" ht="25.5" customHeight="1" x14ac:dyDescent="0.35">
      <c r="A17" s="40" t="s">
        <v>22</v>
      </c>
      <c r="B17" s="111">
        <f t="shared" si="3"/>
        <v>14.691486883396292</v>
      </c>
      <c r="C17" s="111">
        <f t="shared" si="4"/>
        <v>16.348053104509024</v>
      </c>
      <c r="D17" s="111">
        <f t="shared" si="5"/>
        <v>12.546256984411528</v>
      </c>
      <c r="F17" s="46"/>
      <c r="G17" s="41"/>
    </row>
    <row r="18" spans="1:7" ht="25.5" customHeight="1" x14ac:dyDescent="0.35">
      <c r="A18" s="40" t="s">
        <v>23</v>
      </c>
      <c r="B18" s="111">
        <f t="shared" si="3"/>
        <v>43.706976489235842</v>
      </c>
      <c r="C18" s="111">
        <f t="shared" si="4"/>
        <v>54.027159394479071</v>
      </c>
      <c r="D18" s="111">
        <f t="shared" si="5"/>
        <v>30.342485140107556</v>
      </c>
      <c r="F18" s="46"/>
    </row>
    <row r="19" spans="1:7" ht="25.5" customHeight="1" x14ac:dyDescent="0.35">
      <c r="A19" s="40" t="s">
        <v>24</v>
      </c>
      <c r="B19" s="111">
        <f t="shared" si="3"/>
        <v>30.76943280909552</v>
      </c>
      <c r="C19" s="111">
        <f t="shared" si="4"/>
        <v>18.730672711082327</v>
      </c>
      <c r="D19" s="111">
        <f t="shared" si="5"/>
        <v>46.359457391158493</v>
      </c>
      <c r="F19" s="46"/>
    </row>
    <row r="20" spans="1:7" ht="25.5" customHeight="1" x14ac:dyDescent="0.35">
      <c r="A20" s="8" t="s">
        <v>25</v>
      </c>
      <c r="B20" s="111">
        <f t="shared" si="3"/>
        <v>0.81502003005650436</v>
      </c>
      <c r="C20" s="111">
        <f t="shared" si="4"/>
        <v>1.2948271674896787</v>
      </c>
      <c r="D20" s="111">
        <f t="shared" si="5"/>
        <v>0.19367655229528991</v>
      </c>
    </row>
    <row r="21" spans="1:7" ht="6.75" customHeight="1" x14ac:dyDescent="0.35">
      <c r="A21" s="58"/>
      <c r="B21" s="59"/>
      <c r="C21" s="59"/>
      <c r="D21" s="59"/>
    </row>
    <row r="22" spans="1:7" x14ac:dyDescent="0.35">
      <c r="B22" s="41"/>
      <c r="C22" s="41"/>
      <c r="D22" s="41"/>
    </row>
  </sheetData>
  <mergeCells count="2">
    <mergeCell ref="B13:D13"/>
    <mergeCell ref="B4:D4"/>
  </mergeCells>
  <phoneticPr fontId="2" type="noConversion"/>
  <printOptions horizontalCentered="1"/>
  <pageMargins left="0.78740157480314965" right="0.39370078740157483" top="0.98425196850393704" bottom="0.59055118110236227" header="0.51181102362204722" footer="0.47244094488188981"/>
  <pageSetup paperSize="9" firstPageNumber="85" orientation="portrait" useFirstPageNumber="1" verticalDpi="300" r:id="rId1"/>
  <headerFooter differentOddEven="1" alignWithMargins="0">
    <oddHeader>&amp;R29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O28"/>
  <sheetViews>
    <sheetView tabSelected="1" zoomScaleNormal="100" zoomScaleSheetLayoutView="100" workbookViewId="0">
      <selection activeCell="F12" sqref="F12"/>
    </sheetView>
  </sheetViews>
  <sheetFormatPr defaultColWidth="9.140625" defaultRowHeight="18.75" x14ac:dyDescent="0.5"/>
  <cols>
    <col min="1" max="1" width="19.7109375" style="11" customWidth="1"/>
    <col min="2" max="3" width="22.5703125" style="11" customWidth="1"/>
    <col min="4" max="4" width="21.42578125" style="11" customWidth="1"/>
    <col min="5" max="16384" width="9.140625" style="11"/>
  </cols>
  <sheetData>
    <row r="1" spans="1:8" ht="26.1" customHeight="1" x14ac:dyDescent="0.5">
      <c r="A1" s="97" t="s">
        <v>136</v>
      </c>
    </row>
    <row r="2" spans="1:8" s="71" customFormat="1" ht="26.1" customHeight="1" x14ac:dyDescent="0.5">
      <c r="A2" s="7" t="s">
        <v>108</v>
      </c>
    </row>
    <row r="3" spans="1:8" ht="25.5" customHeight="1" x14ac:dyDescent="0.5">
      <c r="A3" s="18" t="s">
        <v>26</v>
      </c>
      <c r="B3" s="19" t="s">
        <v>1</v>
      </c>
      <c r="C3" s="19" t="s">
        <v>2</v>
      </c>
      <c r="D3" s="19" t="s">
        <v>9</v>
      </c>
    </row>
    <row r="4" spans="1:8" s="43" customFormat="1" ht="25.5" customHeight="1" x14ac:dyDescent="0.5">
      <c r="A4" s="42"/>
      <c r="B4" s="128" t="s">
        <v>7</v>
      </c>
      <c r="C4" s="128"/>
      <c r="D4" s="128"/>
    </row>
    <row r="5" spans="1:8" s="34" customFormat="1" ht="25.5" customHeight="1" x14ac:dyDescent="0.5">
      <c r="A5" s="38" t="s">
        <v>0</v>
      </c>
      <c r="B5" s="62">
        <f>SUM(B6:B13)</f>
        <v>875684</v>
      </c>
      <c r="C5" s="62">
        <f>SUM(C6:C13)</f>
        <v>494120</v>
      </c>
      <c r="D5" s="62">
        <f>SUM(D6:D13)</f>
        <v>381564</v>
      </c>
      <c r="F5" s="62"/>
      <c r="G5" s="62"/>
      <c r="H5" s="62"/>
    </row>
    <row r="6" spans="1:8" ht="25.5" customHeight="1" x14ac:dyDescent="0.5">
      <c r="A6" s="55" t="s">
        <v>27</v>
      </c>
      <c r="B6" s="63">
        <f>SUM(C6:D6)</f>
        <v>855</v>
      </c>
      <c r="C6" s="63">
        <v>352</v>
      </c>
      <c r="D6" s="63">
        <v>503</v>
      </c>
      <c r="F6" s="84"/>
      <c r="G6" s="85"/>
      <c r="H6" s="85"/>
    </row>
    <row r="7" spans="1:8" ht="25.5" customHeight="1" x14ac:dyDescent="0.5">
      <c r="A7" s="98" t="s">
        <v>28</v>
      </c>
      <c r="B7" s="63">
        <f t="shared" ref="B7:B13" si="0">SUM(C7:D7)</f>
        <v>1984</v>
      </c>
      <c r="C7" s="63">
        <v>1334</v>
      </c>
      <c r="D7" s="63">
        <v>650</v>
      </c>
      <c r="F7" s="84"/>
      <c r="G7" s="85"/>
    </row>
    <row r="8" spans="1:8" ht="25.5" customHeight="1" x14ac:dyDescent="0.5">
      <c r="A8" s="98" t="s">
        <v>29</v>
      </c>
      <c r="B8" s="63">
        <f t="shared" si="0"/>
        <v>16927</v>
      </c>
      <c r="C8" s="63">
        <v>6562</v>
      </c>
      <c r="D8" s="63">
        <v>10365</v>
      </c>
      <c r="F8" s="84"/>
      <c r="G8" s="85"/>
    </row>
    <row r="9" spans="1:8" ht="25.5" customHeight="1" x14ac:dyDescent="0.5">
      <c r="A9" s="55" t="s">
        <v>30</v>
      </c>
      <c r="B9" s="63">
        <f t="shared" si="0"/>
        <v>107305</v>
      </c>
      <c r="C9" s="63">
        <v>49597</v>
      </c>
      <c r="D9" s="63">
        <v>57708</v>
      </c>
      <c r="E9" s="99"/>
    </row>
    <row r="10" spans="1:8" ht="25.5" customHeight="1" x14ac:dyDescent="0.5">
      <c r="A10" s="55" t="s">
        <v>31</v>
      </c>
      <c r="B10" s="63">
        <f t="shared" si="0"/>
        <v>29452</v>
      </c>
      <c r="C10" s="63">
        <v>18031</v>
      </c>
      <c r="D10" s="63">
        <v>11421</v>
      </c>
      <c r="F10" s="84"/>
      <c r="G10" s="85"/>
    </row>
    <row r="11" spans="1:8" ht="25.5" customHeight="1" x14ac:dyDescent="0.5">
      <c r="A11" s="55" t="s">
        <v>32</v>
      </c>
      <c r="B11" s="63">
        <f t="shared" si="0"/>
        <v>180685</v>
      </c>
      <c r="C11" s="63">
        <v>95601</v>
      </c>
      <c r="D11" s="63">
        <v>85084</v>
      </c>
      <c r="F11" s="84"/>
      <c r="G11" s="85"/>
      <c r="H11" s="85"/>
    </row>
    <row r="12" spans="1:8" ht="25.5" customHeight="1" x14ac:dyDescent="0.5">
      <c r="A12" s="55" t="s">
        <v>33</v>
      </c>
      <c r="B12" s="63">
        <f t="shared" si="0"/>
        <v>390684</v>
      </c>
      <c r="C12" s="63">
        <v>216264</v>
      </c>
      <c r="D12" s="63">
        <v>174420</v>
      </c>
      <c r="F12" s="84"/>
      <c r="G12" s="85"/>
      <c r="H12" s="85"/>
    </row>
    <row r="13" spans="1:8" ht="25.5" customHeight="1" x14ac:dyDescent="0.5">
      <c r="A13" s="74" t="s">
        <v>34</v>
      </c>
      <c r="B13" s="63">
        <f t="shared" si="0"/>
        <v>147792</v>
      </c>
      <c r="C13" s="63">
        <v>106379</v>
      </c>
      <c r="D13" s="63">
        <v>41413</v>
      </c>
      <c r="F13" s="84"/>
      <c r="G13" s="85"/>
      <c r="H13" s="85"/>
    </row>
    <row r="14" spans="1:8" ht="6.75" customHeight="1" x14ac:dyDescent="0.5">
      <c r="A14" s="74"/>
      <c r="B14" s="63"/>
      <c r="C14" s="63"/>
      <c r="D14" s="63"/>
      <c r="F14" s="84"/>
      <c r="G14" s="85"/>
      <c r="H14" s="85"/>
    </row>
    <row r="15" spans="1:8" ht="25.5" customHeight="1" x14ac:dyDescent="0.5">
      <c r="A15" s="99"/>
      <c r="B15" s="129" t="s">
        <v>6</v>
      </c>
      <c r="C15" s="129"/>
      <c r="D15" s="129"/>
      <c r="E15" s="99"/>
      <c r="F15" s="84"/>
      <c r="G15" s="85"/>
      <c r="H15" s="85"/>
    </row>
    <row r="16" spans="1:8" ht="25.5" customHeight="1" x14ac:dyDescent="0.5">
      <c r="A16" s="38" t="s">
        <v>0</v>
      </c>
      <c r="B16" s="116">
        <f>SUM(B17:B24)</f>
        <v>100.00310157545415</v>
      </c>
      <c r="C16" s="116">
        <v>100</v>
      </c>
      <c r="D16" s="116">
        <v>100</v>
      </c>
    </row>
    <row r="17" spans="1:15" ht="25.5" customHeight="1" x14ac:dyDescent="0.5">
      <c r="A17" s="55" t="s">
        <v>27</v>
      </c>
      <c r="B17" s="106">
        <f>B6/$B$5*100</f>
        <v>9.7637960725558526E-2</v>
      </c>
      <c r="C17" s="106">
        <f>C6/$C$5*100</f>
        <v>7.123775601068566E-2</v>
      </c>
      <c r="D17" s="106">
        <f>D6/$D$5*100</f>
        <v>0.13182585359205795</v>
      </c>
      <c r="E17" s="100"/>
      <c r="F17" s="100"/>
    </row>
    <row r="18" spans="1:15" ht="25.5" customHeight="1" x14ac:dyDescent="0.5">
      <c r="A18" s="98" t="s">
        <v>28</v>
      </c>
      <c r="B18" s="106">
        <f t="shared" ref="B18:B24" si="1">B7/$B$5*100</f>
        <v>0.226565747461413</v>
      </c>
      <c r="C18" s="106">
        <f t="shared" ref="C18:C24" si="2">C7/$C$5*100</f>
        <v>0.26997490488140535</v>
      </c>
      <c r="D18" s="106">
        <f t="shared" ref="D18:D24" si="3">D7/$D$5*100</f>
        <v>0.17035150066568125</v>
      </c>
      <c r="F18" s="100"/>
      <c r="G18" s="101"/>
      <c r="H18" s="101"/>
      <c r="I18" s="101"/>
      <c r="J18" s="101"/>
      <c r="K18" s="101"/>
      <c r="L18" s="101"/>
      <c r="M18" s="101"/>
      <c r="N18" s="101"/>
      <c r="O18" s="101"/>
    </row>
    <row r="19" spans="1:15" ht="25.5" customHeight="1" x14ac:dyDescent="0.5">
      <c r="A19" s="98" t="s">
        <v>29</v>
      </c>
      <c r="B19" s="106">
        <f t="shared" si="1"/>
        <v>1.9330032294754729</v>
      </c>
      <c r="C19" s="106">
        <f t="shared" si="2"/>
        <v>1.3280174856310207</v>
      </c>
      <c r="D19" s="106">
        <v>2.72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</row>
    <row r="20" spans="1:15" ht="25.5" customHeight="1" x14ac:dyDescent="0.5">
      <c r="A20" s="55" t="s">
        <v>30</v>
      </c>
      <c r="B20" s="106">
        <f t="shared" si="1"/>
        <v>12.25384956217083</v>
      </c>
      <c r="C20" s="106">
        <f t="shared" si="2"/>
        <v>10.037440297903345</v>
      </c>
      <c r="D20" s="106">
        <v>15.13</v>
      </c>
      <c r="G20" s="101"/>
      <c r="H20" s="101"/>
      <c r="I20" s="101"/>
      <c r="J20" s="101"/>
      <c r="K20" s="101"/>
      <c r="L20" s="101"/>
      <c r="M20" s="101"/>
      <c r="N20" s="101"/>
      <c r="O20" s="101"/>
    </row>
    <row r="21" spans="1:15" ht="25.5" customHeight="1" x14ac:dyDescent="0.5">
      <c r="A21" s="55" t="s">
        <v>31</v>
      </c>
      <c r="B21" s="106">
        <v>3.37</v>
      </c>
      <c r="C21" s="106">
        <f t="shared" si="2"/>
        <v>3.6491135756496393</v>
      </c>
      <c r="D21" s="106">
        <f t="shared" si="3"/>
        <v>2.993206906311916</v>
      </c>
      <c r="G21" s="101"/>
      <c r="H21" s="101"/>
      <c r="I21" s="101"/>
      <c r="J21" s="101"/>
      <c r="K21" s="101"/>
      <c r="L21" s="101"/>
      <c r="M21" s="101"/>
      <c r="N21" s="101"/>
      <c r="O21" s="101"/>
    </row>
    <row r="22" spans="1:15" ht="25.5" customHeight="1" x14ac:dyDescent="0.5">
      <c r="A22" s="55" t="s">
        <v>32</v>
      </c>
      <c r="B22" s="106">
        <v>20.63</v>
      </c>
      <c r="C22" s="106">
        <f t="shared" si="2"/>
        <v>19.347729296527159</v>
      </c>
      <c r="D22" s="106">
        <f t="shared" si="3"/>
        <v>22.29874935790588</v>
      </c>
      <c r="G22" s="101"/>
      <c r="H22" s="101"/>
      <c r="I22" s="101"/>
      <c r="J22" s="101"/>
      <c r="K22" s="101"/>
      <c r="L22" s="101"/>
      <c r="M22" s="101"/>
      <c r="N22" s="101"/>
      <c r="O22" s="101"/>
    </row>
    <row r="23" spans="1:15" ht="25.5" customHeight="1" x14ac:dyDescent="0.5">
      <c r="A23" s="55" t="s">
        <v>33</v>
      </c>
      <c r="B23" s="106">
        <f t="shared" si="1"/>
        <v>44.614724032870306</v>
      </c>
      <c r="C23" s="106">
        <v>43.76</v>
      </c>
      <c r="D23" s="106">
        <f t="shared" si="3"/>
        <v>45.711859609397116</v>
      </c>
      <c r="G23" s="101"/>
      <c r="H23" s="101"/>
      <c r="I23" s="101"/>
      <c r="J23" s="101"/>
      <c r="K23" s="101"/>
      <c r="L23" s="101"/>
      <c r="M23" s="101"/>
      <c r="N23" s="101"/>
      <c r="O23" s="101"/>
    </row>
    <row r="24" spans="1:15" ht="25.5" customHeight="1" x14ac:dyDescent="0.5">
      <c r="A24" s="74" t="s">
        <v>34</v>
      </c>
      <c r="B24" s="106">
        <f t="shared" si="1"/>
        <v>16.87732104275058</v>
      </c>
      <c r="C24" s="106">
        <f t="shared" si="2"/>
        <v>21.528980814377075</v>
      </c>
      <c r="D24" s="106">
        <f t="shared" si="3"/>
        <v>10.853487226258242</v>
      </c>
      <c r="G24" s="101"/>
      <c r="H24" s="47"/>
      <c r="I24" s="47"/>
      <c r="J24" s="47"/>
      <c r="K24" s="101"/>
      <c r="L24" s="101"/>
      <c r="M24" s="101"/>
      <c r="N24" s="101"/>
      <c r="O24" s="101"/>
    </row>
    <row r="25" spans="1:15" ht="6.75" customHeight="1" x14ac:dyDescent="0.5">
      <c r="A25" s="44"/>
      <c r="B25" s="102"/>
      <c r="C25" s="102"/>
      <c r="D25" s="102"/>
      <c r="G25" s="101"/>
      <c r="H25" s="101"/>
      <c r="I25" s="101"/>
      <c r="J25" s="101" t="s">
        <v>59</v>
      </c>
      <c r="K25" s="101"/>
      <c r="L25" s="101"/>
      <c r="M25" s="101"/>
      <c r="N25" s="101"/>
      <c r="O25" s="101"/>
    </row>
    <row r="26" spans="1:15" ht="6" customHeight="1" x14ac:dyDescent="0.5">
      <c r="A26" s="45"/>
      <c r="B26" s="76"/>
      <c r="C26" s="76"/>
      <c r="D26" s="76"/>
      <c r="G26" s="101"/>
      <c r="H26" s="103"/>
      <c r="I26" s="101"/>
      <c r="J26" s="101"/>
      <c r="K26" s="101"/>
      <c r="L26" s="101"/>
      <c r="M26" s="101"/>
      <c r="N26" s="101"/>
      <c r="O26" s="101"/>
    </row>
    <row r="27" spans="1:15" x14ac:dyDescent="0.5">
      <c r="A27" s="104" t="s">
        <v>125</v>
      </c>
      <c r="D27" s="100"/>
      <c r="G27" s="101"/>
      <c r="H27" s="103"/>
      <c r="I27" s="101"/>
      <c r="J27" s="101"/>
      <c r="K27" s="101"/>
      <c r="L27" s="101"/>
      <c r="M27" s="101"/>
      <c r="N27" s="101"/>
      <c r="O27" s="101"/>
    </row>
    <row r="28" spans="1:15" x14ac:dyDescent="0.5">
      <c r="B28" s="100"/>
      <c r="G28" s="101"/>
      <c r="H28" s="103"/>
      <c r="I28" s="101"/>
      <c r="J28" s="101"/>
      <c r="K28" s="101"/>
      <c r="L28" s="101"/>
      <c r="M28" s="101"/>
      <c r="N28" s="101"/>
      <c r="O28" s="101"/>
    </row>
  </sheetData>
  <mergeCells count="2">
    <mergeCell ref="B4:D4"/>
    <mergeCell ref="B15:D15"/>
  </mergeCells>
  <phoneticPr fontId="2" type="noConversion"/>
  <printOptions horizontalCentered="1"/>
  <pageMargins left="0.39370078740157483" right="0.78740157480314965" top="0.98425196850393704" bottom="0.59055118110236227" header="0.51181102362204722" footer="0.47244094488188981"/>
  <pageSetup paperSize="9" firstPageNumber="85" orientation="portrait" useFirstPageNumber="1" verticalDpi="300" r:id="rId1"/>
  <headerFooter differentOddEven="1" alignWithMargins="0">
    <oddHeader>&amp;L30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U41"/>
  <sheetViews>
    <sheetView zoomScaleSheetLayoutView="100" workbookViewId="0">
      <selection activeCell="B4" sqref="B4:D4"/>
    </sheetView>
  </sheetViews>
  <sheetFormatPr defaultColWidth="9.140625" defaultRowHeight="21" customHeight="1" x14ac:dyDescent="0.5"/>
  <cols>
    <col min="1" max="1" width="27.140625" style="82" customWidth="1"/>
    <col min="2" max="2" width="21.85546875" style="82" customWidth="1"/>
    <col min="3" max="3" width="22.42578125" style="82" customWidth="1"/>
    <col min="4" max="4" width="20.85546875" style="71" customWidth="1"/>
    <col min="5" max="6" width="9.140625" style="71"/>
    <col min="7" max="7" width="9.140625" style="71" customWidth="1"/>
    <col min="8" max="16384" width="9.140625" style="71"/>
  </cols>
  <sheetData>
    <row r="1" spans="1:21" ht="26.1" customHeight="1" x14ac:dyDescent="0.5">
      <c r="A1" s="7" t="s">
        <v>118</v>
      </c>
      <c r="B1" s="71"/>
      <c r="C1" s="71"/>
      <c r="D1" s="7"/>
    </row>
    <row r="2" spans="1:21" ht="26.1" customHeight="1" x14ac:dyDescent="0.5">
      <c r="A2" s="7" t="s">
        <v>104</v>
      </c>
      <c r="B2" s="71"/>
      <c r="C2" s="71"/>
    </row>
    <row r="3" spans="1:21" s="72" customFormat="1" ht="21" customHeight="1" x14ac:dyDescent="0.5">
      <c r="A3" s="18" t="s">
        <v>8</v>
      </c>
      <c r="B3" s="19" t="s">
        <v>1</v>
      </c>
      <c r="C3" s="19" t="s">
        <v>2</v>
      </c>
      <c r="D3" s="19" t="s">
        <v>9</v>
      </c>
    </row>
    <row r="4" spans="1:21" s="72" customFormat="1" ht="21" customHeight="1" x14ac:dyDescent="0.5">
      <c r="A4" s="37"/>
      <c r="B4" s="128" t="s">
        <v>7</v>
      </c>
      <c r="C4" s="128"/>
      <c r="D4" s="128"/>
    </row>
    <row r="5" spans="1:21" s="72" customFormat="1" ht="21" customHeight="1" x14ac:dyDescent="0.5">
      <c r="A5" s="37" t="s">
        <v>0</v>
      </c>
      <c r="B5" s="62">
        <f>SUM(B6:B10,B14,B18,B19)</f>
        <v>875683.79</v>
      </c>
      <c r="C5" s="62">
        <f>SUM(C6:C10,C14,C18,C19)</f>
        <v>494119.73000000004</v>
      </c>
      <c r="D5" s="62">
        <f>SUM(D6:D10,D14,D18,D19)</f>
        <v>381564.06</v>
      </c>
    </row>
    <row r="6" spans="1:21" s="7" customFormat="1" ht="21" customHeight="1" x14ac:dyDescent="0.5">
      <c r="A6" s="8" t="s">
        <v>41</v>
      </c>
      <c r="B6" s="63">
        <f>SUM(C6:D6)</f>
        <v>3776</v>
      </c>
      <c r="C6" s="63">
        <v>1326</v>
      </c>
      <c r="D6" s="63">
        <v>2450</v>
      </c>
      <c r="E6" s="84"/>
      <c r="F6" s="85"/>
      <c r="G6" s="85"/>
      <c r="H6" s="86"/>
    </row>
    <row r="7" spans="1:21" ht="21" customHeight="1" x14ac:dyDescent="0.5">
      <c r="A7" s="11" t="s">
        <v>42</v>
      </c>
      <c r="B7" s="63">
        <f t="shared" ref="B7:B10" si="0">SUM(C7:D7)</f>
        <v>222186</v>
      </c>
      <c r="C7" s="63">
        <v>121758</v>
      </c>
      <c r="D7" s="63">
        <v>100428</v>
      </c>
      <c r="E7" s="84"/>
      <c r="F7" s="85"/>
      <c r="G7" s="85"/>
      <c r="H7" s="86"/>
      <c r="T7" s="62"/>
      <c r="U7" s="62"/>
    </row>
    <row r="8" spans="1:21" ht="21" customHeight="1" x14ac:dyDescent="0.5">
      <c r="A8" s="12" t="s">
        <v>43</v>
      </c>
      <c r="B8" s="63">
        <f t="shared" si="0"/>
        <v>274682.65000000002</v>
      </c>
      <c r="C8" s="63">
        <v>158671.65</v>
      </c>
      <c r="D8" s="63">
        <v>116011</v>
      </c>
      <c r="E8" s="84"/>
      <c r="F8" s="85"/>
      <c r="G8" s="85"/>
      <c r="H8" s="86"/>
      <c r="T8" s="63"/>
      <c r="U8" s="63"/>
    </row>
    <row r="9" spans="1:21" ht="21" customHeight="1" x14ac:dyDescent="0.5">
      <c r="A9" s="12" t="s">
        <v>44</v>
      </c>
      <c r="B9" s="63">
        <f t="shared" si="0"/>
        <v>174570.42</v>
      </c>
      <c r="C9" s="63">
        <v>114531.94</v>
      </c>
      <c r="D9" s="63">
        <v>60038.48</v>
      </c>
      <c r="E9" s="84"/>
      <c r="F9" s="85"/>
      <c r="T9" s="63"/>
      <c r="U9" s="63"/>
    </row>
    <row r="10" spans="1:21" ht="21" customHeight="1" x14ac:dyDescent="0.5">
      <c r="A10" s="11" t="s">
        <v>45</v>
      </c>
      <c r="B10" s="63">
        <f t="shared" si="0"/>
        <v>105517</v>
      </c>
      <c r="C10" s="63">
        <v>59644</v>
      </c>
      <c r="D10" s="63">
        <v>45873</v>
      </c>
      <c r="E10" s="84"/>
      <c r="F10" s="85"/>
      <c r="G10" s="85"/>
      <c r="H10" s="86"/>
    </row>
    <row r="11" spans="1:21" ht="21" customHeight="1" x14ac:dyDescent="0.5">
      <c r="A11" s="13" t="s">
        <v>46</v>
      </c>
      <c r="B11" s="63">
        <f t="shared" ref="B11:B17" si="1">SUM(C11:D11)</f>
        <v>90677.64</v>
      </c>
      <c r="C11" s="63">
        <v>49864.63</v>
      </c>
      <c r="D11" s="63">
        <v>40813.01</v>
      </c>
      <c r="E11" s="84"/>
      <c r="F11" s="85"/>
      <c r="G11" s="85"/>
      <c r="H11" s="86"/>
    </row>
    <row r="12" spans="1:21" ht="21" customHeight="1" x14ac:dyDescent="0.5">
      <c r="A12" s="13" t="s">
        <v>47</v>
      </c>
      <c r="B12" s="63">
        <f t="shared" si="1"/>
        <v>14838.990000000002</v>
      </c>
      <c r="C12" s="63">
        <v>9778.7000000000007</v>
      </c>
      <c r="D12" s="63">
        <v>5060.29</v>
      </c>
      <c r="E12" s="84"/>
      <c r="F12" s="85"/>
    </row>
    <row r="13" spans="1:21" ht="21" customHeight="1" x14ac:dyDescent="0.5">
      <c r="A13" s="14" t="s">
        <v>48</v>
      </c>
      <c r="B13" s="63" t="s">
        <v>103</v>
      </c>
      <c r="C13" s="49" t="s">
        <v>103</v>
      </c>
      <c r="D13" s="49" t="s">
        <v>103</v>
      </c>
      <c r="E13" s="84"/>
      <c r="F13" s="85"/>
    </row>
    <row r="14" spans="1:21" ht="21" customHeight="1" x14ac:dyDescent="0.5">
      <c r="A14" s="11" t="s">
        <v>49</v>
      </c>
      <c r="B14" s="63">
        <f>SUM(C14:D14)</f>
        <v>94951.72</v>
      </c>
      <c r="C14" s="63">
        <f t="shared" ref="C14:D14" si="2">SUM(C15:C17)</f>
        <v>38188.14</v>
      </c>
      <c r="D14" s="63">
        <f t="shared" si="2"/>
        <v>56763.58</v>
      </c>
      <c r="E14" s="84"/>
    </row>
    <row r="15" spans="1:21" ht="21" customHeight="1" x14ac:dyDescent="0.5">
      <c r="A15" s="14" t="s">
        <v>50</v>
      </c>
      <c r="B15" s="63">
        <f t="shared" si="1"/>
        <v>52009.72</v>
      </c>
      <c r="C15" s="63">
        <v>21555.72</v>
      </c>
      <c r="D15" s="63">
        <v>30454</v>
      </c>
      <c r="E15" s="84"/>
      <c r="F15" s="85"/>
      <c r="G15" s="85"/>
      <c r="H15" s="86"/>
    </row>
    <row r="16" spans="1:21" ht="21" customHeight="1" x14ac:dyDescent="0.5">
      <c r="A16" s="14" t="s">
        <v>51</v>
      </c>
      <c r="B16" s="63">
        <f t="shared" si="1"/>
        <v>28591</v>
      </c>
      <c r="C16" s="63">
        <v>12373</v>
      </c>
      <c r="D16" s="63">
        <v>16218</v>
      </c>
      <c r="E16" s="84"/>
      <c r="F16" s="85"/>
      <c r="G16" s="85"/>
      <c r="H16" s="86"/>
    </row>
    <row r="17" spans="1:10" ht="21" customHeight="1" x14ac:dyDescent="0.5">
      <c r="A17" s="14" t="s">
        <v>52</v>
      </c>
      <c r="B17" s="63">
        <f t="shared" si="1"/>
        <v>14351</v>
      </c>
      <c r="C17" s="63">
        <v>4259.42</v>
      </c>
      <c r="D17" s="63">
        <v>10091.58</v>
      </c>
      <c r="E17" s="84"/>
      <c r="F17" s="85"/>
      <c r="G17" s="85"/>
      <c r="H17" s="86"/>
    </row>
    <row r="18" spans="1:10" ht="21" customHeight="1" x14ac:dyDescent="0.5">
      <c r="A18" s="13" t="s">
        <v>126</v>
      </c>
      <c r="B18" s="49">
        <v>0</v>
      </c>
      <c r="C18" s="49">
        <v>0</v>
      </c>
      <c r="D18" s="49">
        <v>0</v>
      </c>
      <c r="E18" s="84"/>
    </row>
    <row r="19" spans="1:10" ht="21" customHeight="1" x14ac:dyDescent="0.5">
      <c r="A19" s="13" t="s">
        <v>53</v>
      </c>
      <c r="B19" s="49">
        <v>0</v>
      </c>
      <c r="C19" s="49">
        <v>0</v>
      </c>
      <c r="D19" s="49">
        <v>0</v>
      </c>
      <c r="F19" s="87"/>
      <c r="G19" s="86"/>
      <c r="H19" s="86"/>
    </row>
    <row r="20" spans="1:10" ht="6.75" customHeight="1" x14ac:dyDescent="0.5">
      <c r="A20" s="71"/>
      <c r="B20" s="63"/>
      <c r="C20" s="75"/>
      <c r="D20" s="75"/>
    </row>
    <row r="21" spans="1:10" ht="21" customHeight="1" x14ac:dyDescent="0.5">
      <c r="A21" s="71"/>
      <c r="B21" s="127" t="s">
        <v>6</v>
      </c>
      <c r="C21" s="127"/>
      <c r="D21" s="127"/>
      <c r="G21" s="76"/>
    </row>
    <row r="22" spans="1:10" ht="21" customHeight="1" x14ac:dyDescent="0.5">
      <c r="A22" s="37" t="s">
        <v>0</v>
      </c>
      <c r="B22" s="124">
        <f>SUM(B23:B27,B31,B35:B36)</f>
        <v>99.995339441991945</v>
      </c>
      <c r="C22" s="124">
        <v>100</v>
      </c>
      <c r="D22" s="124">
        <v>100</v>
      </c>
      <c r="G22" s="76"/>
    </row>
    <row r="23" spans="1:10" ht="21" customHeight="1" x14ac:dyDescent="0.5">
      <c r="A23" s="8" t="s">
        <v>41</v>
      </c>
      <c r="B23" s="106">
        <f>B6/$B$5*100</f>
        <v>0.43120588083513567</v>
      </c>
      <c r="C23" s="106">
        <v>0.27</v>
      </c>
      <c r="D23" s="106">
        <f>D6/$D$5*100</f>
        <v>0.64209401692601764</v>
      </c>
      <c r="F23" s="76"/>
      <c r="G23" s="76"/>
    </row>
    <row r="24" spans="1:10" ht="21" customHeight="1" x14ac:dyDescent="0.5">
      <c r="A24" s="11" t="s">
        <v>42</v>
      </c>
      <c r="B24" s="106">
        <f t="shared" ref="B24:B34" si="3">B7/$B$5*100</f>
        <v>25.372857478611081</v>
      </c>
      <c r="C24" s="106">
        <f t="shared" ref="C24:C34" si="4">C7/$C$5*100</f>
        <v>24.641396124781334</v>
      </c>
      <c r="D24" s="106">
        <f t="shared" ref="D24:D34" si="5">D7/$D$5*100</f>
        <v>26.320088951773918</v>
      </c>
      <c r="E24" s="76"/>
      <c r="F24" s="76"/>
    </row>
    <row r="25" spans="1:10" ht="21" customHeight="1" x14ac:dyDescent="0.5">
      <c r="A25" s="12" t="s">
        <v>43</v>
      </c>
      <c r="B25" s="106">
        <f t="shared" si="3"/>
        <v>31.367789736064434</v>
      </c>
      <c r="C25" s="106">
        <v>32.11</v>
      </c>
      <c r="D25" s="106">
        <v>30.41</v>
      </c>
      <c r="F25" s="76"/>
      <c r="H25" s="76"/>
    </row>
    <row r="26" spans="1:10" ht="21" customHeight="1" x14ac:dyDescent="0.5">
      <c r="A26" s="12" t="s">
        <v>44</v>
      </c>
      <c r="B26" s="106">
        <f t="shared" si="3"/>
        <v>19.935326198056035</v>
      </c>
      <c r="C26" s="106">
        <f t="shared" si="4"/>
        <v>23.178985384777086</v>
      </c>
      <c r="D26" s="106">
        <f t="shared" si="5"/>
        <v>15.734836242176478</v>
      </c>
      <c r="E26" s="76"/>
      <c r="F26" s="76"/>
    </row>
    <row r="27" spans="1:10" ht="21" customHeight="1" x14ac:dyDescent="0.5">
      <c r="A27" s="11" t="s">
        <v>45</v>
      </c>
      <c r="B27" s="106">
        <v>12.05</v>
      </c>
      <c r="C27" s="106">
        <f>SUM(C28:C30)</f>
        <v>12.070623045147377</v>
      </c>
      <c r="D27" s="106">
        <v>12.03</v>
      </c>
      <c r="F27" s="76"/>
      <c r="H27" s="76"/>
    </row>
    <row r="28" spans="1:10" ht="21" customHeight="1" x14ac:dyDescent="0.5">
      <c r="A28" s="13" t="s">
        <v>46</v>
      </c>
      <c r="B28" s="106">
        <v>10.36</v>
      </c>
      <c r="C28" s="106">
        <f t="shared" si="4"/>
        <v>10.091608768587321</v>
      </c>
      <c r="D28" s="106">
        <f t="shared" si="5"/>
        <v>10.696240626017032</v>
      </c>
      <c r="E28" s="76"/>
    </row>
    <row r="29" spans="1:10" ht="21" customHeight="1" x14ac:dyDescent="0.5">
      <c r="A29" s="13" t="s">
        <v>47</v>
      </c>
      <c r="B29" s="106">
        <v>1.69</v>
      </c>
      <c r="C29" s="106">
        <f t="shared" si="4"/>
        <v>1.9790142765600556</v>
      </c>
      <c r="D29" s="106">
        <f t="shared" si="5"/>
        <v>1.3261967073104317</v>
      </c>
      <c r="J29" s="76"/>
    </row>
    <row r="30" spans="1:10" ht="21" customHeight="1" x14ac:dyDescent="0.5">
      <c r="A30" s="14" t="s">
        <v>48</v>
      </c>
      <c r="B30" s="106" t="s">
        <v>103</v>
      </c>
      <c r="C30" s="106" t="s">
        <v>103</v>
      </c>
      <c r="D30" s="106" t="s">
        <v>103</v>
      </c>
      <c r="F30" s="76"/>
      <c r="G30" s="76"/>
    </row>
    <row r="31" spans="1:10" ht="21" customHeight="1" x14ac:dyDescent="0.5">
      <c r="A31" s="11" t="s">
        <v>49</v>
      </c>
      <c r="B31" s="106">
        <f>SUM(B32:B34)</f>
        <v>10.838160148425267</v>
      </c>
      <c r="C31" s="106">
        <f>SUM(C32:C34)</f>
        <v>7.7344705954162158</v>
      </c>
      <c r="D31" s="106">
        <v>14.87</v>
      </c>
      <c r="J31" s="76"/>
    </row>
    <row r="32" spans="1:10" ht="21" customHeight="1" x14ac:dyDescent="0.5">
      <c r="A32" s="14" t="s">
        <v>50</v>
      </c>
      <c r="B32" s="106">
        <f t="shared" si="3"/>
        <v>5.9393265690118575</v>
      </c>
      <c r="C32" s="106">
        <f t="shared" si="4"/>
        <v>4.3624487530582918</v>
      </c>
      <c r="D32" s="106">
        <f t="shared" si="5"/>
        <v>7.9813596699856895</v>
      </c>
      <c r="F32" s="88"/>
      <c r="I32" s="76"/>
    </row>
    <row r="33" spans="1:4" ht="21" customHeight="1" x14ac:dyDescent="0.5">
      <c r="A33" s="14" t="s">
        <v>51</v>
      </c>
      <c r="B33" s="106">
        <v>3.26</v>
      </c>
      <c r="C33" s="106">
        <v>2.5099999999999998</v>
      </c>
      <c r="D33" s="106">
        <f t="shared" si="5"/>
        <v>4.2504003128596546</v>
      </c>
    </row>
    <row r="34" spans="1:4" ht="21" customHeight="1" x14ac:dyDescent="0.5">
      <c r="A34" s="14" t="s">
        <v>52</v>
      </c>
      <c r="B34" s="106">
        <f t="shared" si="3"/>
        <v>1.6388335794134088</v>
      </c>
      <c r="C34" s="106">
        <f t="shared" si="4"/>
        <v>0.86202184235792401</v>
      </c>
      <c r="D34" s="106">
        <f t="shared" si="5"/>
        <v>2.6447931180939839</v>
      </c>
    </row>
    <row r="35" spans="1:4" ht="21" customHeight="1" x14ac:dyDescent="0.5">
      <c r="A35" s="13" t="s">
        <v>126</v>
      </c>
      <c r="B35" s="56" t="s">
        <v>103</v>
      </c>
      <c r="C35" s="56" t="s">
        <v>103</v>
      </c>
      <c r="D35" s="56" t="s">
        <v>103</v>
      </c>
    </row>
    <row r="36" spans="1:4" ht="21" customHeight="1" x14ac:dyDescent="0.5">
      <c r="A36" s="13" t="s">
        <v>53</v>
      </c>
      <c r="B36" s="56" t="s">
        <v>103</v>
      </c>
      <c r="C36" s="56" t="s">
        <v>103</v>
      </c>
      <c r="D36" s="56" t="s">
        <v>103</v>
      </c>
    </row>
    <row r="37" spans="1:4" ht="6.75" customHeight="1" x14ac:dyDescent="0.5">
      <c r="A37" s="89"/>
      <c r="B37" s="89"/>
      <c r="C37" s="89"/>
      <c r="D37" s="89"/>
    </row>
    <row r="38" spans="1:4" ht="21" customHeight="1" x14ac:dyDescent="0.5">
      <c r="B38" s="83"/>
      <c r="C38" s="83"/>
      <c r="D38" s="76"/>
    </row>
    <row r="41" spans="1:4" ht="21" customHeight="1" x14ac:dyDescent="0.5">
      <c r="B41" s="83"/>
    </row>
  </sheetData>
  <mergeCells count="2">
    <mergeCell ref="B4:D4"/>
    <mergeCell ref="B21:D21"/>
  </mergeCells>
  <phoneticPr fontId="2" type="noConversion"/>
  <printOptions horizontalCentered="1"/>
  <pageMargins left="0.78740157480314965" right="0.39370078740157483" top="0.98425196850393704" bottom="0.59055118110236227" header="0.51181102362204722" footer="0.47244094488188981"/>
  <pageSetup paperSize="9" firstPageNumber="85" orientation="portrait" useFirstPageNumber="1" verticalDpi="300" r:id="rId1"/>
  <headerFooter differentOddEven="1" alignWithMargins="0">
    <oddHeader>&amp;R31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E2" sqref="E2"/>
    </sheetView>
  </sheetViews>
  <sheetFormatPr defaultRowHeight="21.75" x14ac:dyDescent="0.5"/>
  <sheetData>
    <row r="1" spans="1:3" x14ac:dyDescent="0.5">
      <c r="A1" t="s">
        <v>79</v>
      </c>
      <c r="C1" s="51" t="s">
        <v>102</v>
      </c>
    </row>
    <row r="2" spans="1:3" x14ac:dyDescent="0.5">
      <c r="A2" t="s">
        <v>1</v>
      </c>
    </row>
    <row r="3" spans="1:3" x14ac:dyDescent="0.5">
      <c r="A3" s="50" t="s">
        <v>80</v>
      </c>
    </row>
    <row r="4" spans="1:3" x14ac:dyDescent="0.5">
      <c r="A4" t="s">
        <v>81</v>
      </c>
    </row>
    <row r="5" spans="1:3" x14ac:dyDescent="0.5">
      <c r="A5" s="50" t="s">
        <v>82</v>
      </c>
    </row>
    <row r="6" spans="1:3" x14ac:dyDescent="0.5">
      <c r="A6" s="51" t="s">
        <v>83</v>
      </c>
    </row>
    <row r="7" spans="1:3" x14ac:dyDescent="0.5">
      <c r="A7" s="51" t="s">
        <v>78</v>
      </c>
    </row>
    <row r="8" spans="1:3" x14ac:dyDescent="0.5">
      <c r="A8" t="s">
        <v>84</v>
      </c>
    </row>
    <row r="9" spans="1:3" x14ac:dyDescent="0.5">
      <c r="A9" t="s">
        <v>85</v>
      </c>
    </row>
    <row r="10" spans="1:3" x14ac:dyDescent="0.5">
      <c r="A10" t="s">
        <v>86</v>
      </c>
    </row>
    <row r="11" spans="1:3" x14ac:dyDescent="0.5">
      <c r="A11" s="50" t="s">
        <v>87</v>
      </c>
    </row>
    <row r="12" spans="1:3" x14ac:dyDescent="0.5">
      <c r="A12" s="51" t="s">
        <v>88</v>
      </c>
    </row>
    <row r="13" spans="1:3" x14ac:dyDescent="0.5">
      <c r="A13" s="51" t="s">
        <v>89</v>
      </c>
    </row>
    <row r="14" spans="1:3" x14ac:dyDescent="0.5">
      <c r="A14" s="51" t="s">
        <v>90</v>
      </c>
    </row>
    <row r="15" spans="1:3" x14ac:dyDescent="0.5">
      <c r="A15" s="51" t="s">
        <v>91</v>
      </c>
    </row>
    <row r="16" spans="1:3" x14ac:dyDescent="0.5">
      <c r="A16" s="51" t="s">
        <v>92</v>
      </c>
    </row>
    <row r="17" spans="1:1" x14ac:dyDescent="0.5">
      <c r="A17" s="51" t="s">
        <v>93</v>
      </c>
    </row>
    <row r="18" spans="1:1" x14ac:dyDescent="0.5">
      <c r="A18" s="51" t="s">
        <v>94</v>
      </c>
    </row>
    <row r="19" spans="1:1" x14ac:dyDescent="0.5">
      <c r="A19" s="51" t="s">
        <v>95</v>
      </c>
    </row>
    <row r="20" spans="1:1" x14ac:dyDescent="0.5">
      <c r="A20" s="51" t="s">
        <v>96</v>
      </c>
    </row>
    <row r="21" spans="1:1" x14ac:dyDescent="0.5">
      <c r="A21" s="51" t="s">
        <v>97</v>
      </c>
    </row>
    <row r="22" spans="1:1" x14ac:dyDescent="0.5">
      <c r="A22" s="51" t="s">
        <v>98</v>
      </c>
    </row>
    <row r="23" spans="1:1" x14ac:dyDescent="0.5">
      <c r="A23" s="51" t="s">
        <v>99</v>
      </c>
    </row>
    <row r="24" spans="1:1" x14ac:dyDescent="0.5">
      <c r="A24" s="51" t="s">
        <v>100</v>
      </c>
    </row>
    <row r="25" spans="1:1" x14ac:dyDescent="0.5">
      <c r="A25" s="51" t="s">
        <v>101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6</vt:i4>
      </vt:variant>
    </vt:vector>
  </HeadingPairs>
  <TitlesOfParts>
    <vt:vector size="14" baseType="lpstr">
      <vt:lpstr>ตาราง1</vt:lpstr>
      <vt:lpstr>ตาราง2</vt:lpstr>
      <vt:lpstr>ตาราง3</vt:lpstr>
      <vt:lpstr>ตาราง4</vt:lpstr>
      <vt:lpstr>ตาราง5</vt:lpstr>
      <vt:lpstr>ตาราง6</vt:lpstr>
      <vt:lpstr>ตาราง7</vt:lpstr>
      <vt:lpstr>Sheet1</vt:lpstr>
      <vt:lpstr>ตาราง1!Print_Area</vt:lpstr>
      <vt:lpstr>ตาราง2!Print_Area</vt:lpstr>
      <vt:lpstr>ตาราง3!Print_Area</vt:lpstr>
      <vt:lpstr>ตาราง4!Print_Area</vt:lpstr>
      <vt:lpstr>ตาราง5!Print_Area</vt:lpstr>
      <vt:lpstr>ตาราง6!Print_Area</vt:lpstr>
    </vt:vector>
  </TitlesOfParts>
  <Company>noe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Windows User</cp:lastModifiedBy>
  <cp:lastPrinted>2019-03-19T07:06:09Z</cp:lastPrinted>
  <dcterms:created xsi:type="dcterms:W3CDTF">2001-06-27T09:38:18Z</dcterms:created>
  <dcterms:modified xsi:type="dcterms:W3CDTF">2019-05-10T08:40:58Z</dcterms:modified>
</cp:coreProperties>
</file>