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6" sheetId="1" r:id="rId1"/>
  </sheets>
  <definedNames>
    <definedName name="_xlnm.Print_Area" localSheetId="0">'T-1.6'!$A$1:$V$22</definedName>
  </definedNames>
  <calcPr calcId="125725"/>
</workbook>
</file>

<file path=xl/calcChain.xml><?xml version="1.0" encoding="utf-8"?>
<calcChain xmlns="http://schemas.openxmlformats.org/spreadsheetml/2006/main">
  <c r="N17" i="1"/>
  <c r="K17"/>
  <c r="H17"/>
  <c r="E17"/>
  <c r="N16"/>
  <c r="K16"/>
  <c r="H16"/>
  <c r="E16"/>
  <c r="N15"/>
  <c r="M15"/>
  <c r="K15" s="1"/>
  <c r="L15"/>
  <c r="H15"/>
  <c r="G15"/>
  <c r="E15" s="1"/>
  <c r="F15"/>
  <c r="N14"/>
  <c r="M14"/>
  <c r="K14" s="1"/>
  <c r="L14"/>
  <c r="H14"/>
  <c r="E14"/>
  <c r="N13"/>
  <c r="M13"/>
  <c r="L13"/>
  <c r="K13" s="1"/>
  <c r="H13"/>
  <c r="E13"/>
  <c r="N12"/>
  <c r="M12"/>
  <c r="K12" s="1"/>
  <c r="L12"/>
  <c r="H12"/>
  <c r="G12"/>
  <c r="E12" s="1"/>
  <c r="F12"/>
  <c r="N11"/>
  <c r="M11"/>
  <c r="K11" s="1"/>
  <c r="L11"/>
  <c r="H11"/>
  <c r="G11"/>
  <c r="E11" s="1"/>
  <c r="F11"/>
  <c r="N10"/>
  <c r="N9" s="1"/>
  <c r="M10"/>
  <c r="K10" s="1"/>
  <c r="L10"/>
  <c r="H10"/>
  <c r="G10"/>
  <c r="E10" s="1"/>
  <c r="E9" s="1"/>
  <c r="F10"/>
  <c r="P9"/>
  <c r="O9"/>
  <c r="L9"/>
  <c r="J9"/>
  <c r="I9"/>
  <c r="H9"/>
  <c r="G9"/>
  <c r="F9"/>
  <c r="K9" l="1"/>
  <c r="M9"/>
</calcChain>
</file>

<file path=xl/sharedStrings.xml><?xml version="1.0" encoding="utf-8"?>
<sst xmlns="http://schemas.openxmlformats.org/spreadsheetml/2006/main" count="62" uniqueCount="43">
  <si>
    <t>ตาราง</t>
  </si>
  <si>
    <t>การเกิด การตาย การย้ายเข้า และการย้ายออก จำแนกตามเพศ เป็นรายอำเภอ พ.ศ. 2562</t>
  </si>
  <si>
    <t>Table</t>
  </si>
  <si>
    <t>Births, Deaths, Registered-In and Registered-Out by Sex and District: 2019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</si>
  <si>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</si>
  <si>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</si>
  <si>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</si>
  <si>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</si>
  <si>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</si>
  <si>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</si>
  <si>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</si>
  <si>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</si>
  <si>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</si>
  <si>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</si>
  <si>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</si>
  <si>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</si>
  <si>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</si>
  <si>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</si>
  <si>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</si>
  <si>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</si>
  <si>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</si>
  <si>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</t>
  </si>
  <si>
    <t>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</si>
  <si>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</si>
  <si>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</si>
  <si>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</si>
  <si>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</si>
  <si>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</si>
  <si>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</si>
  <si>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</si>
  <si>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</si>
  <si>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</si>
  <si>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</si>
  <si>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</si>
  <si>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</si>
  <si>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</si>
  <si>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</si>
  <si>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</si>
  <si>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</si>
  <si>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……………...……………………………………..</t>
  </si>
  <si>
    <t xml:space="preserve">       Note:  ……………...……………………………………..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</si>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</sst>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3" fillId="0" borderId="8" xfId="1" applyNumberFormat="1" applyFont="1" applyBorder="1"/>
    <xf numFmtId="0" fontId="3" fillId="0" borderId="8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4" xfId="1" applyNumberFormat="1" applyFont="1" applyBorder="1"/>
    <xf numFmtId="187" fontId="5" fillId="0" borderId="0" xfId="1" applyNumberFormat="1" applyFont="1" applyBorder="1"/>
    <xf numFmtId="0" fontId="5" fillId="0" borderId="0" xfId="0" applyFont="1" applyBorder="1"/>
    <xf numFmtId="0" fontId="6" fillId="0" borderId="0" xfId="0" applyFont="1" applyBorder="1" applyAlignment="1"/>
    <xf numFmtId="0" fontId="6" fillId="0" borderId="4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0</xdr:row>
      <xdr:rowOff>0</xdr:rowOff>
    </xdr:from>
    <xdr:to>
      <xdr:col>21</xdr:col>
      <xdr:colOff>38100</xdr:colOff>
      <xdr:row>3</xdr:row>
      <xdr:rowOff>47626</xdr:rowOff>
    </xdr:to>
    <xdr:grpSp>
      <xdr:nvGrpSpPr>
        <xdr:cNvPr id="2" name="Group 1"/>
        <xdr:cNvGrpSpPr/>
      </xdr:nvGrpSpPr>
      <xdr:grpSpPr>
        <a:xfrm>
          <a:off x="9369238" y="0"/>
          <a:ext cx="474009" cy="596714"/>
          <a:chOff x="9906000" y="1885951"/>
          <a:chExt cx="47625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r>
              <a:rPr lang="en-US" sz="1100"/>
              <a:t>10</a:t>
            </a:r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view="pageBreakPreview" topLeftCell="A13" zoomScale="85" zoomScaleNormal="100" zoomScaleSheetLayoutView="85" workbookViewId="0">
      <selection activeCell="Z1" sqref="Z1:AN1048576"/>
    </sheetView>
  </sheetViews>
  <sheetFormatPr defaultColWidth="9.140625"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0.85546875" style="5" customWidth="1"/>
    <col min="18" max="18" width="21.7109375" style="5" customWidth="1"/>
    <col min="19" max="19" width="2.28515625" style="5" customWidth="1"/>
    <col min="20" max="23" width="1.7109375" style="5" customWidth="1"/>
    <col min="24" max="16384" width="9.140625" style="5"/>
  </cols>
  <sheetData>
    <row r="1" spans="1:18" s="1" customFormat="1">
      <c r="B1" s="1" t="s">
        <v>0</v>
      </c>
      <c r="C1" s="2">
        <v>1.6</v>
      </c>
      <c r="D1" s="1" t="s">
        <v>1</v>
      </c>
    </row>
    <row r="2" spans="1:18" s="3" customFormat="1">
      <c r="B2" s="1" t="s">
        <v>2</v>
      </c>
      <c r="C2" s="2">
        <v>1.6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8" customHeight="1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customHeight="1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customHeight="1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15" customHeight="1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2" customFormat="1" ht="36" customHeight="1">
      <c r="A9" s="39" t="s">
        <v>20</v>
      </c>
      <c r="B9" s="39"/>
      <c r="C9" s="39"/>
      <c r="D9" s="39"/>
      <c r="E9" s="40">
        <f>SUM(E10:E17)</f>
        <v>10407</v>
      </c>
      <c r="F9" s="40">
        <f t="shared" ref="F9:P9" si="0">SUM(F10:F17)</f>
        <v>5264</v>
      </c>
      <c r="G9" s="40">
        <f t="shared" si="0"/>
        <v>5143</v>
      </c>
      <c r="H9" s="40">
        <f t="shared" si="0"/>
        <v>3051</v>
      </c>
      <c r="I9" s="40">
        <f t="shared" si="0"/>
        <v>1719</v>
      </c>
      <c r="J9" s="40">
        <f t="shared" si="0"/>
        <v>1332</v>
      </c>
      <c r="K9" s="40">
        <f>SUM(K10:K17)</f>
        <v>21844</v>
      </c>
      <c r="L9" s="40">
        <f t="shared" si="0"/>
        <v>10776</v>
      </c>
      <c r="M9" s="40">
        <f t="shared" si="0"/>
        <v>11068</v>
      </c>
      <c r="N9" s="40">
        <f t="shared" si="0"/>
        <v>25168</v>
      </c>
      <c r="O9" s="40">
        <f t="shared" si="0"/>
        <v>12336</v>
      </c>
      <c r="P9" s="40">
        <f t="shared" si="0"/>
        <v>12832</v>
      </c>
      <c r="Q9" s="41" t="s">
        <v>17</v>
      </c>
      <c r="R9" s="39"/>
    </row>
    <row r="10" spans="1:18" s="13" customFormat="1" ht="36" customHeight="1">
      <c r="A10" s="43" t="s">
        <v>21</v>
      </c>
      <c r="B10" s="43"/>
      <c r="C10" s="43"/>
      <c r="D10" s="44"/>
      <c r="E10" s="45">
        <f>F10+G10</f>
        <v>6466</v>
      </c>
      <c r="F10" s="46">
        <f>11+8+0+3251</f>
        <v>3270</v>
      </c>
      <c r="G10" s="47">
        <f>4+10+1+3181</f>
        <v>3196</v>
      </c>
      <c r="H10" s="45">
        <f>I10+J10</f>
        <v>1537</v>
      </c>
      <c r="I10" s="46">
        <v>885</v>
      </c>
      <c r="J10" s="47">
        <v>652</v>
      </c>
      <c r="K10" s="45">
        <f>L10+M10</f>
        <v>8169</v>
      </c>
      <c r="L10" s="46">
        <f>1429+1023+19+1362</f>
        <v>3833</v>
      </c>
      <c r="M10" s="48">
        <f>1413+1185+18+1720</f>
        <v>4336</v>
      </c>
      <c r="N10" s="45">
        <f>O10+P10</f>
        <v>12809</v>
      </c>
      <c r="O10" s="46">
        <v>6272</v>
      </c>
      <c r="P10" s="47">
        <v>6537</v>
      </c>
      <c r="Q10" s="49"/>
      <c r="R10" s="43" t="s">
        <v>22</v>
      </c>
    </row>
    <row r="11" spans="1:18" s="13" customFormat="1" ht="36" customHeight="1">
      <c r="A11" s="50" t="s">
        <v>23</v>
      </c>
      <c r="B11" s="50"/>
      <c r="C11" s="50"/>
      <c r="D11" s="51"/>
      <c r="E11" s="45">
        <f t="shared" ref="E11:E16" si="1">F11+G11</f>
        <v>896</v>
      </c>
      <c r="F11" s="46">
        <f>8+430</f>
        <v>438</v>
      </c>
      <c r="G11" s="47">
        <f>7+451</f>
        <v>458</v>
      </c>
      <c r="H11" s="45">
        <f t="shared" ref="H11:H17" si="2">I11+J11</f>
        <v>296</v>
      </c>
      <c r="I11" s="46">
        <v>171</v>
      </c>
      <c r="J11" s="47">
        <v>125</v>
      </c>
      <c r="K11" s="45">
        <f t="shared" ref="K11:K17" si="3">L11+M11</f>
        <v>2924</v>
      </c>
      <c r="L11" s="46">
        <f>861+575</f>
        <v>1436</v>
      </c>
      <c r="M11" s="48">
        <f>877+611</f>
        <v>1488</v>
      </c>
      <c r="N11" s="45">
        <f t="shared" ref="N11:N17" si="4">O11+P11</f>
        <v>3433</v>
      </c>
      <c r="O11" s="46">
        <v>1625</v>
      </c>
      <c r="P11" s="47">
        <v>1808</v>
      </c>
      <c r="Q11" s="49"/>
      <c r="R11" s="52" t="s">
        <v>24</v>
      </c>
    </row>
    <row r="12" spans="1:18" s="13" customFormat="1" ht="36" customHeight="1">
      <c r="A12" s="50" t="s">
        <v>25</v>
      </c>
      <c r="B12" s="50"/>
      <c r="C12" s="50"/>
      <c r="D12" s="51"/>
      <c r="E12" s="45">
        <f t="shared" si="1"/>
        <v>707</v>
      </c>
      <c r="F12" s="46">
        <f>368+5</f>
        <v>373</v>
      </c>
      <c r="G12" s="47">
        <f>330+4</f>
        <v>334</v>
      </c>
      <c r="H12" s="45">
        <f t="shared" si="2"/>
        <v>216</v>
      </c>
      <c r="I12" s="46">
        <v>122</v>
      </c>
      <c r="J12" s="47">
        <v>94</v>
      </c>
      <c r="K12" s="45">
        <f t="shared" si="3"/>
        <v>2098</v>
      </c>
      <c r="L12" s="46">
        <f>935+69+104</f>
        <v>1108</v>
      </c>
      <c r="M12" s="48">
        <f>850+59+81</f>
        <v>990</v>
      </c>
      <c r="N12" s="45">
        <f t="shared" si="4"/>
        <v>1839</v>
      </c>
      <c r="O12" s="46">
        <v>967</v>
      </c>
      <c r="P12" s="47">
        <v>872</v>
      </c>
      <c r="Q12" s="49"/>
      <c r="R12" s="52" t="s">
        <v>26</v>
      </c>
    </row>
    <row r="13" spans="1:18" s="13" customFormat="1" ht="36" customHeight="1">
      <c r="A13" s="50" t="s">
        <v>27</v>
      </c>
      <c r="B13" s="50"/>
      <c r="C13" s="50"/>
      <c r="D13" s="51"/>
      <c r="E13" s="45">
        <f t="shared" si="1"/>
        <v>252</v>
      </c>
      <c r="F13" s="46">
        <v>128</v>
      </c>
      <c r="G13" s="47">
        <v>124</v>
      </c>
      <c r="H13" s="45">
        <f t="shared" si="2"/>
        <v>123</v>
      </c>
      <c r="I13" s="46">
        <v>69</v>
      </c>
      <c r="J13" s="47">
        <v>54</v>
      </c>
      <c r="K13" s="45">
        <f t="shared" si="3"/>
        <v>1044</v>
      </c>
      <c r="L13" s="46">
        <f>529+24</f>
        <v>553</v>
      </c>
      <c r="M13" s="48">
        <f>467+24</f>
        <v>491</v>
      </c>
      <c r="N13" s="45">
        <f t="shared" si="4"/>
        <v>969</v>
      </c>
      <c r="O13" s="46">
        <v>478</v>
      </c>
      <c r="P13" s="47">
        <v>491</v>
      </c>
      <c r="Q13" s="49"/>
      <c r="R13" s="52" t="s">
        <v>28</v>
      </c>
    </row>
    <row r="14" spans="1:18" s="13" customFormat="1" ht="36" customHeight="1">
      <c r="A14" s="43" t="s">
        <v>29</v>
      </c>
      <c r="B14" s="43"/>
      <c r="C14" s="50"/>
      <c r="D14" s="51"/>
      <c r="E14" s="45">
        <f t="shared" si="1"/>
        <v>699</v>
      </c>
      <c r="F14" s="46">
        <v>372</v>
      </c>
      <c r="G14" s="47">
        <v>327</v>
      </c>
      <c r="H14" s="45">
        <f t="shared" si="2"/>
        <v>274</v>
      </c>
      <c r="I14" s="46">
        <v>143</v>
      </c>
      <c r="J14" s="47">
        <v>131</v>
      </c>
      <c r="K14" s="45">
        <f t="shared" si="3"/>
        <v>1960</v>
      </c>
      <c r="L14" s="46">
        <f>937+59</f>
        <v>996</v>
      </c>
      <c r="M14" s="48">
        <f>906+58</f>
        <v>964</v>
      </c>
      <c r="N14" s="45">
        <f t="shared" si="4"/>
        <v>1687</v>
      </c>
      <c r="O14" s="46">
        <v>810</v>
      </c>
      <c r="P14" s="47">
        <v>877</v>
      </c>
      <c r="Q14" s="49"/>
      <c r="R14" s="52" t="s">
        <v>30</v>
      </c>
    </row>
    <row r="15" spans="1:18" s="13" customFormat="1" ht="36" customHeight="1">
      <c r="A15" s="43" t="s">
        <v>31</v>
      </c>
      <c r="B15" s="43"/>
      <c r="C15" s="53"/>
      <c r="D15" s="53"/>
      <c r="E15" s="45">
        <f t="shared" si="1"/>
        <v>753</v>
      </c>
      <c r="F15" s="46">
        <f>11+365</f>
        <v>376</v>
      </c>
      <c r="G15" s="47">
        <f>10+367</f>
        <v>377</v>
      </c>
      <c r="H15" s="45">
        <f t="shared" si="2"/>
        <v>417</v>
      </c>
      <c r="I15" s="46">
        <v>224</v>
      </c>
      <c r="J15" s="47">
        <v>193</v>
      </c>
      <c r="K15" s="45">
        <f t="shared" si="3"/>
        <v>3929</v>
      </c>
      <c r="L15" s="46">
        <f>1761+156+96</f>
        <v>2013</v>
      </c>
      <c r="M15" s="48">
        <f>1696+140+80</f>
        <v>1916</v>
      </c>
      <c r="N15" s="45">
        <f t="shared" si="4"/>
        <v>3189</v>
      </c>
      <c r="O15" s="46">
        <v>1571</v>
      </c>
      <c r="P15" s="47">
        <v>1618</v>
      </c>
      <c r="Q15" s="49"/>
      <c r="R15" s="52" t="s">
        <v>32</v>
      </c>
    </row>
    <row r="16" spans="1:18" s="13" customFormat="1" ht="36" customHeight="1">
      <c r="A16" s="43" t="s">
        <v>33</v>
      </c>
      <c r="B16" s="43"/>
      <c r="C16" s="53"/>
      <c r="D16" s="53"/>
      <c r="E16" s="45">
        <f t="shared" si="1"/>
        <v>335</v>
      </c>
      <c r="F16" s="46">
        <v>164</v>
      </c>
      <c r="G16" s="47">
        <v>171</v>
      </c>
      <c r="H16" s="45">
        <f t="shared" si="2"/>
        <v>91</v>
      </c>
      <c r="I16" s="46">
        <v>57</v>
      </c>
      <c r="J16" s="47">
        <v>34</v>
      </c>
      <c r="K16" s="45">
        <f t="shared" si="3"/>
        <v>814</v>
      </c>
      <c r="L16" s="46">
        <v>392</v>
      </c>
      <c r="M16" s="48">
        <v>422</v>
      </c>
      <c r="N16" s="45">
        <f t="shared" si="4"/>
        <v>628</v>
      </c>
      <c r="O16" s="46">
        <v>330</v>
      </c>
      <c r="P16" s="47">
        <v>298</v>
      </c>
      <c r="Q16" s="49"/>
      <c r="R16" s="52" t="s">
        <v>34</v>
      </c>
    </row>
    <row r="17" spans="1:18" s="13" customFormat="1" ht="36" customHeight="1">
      <c r="A17" s="43" t="s">
        <v>35</v>
      </c>
      <c r="B17" s="43"/>
      <c r="C17" s="53"/>
      <c r="D17" s="53"/>
      <c r="E17" s="45">
        <f>F17+G17</f>
        <v>299</v>
      </c>
      <c r="F17" s="46">
        <v>143</v>
      </c>
      <c r="G17" s="47">
        <v>156</v>
      </c>
      <c r="H17" s="45">
        <f t="shared" si="2"/>
        <v>97</v>
      </c>
      <c r="I17" s="46">
        <v>48</v>
      </c>
      <c r="J17" s="47">
        <v>49</v>
      </c>
      <c r="K17" s="45">
        <f t="shared" si="3"/>
        <v>906</v>
      </c>
      <c r="L17" s="46">
        <v>445</v>
      </c>
      <c r="M17" s="48">
        <v>461</v>
      </c>
      <c r="N17" s="45">
        <f t="shared" si="4"/>
        <v>614</v>
      </c>
      <c r="O17" s="46">
        <v>283</v>
      </c>
      <c r="P17" s="47">
        <v>331</v>
      </c>
      <c r="Q17" s="49"/>
      <c r="R17" s="52" t="s">
        <v>36</v>
      </c>
    </row>
    <row r="18" spans="1:18" s="13" customFormat="1" ht="18" customHeight="1">
      <c r="A18" s="54"/>
      <c r="B18" s="54"/>
      <c r="C18" s="54"/>
      <c r="D18" s="54"/>
      <c r="E18" s="55"/>
      <c r="F18" s="56"/>
      <c r="G18" s="57"/>
      <c r="H18" s="55"/>
      <c r="I18" s="56"/>
      <c r="J18" s="57"/>
      <c r="K18" s="54"/>
      <c r="L18" s="56"/>
      <c r="M18" s="54"/>
      <c r="N18" s="55"/>
      <c r="O18" s="56"/>
      <c r="P18" s="57"/>
      <c r="Q18" s="54"/>
      <c r="R18" s="54"/>
    </row>
    <row r="19" spans="1:18" s="13" customFormat="1" ht="4.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1:18" s="13" customFormat="1" ht="15" customHeight="1">
      <c r="A20" s="58" t="s">
        <v>37</v>
      </c>
      <c r="F20" s="58"/>
      <c r="G20" s="58"/>
      <c r="H20" s="58"/>
      <c r="I20" s="58"/>
      <c r="J20" s="58"/>
      <c r="K20" s="58" t="s">
        <v>38</v>
      </c>
      <c r="L20" s="58"/>
      <c r="M20" s="58"/>
      <c r="N20" s="58"/>
      <c r="O20" s="58"/>
      <c r="P20" s="58"/>
      <c r="Q20" s="58"/>
      <c r="R20" s="58"/>
    </row>
    <row r="21" spans="1:18" s="13" customFormat="1" ht="15" customHeight="1">
      <c r="A21" s="58" t="s">
        <v>39</v>
      </c>
      <c r="F21" s="58"/>
      <c r="G21" s="58"/>
      <c r="H21" s="58"/>
      <c r="I21" s="58"/>
      <c r="J21" s="58"/>
      <c r="K21" s="58" t="s">
        <v>40</v>
      </c>
      <c r="L21" s="58"/>
      <c r="M21" s="58"/>
      <c r="N21" s="58"/>
      <c r="O21" s="58"/>
      <c r="P21" s="58"/>
      <c r="Q21" s="58"/>
      <c r="R21" s="58"/>
    </row>
    <row r="22" spans="1:18" ht="15" customHeight="1">
      <c r="A22" s="58" t="s">
        <v>41</v>
      </c>
      <c r="B22" s="58"/>
      <c r="C22" s="58"/>
      <c r="D22" s="58"/>
      <c r="E22" s="58"/>
      <c r="K22" s="58" t="s">
        <v>42</v>
      </c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7" right="0.7" top="0.75" bottom="0.75" header="0.3" footer="0.3"/>
  <pageSetup paperSize="9" scale="96" orientation="landscape" horizontalDpi="0" verticalDpi="0" r:id="rId1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2020-11-09T09:06:52Z</dcterms:created>
  <dcterms:modified xsi:type="dcterms:W3CDTF">2020-11-09T09:07:07Z</dcterms:modified>
</cp:coreProperties>
</file>