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31 9 2562\15\"/>
    </mc:Choice>
  </mc:AlternateContent>
  <bookViews>
    <workbookView xWindow="6045" yWindow="255" windowWidth="5370" windowHeight="5535" firstSheet="1" activeTab="5"/>
  </bookViews>
  <sheets>
    <sheet name="T-15.1พ.ศ.  2561" sheetId="1" r:id="rId1"/>
    <sheet name="T-15.2พ.ศ. 2561" sheetId="2" r:id="rId2"/>
    <sheet name="T-15.3พ.ศ. 2561" sheetId="3" r:id="rId3"/>
    <sheet name="T-15.4พ.ศ.2559 " sheetId="4" r:id="rId4"/>
    <sheet name="T-15.5 พ.ศ.2559" sheetId="5" r:id="rId5"/>
    <sheet name="T-15.6 2561" sheetId="6" r:id="rId6"/>
    <sheet name="T-15.7 2561" sheetId="9" r:id="rId7"/>
    <sheet name="   " sheetId="8" r:id="rId8"/>
  </sheets>
  <definedNames>
    <definedName name="_xlnm.Print_Titles" localSheetId="7">'   '!$A$1:$A$65522</definedName>
  </definedNames>
  <calcPr calcId="162913"/>
</workbook>
</file>

<file path=xl/calcChain.xml><?xml version="1.0" encoding="utf-8"?>
<calcChain xmlns="http://schemas.openxmlformats.org/spreadsheetml/2006/main">
  <c r="J9" i="9" l="1"/>
  <c r="J8" i="9"/>
  <c r="I22" i="9"/>
  <c r="I11" i="9" s="1"/>
  <c r="I7" i="9"/>
  <c r="I7" i="1"/>
  <c r="F7" i="9" l="1"/>
  <c r="E11" i="9"/>
  <c r="F11" i="9"/>
  <c r="G11" i="9"/>
  <c r="H11" i="9"/>
  <c r="B7" i="8"/>
  <c r="B29" i="8"/>
  <c r="G9" i="5"/>
  <c r="H9" i="5"/>
  <c r="J9" i="5"/>
  <c r="K9" i="5"/>
  <c r="L9" i="5"/>
  <c r="F10" i="5"/>
  <c r="I10" i="5"/>
  <c r="F11" i="5"/>
  <c r="I11" i="5"/>
  <c r="G12" i="5"/>
  <c r="H12" i="5"/>
  <c r="J12" i="5"/>
  <c r="K12" i="5"/>
  <c r="L12" i="5"/>
  <c r="F13" i="5"/>
  <c r="F12" i="5" s="1"/>
  <c r="I13" i="5"/>
  <c r="I12" i="5" s="1"/>
  <c r="G14" i="5"/>
  <c r="H14" i="5"/>
  <c r="J14" i="5"/>
  <c r="K14" i="5"/>
  <c r="L14" i="5"/>
  <c r="F15" i="5"/>
  <c r="I15" i="5"/>
  <c r="F16" i="5"/>
  <c r="I16" i="5"/>
  <c r="F17" i="5"/>
  <c r="G17" i="5"/>
  <c r="H17" i="5"/>
  <c r="J17" i="5"/>
  <c r="K17" i="5"/>
  <c r="L17" i="5"/>
  <c r="F18" i="5"/>
  <c r="I18" i="5"/>
  <c r="I17" i="5" s="1"/>
  <c r="G19" i="5"/>
  <c r="H19" i="5"/>
  <c r="I19" i="5"/>
  <c r="J19" i="5"/>
  <c r="K19" i="5"/>
  <c r="L19" i="5"/>
  <c r="F20" i="5"/>
  <c r="I20" i="5"/>
  <c r="F21" i="5"/>
  <c r="I21" i="5"/>
  <c r="G22" i="5"/>
  <c r="H22" i="5"/>
  <c r="J22" i="5"/>
  <c r="K22" i="5"/>
  <c r="L22" i="5"/>
  <c r="F23" i="5"/>
  <c r="I23" i="5"/>
  <c r="F24" i="5"/>
  <c r="F22" i="5" s="1"/>
  <c r="I24" i="5"/>
  <c r="G34" i="5"/>
  <c r="H34" i="5"/>
  <c r="J34" i="5"/>
  <c r="K34" i="5"/>
  <c r="F35" i="5"/>
  <c r="F37" i="5"/>
  <c r="G38" i="5"/>
  <c r="J38" i="5"/>
  <c r="F39" i="5"/>
  <c r="F41" i="5"/>
  <c r="G41" i="5"/>
  <c r="H41" i="5"/>
  <c r="H40" i="5" s="1"/>
  <c r="H38" i="5" s="1"/>
  <c r="J41" i="5"/>
  <c r="K41" i="5"/>
  <c r="K40" i="5" s="1"/>
  <c r="L41" i="5"/>
  <c r="L40" i="5" s="1"/>
  <c r="L39" i="5" s="1"/>
  <c r="I39" i="5" s="1"/>
  <c r="F42" i="5"/>
  <c r="I42" i="5"/>
  <c r="I41" i="5" s="1"/>
  <c r="G43" i="5"/>
  <c r="H43" i="5"/>
  <c r="J43" i="5"/>
  <c r="K43" i="5"/>
  <c r="L43" i="5"/>
  <c r="F44" i="5"/>
  <c r="I44" i="5"/>
  <c r="F45" i="5"/>
  <c r="I45" i="5"/>
  <c r="F46" i="5"/>
  <c r="I46" i="5"/>
  <c r="I43" i="5" s="1"/>
  <c r="K38" i="5" l="1"/>
  <c r="I40" i="5"/>
  <c r="I22" i="5"/>
  <c r="I14" i="5"/>
  <c r="I9" i="5"/>
  <c r="F14" i="5"/>
  <c r="F9" i="5"/>
  <c r="L38" i="5"/>
  <c r="L37" i="5" s="1"/>
  <c r="I38" i="5"/>
  <c r="F40" i="5"/>
  <c r="F38" i="5" s="1"/>
  <c r="H8" i="5"/>
  <c r="K8" i="5"/>
  <c r="F43" i="5"/>
  <c r="F19" i="5"/>
  <c r="G8" i="5"/>
  <c r="F34" i="5"/>
  <c r="J8" i="5"/>
  <c r="B5" i="8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L36" i="5" l="1"/>
  <c r="I37" i="5"/>
  <c r="F8" i="5"/>
  <c r="L35" i="5" l="1"/>
  <c r="I36" i="5"/>
  <c r="I35" i="5" l="1"/>
  <c r="I34" i="5" s="1"/>
  <c r="I8" i="5" s="1"/>
  <c r="L34" i="5"/>
  <c r="L8" i="5" s="1"/>
</calcChain>
</file>

<file path=xl/sharedStrings.xml><?xml version="1.0" encoding="utf-8"?>
<sst xmlns="http://schemas.openxmlformats.org/spreadsheetml/2006/main" count="774" uniqueCount="380">
  <si>
    <t xml:space="preserve">  Source:   Nakhon Ratchasima  Provincial Transport  Office</t>
  </si>
  <si>
    <t xml:space="preserve">      ที่มา:   สำนักงานขนส่งจังหวัดนครราชสีมา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</si>
  <si>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</si>
  <si>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</si>
  <si>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</si>
  <si>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</si>
  <si>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</si>
  <si>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</si>
  <si>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</si>
  <si>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</si>
  <si>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</si>
  <si>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</si>
  <si>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</si>
  <si>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</si>
  <si>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</si>
  <si>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</si>
  <si>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</si>
  <si>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</si>
  <si>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</si>
  <si>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</si>
  <si>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</si>
  <si>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</si>
  <si>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</si>
  <si>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</si>
  <si>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</si>
  <si>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</si>
  <si>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</si>
  <si>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</si>
  <si>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</si>
  <si>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</si>
  <si>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</si>
  <si>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</si>
  <si>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</si>
  <si>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</si>
  <si>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</si>
  <si>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</si>
  <si>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</si>
  <si>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</si>
  <si>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</si>
  <si>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</si>
  <si>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</si>
  <si>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</si>
  <si>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</si>
  <si>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Type of vehicle</t>
  </si>
  <si>
    <t xml:space="preserve">2559 </t>
  </si>
  <si>
    <t xml:space="preserve">2558 </t>
  </si>
  <si>
    <t>2557</t>
  </si>
  <si>
    <t>2556</t>
  </si>
  <si>
    <t>ประเภทรถ</t>
  </si>
  <si>
    <t>Table 15.1</t>
  </si>
  <si>
    <t>ตาราง 15.1</t>
  </si>
  <si>
    <t xml:space="preserve">  Source:  Nakhon  Ratchasima  Provincial Transport  Office</t>
  </si>
  <si>
    <t>รถจักรยานยนต์ส่วนบุคคล</t>
  </si>
  <si>
    <t>2558</t>
  </si>
  <si>
    <t>Table 15.2</t>
  </si>
  <si>
    <t>ตาราง 15.2</t>
  </si>
  <si>
    <t xml:space="preserve">  Source:   Nakhon Ratchasima   Provincial Transport Office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</si>
  <si>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</si>
  <si>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</si>
  <si>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</si>
  <si>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</si>
  <si>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</si>
  <si>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</si>
  <si>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</si>
  <si>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</si>
  <si>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</si>
  <si>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</si>
  <si>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</si>
  <si>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</si>
  <si>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</si>
  <si>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</si>
  <si>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</si>
  <si>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</si>
  <si>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Table 15.3</t>
  </si>
  <si>
    <t>ตาราง 15.3</t>
  </si>
  <si>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</si>
  <si>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</si>
  <si>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</si>
  <si>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</si>
  <si>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</si>
  <si>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</si>
  <si>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</si>
  <si>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</si>
  <si>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</si>
  <si>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</si>
  <si>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</si>
  <si>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</si>
  <si>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</si>
  <si>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</si>
  <si>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</si>
  <si>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</si>
  <si>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</si>
  <si>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</si>
  <si>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</si>
  <si>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</si>
  <si>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</si>
  <si>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</si>
  <si>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</si>
  <si>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</si>
  <si>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</si>
  <si>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</si>
  <si>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</si>
  <si>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</si>
  <si>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</si>
  <si>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</si>
  <si>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</si>
  <si>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</si>
  <si>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</si>
  <si>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</si>
  <si>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</si>
  <si>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</si>
  <si>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</si>
  <si>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</si>
  <si>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</si>
  <si>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</si>
  <si>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</si>
  <si>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</si>
  <si>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</si>
  <si>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</si>
  <si>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</si>
  <si>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</si>
  <si>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</si>
  <si>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</si>
  <si>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</si>
  <si>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</si>
  <si>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</si>
  <si>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</si>
  <si>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</si>
  <si>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</si>
  <si>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</si>
  <si>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</si>
  <si>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</si>
  <si>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</si>
  <si>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</si>
  <si>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</si>
  <si>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</si>
  <si>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</si>
  <si>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</si>
  <si>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</si>
  <si>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</si>
  <si>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</si>
  <si>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</si>
  <si>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</si>
  <si>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</si>
  <si>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</si>
  <si>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</si>
  <si>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</si>
  <si>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</si>
  <si>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</si>
  <si>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</si>
  <si>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</si>
  <si>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</si>
  <si>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</si>
  <si>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</si>
  <si>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</si>
  <si>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</si>
  <si>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</si>
  <si>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</si>
  <si>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</si>
  <si>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</si>
  <si>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</si>
  <si>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</si>
  <si>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</si>
  <si>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</si>
  <si>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</si>
  <si>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</si>
  <si>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</si>
  <si>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</si>
  <si>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</si>
  <si>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</si>
  <si>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</si>
  <si>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</si>
  <si>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</si>
  <si>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</si>
  <si>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</si>
  <si>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</si>
  <si>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</si>
  <si>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</si>
  <si>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</si>
  <si>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</si>
  <si>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</si>
  <si>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</si>
  <si>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</si>
  <si>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</si>
  <si>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</si>
  <si>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</si>
  <si>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</si>
  <si>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</si>
  <si>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</si>
  <si>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</si>
  <si>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</si>
  <si>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</si>
  <si>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</si>
  <si>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</si>
  <si>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</si>
  <si>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</si>
  <si>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</si>
  <si>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</si>
  <si>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</si>
  <si>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</si>
  <si>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</si>
  <si>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</si>
  <si>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</si>
  <si>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</si>
  <si>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</si>
  <si>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</si>
  <si>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</si>
  <si>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</si>
  <si>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</si>
  <si>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</si>
  <si>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</si>
  <si>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</si>
  <si>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</si>
  <si>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</si>
  <si>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</si>
  <si>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</si>
  <si>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</si>
  <si>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</si>
  <si>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</si>
  <si>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</si>
  <si>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</si>
  <si>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</si>
  <si>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</si>
  <si>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</si>
  <si>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</si>
  <si>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</si>
  <si>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</si>
  <si>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</si>
  <si>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</si>
  <si>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</si>
  <si>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</si>
  <si>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</si>
  <si>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</si>
  <si>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</si>
  <si>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</si>
  <si>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</si>
  <si>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</si>
  <si>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</si>
  <si>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</si>
  <si>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</si>
  <si>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</si>
  <si>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</si>
  <si>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</si>
  <si>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Freight  revenue  (Baht)</t>
  </si>
  <si>
    <t>Quantity goods carried  (Ton)</t>
  </si>
  <si>
    <t>กรุงเทพฯ(กม.)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</si>
  <si>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</si>
  <si>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</si>
  <si>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</si>
  <si>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</si>
  <si>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Table 15.5</t>
  </si>
  <si>
    <t>ปริมาณ และรายได้จากการโดยสารทางรถไฟ จำแนกตามสถานี เป็นรายอำเภอ พ.ศ. 2559  (ต่อ)</t>
  </si>
  <si>
    <t>ตาราง 15.5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</si>
  <si>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</si>
  <si>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</si>
  <si>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</si>
  <si>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</si>
  <si>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</si>
  <si>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</si>
  <si>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</si>
  <si>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</si>
  <si>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</si>
  <si>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</si>
  <si>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</si>
  <si>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</si>
  <si>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</si>
  <si>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</si>
  <si>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</si>
  <si>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</si>
  <si>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Transit</t>
  </si>
  <si>
    <t>Departure - Arrival</t>
  </si>
  <si>
    <t>เข้า</t>
  </si>
  <si>
    <t>ออก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</si>
  <si>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</si>
  <si>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</si>
  <si>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</si>
  <si>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</si>
  <si>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</si>
  <si>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</si>
  <si>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</si>
  <si>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</si>
  <si>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</si>
  <si>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</si>
  <si>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</si>
  <si>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</si>
  <si>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</si>
  <si>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</si>
  <si>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</si>
  <si>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</si>
  <si>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</si>
  <si>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</si>
  <si>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</si>
  <si>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</si>
  <si>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</si>
  <si>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</si>
  <si>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</si>
  <si>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</si>
  <si>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</si>
  <si>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</si>
  <si>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</si>
  <si>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</si>
  <si>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</si>
  <si>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</si>
  <si>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</si>
  <si>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</si>
  <si>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</si>
  <si>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</si>
  <si>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</si>
  <si>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</si>
  <si>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</si>
  <si>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</si>
  <si>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</si>
  <si>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</si>
  <si>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</si>
  <si>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</si>
  <si>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</si>
  <si>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</si>
  <si>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</si>
  <si>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</si>
  <si>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</si>
  <si>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</si>
  <si>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Road traffic accidents</t>
  </si>
  <si>
    <t>อุบัติเหตุการจราจรทางบก</t>
  </si>
  <si>
    <t>Table 15.7</t>
  </si>
  <si>
    <t>ตาราง 15.7</t>
  </si>
  <si>
    <t>2560</t>
  </si>
  <si>
    <t>(2017)</t>
  </si>
  <si>
    <t>กลุ่มสถิติการขนส่ง  กองแผนงาน  กรมการขนส่งทางบก (Transport Statistics Sub-Division, Planning Division , Department of Land Transport)</t>
  </si>
  <si>
    <t xml:space="preserve">    โดยรถขนาดเล็ก Small Rural Bus</t>
  </si>
  <si>
    <t xml:space="preserve">                  - ส่วนบุคคล Private Truck</t>
  </si>
  <si>
    <t xml:space="preserve">    แยกเป็น - ไม่ประจำทาง Non Fixed Route Truck</t>
  </si>
  <si>
    <t xml:space="preserve">    รวมรถบรรทุก Truck : Total</t>
  </si>
  <si>
    <t xml:space="preserve">                  - ส่วนบุคคล Private Bus</t>
  </si>
  <si>
    <t xml:space="preserve">                  - ไม่ประจำทาง Non Fixed Route Bus</t>
  </si>
  <si>
    <t xml:space="preserve">    แยกเป็น - ประจำทาง Fixed Route Bus</t>
  </si>
  <si>
    <t xml:space="preserve">    รวมรถโดยสาร Bus : Total</t>
  </si>
  <si>
    <t>Total Vehicle under Land Transport Act</t>
  </si>
  <si>
    <t xml:space="preserve">  ข. รวมรถตามกฎหมายว่าด้วยการขนส่งทางบก   </t>
  </si>
  <si>
    <t xml:space="preserve">    รย.17 รถจักรยานยนต์สาธารณะ Public Motorcycle</t>
  </si>
  <si>
    <t xml:space="preserve">    รย.16 รถพ่วง Automobile Trailer</t>
  </si>
  <si>
    <t xml:space="preserve">    รย.15 รถใช้งานเกษตรกรรม Farm Vehicle</t>
  </si>
  <si>
    <t xml:space="preserve">    รย.14 รถบดถนน Road Roller</t>
  </si>
  <si>
    <t xml:space="preserve">    รย.13 รถแทรกเตอร์ Tractor</t>
  </si>
  <si>
    <t xml:space="preserve">   รย.12 รถจักรยานยนต์ส่วนบุคคล Motorcycle</t>
  </si>
  <si>
    <t xml:space="preserve">    รย.11 รถยนต์บริการให้เช่า Car For Hire</t>
  </si>
  <si>
    <t xml:space="preserve">    รย.10 รถยนต์บริการทัศนาจร Tour Taxi</t>
  </si>
  <si>
    <t xml:space="preserve">    รย. 9 รถยนต์บริการธุรกิจ Hotel Taxi</t>
  </si>
  <si>
    <t xml:space="preserve">    รย. 8 รถยนต์รับจ้างสามล้อ Motortricycle Taxi (Tuk Tuk)</t>
  </si>
  <si>
    <t xml:space="preserve">    รย. 7 รถยนต์สี่ล้อเล็กรับจ้าง Fixed Route Taxi</t>
  </si>
  <si>
    <t xml:space="preserve">                 - ไม่ระบุ</t>
  </si>
  <si>
    <t xml:space="preserve">                 - นิติบุคคล</t>
  </si>
  <si>
    <t xml:space="preserve">                 - บุคคลธรรมดา</t>
  </si>
  <si>
    <t xml:space="preserve">    รย. 6 รถยนต์รับจ้างบรรทุกคนโดยสารไม่เกิน 7 คน Urban Taxi</t>
  </si>
  <si>
    <t xml:space="preserve">    รย. 5 รถยนต์รับจ้างระหว่างจังหวัด Interprovincial Taxi</t>
  </si>
  <si>
    <t xml:space="preserve">    รย. 4 รถยนต์สามล้อส่วนบุคคล Motortricycle</t>
  </si>
  <si>
    <t xml:space="preserve">    รย. 3 รถยนต์บรรทุกส่วนบุคคล Van &amp; Pick Up</t>
  </si>
  <si>
    <t xml:space="preserve">    รย. 2 รถยนต์นั่งส่วนบุคคลเกิน 7 คน Microbus &amp; Passenger Van</t>
  </si>
  <si>
    <t xml:space="preserve">    รย. 1 รถยนต์นั่งส่วนบุคคลไม่เกิน 7 คน Sedan (Not more than 7 Pass.)</t>
  </si>
  <si>
    <t>Total Vehicle under Motor Vehicle Act</t>
  </si>
  <si>
    <t xml:space="preserve">  ก. รวมรถตามกฎหมายว่าด้วยรถยนต์  </t>
  </si>
  <si>
    <t xml:space="preserve">  Grand Total</t>
  </si>
  <si>
    <t xml:space="preserve">  รวมทั้งสิ้น </t>
  </si>
  <si>
    <t>(Type of Vehicle)</t>
  </si>
  <si>
    <t xml:space="preserve">ประเภทรถ </t>
  </si>
  <si>
    <t>Number of Vehicle Registered in Thailand as of 31 December 2017</t>
  </si>
  <si>
    <t>จำนวนรถที่จดทะเบียนสะสม  ณ  วันที่ 31 ธันวาคม 2560</t>
  </si>
  <si>
    <t>2561</t>
  </si>
  <si>
    <t>(2018)</t>
  </si>
  <si>
    <t>รถจดทะเบียน ตามพระราชบัญญัติรถยนต์ พ.ศ. 2522 จำแนกตามประเภทรถ พ.ศ. 2557-2561</t>
  </si>
  <si>
    <t>Vehicle Registered Under Motor Vehicle Act B.E. 1979 by Type of Vehicle: 2014-2018</t>
  </si>
  <si>
    <t>รถใหม่ที่จดทะเบียนตามพระราชบัญญัติรถยนต์ พ.ศ. 2522 จำแนกตามประเภทรถ พ.ศ. 2557-2561</t>
  </si>
  <si>
    <t>New Vehicle Registered Under Motor Vehicle Act B.E. 1979 by Type of Vehicle:  2014-2018</t>
  </si>
  <si>
    <t>รถ และรถใหม่จดทะเบียนตามพระราชบัญญัติการขนส่งทางบก พ.ศ. 2522 จำแนกตามประเภทรถ พ.ศ.  2557-2561</t>
  </si>
  <si>
    <t>Vehicle and New Vehicle Registered Under Land Transport Act B.E. 1979 by Type of Vehicle:  2014-2018</t>
  </si>
  <si>
    <t>ตาราง 15.6 สถิติการขนส่งทางอากาศ พ.ศ. 2554-2561</t>
  </si>
  <si>
    <t>Table 15.6  Statistics of Air Transport: 2011-2018</t>
  </si>
  <si>
    <t>2560 (2017)</t>
  </si>
  <si>
    <t>2561 (2018)</t>
  </si>
  <si>
    <t>Road Traffic Accident Casualty and Property Damaged:  2014-2018</t>
  </si>
  <si>
    <t>อุบัติเหตุการจราจรทางบก และความเสียหาย พ.ศ. 2557-2561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</si>
</sst>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(* #,##0.0_);_(* \(#,##0.0\);_(* &quot;-&quot;_);_(@_)"/>
    <numFmt numFmtId="192" formatCode="_(* #,##0_);_(* \(#,##0\);_(* &quot;-&quot;??_);_(@_)"/>
  </numFmts>
  <fonts count="2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4"/>
      <color indexed="18"/>
      <name val="AngsanaUPC"/>
      <family val="1"/>
      <charset val="222"/>
    </font>
    <font>
      <sz val="14"/>
      <name val="CordiaUPC"/>
      <family val="2"/>
      <charset val="222"/>
    </font>
    <font>
      <sz val="12"/>
      <color indexed="10"/>
      <name val="AngsanaUPC"/>
      <family val="1"/>
      <charset val="222"/>
    </font>
    <font>
      <b/>
      <i/>
      <sz val="12"/>
      <color indexed="12"/>
      <name val="AngsanaUPC"/>
      <family val="1"/>
      <charset val="222"/>
    </font>
    <font>
      <b/>
      <sz val="14"/>
      <color indexed="18"/>
      <name val="AngsanaUPC"/>
      <family val="1"/>
      <charset val="222"/>
    </font>
    <font>
      <b/>
      <sz val="14"/>
      <color indexed="53"/>
      <name val="AngsanaUPC"/>
      <family val="1"/>
      <charset val="222"/>
    </font>
    <font>
      <sz val="14"/>
      <color indexed="62"/>
      <name val="AngsanaUPC"/>
      <family val="1"/>
    </font>
    <font>
      <b/>
      <sz val="14"/>
      <color indexed="61"/>
      <name val="AngsanaUPC"/>
      <family val="1"/>
      <charset val="222"/>
    </font>
    <font>
      <b/>
      <sz val="14"/>
      <color indexed="16"/>
      <name val="AngsanaUPC"/>
      <family val="1"/>
      <charset val="222"/>
    </font>
    <font>
      <b/>
      <sz val="16"/>
      <color indexed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/>
    <xf numFmtId="0" fontId="5" fillId="0" borderId="0" xfId="0" applyFont="1" applyBorder="1"/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3" fillId="0" borderId="7" xfId="1" quotePrefix="1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188" fontId="5" fillId="0" borderId="6" xfId="1" applyNumberFormat="1" applyFont="1" applyBorder="1" applyAlignment="1"/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41" fontId="7" fillId="0" borderId="0" xfId="1" applyNumberFormat="1" applyFont="1"/>
    <xf numFmtId="41" fontId="7" fillId="0" borderId="6" xfId="1" applyNumberFormat="1" applyFont="1" applyBorder="1"/>
    <xf numFmtId="41" fontId="7" fillId="0" borderId="7" xfId="1" applyNumberFormat="1" applyFont="1" applyBorder="1" applyAlignment="1">
      <alignment horizontal="center"/>
    </xf>
    <xf numFmtId="41" fontId="7" fillId="0" borderId="5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 applyBorder="1"/>
    <xf numFmtId="41" fontId="7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0" fillId="0" borderId="0" xfId="0" applyFont="1" applyBorder="1"/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188" fontId="3" fillId="0" borderId="0" xfId="1" applyNumberFormat="1" applyFont="1"/>
    <xf numFmtId="188" fontId="3" fillId="0" borderId="0" xfId="1" applyNumberFormat="1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4" applyFont="1" applyBorder="1"/>
    <xf numFmtId="0" fontId="2" fillId="0" borderId="0" xfId="4" applyFont="1"/>
    <xf numFmtId="0" fontId="3" fillId="0" borderId="0" xfId="4" applyFont="1" applyBorder="1"/>
    <xf numFmtId="0" fontId="3" fillId="0" borderId="0" xfId="4" applyFont="1"/>
    <xf numFmtId="0" fontId="10" fillId="0" borderId="0" xfId="4" applyFont="1" applyBorder="1"/>
    <xf numFmtId="0" fontId="10" fillId="0" borderId="0" xfId="4" applyFont="1"/>
    <xf numFmtId="0" fontId="3" fillId="0" borderId="1" xfId="4" applyFont="1" applyBorder="1"/>
    <xf numFmtId="0" fontId="3" fillId="0" borderId="2" xfId="4" applyFont="1" applyBorder="1"/>
    <xf numFmtId="0" fontId="3" fillId="0" borderId="4" xfId="4" applyFont="1" applyBorder="1"/>
    <xf numFmtId="0" fontId="3" fillId="0" borderId="3" xfId="4" applyFont="1" applyBorder="1"/>
    <xf numFmtId="0" fontId="3" fillId="0" borderId="0" xfId="4" applyFont="1" applyBorder="1" applyAlignment="1">
      <alignment horizontal="left"/>
    </xf>
    <xf numFmtId="0" fontId="3" fillId="0" borderId="5" xfId="4" applyFont="1" applyBorder="1" applyAlignment="1"/>
    <xf numFmtId="41" fontId="7" fillId="0" borderId="0" xfId="1" applyNumberFormat="1" applyFont="1" applyBorder="1" applyAlignment="1"/>
    <xf numFmtId="41" fontId="7" fillId="0" borderId="7" xfId="1" applyNumberFormat="1" applyFont="1" applyBorder="1" applyAlignment="1"/>
    <xf numFmtId="41" fontId="3" fillId="0" borderId="7" xfId="5" applyNumberFormat="1" applyFont="1" applyBorder="1" applyAlignment="1">
      <alignment horizontal="center"/>
    </xf>
    <xf numFmtId="0" fontId="3" fillId="0" borderId="6" xfId="4" applyFont="1" applyBorder="1" applyAlignment="1"/>
    <xf numFmtId="0" fontId="3" fillId="0" borderId="0" xfId="4" applyFont="1" applyBorder="1" applyAlignment="1"/>
    <xf numFmtId="0" fontId="5" fillId="0" borderId="0" xfId="4" applyFont="1" applyBorder="1"/>
    <xf numFmtId="0" fontId="2" fillId="0" borderId="5" xfId="4" applyFont="1" applyFill="1" applyBorder="1" applyAlignment="1">
      <alignment horizontal="left"/>
    </xf>
    <xf numFmtId="41" fontId="3" fillId="0" borderId="0" xfId="5" applyNumberFormat="1" applyFont="1" applyBorder="1" applyAlignment="1">
      <alignment horizontal="center"/>
    </xf>
    <xf numFmtId="41" fontId="3" fillId="0" borderId="6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right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11" fillId="0" borderId="0" xfId="4" applyFont="1" applyFill="1"/>
    <xf numFmtId="0" fontId="3" fillId="0" borderId="5" xfId="4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41" fontId="10" fillId="0" borderId="0" xfId="5" applyNumberFormat="1" applyFont="1" applyFill="1" applyBorder="1" applyAlignment="1" applyProtection="1">
      <alignment horizontal="right"/>
    </xf>
    <xf numFmtId="0" fontId="9" fillId="0" borderId="5" xfId="4" applyFont="1" applyFill="1" applyBorder="1" applyAlignment="1">
      <alignment horizontal="left"/>
    </xf>
    <xf numFmtId="0" fontId="11" fillId="0" borderId="0" xfId="4" applyFont="1" applyFill="1" applyBorder="1" applyAlignment="1"/>
    <xf numFmtId="189" fontId="3" fillId="0" borderId="7" xfId="5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8" xfId="4" applyFont="1" applyBorder="1"/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Border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88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left"/>
    </xf>
    <xf numFmtId="41" fontId="3" fillId="0" borderId="7" xfId="5" applyNumberFormat="1" applyFont="1" applyBorder="1" applyAlignment="1">
      <alignment horizontal="left"/>
    </xf>
    <xf numFmtId="41" fontId="3" fillId="0" borderId="0" xfId="5" applyNumberFormat="1" applyFont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41" fontId="10" fillId="0" borderId="7" xfId="5" applyNumberFormat="1" applyFont="1" applyFill="1" applyBorder="1" applyAlignment="1" applyProtection="1">
      <alignment horizontal="right"/>
    </xf>
    <xf numFmtId="41" fontId="16" fillId="0" borderId="0" xfId="5" applyNumberFormat="1" applyFont="1" applyFill="1" applyBorder="1" applyAlignment="1" applyProtection="1">
      <alignment horizontal="right"/>
    </xf>
    <xf numFmtId="0" fontId="3" fillId="0" borderId="0" xfId="4" applyFont="1" applyAlignment="1"/>
    <xf numFmtId="0" fontId="8" fillId="0" borderId="0" xfId="4" applyFont="1" applyFill="1" applyBorder="1" applyAlignment="1">
      <alignment horizontal="left" vertical="center"/>
    </xf>
    <xf numFmtId="187" fontId="16" fillId="0" borderId="11" xfId="5" applyNumberFormat="1" applyFont="1" applyFill="1" applyBorder="1" applyAlignment="1" applyProtection="1">
      <alignment horizontal="right"/>
    </xf>
    <xf numFmtId="191" fontId="16" fillId="0" borderId="0" xfId="5" applyNumberFormat="1" applyFont="1" applyFill="1" applyBorder="1" applyAlignment="1" applyProtection="1">
      <alignment horizontal="right"/>
    </xf>
    <xf numFmtId="0" fontId="2" fillId="0" borderId="0" xfId="6" applyFont="1" applyBorder="1"/>
    <xf numFmtId="0" fontId="2" fillId="0" borderId="0" xfId="6" applyFont="1"/>
    <xf numFmtId="0" fontId="10" fillId="0" borderId="0" xfId="6" applyFont="1" applyBorder="1"/>
    <xf numFmtId="0" fontId="10" fillId="0" borderId="0" xfId="6" applyFont="1"/>
    <xf numFmtId="0" fontId="3" fillId="0" borderId="0" xfId="6" applyFont="1" applyBorder="1"/>
    <xf numFmtId="0" fontId="3" fillId="0" borderId="0" xfId="6" applyFont="1"/>
    <xf numFmtId="0" fontId="3" fillId="0" borderId="1" xfId="6" applyFont="1" applyBorder="1"/>
    <xf numFmtId="41" fontId="3" fillId="0" borderId="5" xfId="6" applyNumberFormat="1" applyFont="1" applyBorder="1" applyAlignment="1">
      <alignment horizontal="center"/>
    </xf>
    <xf numFmtId="41" fontId="3" fillId="0" borderId="7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188" fontId="3" fillId="0" borderId="7" xfId="5" applyNumberFormat="1" applyFont="1" applyBorder="1" applyAlignment="1"/>
    <xf numFmtId="0" fontId="3" fillId="0" borderId="0" xfId="6" applyFont="1" applyBorder="1" applyAlignment="1">
      <alignment horizontal="left"/>
    </xf>
    <xf numFmtId="41" fontId="3" fillId="0" borderId="5" xfId="6" applyNumberFormat="1" applyFont="1" applyBorder="1" applyAlignment="1">
      <alignment horizontal="right"/>
    </xf>
    <xf numFmtId="0" fontId="3" fillId="0" borderId="0" xfId="6" applyFont="1" applyBorder="1" applyAlignment="1"/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 shrinkToFit="1"/>
    </xf>
    <xf numFmtId="0" fontId="3" fillId="0" borderId="2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shrinkToFit="1"/>
    </xf>
    <xf numFmtId="0" fontId="3" fillId="0" borderId="11" xfId="6" applyFont="1" applyBorder="1" applyAlignment="1">
      <alignment horizontal="center"/>
    </xf>
    <xf numFmtId="0" fontId="3" fillId="0" borderId="8" xfId="6" applyFont="1" applyBorder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5" xfId="0" applyFont="1" applyBorder="1" applyAlignment="1"/>
    <xf numFmtId="188" fontId="10" fillId="0" borderId="6" xfId="3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188" fontId="10" fillId="0" borderId="7" xfId="3" applyNumberFormat="1" applyFont="1" applyBorder="1" applyAlignment="1">
      <alignment horizont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16" fillId="0" borderId="5" xfId="0" applyFont="1" applyBorder="1" applyAlignment="1"/>
    <xf numFmtId="188" fontId="16" fillId="0" borderId="6" xfId="3" applyNumberFormat="1" applyFont="1" applyBorder="1" applyAlignment="1">
      <alignment horizontal="center" wrapText="1"/>
    </xf>
    <xf numFmtId="188" fontId="16" fillId="0" borderId="7" xfId="3" applyNumberFormat="1" applyFont="1" applyBorder="1" applyAlignment="1">
      <alignment horizontal="center" wrapText="1"/>
    </xf>
    <xf numFmtId="0" fontId="16" fillId="0" borderId="0" xfId="0" applyFont="1" applyBorder="1" applyAlignment="1"/>
    <xf numFmtId="0" fontId="16" fillId="0" borderId="5" xfId="0" applyFont="1" applyBorder="1" applyAlignment="1">
      <alignment horizontal="left"/>
    </xf>
    <xf numFmtId="188" fontId="16" fillId="0" borderId="7" xfId="3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88" fontId="10" fillId="0" borderId="7" xfId="3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188" fontId="16" fillId="0" borderId="11" xfId="3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0" fillId="0" borderId="4" xfId="0" quotePrefix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18" fillId="0" borderId="0" xfId="7" applyFont="1"/>
    <xf numFmtId="192" fontId="20" fillId="0" borderId="0" xfId="8" applyNumberFormat="1" applyFont="1"/>
    <xf numFmtId="192" fontId="21" fillId="0" borderId="0" xfId="8" applyNumberFormat="1" applyFont="1"/>
    <xf numFmtId="0" fontId="22" fillId="0" borderId="0" xfId="7" applyFont="1"/>
    <xf numFmtId="192" fontId="22" fillId="0" borderId="4" xfId="8" applyNumberFormat="1" applyFont="1" applyBorder="1" applyAlignment="1">
      <alignment horizontal="right" vertical="distributed" indent="1"/>
    </xf>
    <xf numFmtId="0" fontId="22" fillId="0" borderId="4" xfId="7" applyFont="1" applyBorder="1"/>
    <xf numFmtId="0" fontId="18" fillId="0" borderId="7" xfId="7" applyFont="1" applyBorder="1"/>
    <xf numFmtId="192" fontId="18" fillId="0" borderId="6" xfId="8" applyNumberFormat="1" applyFont="1" applyBorder="1"/>
    <xf numFmtId="0" fontId="18" fillId="0" borderId="7" xfId="7" applyFont="1" applyBorder="1" applyAlignment="1">
      <alignment horizontal="left"/>
    </xf>
    <xf numFmtId="192" fontId="22" fillId="0" borderId="6" xfId="8" applyNumberFormat="1" applyFont="1" applyBorder="1"/>
    <xf numFmtId="0" fontId="22" fillId="0" borderId="7" xfId="7" quotePrefix="1" applyFont="1" applyBorder="1" applyAlignment="1">
      <alignment horizontal="left"/>
    </xf>
    <xf numFmtId="192" fontId="18" fillId="0" borderId="7" xfId="8" applyNumberFormat="1" applyFont="1" applyBorder="1"/>
    <xf numFmtId="0" fontId="22" fillId="0" borderId="7" xfId="7" applyFont="1" applyBorder="1"/>
    <xf numFmtId="192" fontId="18" fillId="2" borderId="7" xfId="8" applyNumberFormat="1" applyFont="1" applyFill="1" applyBorder="1"/>
    <xf numFmtId="0" fontId="23" fillId="2" borderId="7" xfId="7" applyFont="1" applyFill="1" applyBorder="1" applyAlignment="1">
      <alignment horizontal="left" indent="1"/>
    </xf>
    <xf numFmtId="192" fontId="23" fillId="2" borderId="7" xfId="8" applyNumberFormat="1" applyFont="1" applyFill="1" applyBorder="1"/>
    <xf numFmtId="0" fontId="23" fillId="2" borderId="7" xfId="7" applyFont="1" applyFill="1" applyBorder="1"/>
    <xf numFmtId="192" fontId="24" fillId="0" borderId="7" xfId="8" applyNumberFormat="1" applyFont="1" applyBorder="1" applyAlignment="1">
      <alignment horizontal="right" vertical="distributed" indent="1"/>
    </xf>
    <xf numFmtId="0" fontId="18" fillId="0" borderId="7" xfId="7" quotePrefix="1" applyFont="1" applyBorder="1" applyAlignment="1">
      <alignment horizontal="left"/>
    </xf>
    <xf numFmtId="0" fontId="23" fillId="0" borderId="0" xfId="7" applyFont="1"/>
    <xf numFmtId="192" fontId="23" fillId="2" borderId="6" xfId="8" applyNumberFormat="1" applyFont="1" applyFill="1" applyBorder="1"/>
    <xf numFmtId="0" fontId="25" fillId="0" borderId="0" xfId="7" applyFont="1"/>
    <xf numFmtId="0" fontId="25" fillId="0" borderId="7" xfId="7" applyFont="1" applyBorder="1" applyAlignment="1">
      <alignment horizontal="left"/>
    </xf>
    <xf numFmtId="192" fontId="26" fillId="0" borderId="6" xfId="8" applyNumberFormat="1" applyFont="1" applyBorder="1"/>
    <xf numFmtId="0" fontId="25" fillId="0" borderId="1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22" fillId="3" borderId="3" xfId="7" applyFont="1" applyFill="1" applyBorder="1" applyAlignment="1">
      <alignment horizontal="center" vertical="center" wrapText="1"/>
    </xf>
    <xf numFmtId="0" fontId="22" fillId="3" borderId="4" xfId="7" applyFont="1" applyFill="1" applyBorder="1" applyAlignment="1">
      <alignment horizontal="center" vertical="center"/>
    </xf>
    <xf numFmtId="0" fontId="22" fillId="3" borderId="10" xfId="7" applyFont="1" applyFill="1" applyBorder="1" applyAlignment="1">
      <alignment horizontal="center" vertical="center" wrapText="1"/>
    </xf>
    <xf numFmtId="0" fontId="22" fillId="3" borderId="11" xfId="7" applyFont="1" applyFill="1" applyBorder="1" applyAlignment="1">
      <alignment horizontal="center" vertical="center"/>
    </xf>
    <xf numFmtId="192" fontId="27" fillId="0" borderId="0" xfId="8" applyNumberFormat="1" applyFont="1" applyAlignment="1"/>
    <xf numFmtId="3" fontId="16" fillId="0" borderId="11" xfId="0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6" applyFont="1" applyAlignment="1"/>
    <xf numFmtId="0" fontId="3" fillId="0" borderId="0" xfId="6" applyFont="1" applyAlignment="1"/>
    <xf numFmtId="0" fontId="3" fillId="0" borderId="2" xfId="6" applyFont="1" applyBorder="1" applyAlignment="1">
      <alignment horizontal="center" vertical="center"/>
    </xf>
    <xf numFmtId="0" fontId="5" fillId="0" borderId="5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188" fontId="5" fillId="0" borderId="5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11" xfId="1" applyNumberFormat="1" applyFont="1" applyBorder="1" applyAlignment="1">
      <alignment horizontal="right"/>
    </xf>
    <xf numFmtId="188" fontId="6" fillId="0" borderId="0" xfId="0" applyNumberFormat="1" applyFont="1" applyAlignment="1"/>
    <xf numFmtId="41" fontId="5" fillId="0" borderId="5" xfId="1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6" xfId="0" applyFont="1" applyBorder="1" applyAlignment="1"/>
    <xf numFmtId="41" fontId="7" fillId="0" borderId="5" xfId="1" applyNumberFormat="1" applyFont="1" applyBorder="1" applyAlignment="1"/>
    <xf numFmtId="0" fontId="7" fillId="0" borderId="5" xfId="0" applyFont="1" applyBorder="1" applyAlignment="1">
      <alignment horizontal="left"/>
    </xf>
    <xf numFmtId="0" fontId="14" fillId="0" borderId="0" xfId="0" applyFont="1" applyFill="1" applyBorder="1" applyAlignment="1"/>
    <xf numFmtId="41" fontId="7" fillId="0" borderId="6" xfId="1" applyNumberFormat="1" applyFont="1" applyBorder="1" applyAlignment="1"/>
    <xf numFmtId="41" fontId="7" fillId="0" borderId="0" xfId="1" applyNumberFormat="1" applyFont="1" applyAlignment="1"/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0" fillId="0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5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/>
    <xf numFmtId="188" fontId="3" fillId="0" borderId="0" xfId="1" applyNumberFormat="1" applyFont="1" applyBorder="1" applyAlignment="1"/>
    <xf numFmtId="188" fontId="5" fillId="0" borderId="0" xfId="1" applyNumberFormat="1" applyFont="1" applyBorder="1" applyAlignment="1"/>
    <xf numFmtId="0" fontId="3" fillId="0" borderId="11" xfId="0" quotePrefix="1" applyFont="1" applyBorder="1" applyAlignment="1">
      <alignment horizontal="center"/>
    </xf>
    <xf numFmtId="0" fontId="5" fillId="0" borderId="11" xfId="0" applyFont="1" applyBorder="1" applyAlignment="1"/>
    <xf numFmtId="0" fontId="5" fillId="0" borderId="7" xfId="0" applyFont="1" applyBorder="1" applyAlignment="1"/>
    <xf numFmtId="188" fontId="3" fillId="0" borderId="0" xfId="0" applyNumberFormat="1" applyFont="1"/>
    <xf numFmtId="188" fontId="3" fillId="0" borderId="5" xfId="1" applyNumberFormat="1" applyFont="1" applyBorder="1" applyAlignment="1"/>
    <xf numFmtId="188" fontId="5" fillId="0" borderId="5" xfId="1" applyNumberFormat="1" applyFont="1" applyBorder="1" applyAlignment="1"/>
    <xf numFmtId="41" fontId="3" fillId="0" borderId="7" xfId="6" applyNumberFormat="1" applyFont="1" applyBorder="1" applyAlignment="1">
      <alignment horizontal="center"/>
    </xf>
    <xf numFmtId="3" fontId="16" fillId="0" borderId="7" xfId="0" applyNumberFormat="1" applyFont="1" applyBorder="1" applyAlignment="1"/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0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3" fillId="0" borderId="0" xfId="6" applyFont="1" applyBorder="1" applyAlignment="1"/>
    <xf numFmtId="0" fontId="3" fillId="0" borderId="6" xfId="6" applyFont="1" applyBorder="1" applyAlignment="1"/>
    <xf numFmtId="0" fontId="3" fillId="0" borderId="6" xfId="6" applyFont="1" applyBorder="1" applyAlignment="1">
      <alignment horizontal="center"/>
    </xf>
    <xf numFmtId="0" fontId="3" fillId="0" borderId="0" xfId="6" applyFont="1" applyAlignment="1"/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9">
    <cellStyle name="Comma" xfId="3" builtinId="3"/>
    <cellStyle name="Normal" xfId="0" builtinId="0"/>
    <cellStyle name="เครื่องหมายจุลภาค 2" xfId="1"/>
    <cellStyle name="เครื่องหมายจุลภาค 3" xfId="5"/>
    <cellStyle name="เครื่องหมายจุลภาค 4" xfId="8"/>
    <cellStyle name="ปกติ 2" xfId="2"/>
    <cellStyle name="ปกติ 2 2" xfId="6"/>
    <cellStyle name="ปกติ 3" xfId="4"/>
    <cellStyle name="ปกติ_รวมกทม.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321460</xdr:colOff>
      <xdr:row>14</xdr:row>
      <xdr:rowOff>71438</xdr:rowOff>
    </xdr:from>
    <xdr:to>
      <xdr:col>16</xdr:col>
      <xdr:colOff>154780</xdr:colOff>
      <xdr:row>28</xdr:row>
      <xdr:rowOff>15219</xdr:rowOff>
    </xdr:to>
    <xdr:grpSp>
      <xdr:nvGrpSpPr>
        <xdr:cNvPr id="14" name="Group 8"/>
        <xdr:cNvGrpSpPr/>
      </xdr:nvGrpSpPr>
      <xdr:grpSpPr>
        <a:xfrm>
          <a:off x="10417960" y="3440907"/>
          <a:ext cx="440539" cy="3134656"/>
          <a:chOff x="9487901" y="3076575"/>
          <a:chExt cx="446674" cy="3334619"/>
        </a:xfrm>
      </xdr:grpSpPr>
      <xdr:grpSp>
        <xdr:nvGrpSpPr>
          <xdr:cNvPr id="15" name="Group 5"/>
          <xdr:cNvGrpSpPr/>
        </xdr:nvGrpSpPr>
        <xdr:grpSpPr>
          <a:xfrm>
            <a:off x="9487901" y="5943600"/>
            <a:ext cx="446674" cy="467594"/>
            <a:chOff x="9478376" y="6219829"/>
            <a:chExt cx="446674" cy="467594"/>
          </a:xfrm>
        </xdr:grpSpPr>
        <xdr:sp macro="" textlink="">
          <xdr:nvSpPr>
            <xdr:cNvPr id="1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456010" y="6242195"/>
              <a:ext cx="467594" cy="42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285751</xdr:colOff>
      <xdr:row>23</xdr:row>
      <xdr:rowOff>35717</xdr:rowOff>
    </xdr:from>
    <xdr:to>
      <xdr:col>17</xdr:col>
      <xdr:colOff>4764</xdr:colOff>
      <xdr:row>27</xdr:row>
      <xdr:rowOff>209209</xdr:rowOff>
    </xdr:to>
    <xdr:sp macro="" textlink="">
      <xdr:nvSpPr>
        <xdr:cNvPr id="19" name="Chevron 18"/>
        <xdr:cNvSpPr/>
      </xdr:nvSpPr>
      <xdr:spPr>
        <a:xfrm rot="16200000">
          <a:off x="10774136" y="5977957"/>
          <a:ext cx="756899" cy="326232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504437</xdr:colOff>
      <xdr:row>23</xdr:row>
      <xdr:rowOff>97650</xdr:rowOff>
    </xdr:from>
    <xdr:to>
      <xdr:col>16</xdr:col>
      <xdr:colOff>771979</xdr:colOff>
      <xdr:row>26</xdr:row>
      <xdr:rowOff>193812</xdr:rowOff>
    </xdr:to>
    <xdr:sp macro="" textlink="">
      <xdr:nvSpPr>
        <xdr:cNvPr id="24" name="TextBox 23"/>
        <xdr:cNvSpPr txBox="1"/>
      </xdr:nvSpPr>
      <xdr:spPr>
        <a:xfrm rot="5400000">
          <a:off x="17235064" y="5834117"/>
          <a:ext cx="429537" cy="267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  <xdr:twoCellAnchor editAs="oneCell">
    <xdr:from>
      <xdr:col>13</xdr:col>
      <xdr:colOff>47624</xdr:colOff>
      <xdr:row>23</xdr:row>
      <xdr:rowOff>35718</xdr:rowOff>
    </xdr:from>
    <xdr:to>
      <xdr:col>14</xdr:col>
      <xdr:colOff>500003</xdr:colOff>
      <xdr:row>28</xdr:row>
      <xdr:rowOff>130968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3062" y="5762624"/>
          <a:ext cx="726222" cy="92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24</xdr:row>
      <xdr:rowOff>0</xdr:rowOff>
    </xdr:from>
    <xdr:to>
      <xdr:col>13</xdr:col>
      <xdr:colOff>114300</xdr:colOff>
      <xdr:row>24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152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305532</xdr:colOff>
      <xdr:row>0</xdr:row>
      <xdr:rowOff>163829</xdr:rowOff>
    </xdr:from>
    <xdr:to>
      <xdr:col>16</xdr:col>
      <xdr:colOff>201932</xdr:colOff>
      <xdr:row>10</xdr:row>
      <xdr:rowOff>80009</xdr:rowOff>
    </xdr:to>
    <xdr:grpSp>
      <xdr:nvGrpSpPr>
        <xdr:cNvPr id="7" name="Group 8"/>
        <xdr:cNvGrpSpPr/>
      </xdr:nvGrpSpPr>
      <xdr:grpSpPr>
        <a:xfrm>
          <a:off x="10116282" y="163829"/>
          <a:ext cx="506000" cy="2449830"/>
          <a:chOff x="9695481" y="66674"/>
          <a:chExt cx="384970" cy="2357006"/>
        </a:xfrm>
      </xdr:grpSpPr>
      <xdr:grpSp>
        <xdr:nvGrpSpPr>
          <xdr:cNvPr id="8" name="Group 5"/>
          <xdr:cNvGrpSpPr/>
        </xdr:nvGrpSpPr>
        <xdr:grpSpPr>
          <a:xfrm>
            <a:off x="9695481" y="66674"/>
            <a:ext cx="277195" cy="504832"/>
            <a:chOff x="10057431" y="238124"/>
            <a:chExt cx="277195" cy="504832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10027409" y="268146"/>
              <a:ext cx="337239" cy="2771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3797" y="417998"/>
              <a:ext cx="485774" cy="16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endParaRPr lang="th-TH" sz="10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56601" y="40438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15</xdr:col>
      <xdr:colOff>423807</xdr:colOff>
      <xdr:row>0</xdr:row>
      <xdr:rowOff>164651</xdr:rowOff>
    </xdr:from>
    <xdr:to>
      <xdr:col>15</xdr:col>
      <xdr:colOff>744300</xdr:colOff>
      <xdr:row>3</xdr:row>
      <xdr:rowOff>24746</xdr:rowOff>
    </xdr:to>
    <xdr:sp macro="" textlink="">
      <xdr:nvSpPr>
        <xdr:cNvPr id="13" name="TextBox 12"/>
        <xdr:cNvSpPr txBox="1"/>
      </xdr:nvSpPr>
      <xdr:spPr>
        <a:xfrm rot="5400000">
          <a:off x="16656006" y="210677"/>
          <a:ext cx="412545" cy="320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  <xdr:twoCellAnchor editAs="oneCell">
    <xdr:from>
      <xdr:col>11</xdr:col>
      <xdr:colOff>1866900</xdr:colOff>
      <xdr:row>0</xdr:row>
      <xdr:rowOff>104775</xdr:rowOff>
    </xdr:from>
    <xdr:to>
      <xdr:col>14</xdr:col>
      <xdr:colOff>142802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4775"/>
          <a:ext cx="590477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144235</xdr:colOff>
      <xdr:row>14</xdr:row>
      <xdr:rowOff>144236</xdr:rowOff>
    </xdr:from>
    <xdr:to>
      <xdr:col>18</xdr:col>
      <xdr:colOff>521425</xdr:colOff>
      <xdr:row>29</xdr:row>
      <xdr:rowOff>173062</xdr:rowOff>
    </xdr:to>
    <xdr:grpSp>
      <xdr:nvGrpSpPr>
        <xdr:cNvPr id="6" name="Group 8"/>
        <xdr:cNvGrpSpPr/>
      </xdr:nvGrpSpPr>
      <xdr:grpSpPr>
        <a:xfrm>
          <a:off x="11040835" y="3268436"/>
          <a:ext cx="377190" cy="3133976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15</xdr:col>
      <xdr:colOff>114301</xdr:colOff>
      <xdr:row>28</xdr:row>
      <xdr:rowOff>95249</xdr:rowOff>
    </xdr:from>
    <xdr:to>
      <xdr:col>16</xdr:col>
      <xdr:colOff>523802</xdr:colOff>
      <xdr:row>32</xdr:row>
      <xdr:rowOff>76078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6" y="6076949"/>
          <a:ext cx="704776" cy="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360045</xdr:colOff>
      <xdr:row>0</xdr:row>
      <xdr:rowOff>118110</xdr:rowOff>
    </xdr:from>
    <xdr:to>
      <xdr:col>23</xdr:col>
      <xdr:colOff>148590</xdr:colOff>
      <xdr:row>11</xdr:row>
      <xdr:rowOff>217170</xdr:rowOff>
    </xdr:to>
    <xdr:grpSp>
      <xdr:nvGrpSpPr>
        <xdr:cNvPr id="14" name="Group 8"/>
        <xdr:cNvGrpSpPr/>
      </xdr:nvGrpSpPr>
      <xdr:grpSpPr>
        <a:xfrm>
          <a:off x="13352145" y="118110"/>
          <a:ext cx="398145" cy="2470785"/>
          <a:chOff x="9639300" y="66675"/>
          <a:chExt cx="400050" cy="2466975"/>
        </a:xfrm>
      </xdr:grpSpPr>
      <xdr:grpSp>
        <xdr:nvGrpSpPr>
          <xdr:cNvPr id="1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22</xdr:col>
      <xdr:colOff>38100</xdr:colOff>
      <xdr:row>55</xdr:row>
      <xdr:rowOff>213360</xdr:rowOff>
    </xdr:from>
    <xdr:to>
      <xdr:col>22</xdr:col>
      <xdr:colOff>548640</xdr:colOff>
      <xdr:row>68</xdr:row>
      <xdr:rowOff>85725</xdr:rowOff>
    </xdr:to>
    <xdr:grpSp>
      <xdr:nvGrpSpPr>
        <xdr:cNvPr id="19" name="Group 8"/>
        <xdr:cNvGrpSpPr/>
      </xdr:nvGrpSpPr>
      <xdr:grpSpPr>
        <a:xfrm>
          <a:off x="13030200" y="13910310"/>
          <a:ext cx="510540" cy="3539490"/>
          <a:chOff x="9525000" y="3076575"/>
          <a:chExt cx="409575" cy="3334619"/>
        </a:xfrm>
      </xdr:grpSpPr>
      <xdr:grpSp>
        <xdr:nvGrpSpPr>
          <xdr:cNvPr id="20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295284</xdr:colOff>
      <xdr:row>69</xdr:row>
      <xdr:rowOff>20954</xdr:rowOff>
    </xdr:from>
    <xdr:to>
      <xdr:col>23</xdr:col>
      <xdr:colOff>285750</xdr:colOff>
      <xdr:row>80</xdr:row>
      <xdr:rowOff>217170</xdr:rowOff>
    </xdr:to>
    <xdr:grpSp>
      <xdr:nvGrpSpPr>
        <xdr:cNvPr id="24" name="Group 8"/>
        <xdr:cNvGrpSpPr/>
      </xdr:nvGrpSpPr>
      <xdr:grpSpPr>
        <a:xfrm>
          <a:off x="13287384" y="17623154"/>
          <a:ext cx="600066" cy="2720341"/>
          <a:chOff x="9603945" y="66674"/>
          <a:chExt cx="435405" cy="2466976"/>
        </a:xfrm>
      </xdr:grpSpPr>
      <xdr:grpSp>
        <xdr:nvGrpSpPr>
          <xdr:cNvPr id="25" name="Group 5"/>
          <xdr:cNvGrpSpPr/>
        </xdr:nvGrpSpPr>
        <xdr:grpSpPr>
          <a:xfrm>
            <a:off x="9603945" y="66674"/>
            <a:ext cx="368730" cy="504830"/>
            <a:chOff x="9965895" y="238124"/>
            <a:chExt cx="368730" cy="504830"/>
          </a:xfrm>
        </xdr:grpSpPr>
        <xdr:sp macro="" textlink="">
          <xdr:nvSpPr>
            <xdr:cNvPr id="27" name="Flowchart: Delay 6"/>
            <xdr:cNvSpPr/>
          </xdr:nvSpPr>
          <xdr:spPr bwMode="auto">
            <a:xfrm rot="16200000">
              <a:off x="9992974" y="306049"/>
              <a:ext cx="409575" cy="27372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900230" y="322845"/>
              <a:ext cx="485774" cy="3544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19</xdr:col>
      <xdr:colOff>1352550</xdr:colOff>
      <xdr:row>69</xdr:row>
      <xdr:rowOff>76200</xdr:rowOff>
    </xdr:from>
    <xdr:to>
      <xdr:col>21</xdr:col>
      <xdr:colOff>238125</xdr:colOff>
      <xdr:row>72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17678400"/>
          <a:ext cx="838200" cy="952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1409700</xdr:colOff>
      <xdr:row>65</xdr:row>
      <xdr:rowOff>247650</xdr:rowOff>
    </xdr:from>
    <xdr:to>
      <xdr:col>21</xdr:col>
      <xdr:colOff>295274</xdr:colOff>
      <xdr:row>68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5325" y="16516350"/>
          <a:ext cx="838199" cy="1009650"/>
        </a:xfrm>
        <a:prstGeom prst="rect">
          <a:avLst/>
        </a:prstGeom>
      </xdr:spPr>
    </xdr:pic>
    <xdr:clientData/>
  </xdr:twoCellAnchor>
  <xdr:twoCellAnchor>
    <xdr:from>
      <xdr:col>23</xdr:col>
      <xdr:colOff>495300</xdr:colOff>
      <xdr:row>0</xdr:row>
      <xdr:rowOff>95249</xdr:rowOff>
    </xdr:from>
    <xdr:to>
      <xdr:col>24</xdr:col>
      <xdr:colOff>342900</xdr:colOff>
      <xdr:row>3</xdr:row>
      <xdr:rowOff>133349</xdr:rowOff>
    </xdr:to>
    <xdr:sp macro="" textlink="">
      <xdr:nvSpPr>
        <xdr:cNvPr id="29" name="Chevron 28"/>
        <xdr:cNvSpPr/>
      </xdr:nvSpPr>
      <xdr:spPr>
        <a:xfrm rot="16200000">
          <a:off x="13987462" y="204787"/>
          <a:ext cx="676275" cy="457200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552450</xdr:colOff>
      <xdr:row>0</xdr:row>
      <xdr:rowOff>171450</xdr:rowOff>
    </xdr:from>
    <xdr:to>
      <xdr:col>24</xdr:col>
      <xdr:colOff>228600</xdr:colOff>
      <xdr:row>3</xdr:row>
      <xdr:rowOff>66675</xdr:rowOff>
    </xdr:to>
    <xdr:sp macro="" textlink="">
      <xdr:nvSpPr>
        <xdr:cNvPr id="30" name="TextBox 29"/>
        <xdr:cNvSpPr txBox="1"/>
      </xdr:nvSpPr>
      <xdr:spPr>
        <a:xfrm rot="5400000">
          <a:off x="14030325" y="295275"/>
          <a:ext cx="5334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164</a:t>
          </a:r>
          <a:endParaRPr lang="th-TH" sz="1100"/>
        </a:p>
      </xdr:txBody>
    </xdr:sp>
    <xdr:clientData/>
  </xdr:twoCellAnchor>
  <xdr:twoCellAnchor editAs="oneCell">
    <xdr:from>
      <xdr:col>19</xdr:col>
      <xdr:colOff>1533525</xdr:colOff>
      <xdr:row>0</xdr:row>
      <xdr:rowOff>0</xdr:rowOff>
    </xdr:from>
    <xdr:to>
      <xdr:col>21</xdr:col>
      <xdr:colOff>238125</xdr:colOff>
      <xdr:row>3</xdr:row>
      <xdr:rowOff>209549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49150" y="0"/>
          <a:ext cx="657225" cy="847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492124</xdr:colOff>
      <xdr:row>12</xdr:row>
      <xdr:rowOff>217488</xdr:rowOff>
    </xdr:from>
    <xdr:to>
      <xdr:col>17</xdr:col>
      <xdr:colOff>143827</xdr:colOff>
      <xdr:row>24</xdr:row>
      <xdr:rowOff>88471</xdr:rowOff>
    </xdr:to>
    <xdr:grpSp>
      <xdr:nvGrpSpPr>
        <xdr:cNvPr id="10" name="Group 8"/>
        <xdr:cNvGrpSpPr/>
      </xdr:nvGrpSpPr>
      <xdr:grpSpPr>
        <a:xfrm>
          <a:off x="11660187" y="3265488"/>
          <a:ext cx="405765" cy="3355546"/>
          <a:chOff x="9525000" y="3076575"/>
          <a:chExt cx="409575" cy="3334619"/>
        </a:xfrm>
      </xdr:grpSpPr>
      <xdr:grpSp>
        <xdr:nvGrpSpPr>
          <xdr:cNvPr id="11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692149</xdr:colOff>
      <xdr:row>26</xdr:row>
      <xdr:rowOff>106363</xdr:rowOff>
    </xdr:from>
    <xdr:to>
      <xdr:col>17</xdr:col>
      <xdr:colOff>332422</xdr:colOff>
      <xdr:row>37</xdr:row>
      <xdr:rowOff>12383</xdr:rowOff>
    </xdr:to>
    <xdr:grpSp>
      <xdr:nvGrpSpPr>
        <xdr:cNvPr id="15" name="Group 8"/>
        <xdr:cNvGrpSpPr/>
      </xdr:nvGrpSpPr>
      <xdr:grpSpPr>
        <a:xfrm>
          <a:off x="11860212" y="7591426"/>
          <a:ext cx="394335" cy="2573020"/>
          <a:chOff x="9639300" y="66675"/>
          <a:chExt cx="400050" cy="2466975"/>
        </a:xfrm>
      </xdr:grpSpPr>
      <xdr:grpSp>
        <xdr:nvGrpSpPr>
          <xdr:cNvPr id="1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14</xdr:col>
      <xdr:colOff>55563</xdr:colOff>
      <xdr:row>26</xdr:row>
      <xdr:rowOff>31750</xdr:rowOff>
    </xdr:from>
    <xdr:to>
      <xdr:col>15</xdr:col>
      <xdr:colOff>230188</xdr:colOff>
      <xdr:row>30</xdr:row>
      <xdr:rowOff>25268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813" y="7516813"/>
          <a:ext cx="539750" cy="866643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23</xdr:row>
      <xdr:rowOff>103188</xdr:rowOff>
    </xdr:from>
    <xdr:to>
      <xdr:col>15</xdr:col>
      <xdr:colOff>325438</xdr:colOff>
      <xdr:row>25</xdr:row>
      <xdr:rowOff>53851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6342063"/>
          <a:ext cx="642938" cy="7523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495300</xdr:colOff>
      <xdr:row>14</xdr:row>
      <xdr:rowOff>57150</xdr:rowOff>
    </xdr:from>
    <xdr:to>
      <xdr:col>20</xdr:col>
      <xdr:colOff>120015</xdr:colOff>
      <xdr:row>29</xdr:row>
      <xdr:rowOff>82784</xdr:rowOff>
    </xdr:to>
    <xdr:grpSp>
      <xdr:nvGrpSpPr>
        <xdr:cNvPr id="6" name="Group 8"/>
        <xdr:cNvGrpSpPr/>
      </xdr:nvGrpSpPr>
      <xdr:grpSpPr>
        <a:xfrm>
          <a:off x="11687175" y="3314700"/>
          <a:ext cx="377190" cy="3845159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17</xdr:col>
      <xdr:colOff>257176</xdr:colOff>
      <xdr:row>24</xdr:row>
      <xdr:rowOff>266700</xdr:rowOff>
    </xdr:from>
    <xdr:to>
      <xdr:col>18</xdr:col>
      <xdr:colOff>609601</xdr:colOff>
      <xdr:row>28</xdr:row>
      <xdr:rowOff>218957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1" y="5962650"/>
          <a:ext cx="685800" cy="10571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12</xdr:col>
      <xdr:colOff>438150</xdr:colOff>
      <xdr:row>0</xdr:row>
      <xdr:rowOff>0</xdr:rowOff>
    </xdr:from>
    <xdr:to>
      <xdr:col>13</xdr:col>
      <xdr:colOff>561974</xdr:colOff>
      <xdr:row>3</xdr:row>
      <xdr:rowOff>142875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0"/>
          <a:ext cx="60959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opLeftCell="G9" zoomScale="80" zoomScaleNormal="80" workbookViewId="0">
      <selection activeCell="T21" sqref="T21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19.28515625" style="2" customWidth="1"/>
    <col min="5" max="5" width="14.140625" style="2" hidden="1" customWidth="1"/>
    <col min="6" max="10" width="14.140625" style="2" customWidth="1"/>
    <col min="11" max="11" width="0.85546875" style="2" customWidth="1"/>
    <col min="12" max="12" width="32" style="2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30" customFormat="1" x14ac:dyDescent="0.5">
      <c r="A1" s="28"/>
      <c r="B1" s="28" t="s">
        <v>50</v>
      </c>
      <c r="C1" s="29"/>
      <c r="D1" s="28" t="s">
        <v>368</v>
      </c>
      <c r="E1" s="28"/>
      <c r="F1" s="28"/>
      <c r="G1" s="28"/>
      <c r="H1" s="28"/>
      <c r="I1" s="28"/>
      <c r="J1" s="28"/>
      <c r="K1" s="28"/>
      <c r="L1" s="28"/>
    </row>
    <row r="2" spans="1:13" s="14" customFormat="1" x14ac:dyDescent="0.5">
      <c r="A2" s="27"/>
      <c r="B2" s="28" t="s">
        <v>49</v>
      </c>
      <c r="C2" s="29"/>
      <c r="D2" s="28" t="s">
        <v>369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45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3" customFormat="1" ht="3" customHeight="1" x14ac:dyDescent="0.45">
      <c r="A6" s="18"/>
      <c r="B6" s="18"/>
      <c r="C6" s="18"/>
      <c r="D6" s="23"/>
      <c r="E6" s="19"/>
      <c r="F6" s="22"/>
      <c r="G6" s="21"/>
      <c r="H6" s="20"/>
      <c r="I6" s="20"/>
      <c r="J6" s="20"/>
      <c r="K6" s="19"/>
      <c r="L6" s="18"/>
      <c r="M6" s="17"/>
    </row>
    <row r="7" spans="1:13" s="97" customFormat="1" ht="24" customHeight="1" x14ac:dyDescent="0.45">
      <c r="A7" s="304" t="s">
        <v>38</v>
      </c>
      <c r="B7" s="304"/>
      <c r="C7" s="304"/>
      <c r="D7" s="305"/>
      <c r="E7" s="16">
        <v>979198</v>
      </c>
      <c r="F7" s="15">
        <v>1183100</v>
      </c>
      <c r="G7" s="15">
        <v>1225132</v>
      </c>
      <c r="H7" s="15">
        <v>1244357</v>
      </c>
      <c r="I7" s="15">
        <f>SUM(I8:I24)</f>
        <v>1269710</v>
      </c>
      <c r="J7" s="15">
        <v>1309443</v>
      </c>
      <c r="K7" s="255"/>
      <c r="L7" s="251" t="s">
        <v>37</v>
      </c>
    </row>
    <row r="8" spans="1:13" s="13" customFormat="1" ht="21" customHeight="1" x14ac:dyDescent="0.45">
      <c r="A8" s="13" t="s">
        <v>36</v>
      </c>
      <c r="D8" s="256"/>
      <c r="E8" s="11">
        <v>187974</v>
      </c>
      <c r="F8" s="10">
        <v>180001</v>
      </c>
      <c r="G8" s="10">
        <v>195823</v>
      </c>
      <c r="H8" s="10">
        <v>209219</v>
      </c>
      <c r="I8" s="10">
        <v>225024</v>
      </c>
      <c r="J8" s="10">
        <v>244702</v>
      </c>
      <c r="K8" s="257"/>
      <c r="L8" s="13" t="s">
        <v>35</v>
      </c>
    </row>
    <row r="9" spans="1:13" s="13" customFormat="1" ht="21" customHeight="1" x14ac:dyDescent="0.45">
      <c r="A9" s="13" t="s">
        <v>34</v>
      </c>
      <c r="D9" s="256"/>
      <c r="E9" s="10">
        <v>10547</v>
      </c>
      <c r="F9" s="10">
        <v>9541</v>
      </c>
      <c r="G9" s="10">
        <v>9554</v>
      </c>
      <c r="H9" s="10">
        <v>9420</v>
      </c>
      <c r="I9" s="10">
        <v>9366</v>
      </c>
      <c r="J9" s="10">
        <v>9338</v>
      </c>
      <c r="K9" s="257"/>
      <c r="L9" s="13" t="s">
        <v>33</v>
      </c>
    </row>
    <row r="10" spans="1:13" s="13" customFormat="1" ht="21" customHeight="1" x14ac:dyDescent="0.45">
      <c r="A10" s="13" t="s">
        <v>32</v>
      </c>
      <c r="D10" s="256"/>
      <c r="E10" s="10">
        <v>217831</v>
      </c>
      <c r="F10" s="10">
        <v>216094</v>
      </c>
      <c r="G10" s="10">
        <v>225071</v>
      </c>
      <c r="H10" s="10">
        <v>230845</v>
      </c>
      <c r="I10" s="10">
        <v>236647</v>
      </c>
      <c r="J10" s="10">
        <v>243324</v>
      </c>
      <c r="K10" s="257"/>
      <c r="L10" s="13" t="s">
        <v>31</v>
      </c>
    </row>
    <row r="11" spans="1:13" s="13" customFormat="1" ht="21" customHeight="1" x14ac:dyDescent="0.45">
      <c r="A11" s="13" t="s">
        <v>30</v>
      </c>
      <c r="D11" s="256"/>
      <c r="E11" s="11">
        <v>9</v>
      </c>
      <c r="F11" s="10">
        <v>13</v>
      </c>
      <c r="G11" s="10">
        <v>15</v>
      </c>
      <c r="H11" s="10">
        <v>14</v>
      </c>
      <c r="I11" s="10">
        <v>13</v>
      </c>
      <c r="J11" s="10">
        <v>11</v>
      </c>
      <c r="K11" s="257"/>
      <c r="L11" s="13" t="s">
        <v>29</v>
      </c>
    </row>
    <row r="12" spans="1:13" s="13" customFormat="1" ht="21" customHeight="1" x14ac:dyDescent="0.45">
      <c r="A12" s="13" t="s">
        <v>28</v>
      </c>
      <c r="D12" s="256"/>
      <c r="E12" s="11" t="s">
        <v>15</v>
      </c>
      <c r="F12" s="10" t="s">
        <v>15</v>
      </c>
      <c r="G12" s="10">
        <v>1</v>
      </c>
      <c r="H12" s="10" t="s">
        <v>15</v>
      </c>
      <c r="I12" s="10">
        <v>0</v>
      </c>
      <c r="J12" s="10">
        <v>0</v>
      </c>
      <c r="K12" s="257"/>
      <c r="L12" s="13" t="s">
        <v>27</v>
      </c>
    </row>
    <row r="13" spans="1:13" s="13" customFormat="1" ht="21" customHeight="1" x14ac:dyDescent="0.45">
      <c r="A13" s="13" t="s">
        <v>26</v>
      </c>
      <c r="D13" s="256"/>
      <c r="E13" s="11">
        <v>100</v>
      </c>
      <c r="F13" s="10">
        <v>92</v>
      </c>
      <c r="G13" s="10">
        <v>117</v>
      </c>
      <c r="H13" s="10">
        <v>122</v>
      </c>
      <c r="I13" s="10">
        <v>134</v>
      </c>
      <c r="J13" s="10">
        <v>164</v>
      </c>
      <c r="K13" s="257"/>
      <c r="L13" s="13" t="s">
        <v>25</v>
      </c>
    </row>
    <row r="14" spans="1:13" s="13" customFormat="1" ht="21" customHeight="1" x14ac:dyDescent="0.45">
      <c r="A14" s="13" t="s">
        <v>24</v>
      </c>
      <c r="D14" s="256"/>
      <c r="E14" s="11" t="s">
        <v>15</v>
      </c>
      <c r="F14" s="10" t="s">
        <v>15</v>
      </c>
      <c r="G14" s="10" t="s">
        <v>15</v>
      </c>
      <c r="H14" s="10" t="s">
        <v>15</v>
      </c>
      <c r="I14" s="10">
        <v>0</v>
      </c>
      <c r="J14" s="10">
        <v>0</v>
      </c>
      <c r="K14" s="257"/>
      <c r="L14" s="13" t="s">
        <v>23</v>
      </c>
    </row>
    <row r="15" spans="1:13" s="13" customFormat="1" ht="21" customHeight="1" x14ac:dyDescent="0.45">
      <c r="A15" s="13" t="s">
        <v>22</v>
      </c>
      <c r="D15" s="256"/>
      <c r="E15" s="11">
        <v>743</v>
      </c>
      <c r="F15" s="10">
        <v>798</v>
      </c>
      <c r="G15" s="10">
        <v>787</v>
      </c>
      <c r="H15" s="10">
        <v>764</v>
      </c>
      <c r="I15" s="10">
        <v>765</v>
      </c>
      <c r="J15" s="10">
        <v>774</v>
      </c>
      <c r="K15" s="257"/>
      <c r="L15" s="13" t="s">
        <v>21</v>
      </c>
    </row>
    <row r="16" spans="1:13" s="13" customFormat="1" ht="21" customHeight="1" x14ac:dyDescent="0.45">
      <c r="A16" s="13" t="s">
        <v>20</v>
      </c>
      <c r="D16" s="256"/>
      <c r="E16" s="11">
        <v>2</v>
      </c>
      <c r="F16" s="10" t="s">
        <v>15</v>
      </c>
      <c r="G16" s="10" t="s">
        <v>15</v>
      </c>
      <c r="H16" s="10" t="s">
        <v>15</v>
      </c>
      <c r="I16" s="10">
        <v>0</v>
      </c>
      <c r="J16" s="10">
        <v>0</v>
      </c>
      <c r="K16" s="257"/>
      <c r="L16" s="13" t="s">
        <v>19</v>
      </c>
    </row>
    <row r="17" spans="1:16" s="13" customFormat="1" ht="21" customHeight="1" x14ac:dyDescent="0.45">
      <c r="A17" s="13" t="s">
        <v>18</v>
      </c>
      <c r="D17" s="256"/>
      <c r="E17" s="11" t="s">
        <v>15</v>
      </c>
      <c r="F17" s="10" t="s">
        <v>15</v>
      </c>
      <c r="G17" s="10" t="s">
        <v>15</v>
      </c>
      <c r="H17" s="10" t="s">
        <v>15</v>
      </c>
      <c r="I17" s="10">
        <v>0</v>
      </c>
      <c r="J17" s="10">
        <v>0</v>
      </c>
      <c r="K17" s="257"/>
      <c r="L17" s="13" t="s">
        <v>17</v>
      </c>
    </row>
    <row r="18" spans="1:16" s="13" customFormat="1" ht="21" customHeight="1" x14ac:dyDescent="0.45">
      <c r="A18" s="13" t="s">
        <v>16</v>
      </c>
      <c r="D18" s="256"/>
      <c r="E18" s="11" t="s">
        <v>15</v>
      </c>
      <c r="F18" s="10" t="s">
        <v>15</v>
      </c>
      <c r="G18" s="10" t="s">
        <v>15</v>
      </c>
      <c r="H18" s="10" t="s">
        <v>15</v>
      </c>
      <c r="I18" s="10">
        <v>0</v>
      </c>
      <c r="J18" s="10">
        <v>0</v>
      </c>
      <c r="K18" s="257"/>
      <c r="L18" s="13" t="s">
        <v>14</v>
      </c>
    </row>
    <row r="19" spans="1:16" s="13" customFormat="1" ht="21" customHeight="1" x14ac:dyDescent="0.45">
      <c r="A19" s="13" t="s">
        <v>13</v>
      </c>
      <c r="D19" s="256"/>
      <c r="E19" s="11">
        <v>518618</v>
      </c>
      <c r="F19" s="10">
        <v>701646</v>
      </c>
      <c r="G19" s="10">
        <v>711773</v>
      </c>
      <c r="H19" s="10">
        <v>710799</v>
      </c>
      <c r="I19" s="10">
        <v>713299</v>
      </c>
      <c r="J19" s="10">
        <v>724659</v>
      </c>
      <c r="K19" s="257"/>
      <c r="L19" s="13" t="s">
        <v>12</v>
      </c>
    </row>
    <row r="20" spans="1:16" s="13" customFormat="1" ht="21" customHeight="1" x14ac:dyDescent="0.45">
      <c r="A20" s="13" t="s">
        <v>11</v>
      </c>
      <c r="D20" s="256"/>
      <c r="E20" s="11">
        <v>16034</v>
      </c>
      <c r="F20" s="10">
        <v>30323</v>
      </c>
      <c r="G20" s="10">
        <v>33659</v>
      </c>
      <c r="H20" s="10">
        <v>34480</v>
      </c>
      <c r="I20" s="10">
        <v>35536</v>
      </c>
      <c r="J20" s="10">
        <v>37666</v>
      </c>
      <c r="K20" s="257"/>
      <c r="L20" s="13" t="s">
        <v>10</v>
      </c>
    </row>
    <row r="21" spans="1:16" s="13" customFormat="1" ht="21" customHeight="1" x14ac:dyDescent="0.45">
      <c r="A21" s="13" t="s">
        <v>9</v>
      </c>
      <c r="D21" s="256"/>
      <c r="E21" s="11">
        <v>328</v>
      </c>
      <c r="F21" s="10">
        <v>354</v>
      </c>
      <c r="G21" s="10">
        <v>375</v>
      </c>
      <c r="H21" s="10">
        <v>398</v>
      </c>
      <c r="I21" s="10">
        <v>401</v>
      </c>
      <c r="J21" s="10">
        <v>411</v>
      </c>
      <c r="K21" s="257"/>
      <c r="L21" s="13" t="s">
        <v>8</v>
      </c>
    </row>
    <row r="22" spans="1:16" s="13" customFormat="1" ht="21" customHeight="1" x14ac:dyDescent="0.45">
      <c r="A22" s="13" t="s">
        <v>7</v>
      </c>
      <c r="D22" s="256"/>
      <c r="E22" s="11">
        <v>26072</v>
      </c>
      <c r="F22" s="10">
        <v>41190</v>
      </c>
      <c r="G22" s="10">
        <v>44697</v>
      </c>
      <c r="H22" s="10">
        <v>45149</v>
      </c>
      <c r="I22" s="10">
        <v>45528</v>
      </c>
      <c r="J22" s="10">
        <v>45595</v>
      </c>
      <c r="K22" s="257"/>
      <c r="L22" s="13" t="s">
        <v>6</v>
      </c>
    </row>
    <row r="23" spans="1:16" s="13" customFormat="1" ht="21" customHeight="1" x14ac:dyDescent="0.45">
      <c r="A23" s="13" t="s">
        <v>5</v>
      </c>
      <c r="D23" s="256"/>
      <c r="E23" s="11">
        <v>177</v>
      </c>
      <c r="F23" s="10">
        <v>655</v>
      </c>
      <c r="G23" s="10">
        <v>688</v>
      </c>
      <c r="H23" s="10">
        <v>686</v>
      </c>
      <c r="I23" s="10">
        <v>696</v>
      </c>
      <c r="J23" s="10">
        <v>696</v>
      </c>
      <c r="K23" s="257"/>
      <c r="L23" s="13" t="s">
        <v>4</v>
      </c>
    </row>
    <row r="24" spans="1:16" s="13" customFormat="1" ht="21" customHeight="1" x14ac:dyDescent="0.45">
      <c r="A24" s="13" t="s">
        <v>3</v>
      </c>
      <c r="D24" s="256"/>
      <c r="E24" s="11">
        <v>763</v>
      </c>
      <c r="F24" s="10">
        <v>2393</v>
      </c>
      <c r="G24" s="10">
        <v>2572</v>
      </c>
      <c r="H24" s="10">
        <v>2461</v>
      </c>
      <c r="I24" s="10">
        <v>2301</v>
      </c>
      <c r="J24" s="10">
        <v>2103</v>
      </c>
      <c r="K24" s="257"/>
      <c r="L24" s="13" t="s">
        <v>2</v>
      </c>
    </row>
    <row r="25" spans="1:16" s="3" customFormat="1" ht="3" customHeight="1" x14ac:dyDescent="0.45">
      <c r="A25" s="6"/>
      <c r="B25" s="6"/>
      <c r="C25" s="6"/>
      <c r="D25" s="8"/>
      <c r="E25" s="9"/>
      <c r="F25" s="8"/>
      <c r="G25" s="6"/>
      <c r="H25" s="6"/>
      <c r="I25" s="6"/>
      <c r="J25" s="6"/>
      <c r="K25" s="7"/>
      <c r="L25" s="6"/>
    </row>
    <row r="26" spans="1:16" s="3" customFormat="1" ht="3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6" s="3" customFormat="1" ht="19.5" x14ac:dyDescent="0.45">
      <c r="A27" s="4"/>
      <c r="B27" s="4" t="s">
        <v>1</v>
      </c>
      <c r="C27" s="4"/>
      <c r="D27" s="4"/>
      <c r="E27" s="4"/>
      <c r="G27" s="4"/>
      <c r="H27" s="4"/>
      <c r="I27" s="4"/>
      <c r="J27" s="4"/>
      <c r="K27" s="4"/>
      <c r="L27" s="4"/>
    </row>
    <row r="28" spans="1:16" s="3" customFormat="1" ht="19.5" x14ac:dyDescent="0.45">
      <c r="A28" s="4"/>
      <c r="B28" s="4" t="s">
        <v>0</v>
      </c>
      <c r="C28" s="4"/>
      <c r="D28" s="4"/>
      <c r="E28" s="5"/>
      <c r="F28" s="5"/>
      <c r="G28" s="5"/>
      <c r="H28" s="5"/>
      <c r="I28" s="5"/>
      <c r="J28" s="5"/>
      <c r="K28" s="5"/>
      <c r="L28" s="4"/>
    </row>
    <row r="29" spans="1:16" x14ac:dyDescent="0.5">
      <c r="L29" s="3"/>
      <c r="P29" s="3"/>
    </row>
  </sheetData>
  <mergeCells count="3">
    <mergeCell ref="A4:D5"/>
    <mergeCell ref="A7:D7"/>
    <mergeCell ref="L4:L5"/>
  </mergeCells>
  <pageMargins left="0.86614173228346458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opLeftCell="I1" workbookViewId="0">
      <selection activeCell="N6" sqref="N6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5" width="15.140625" style="2" hidden="1" customWidth="1"/>
    <col min="6" max="10" width="15.140625" style="2" customWidth="1"/>
    <col min="11" max="11" width="0.85546875" style="2" customWidth="1"/>
    <col min="12" max="12" width="28.28515625" style="2" customWidth="1"/>
    <col min="13" max="13" width="2.28515625" style="1" customWidth="1"/>
    <col min="14" max="14" width="4.140625" style="1" customWidth="1"/>
    <col min="15" max="15" width="2.5703125" style="1" customWidth="1"/>
    <col min="16" max="16384" width="9.140625" style="1"/>
  </cols>
  <sheetData>
    <row r="1" spans="1:13" s="41" customFormat="1" x14ac:dyDescent="0.5">
      <c r="A1" s="42"/>
      <c r="B1" s="42" t="s">
        <v>55</v>
      </c>
      <c r="C1" s="40"/>
      <c r="D1" s="42" t="s">
        <v>370</v>
      </c>
      <c r="E1" s="42"/>
      <c r="F1" s="42"/>
      <c r="G1" s="42"/>
      <c r="H1" s="42"/>
      <c r="I1" s="42"/>
      <c r="J1" s="42"/>
      <c r="K1" s="42"/>
      <c r="L1" s="42"/>
    </row>
    <row r="2" spans="1:13" s="14" customFormat="1" x14ac:dyDescent="0.5">
      <c r="A2" s="27"/>
      <c r="B2" s="28" t="s">
        <v>54</v>
      </c>
      <c r="C2" s="40"/>
      <c r="D2" s="28" t="s">
        <v>371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53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97" customFormat="1" ht="27" customHeight="1" x14ac:dyDescent="0.45">
      <c r="A6" s="304" t="s">
        <v>38</v>
      </c>
      <c r="B6" s="304"/>
      <c r="C6" s="304"/>
      <c r="D6" s="305"/>
      <c r="E6" s="258">
        <v>96442</v>
      </c>
      <c r="F6" s="259">
        <v>82095</v>
      </c>
      <c r="G6" s="260">
        <v>73707</v>
      </c>
      <c r="H6" s="261">
        <v>72237</v>
      </c>
      <c r="I6" s="262">
        <v>76304</v>
      </c>
      <c r="J6" s="262">
        <v>48243</v>
      </c>
      <c r="K6" s="255"/>
      <c r="L6" s="251" t="s">
        <v>37</v>
      </c>
    </row>
    <row r="7" spans="1:13" s="13" customFormat="1" ht="19.5" customHeight="1" x14ac:dyDescent="0.45">
      <c r="A7" s="13" t="s">
        <v>36</v>
      </c>
      <c r="D7" s="256"/>
      <c r="E7" s="36">
        <v>23069</v>
      </c>
      <c r="F7" s="36">
        <v>15631</v>
      </c>
      <c r="G7" s="35">
        <v>12134</v>
      </c>
      <c r="H7" s="34">
        <v>13078</v>
      </c>
      <c r="I7" s="36">
        <v>15443</v>
      </c>
      <c r="J7" s="36">
        <v>11165</v>
      </c>
      <c r="K7" s="257"/>
      <c r="L7" s="13" t="s">
        <v>35</v>
      </c>
    </row>
    <row r="8" spans="1:13" s="13" customFormat="1" ht="19.5" customHeight="1" x14ac:dyDescent="0.45">
      <c r="A8" s="13" t="s">
        <v>34</v>
      </c>
      <c r="D8" s="256"/>
      <c r="E8" s="39">
        <v>341</v>
      </c>
      <c r="F8" s="35">
        <v>278</v>
      </c>
      <c r="G8" s="35">
        <v>198</v>
      </c>
      <c r="H8" s="34">
        <v>215</v>
      </c>
      <c r="I8" s="36">
        <v>224</v>
      </c>
      <c r="J8" s="36">
        <v>139</v>
      </c>
      <c r="K8" s="257"/>
      <c r="L8" s="13" t="s">
        <v>33</v>
      </c>
    </row>
    <row r="9" spans="1:13" s="13" customFormat="1" ht="19.5" customHeight="1" x14ac:dyDescent="0.45">
      <c r="A9" s="13" t="s">
        <v>32</v>
      </c>
      <c r="D9" s="256"/>
      <c r="E9" s="38">
        <v>11494</v>
      </c>
      <c r="F9" s="35">
        <v>9593</v>
      </c>
      <c r="G9" s="35">
        <v>7818</v>
      </c>
      <c r="H9" s="34">
        <v>7362</v>
      </c>
      <c r="I9" s="36">
        <v>7939</v>
      </c>
      <c r="J9" s="36">
        <v>5018</v>
      </c>
      <c r="K9" s="257"/>
      <c r="L9" s="13" t="s">
        <v>31</v>
      </c>
    </row>
    <row r="10" spans="1:13" s="13" customFormat="1" ht="19.5" customHeight="1" x14ac:dyDescent="0.45">
      <c r="A10" s="13" t="s">
        <v>30</v>
      </c>
      <c r="D10" s="256"/>
      <c r="E10" s="37" t="s">
        <v>15</v>
      </c>
      <c r="F10" s="36" t="s">
        <v>15</v>
      </c>
      <c r="G10" s="35" t="s">
        <v>15</v>
      </c>
      <c r="H10" s="36">
        <v>1</v>
      </c>
      <c r="I10" s="286" t="s">
        <v>15</v>
      </c>
      <c r="J10" s="36" t="s">
        <v>15</v>
      </c>
      <c r="K10" s="257"/>
      <c r="L10" s="13" t="s">
        <v>29</v>
      </c>
    </row>
    <row r="11" spans="1:13" s="13" customFormat="1" ht="19.5" customHeight="1" x14ac:dyDescent="0.45">
      <c r="A11" s="13" t="s">
        <v>28</v>
      </c>
      <c r="D11" s="256"/>
      <c r="E11" s="37" t="s">
        <v>15</v>
      </c>
      <c r="F11" s="36" t="s">
        <v>15</v>
      </c>
      <c r="G11" s="35" t="s">
        <v>15</v>
      </c>
      <c r="H11" s="36" t="s">
        <v>15</v>
      </c>
      <c r="I11" s="286" t="s">
        <v>15</v>
      </c>
      <c r="J11" s="36" t="s">
        <v>15</v>
      </c>
      <c r="K11" s="257"/>
      <c r="L11" s="13" t="s">
        <v>27</v>
      </c>
    </row>
    <row r="12" spans="1:13" s="13" customFormat="1" ht="19.5" customHeight="1" x14ac:dyDescent="0.45">
      <c r="A12" s="13" t="s">
        <v>26</v>
      </c>
      <c r="D12" s="256"/>
      <c r="E12" s="37">
        <v>10</v>
      </c>
      <c r="F12" s="36">
        <v>11</v>
      </c>
      <c r="G12" s="35">
        <v>18</v>
      </c>
      <c r="H12" s="34">
        <v>11</v>
      </c>
      <c r="I12" s="37">
        <v>22</v>
      </c>
      <c r="J12" s="36">
        <v>17</v>
      </c>
      <c r="K12" s="257"/>
      <c r="L12" s="13" t="s">
        <v>25</v>
      </c>
    </row>
    <row r="13" spans="1:13" s="13" customFormat="1" ht="19.5" customHeight="1" x14ac:dyDescent="0.45">
      <c r="A13" s="13" t="s">
        <v>24</v>
      </c>
      <c r="D13" s="256"/>
      <c r="E13" s="37" t="s">
        <v>15</v>
      </c>
      <c r="F13" s="36" t="s">
        <v>15</v>
      </c>
      <c r="G13" s="35" t="s">
        <v>15</v>
      </c>
      <c r="H13" s="36" t="s">
        <v>15</v>
      </c>
      <c r="I13" s="286" t="s">
        <v>15</v>
      </c>
      <c r="J13" s="36" t="s">
        <v>15</v>
      </c>
      <c r="K13" s="257"/>
      <c r="L13" s="13" t="s">
        <v>23</v>
      </c>
    </row>
    <row r="14" spans="1:13" s="13" customFormat="1" ht="19.5" customHeight="1" x14ac:dyDescent="0.45">
      <c r="A14" s="13" t="s">
        <v>22</v>
      </c>
      <c r="D14" s="256"/>
      <c r="E14" s="37">
        <v>5</v>
      </c>
      <c r="F14" s="36">
        <v>26</v>
      </c>
      <c r="G14" s="35">
        <v>3</v>
      </c>
      <c r="H14" s="34">
        <v>7</v>
      </c>
      <c r="I14" s="37">
        <v>14</v>
      </c>
      <c r="J14" s="36">
        <v>8</v>
      </c>
      <c r="K14" s="257"/>
      <c r="L14" s="13" t="s">
        <v>21</v>
      </c>
    </row>
    <row r="15" spans="1:13" s="13" customFormat="1" ht="19.5" customHeight="1" x14ac:dyDescent="0.45">
      <c r="A15" s="13" t="s">
        <v>20</v>
      </c>
      <c r="D15" s="256"/>
      <c r="E15" s="37" t="s">
        <v>15</v>
      </c>
      <c r="F15" s="36" t="s">
        <v>15</v>
      </c>
      <c r="G15" s="35" t="s">
        <v>15</v>
      </c>
      <c r="H15" s="36" t="s">
        <v>15</v>
      </c>
      <c r="I15" s="34" t="s">
        <v>15</v>
      </c>
      <c r="J15" s="36" t="s">
        <v>15</v>
      </c>
      <c r="K15" s="257"/>
      <c r="L15" s="13" t="s">
        <v>19</v>
      </c>
    </row>
    <row r="16" spans="1:13" s="13" customFormat="1" ht="19.5" customHeight="1" x14ac:dyDescent="0.45">
      <c r="A16" s="13" t="s">
        <v>18</v>
      </c>
      <c r="D16" s="256"/>
      <c r="E16" s="37" t="s">
        <v>15</v>
      </c>
      <c r="F16" s="36" t="s">
        <v>15</v>
      </c>
      <c r="G16" s="35" t="s">
        <v>15</v>
      </c>
      <c r="H16" s="36" t="s">
        <v>15</v>
      </c>
      <c r="I16" s="34" t="s">
        <v>15</v>
      </c>
      <c r="J16" s="36" t="s">
        <v>15</v>
      </c>
      <c r="K16" s="257"/>
      <c r="L16" s="13" t="s">
        <v>17</v>
      </c>
    </row>
    <row r="17" spans="1:13" s="13" customFormat="1" ht="19.5" customHeight="1" x14ac:dyDescent="0.45">
      <c r="A17" s="13" t="s">
        <v>16</v>
      </c>
      <c r="D17" s="256"/>
      <c r="E17" s="37" t="s">
        <v>15</v>
      </c>
      <c r="F17" s="36" t="s">
        <v>15</v>
      </c>
      <c r="G17" s="35" t="s">
        <v>15</v>
      </c>
      <c r="H17" s="36" t="s">
        <v>15</v>
      </c>
      <c r="I17" s="34" t="s">
        <v>15</v>
      </c>
      <c r="J17" s="36" t="s">
        <v>15</v>
      </c>
      <c r="K17" s="257"/>
      <c r="L17" s="13" t="s">
        <v>14</v>
      </c>
    </row>
    <row r="18" spans="1:13" s="13" customFormat="1" ht="19.5" customHeight="1" x14ac:dyDescent="0.45">
      <c r="A18" s="13" t="s">
        <v>52</v>
      </c>
      <c r="D18" s="256"/>
      <c r="E18" s="37">
        <v>56906</v>
      </c>
      <c r="F18" s="36">
        <v>51806</v>
      </c>
      <c r="G18" s="35">
        <v>49031</v>
      </c>
      <c r="H18" s="36">
        <v>48026</v>
      </c>
      <c r="I18" s="35">
        <v>48918</v>
      </c>
      <c r="J18" s="35">
        <v>28946</v>
      </c>
      <c r="K18" s="257"/>
      <c r="L18" s="13" t="s">
        <v>12</v>
      </c>
    </row>
    <row r="19" spans="1:13" s="13" customFormat="1" ht="19.5" customHeight="1" x14ac:dyDescent="0.45">
      <c r="A19" s="13" t="s">
        <v>11</v>
      </c>
      <c r="D19" s="256"/>
      <c r="E19" s="37">
        <v>4510</v>
      </c>
      <c r="F19" s="36">
        <v>4076</v>
      </c>
      <c r="G19" s="35">
        <v>3727</v>
      </c>
      <c r="H19" s="34">
        <v>2960</v>
      </c>
      <c r="I19" s="36">
        <v>3289</v>
      </c>
      <c r="J19" s="36">
        <v>2861</v>
      </c>
      <c r="K19" s="257"/>
      <c r="L19" s="13" t="s">
        <v>10</v>
      </c>
    </row>
    <row r="20" spans="1:13" s="13" customFormat="1" ht="19.5" customHeight="1" x14ac:dyDescent="0.45">
      <c r="A20" s="13" t="s">
        <v>9</v>
      </c>
      <c r="D20" s="256"/>
      <c r="E20" s="37">
        <v>13</v>
      </c>
      <c r="F20" s="36">
        <v>16</v>
      </c>
      <c r="G20" s="35">
        <v>27</v>
      </c>
      <c r="H20" s="34">
        <v>26</v>
      </c>
      <c r="I20" s="36">
        <v>13</v>
      </c>
      <c r="J20" s="36">
        <v>14</v>
      </c>
      <c r="K20" s="257"/>
      <c r="L20" s="13" t="s">
        <v>8</v>
      </c>
    </row>
    <row r="21" spans="1:13" s="13" customFormat="1" ht="19.5" customHeight="1" x14ac:dyDescent="0.45">
      <c r="A21" s="13" t="s">
        <v>7</v>
      </c>
      <c r="D21" s="256"/>
      <c r="E21" s="37" t="s">
        <v>15</v>
      </c>
      <c r="F21" s="36">
        <v>570</v>
      </c>
      <c r="G21" s="35">
        <v>671</v>
      </c>
      <c r="H21" s="34">
        <v>476</v>
      </c>
      <c r="I21" s="36">
        <v>361</v>
      </c>
      <c r="J21" s="36">
        <v>46</v>
      </c>
      <c r="K21" s="257"/>
      <c r="L21" s="13" t="s">
        <v>6</v>
      </c>
    </row>
    <row r="22" spans="1:13" s="13" customFormat="1" ht="19.5" customHeight="1" x14ac:dyDescent="0.45">
      <c r="A22" s="13" t="s">
        <v>5</v>
      </c>
      <c r="D22" s="256"/>
      <c r="E22" s="37">
        <v>93</v>
      </c>
      <c r="F22" s="36">
        <v>70</v>
      </c>
      <c r="G22" s="35">
        <v>64</v>
      </c>
      <c r="H22" s="34">
        <v>63</v>
      </c>
      <c r="I22" s="36">
        <v>71</v>
      </c>
      <c r="J22" s="36">
        <v>26</v>
      </c>
      <c r="K22" s="257"/>
      <c r="L22" s="13" t="s">
        <v>4</v>
      </c>
    </row>
    <row r="23" spans="1:13" s="13" customFormat="1" ht="19.5" customHeight="1" x14ac:dyDescent="0.45">
      <c r="A23" s="13" t="s">
        <v>3</v>
      </c>
      <c r="D23" s="256"/>
      <c r="E23" s="37">
        <v>1</v>
      </c>
      <c r="F23" s="36">
        <v>18</v>
      </c>
      <c r="G23" s="35">
        <v>16</v>
      </c>
      <c r="H23" s="34">
        <v>12</v>
      </c>
      <c r="I23" s="36">
        <v>10</v>
      </c>
      <c r="J23" s="36">
        <v>3</v>
      </c>
      <c r="K23" s="257"/>
      <c r="L23" s="13" t="s">
        <v>2</v>
      </c>
    </row>
    <row r="24" spans="1:13" s="3" customFormat="1" ht="3" customHeight="1" x14ac:dyDescent="0.45">
      <c r="A24" s="6"/>
      <c r="B24" s="6"/>
      <c r="C24" s="6"/>
      <c r="D24" s="8"/>
      <c r="E24" s="7"/>
      <c r="F24" s="9"/>
      <c r="G24" s="8"/>
      <c r="H24" s="6"/>
      <c r="I24" s="6"/>
      <c r="J24" s="6"/>
      <c r="K24" s="7"/>
      <c r="L24" s="6"/>
    </row>
    <row r="25" spans="1:13" s="3" customFormat="1" ht="3" customHeight="1" x14ac:dyDescent="0.45"/>
    <row r="26" spans="1:13" x14ac:dyDescent="0.5">
      <c r="A26" s="4" t="s">
        <v>1</v>
      </c>
      <c r="B26" s="4"/>
      <c r="C26" s="4"/>
      <c r="K26" s="33"/>
      <c r="M26" s="2"/>
    </row>
    <row r="27" spans="1:13" x14ac:dyDescent="0.5">
      <c r="A27" s="4" t="s">
        <v>51</v>
      </c>
      <c r="B27" s="4"/>
      <c r="C27" s="4"/>
      <c r="M27" s="2"/>
    </row>
    <row r="28" spans="1:13" ht="21" customHeight="1" x14ac:dyDescent="0.5"/>
    <row r="29" spans="1:13" ht="21" customHeight="1" x14ac:dyDescent="0.5"/>
    <row r="30" spans="1:13" ht="19.5" customHeight="1" x14ac:dyDescent="0.5"/>
    <row r="31" spans="1:13" ht="18.75" customHeight="1" x14ac:dyDescent="0.5"/>
    <row r="32" spans="1:13" ht="18.75" customHeight="1" x14ac:dyDescent="0.5">
      <c r="M32" s="32"/>
    </row>
    <row r="33" spans="13:13" s="1" customFormat="1" ht="17.25" customHeight="1" x14ac:dyDescent="0.5">
      <c r="M33" s="32"/>
    </row>
    <row r="34" spans="13:13" s="1" customFormat="1" ht="17.25" customHeight="1" x14ac:dyDescent="0.5">
      <c r="M34" s="32"/>
    </row>
    <row r="35" spans="13:13" s="1" customFormat="1" ht="17.25" customHeight="1" x14ac:dyDescent="0.5">
      <c r="M35" s="32"/>
    </row>
    <row r="36" spans="13:13" s="1" customFormat="1" ht="18.75" customHeight="1" x14ac:dyDescent="0.5">
      <c r="M36" s="32"/>
    </row>
    <row r="37" spans="13:13" s="1" customFormat="1" ht="17.25" customHeight="1" x14ac:dyDescent="0.5">
      <c r="M37" s="32"/>
    </row>
    <row r="38" spans="13:13" s="1" customFormat="1" ht="17.25" customHeight="1" x14ac:dyDescent="0.5"/>
    <row r="39" spans="13:13" s="1" customFormat="1" ht="17.25" customHeight="1" x14ac:dyDescent="0.5"/>
    <row r="40" spans="13:13" s="1" customFormat="1" ht="17.25" customHeight="1" x14ac:dyDescent="0.5"/>
    <row r="41" spans="13:13" s="1" customFormat="1" ht="17.25" customHeight="1" x14ac:dyDescent="0.5"/>
    <row r="42" spans="13:13" s="1" customFormat="1" ht="17.25" customHeight="1" x14ac:dyDescent="0.5"/>
    <row r="43" spans="13:13" s="1" customFormat="1" ht="17.25" customHeight="1" x14ac:dyDescent="0.5"/>
    <row r="44" spans="13:13" s="1" customFormat="1" ht="17.25" customHeight="1" x14ac:dyDescent="0.5"/>
    <row r="45" spans="13:13" s="1" customFormat="1" ht="18.75" customHeight="1" x14ac:dyDescent="0.5">
      <c r="M45" s="31"/>
    </row>
    <row r="46" spans="13:13" s="1" customFormat="1" ht="17.25" customHeight="1" x14ac:dyDescent="0.5"/>
    <row r="47" spans="13:13" s="1" customFormat="1" ht="17.25" customHeight="1" x14ac:dyDescent="0.5"/>
    <row r="48" spans="13:13" s="1" customFormat="1" ht="17.25" customHeight="1" x14ac:dyDescent="0.5"/>
    <row r="49" spans="13:14" s="1" customFormat="1" ht="17.25" customHeight="1" x14ac:dyDescent="0.5"/>
    <row r="50" spans="13:14" s="1" customFormat="1" ht="17.25" customHeight="1" x14ac:dyDescent="0.5"/>
    <row r="51" spans="13:14" s="1" customFormat="1" ht="17.25" customHeight="1" x14ac:dyDescent="0.5"/>
    <row r="52" spans="13:14" s="1" customFormat="1" ht="17.25" customHeight="1" x14ac:dyDescent="0.5">
      <c r="M52" s="31"/>
    </row>
    <row r="53" spans="13:14" s="1" customFormat="1" ht="17.25" customHeight="1" x14ac:dyDescent="0.5">
      <c r="M53" s="32"/>
      <c r="N53" s="31"/>
    </row>
    <row r="54" spans="13:14" s="1" customFormat="1" ht="2.25" customHeight="1" x14ac:dyDescent="0.5"/>
    <row r="55" spans="13:14" s="1" customFormat="1" ht="18" customHeight="1" x14ac:dyDescent="0.5"/>
    <row r="56" spans="13:14" s="1" customFormat="1" ht="16.5" customHeight="1" x14ac:dyDescent="0.5"/>
  </sheetData>
  <mergeCells count="3">
    <mergeCell ref="A4:D5"/>
    <mergeCell ref="L4:L5"/>
    <mergeCell ref="A6:D6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zoomScaleNormal="100" workbookViewId="0">
      <selection activeCell="S31" sqref="S31"/>
    </sheetView>
  </sheetViews>
  <sheetFormatPr defaultColWidth="9.140625" defaultRowHeight="21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6" width="17.7109375" style="2" hidden="1" customWidth="1"/>
    <col min="7" max="11" width="17.7109375" style="2" customWidth="1"/>
    <col min="12" max="12" width="1.7109375" style="2" customWidth="1"/>
    <col min="13" max="13" width="1.7109375" style="1" customWidth="1"/>
    <col min="14" max="14" width="20.5703125" style="2" customWidth="1"/>
    <col min="15" max="15" width="2.28515625" style="2" customWidth="1"/>
    <col min="16" max="16" width="4.42578125" style="1" customWidth="1"/>
    <col min="17" max="16384" width="9.140625" style="1"/>
  </cols>
  <sheetData>
    <row r="1" spans="1:20" s="30" customFormat="1" x14ac:dyDescent="0.5">
      <c r="B1" s="42" t="s">
        <v>74</v>
      </c>
      <c r="C1" s="42"/>
      <c r="D1" s="40"/>
      <c r="E1" s="42" t="s">
        <v>372</v>
      </c>
      <c r="G1" s="42"/>
      <c r="L1" s="28"/>
      <c r="N1" s="28"/>
      <c r="O1" s="2"/>
    </row>
    <row r="2" spans="1:20" s="14" customFormat="1" x14ac:dyDescent="0.5">
      <c r="B2" s="28" t="s">
        <v>73</v>
      </c>
      <c r="C2" s="27"/>
      <c r="D2" s="40"/>
      <c r="E2" s="28" t="s">
        <v>373</v>
      </c>
      <c r="G2" s="27"/>
      <c r="H2" s="27"/>
      <c r="I2" s="27"/>
      <c r="J2" s="27"/>
      <c r="K2" s="27"/>
      <c r="L2" s="27"/>
      <c r="N2" s="27"/>
      <c r="O2" s="4"/>
    </row>
    <row r="3" spans="1:20" ht="3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4" spans="1:20" s="3" customFormat="1" ht="21" customHeight="1" x14ac:dyDescent="0.45">
      <c r="A4" s="299" t="s">
        <v>48</v>
      </c>
      <c r="B4" s="299"/>
      <c r="C4" s="299"/>
      <c r="D4" s="299"/>
      <c r="E4" s="309"/>
      <c r="F4" s="26" t="s">
        <v>47</v>
      </c>
      <c r="G4" s="26" t="s">
        <v>46</v>
      </c>
      <c r="H4" s="26" t="s">
        <v>53</v>
      </c>
      <c r="I4" s="26" t="s">
        <v>44</v>
      </c>
      <c r="J4" s="291" t="s">
        <v>325</v>
      </c>
      <c r="K4" s="291" t="s">
        <v>366</v>
      </c>
      <c r="L4" s="314" t="s">
        <v>43</v>
      </c>
      <c r="M4" s="299"/>
      <c r="N4" s="299"/>
    </row>
    <row r="5" spans="1:20" s="3" customFormat="1" ht="21" customHeight="1" x14ac:dyDescent="0.45">
      <c r="A5" s="310"/>
      <c r="B5" s="310"/>
      <c r="C5" s="310"/>
      <c r="D5" s="310"/>
      <c r="E5" s="311"/>
      <c r="F5" s="25" t="s">
        <v>42</v>
      </c>
      <c r="G5" s="25" t="s">
        <v>41</v>
      </c>
      <c r="H5" s="25" t="s">
        <v>40</v>
      </c>
      <c r="I5" s="25" t="s">
        <v>39</v>
      </c>
      <c r="J5" s="74" t="s">
        <v>326</v>
      </c>
      <c r="K5" s="74" t="s">
        <v>367</v>
      </c>
      <c r="L5" s="315"/>
      <c r="M5" s="310"/>
      <c r="N5" s="310"/>
      <c r="O5" s="4"/>
    </row>
    <row r="6" spans="1:20" s="3" customFormat="1" ht="0.6" customHeight="1" x14ac:dyDescent="0.45">
      <c r="A6" s="48"/>
      <c r="B6" s="48"/>
      <c r="C6" s="48"/>
      <c r="D6" s="48"/>
      <c r="E6" s="50"/>
      <c r="F6" s="287" t="s">
        <v>72</v>
      </c>
      <c r="G6" s="288"/>
      <c r="H6" s="288"/>
      <c r="I6" s="288"/>
      <c r="J6" s="292"/>
      <c r="K6" s="292"/>
      <c r="L6" s="49"/>
      <c r="M6" s="48"/>
      <c r="N6" s="48"/>
      <c r="O6" s="4"/>
    </row>
    <row r="7" spans="1:20" s="97" customFormat="1" ht="21" customHeight="1" x14ac:dyDescent="0.45">
      <c r="A7" s="304" t="s">
        <v>38</v>
      </c>
      <c r="B7" s="304"/>
      <c r="C7" s="304"/>
      <c r="D7" s="304"/>
      <c r="E7" s="305"/>
      <c r="F7" s="46">
        <v>55287</v>
      </c>
      <c r="G7" s="45">
        <v>55221</v>
      </c>
      <c r="H7" s="15">
        <v>54922</v>
      </c>
      <c r="I7" s="15">
        <v>56285</v>
      </c>
      <c r="J7" s="16">
        <v>57405</v>
      </c>
      <c r="K7" s="16">
        <v>58978</v>
      </c>
      <c r="L7" s="312" t="s">
        <v>37</v>
      </c>
      <c r="M7" s="304"/>
      <c r="N7" s="313"/>
      <c r="O7" s="98"/>
      <c r="R7" s="13"/>
    </row>
    <row r="8" spans="1:20" s="13" customFormat="1" ht="19.5" customHeight="1" x14ac:dyDescent="0.45">
      <c r="A8" s="13" t="s">
        <v>70</v>
      </c>
      <c r="E8" s="256"/>
      <c r="F8" s="44">
        <v>6053</v>
      </c>
      <c r="G8" s="43">
        <v>6252</v>
      </c>
      <c r="H8" s="43">
        <v>5965</v>
      </c>
      <c r="I8" s="43">
        <v>6026</v>
      </c>
      <c r="J8" s="44">
        <v>6060</v>
      </c>
      <c r="K8" s="44">
        <v>5953</v>
      </c>
      <c r="L8" s="257" t="s">
        <v>69</v>
      </c>
      <c r="N8" s="94"/>
      <c r="O8" s="94"/>
    </row>
    <row r="9" spans="1:20" s="13" customFormat="1" ht="19.5" customHeight="1" x14ac:dyDescent="0.45">
      <c r="B9" s="13" t="s">
        <v>68</v>
      </c>
      <c r="E9" s="256"/>
      <c r="F9" s="295">
        <v>3863</v>
      </c>
      <c r="G9" s="44">
        <v>4007</v>
      </c>
      <c r="H9" s="289">
        <v>3674</v>
      </c>
      <c r="I9" s="44">
        <v>3567</v>
      </c>
      <c r="J9" s="44">
        <v>3478</v>
      </c>
      <c r="K9" s="44">
        <v>3345</v>
      </c>
      <c r="L9" s="257"/>
      <c r="M9" s="13" t="s">
        <v>67</v>
      </c>
      <c r="N9" s="94"/>
      <c r="O9" s="94"/>
    </row>
    <row r="10" spans="1:20" s="13" customFormat="1" ht="19.5" customHeight="1" x14ac:dyDescent="0.45">
      <c r="B10" s="13" t="s">
        <v>62</v>
      </c>
      <c r="E10" s="256"/>
      <c r="F10" s="295">
        <v>1868</v>
      </c>
      <c r="G10" s="44">
        <v>1934</v>
      </c>
      <c r="H10" s="289">
        <v>1930</v>
      </c>
      <c r="I10" s="44">
        <v>2090</v>
      </c>
      <c r="J10" s="44">
        <v>2193</v>
      </c>
      <c r="K10" s="44">
        <v>2204</v>
      </c>
      <c r="L10" s="257"/>
      <c r="M10" s="13" t="s">
        <v>66</v>
      </c>
      <c r="N10" s="94"/>
      <c r="O10" s="94"/>
    </row>
    <row r="11" spans="1:20" s="13" customFormat="1" ht="19.5" customHeight="1" x14ac:dyDescent="0.45">
      <c r="B11" s="13" t="s">
        <v>60</v>
      </c>
      <c r="E11" s="256"/>
      <c r="F11" s="295">
        <v>322</v>
      </c>
      <c r="G11" s="44">
        <v>311</v>
      </c>
      <c r="H11" s="289">
        <v>361</v>
      </c>
      <c r="I11" s="44">
        <v>369</v>
      </c>
      <c r="J11" s="44">
        <v>389</v>
      </c>
      <c r="K11" s="44">
        <v>404</v>
      </c>
      <c r="L11" s="257"/>
      <c r="M11" s="13" t="s">
        <v>65</v>
      </c>
      <c r="N11" s="94"/>
      <c r="O11" s="94"/>
    </row>
    <row r="12" spans="1:20" s="13" customFormat="1" ht="19.5" customHeight="1" x14ac:dyDescent="0.5">
      <c r="A12" s="13" t="s">
        <v>64</v>
      </c>
      <c r="E12" s="256"/>
      <c r="F12" s="295">
        <v>49224</v>
      </c>
      <c r="G12" s="44">
        <v>48922</v>
      </c>
      <c r="H12" s="289">
        <v>48942</v>
      </c>
      <c r="I12" s="44">
        <v>50247</v>
      </c>
      <c r="J12" s="44">
        <v>51330</v>
      </c>
      <c r="K12" s="44">
        <v>53010</v>
      </c>
      <c r="L12" s="257" t="s">
        <v>63</v>
      </c>
      <c r="N12" s="94"/>
      <c r="O12" s="94"/>
      <c r="S12" s="263"/>
      <c r="T12" s="263"/>
    </row>
    <row r="13" spans="1:20" s="13" customFormat="1" ht="19.5" customHeight="1" x14ac:dyDescent="0.5">
      <c r="B13" s="13" t="s">
        <v>62</v>
      </c>
      <c r="E13" s="256"/>
      <c r="F13" s="295">
        <v>6730</v>
      </c>
      <c r="G13" s="44">
        <v>6929</v>
      </c>
      <c r="H13" s="289">
        <v>5828</v>
      </c>
      <c r="I13" s="44">
        <v>6100</v>
      </c>
      <c r="J13" s="44">
        <v>6608</v>
      </c>
      <c r="K13" s="44">
        <v>7361</v>
      </c>
      <c r="L13" s="257"/>
      <c r="M13" s="13" t="s">
        <v>61</v>
      </c>
      <c r="N13" s="94"/>
      <c r="O13" s="94"/>
      <c r="S13" s="263"/>
      <c r="T13" s="263"/>
    </row>
    <row r="14" spans="1:20" s="13" customFormat="1" ht="19.5" customHeight="1" x14ac:dyDescent="0.5">
      <c r="B14" s="13" t="s">
        <v>60</v>
      </c>
      <c r="F14" s="295">
        <v>42494</v>
      </c>
      <c r="G14" s="44">
        <v>41993</v>
      </c>
      <c r="H14" s="289">
        <v>43114</v>
      </c>
      <c r="I14" s="44">
        <v>44147</v>
      </c>
      <c r="J14" s="44">
        <v>44722</v>
      </c>
      <c r="K14" s="44">
        <v>45649</v>
      </c>
      <c r="L14" s="257"/>
      <c r="M14" s="13" t="s">
        <v>59</v>
      </c>
      <c r="O14" s="94"/>
      <c r="S14" s="263"/>
      <c r="T14" s="263"/>
    </row>
    <row r="15" spans="1:20" s="13" customFormat="1" ht="19.5" customHeight="1" x14ac:dyDescent="0.5">
      <c r="A15" s="13" t="s">
        <v>58</v>
      </c>
      <c r="E15" s="256"/>
      <c r="F15" s="295">
        <v>10</v>
      </c>
      <c r="G15" s="44">
        <v>47</v>
      </c>
      <c r="H15" s="289">
        <v>15</v>
      </c>
      <c r="I15" s="44">
        <v>12</v>
      </c>
      <c r="J15" s="44">
        <v>15</v>
      </c>
      <c r="K15" s="44">
        <v>15</v>
      </c>
      <c r="L15" s="257" t="s">
        <v>57</v>
      </c>
      <c r="M15" s="94"/>
      <c r="O15" s="94"/>
      <c r="S15" s="263"/>
      <c r="T15" s="263"/>
    </row>
    <row r="16" spans="1:20" s="3" customFormat="1" ht="25.5" hidden="1" customHeight="1" x14ac:dyDescent="0.45">
      <c r="A16" s="48"/>
      <c r="B16" s="48"/>
      <c r="C16" s="48"/>
      <c r="D16" s="48"/>
      <c r="E16" s="50"/>
      <c r="F16" s="255" t="s">
        <v>71</v>
      </c>
      <c r="G16" s="293"/>
      <c r="H16" s="97"/>
      <c r="I16" s="293"/>
      <c r="J16" s="293"/>
      <c r="K16" s="293"/>
      <c r="L16" s="49"/>
      <c r="M16" s="48"/>
      <c r="N16" s="48"/>
      <c r="O16" s="4"/>
      <c r="S16" s="53"/>
      <c r="T16" s="53"/>
    </row>
    <row r="17" spans="1:20" s="14" customFormat="1" ht="21" customHeight="1" x14ac:dyDescent="0.45">
      <c r="A17" s="304" t="s">
        <v>38</v>
      </c>
      <c r="B17" s="304"/>
      <c r="C17" s="304"/>
      <c r="D17" s="304"/>
      <c r="E17" s="305"/>
      <c r="F17" s="296">
        <v>2323</v>
      </c>
      <c r="G17" s="46">
        <v>3838</v>
      </c>
      <c r="H17" s="290">
        <v>3404</v>
      </c>
      <c r="I17" s="46">
        <v>2816</v>
      </c>
      <c r="J17" s="46">
        <v>2631</v>
      </c>
      <c r="K17" s="46">
        <v>2854</v>
      </c>
      <c r="L17" s="306" t="s">
        <v>37</v>
      </c>
      <c r="M17" s="307"/>
      <c r="N17" s="308"/>
      <c r="O17" s="27"/>
      <c r="R17" s="53"/>
      <c r="S17" s="53"/>
      <c r="T17" s="53"/>
    </row>
    <row r="18" spans="1:20" s="13" customFormat="1" ht="19.5" customHeight="1" x14ac:dyDescent="0.5">
      <c r="A18" s="13" t="s">
        <v>70</v>
      </c>
      <c r="E18" s="256"/>
      <c r="F18" s="44">
        <v>199</v>
      </c>
      <c r="G18" s="43">
        <v>474</v>
      </c>
      <c r="H18" s="289">
        <v>567</v>
      </c>
      <c r="I18" s="44">
        <v>354</v>
      </c>
      <c r="J18" s="44">
        <v>387</v>
      </c>
      <c r="K18" s="44">
        <v>303</v>
      </c>
      <c r="L18" s="257" t="s">
        <v>69</v>
      </c>
      <c r="N18" s="94"/>
      <c r="O18" s="94"/>
      <c r="R18" s="263"/>
      <c r="S18" s="263"/>
      <c r="T18" s="263"/>
    </row>
    <row r="19" spans="1:20" s="13" customFormat="1" ht="19.5" customHeight="1" x14ac:dyDescent="0.5">
      <c r="B19" s="13" t="s">
        <v>68</v>
      </c>
      <c r="E19" s="256"/>
      <c r="F19" s="44">
        <v>104</v>
      </c>
      <c r="G19" s="43">
        <v>247</v>
      </c>
      <c r="H19" s="43">
        <v>122</v>
      </c>
      <c r="I19" s="43">
        <v>111</v>
      </c>
      <c r="J19" s="44">
        <v>88</v>
      </c>
      <c r="K19" s="44">
        <v>46</v>
      </c>
      <c r="L19" s="257"/>
      <c r="M19" s="13" t="s">
        <v>67</v>
      </c>
      <c r="N19" s="94"/>
      <c r="O19" s="94"/>
      <c r="R19" s="263"/>
      <c r="S19" s="263"/>
      <c r="T19" s="263"/>
    </row>
    <row r="20" spans="1:20" s="13" customFormat="1" ht="19.5" customHeight="1" x14ac:dyDescent="0.5">
      <c r="B20" s="13" t="s">
        <v>62</v>
      </c>
      <c r="E20" s="256"/>
      <c r="F20" s="44">
        <v>86</v>
      </c>
      <c r="G20" s="43">
        <v>194</v>
      </c>
      <c r="H20" s="43">
        <v>427</v>
      </c>
      <c r="I20" s="43">
        <v>230</v>
      </c>
      <c r="J20" s="44">
        <v>276</v>
      </c>
      <c r="K20" s="44">
        <v>234</v>
      </c>
      <c r="L20" s="257"/>
      <c r="M20" s="13" t="s">
        <v>66</v>
      </c>
      <c r="N20" s="94"/>
      <c r="O20" s="94"/>
      <c r="R20" s="263"/>
      <c r="S20" s="263"/>
      <c r="T20" s="263"/>
    </row>
    <row r="21" spans="1:20" s="13" customFormat="1" ht="19.5" customHeight="1" x14ac:dyDescent="0.5">
      <c r="B21" s="13" t="s">
        <v>60</v>
      </c>
      <c r="E21" s="256"/>
      <c r="F21" s="44">
        <v>9</v>
      </c>
      <c r="G21" s="44">
        <v>33</v>
      </c>
      <c r="H21" s="43">
        <v>18</v>
      </c>
      <c r="I21" s="43">
        <v>13</v>
      </c>
      <c r="J21" s="44">
        <v>23</v>
      </c>
      <c r="K21" s="44">
        <v>23</v>
      </c>
      <c r="L21" s="257"/>
      <c r="M21" s="13" t="s">
        <v>65</v>
      </c>
      <c r="N21" s="94"/>
      <c r="O21" s="94"/>
      <c r="R21" s="263"/>
      <c r="S21" s="263"/>
      <c r="T21" s="263"/>
    </row>
    <row r="22" spans="1:20" s="13" customFormat="1" ht="19.5" customHeight="1" x14ac:dyDescent="0.5">
      <c r="A22" s="13" t="s">
        <v>64</v>
      </c>
      <c r="E22" s="256"/>
      <c r="F22" s="44">
        <v>2124</v>
      </c>
      <c r="G22" s="44">
        <v>3364</v>
      </c>
      <c r="H22" s="43">
        <v>2837</v>
      </c>
      <c r="I22" s="43">
        <v>2462</v>
      </c>
      <c r="J22" s="44">
        <v>2244</v>
      </c>
      <c r="K22" s="44">
        <v>2551</v>
      </c>
      <c r="L22" s="257" t="s">
        <v>63</v>
      </c>
      <c r="N22" s="94"/>
      <c r="O22" s="94"/>
      <c r="R22" s="263"/>
      <c r="S22" s="263"/>
      <c r="T22" s="263"/>
    </row>
    <row r="23" spans="1:20" s="13" customFormat="1" ht="19.5" customHeight="1" x14ac:dyDescent="0.5">
      <c r="B23" s="13" t="s">
        <v>62</v>
      </c>
      <c r="E23" s="256"/>
      <c r="F23" s="44">
        <v>406</v>
      </c>
      <c r="G23" s="44">
        <v>392</v>
      </c>
      <c r="H23" s="43">
        <v>517</v>
      </c>
      <c r="I23" s="43">
        <v>361</v>
      </c>
      <c r="J23" s="44">
        <v>368</v>
      </c>
      <c r="K23" s="44">
        <v>549</v>
      </c>
      <c r="L23" s="257"/>
      <c r="M23" s="13" t="s">
        <v>61</v>
      </c>
      <c r="N23" s="94"/>
      <c r="O23" s="94"/>
      <c r="R23" s="263"/>
      <c r="S23" s="263"/>
      <c r="T23" s="263"/>
    </row>
    <row r="24" spans="1:20" s="13" customFormat="1" ht="19.5" customHeight="1" x14ac:dyDescent="0.5">
      <c r="B24" s="13" t="s">
        <v>60</v>
      </c>
      <c r="F24" s="44">
        <v>1718</v>
      </c>
      <c r="G24" s="44">
        <v>2972</v>
      </c>
      <c r="H24" s="43">
        <v>2320</v>
      </c>
      <c r="I24" s="43">
        <v>2101</v>
      </c>
      <c r="J24" s="44">
        <v>1876</v>
      </c>
      <c r="K24" s="44">
        <v>2002</v>
      </c>
      <c r="L24" s="257"/>
      <c r="M24" s="13" t="s">
        <v>59</v>
      </c>
      <c r="O24" s="94"/>
      <c r="R24" s="263"/>
      <c r="S24" s="263"/>
      <c r="T24" s="263"/>
    </row>
    <row r="25" spans="1:20" s="13" customFormat="1" ht="19.5" customHeight="1" x14ac:dyDescent="0.5">
      <c r="A25" s="13" t="s">
        <v>58</v>
      </c>
      <c r="E25" s="256"/>
      <c r="F25" s="36" t="s">
        <v>15</v>
      </c>
      <c r="G25" s="36" t="s">
        <v>15</v>
      </c>
      <c r="H25" s="35" t="s">
        <v>15</v>
      </c>
      <c r="I25" s="35" t="s">
        <v>15</v>
      </c>
      <c r="J25" s="36">
        <v>0</v>
      </c>
      <c r="K25" s="36">
        <v>0</v>
      </c>
      <c r="L25" s="257" t="s">
        <v>57</v>
      </c>
      <c r="M25" s="94"/>
      <c r="O25" s="94"/>
      <c r="R25" s="263"/>
      <c r="S25" s="263"/>
      <c r="T25" s="263"/>
    </row>
    <row r="26" spans="1:20" s="3" customFormat="1" ht="5.25" customHeight="1" x14ac:dyDescent="0.45">
      <c r="A26" s="6"/>
      <c r="B26" s="6"/>
      <c r="C26" s="6"/>
      <c r="D26" s="6"/>
      <c r="E26" s="8"/>
      <c r="F26" s="7"/>
      <c r="G26" s="7"/>
      <c r="H26" s="9"/>
      <c r="I26" s="8"/>
      <c r="J26" s="6"/>
      <c r="K26" s="6"/>
      <c r="L26" s="7"/>
      <c r="M26" s="6"/>
      <c r="N26" s="6"/>
      <c r="O26" s="4"/>
      <c r="R26" s="53"/>
      <c r="S26" s="53"/>
      <c r="T26" s="53"/>
    </row>
    <row r="27" spans="1:20" s="3" customFormat="1" ht="3.75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O27" s="4"/>
    </row>
    <row r="28" spans="1:20" s="3" customFormat="1" ht="19.5" x14ac:dyDescent="0.45">
      <c r="A28" s="4"/>
      <c r="B28" s="4" t="s">
        <v>1</v>
      </c>
      <c r="C28" s="4"/>
      <c r="D28" s="4"/>
      <c r="E28" s="4"/>
      <c r="F28" s="4"/>
      <c r="I28" s="4" t="s">
        <v>56</v>
      </c>
      <c r="J28" s="4"/>
      <c r="K28" s="4"/>
      <c r="L28" s="4"/>
      <c r="O28" s="4"/>
    </row>
    <row r="29" spans="1:20" s="3" customFormat="1" ht="19.5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N29" s="4"/>
      <c r="O29" s="4"/>
    </row>
    <row r="30" spans="1:20" s="3" customFormat="1" ht="19.5" x14ac:dyDescent="0.45">
      <c r="A30" s="4"/>
      <c r="B30" s="4"/>
      <c r="C30" s="4"/>
      <c r="D30" s="4"/>
      <c r="E30" s="4"/>
      <c r="F30" s="4"/>
      <c r="G30" s="294"/>
      <c r="H30" s="294"/>
      <c r="I30" s="294"/>
      <c r="J30" s="294"/>
      <c r="K30" s="294"/>
      <c r="L30" s="4"/>
      <c r="N30" s="4"/>
      <c r="O30" s="4"/>
    </row>
    <row r="31" spans="1:20" s="3" customFormat="1" ht="19.5" x14ac:dyDescent="0.45">
      <c r="A31" s="4"/>
      <c r="B31" s="4"/>
      <c r="C31" s="4"/>
      <c r="D31" s="4"/>
      <c r="E31" s="4"/>
      <c r="F31" s="4"/>
      <c r="G31" s="294"/>
      <c r="H31" s="294"/>
      <c r="I31" s="294"/>
      <c r="J31" s="294"/>
      <c r="K31" s="294"/>
      <c r="L31" s="4"/>
      <c r="N31" s="4"/>
      <c r="O31" s="4"/>
    </row>
    <row r="32" spans="1:20" s="3" customFormat="1" ht="19.5" x14ac:dyDescent="0.45">
      <c r="A32" s="4"/>
      <c r="B32" s="4"/>
      <c r="C32" s="4"/>
      <c r="D32" s="4"/>
      <c r="E32" s="4"/>
      <c r="F32" s="4"/>
      <c r="G32" s="294"/>
      <c r="H32" s="294"/>
      <c r="I32" s="294"/>
      <c r="J32" s="294"/>
      <c r="K32" s="294"/>
      <c r="L32" s="4"/>
      <c r="N32" s="4"/>
      <c r="O32" s="4"/>
    </row>
    <row r="33" spans="1:15" s="3" customFormat="1" ht="19.5" x14ac:dyDescent="0.45">
      <c r="A33" s="4"/>
      <c r="B33" s="4"/>
      <c r="C33" s="4"/>
      <c r="D33" s="4"/>
      <c r="E33" s="4"/>
      <c r="F33" s="4"/>
      <c r="G33" s="294"/>
      <c r="H33" s="294"/>
      <c r="I33" s="294"/>
      <c r="J33" s="294"/>
      <c r="K33" s="294"/>
      <c r="L33" s="4"/>
      <c r="N33" s="4"/>
      <c r="O33" s="4"/>
    </row>
    <row r="34" spans="1:15" s="3" customFormat="1" ht="19.5" x14ac:dyDescent="0.45">
      <c r="A34" s="4"/>
      <c r="B34" s="4"/>
      <c r="C34" s="4"/>
      <c r="D34" s="4"/>
      <c r="E34" s="4"/>
      <c r="F34" s="4"/>
      <c r="G34" s="294"/>
      <c r="H34" s="294"/>
      <c r="I34" s="294"/>
      <c r="J34" s="294"/>
      <c r="K34" s="294"/>
      <c r="L34" s="4"/>
      <c r="N34" s="4"/>
      <c r="O34" s="4"/>
    </row>
    <row r="35" spans="1:15" s="3" customFormat="1" ht="19.5" x14ac:dyDescent="0.45">
      <c r="A35" s="4"/>
      <c r="B35" s="4"/>
      <c r="C35" s="4"/>
      <c r="D35" s="4"/>
      <c r="E35" s="4"/>
      <c r="F35" s="4"/>
      <c r="G35" s="294"/>
      <c r="H35" s="294"/>
      <c r="I35" s="294"/>
      <c r="J35" s="294"/>
      <c r="K35" s="294"/>
      <c r="L35" s="4"/>
      <c r="N35" s="4"/>
      <c r="O35" s="4"/>
    </row>
    <row r="36" spans="1:15" s="3" customFormat="1" ht="19.5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4"/>
      <c r="O36" s="4"/>
    </row>
    <row r="37" spans="1:15" s="3" customFormat="1" ht="19.5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4"/>
      <c r="O37" s="4"/>
    </row>
    <row r="38" spans="1:15" s="3" customFormat="1" ht="19.5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4"/>
      <c r="O38" s="4"/>
    </row>
    <row r="39" spans="1:15" s="3" customFormat="1" ht="19.5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N39" s="4"/>
      <c r="O39" s="4"/>
    </row>
    <row r="40" spans="1:15" s="3" customFormat="1" ht="19.5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N40" s="4"/>
      <c r="O40" s="4"/>
    </row>
    <row r="41" spans="1:15" s="3" customFormat="1" ht="19.5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4"/>
      <c r="O41" s="4"/>
    </row>
    <row r="42" spans="1:15" s="3" customFormat="1" ht="19.5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4"/>
      <c r="O42" s="4"/>
    </row>
    <row r="43" spans="1:15" s="3" customFormat="1" ht="19.5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N43" s="4"/>
      <c r="O43" s="4"/>
    </row>
    <row r="44" spans="1:15" s="3" customFormat="1" ht="19.5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</row>
    <row r="45" spans="1:15" s="3" customFormat="1" ht="19.5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N45" s="4"/>
      <c r="O45" s="4"/>
    </row>
    <row r="46" spans="1:15" s="3" customFormat="1" ht="19.5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N46" s="4"/>
      <c r="O46" s="4"/>
    </row>
    <row r="47" spans="1:15" s="3" customFormat="1" ht="19.5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N47" s="4"/>
      <c r="O47" s="4"/>
    </row>
    <row r="48" spans="1:15" s="3" customFormat="1" ht="19.5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N48" s="4"/>
      <c r="O48" s="4"/>
    </row>
    <row r="49" spans="1:15" s="3" customFormat="1" ht="19.5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4"/>
      <c r="O49" s="4"/>
    </row>
  </sheetData>
  <mergeCells count="6">
    <mergeCell ref="A17:E17"/>
    <mergeCell ref="L17:N17"/>
    <mergeCell ref="A4:E5"/>
    <mergeCell ref="A7:E7"/>
    <mergeCell ref="L7:N7"/>
    <mergeCell ref="L4:N5"/>
  </mergeCells>
  <pageMargins left="0.70866141732283472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showGridLines="0" topLeftCell="O1" workbookViewId="0">
      <selection activeCell="R12" sqref="R12"/>
    </sheetView>
  </sheetViews>
  <sheetFormatPr defaultColWidth="9.140625" defaultRowHeight="21.75" x14ac:dyDescent="0.5"/>
  <cols>
    <col min="1" max="1" width="1.85546875" style="2" customWidth="1"/>
    <col min="2" max="2" width="5.85546875" style="2" customWidth="1"/>
    <col min="3" max="3" width="5.42578125" style="2" customWidth="1"/>
    <col min="4" max="4" width="4.28515625" style="2" customWidth="1"/>
    <col min="5" max="5" width="12.5703125" style="2" customWidth="1"/>
    <col min="6" max="6" width="5.5703125" style="2" customWidth="1"/>
    <col min="7" max="7" width="6.5703125" style="2" customWidth="1"/>
    <col min="8" max="8" width="6" style="2" customWidth="1"/>
    <col min="9" max="10" width="12.28515625" style="2" customWidth="1"/>
    <col min="11" max="11" width="10.7109375" style="2" customWidth="1"/>
    <col min="12" max="12" width="11.140625" style="2" customWidth="1"/>
    <col min="13" max="13" width="11.42578125" style="2" customWidth="1"/>
    <col min="14" max="14" width="10.7109375" style="2" customWidth="1"/>
    <col min="15" max="15" width="7.5703125" style="2" customWidth="1"/>
    <col min="16" max="16" width="11.7109375" style="2" customWidth="1"/>
    <col min="17" max="18" width="11.42578125" style="2" customWidth="1"/>
    <col min="19" max="19" width="1.85546875" style="2" customWidth="1"/>
    <col min="20" max="20" width="24" style="2" customWidth="1"/>
    <col min="21" max="21" width="5.28515625" style="2" customWidth="1"/>
    <col min="22" max="22" width="4.85546875" style="1" customWidth="1"/>
    <col min="23" max="16384" width="9.140625" style="1"/>
  </cols>
  <sheetData>
    <row r="1" spans="1:21" s="41" customFormat="1" ht="23.25" customHeight="1" x14ac:dyDescent="0.5">
      <c r="A1" s="42"/>
      <c r="B1" s="42" t="s">
        <v>232</v>
      </c>
      <c r="C1" s="42"/>
      <c r="D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93"/>
    </row>
    <row r="2" spans="1:21" s="91" customFormat="1" ht="23.25" customHeight="1" x14ac:dyDescent="0.5">
      <c r="A2" s="92"/>
      <c r="B2" s="28" t="s">
        <v>231</v>
      </c>
      <c r="C2" s="42"/>
      <c r="D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32"/>
    </row>
    <row r="3" spans="1:21" ht="3.7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70" customFormat="1" ht="18.75" customHeight="1" x14ac:dyDescent="0.45">
      <c r="A4" s="299" t="s">
        <v>140</v>
      </c>
      <c r="B4" s="299"/>
      <c r="C4" s="299"/>
      <c r="D4" s="309"/>
      <c r="E4" s="318" t="s">
        <v>139</v>
      </c>
      <c r="F4" s="319"/>
      <c r="G4" s="319"/>
      <c r="H4" s="319"/>
      <c r="I4" s="319"/>
      <c r="J4" s="319"/>
      <c r="K4" s="319"/>
      <c r="L4" s="319"/>
      <c r="M4" s="319"/>
      <c r="N4" s="319"/>
      <c r="O4" s="320"/>
      <c r="P4" s="321" t="s">
        <v>138</v>
      </c>
      <c r="Q4" s="322"/>
      <c r="R4" s="323"/>
      <c r="S4" s="314" t="s">
        <v>137</v>
      </c>
      <c r="T4" s="299"/>
    </row>
    <row r="5" spans="1:21" s="70" customFormat="1" ht="18.75" customHeight="1" x14ac:dyDescent="0.45">
      <c r="A5" s="316"/>
      <c r="B5" s="316"/>
      <c r="C5" s="316"/>
      <c r="D5" s="317"/>
      <c r="E5" s="3"/>
      <c r="F5" s="325" t="s">
        <v>136</v>
      </c>
      <c r="G5" s="326"/>
      <c r="H5" s="327"/>
      <c r="I5" s="318" t="s">
        <v>135</v>
      </c>
      <c r="J5" s="319"/>
      <c r="K5" s="319"/>
      <c r="L5" s="318" t="s">
        <v>134</v>
      </c>
      <c r="M5" s="319"/>
      <c r="N5" s="319"/>
      <c r="O5" s="320"/>
      <c r="P5" s="328" t="s">
        <v>133</v>
      </c>
      <c r="Q5" s="329"/>
      <c r="R5" s="330"/>
      <c r="S5" s="324"/>
      <c r="T5" s="316"/>
    </row>
    <row r="6" spans="1:21" s="70" customFormat="1" ht="15.75" customHeight="1" x14ac:dyDescent="0.45">
      <c r="A6" s="316"/>
      <c r="B6" s="316"/>
      <c r="C6" s="316"/>
      <c r="D6" s="317"/>
      <c r="E6" s="50"/>
      <c r="F6" s="50"/>
      <c r="G6" s="50" t="s">
        <v>132</v>
      </c>
      <c r="H6" s="78"/>
      <c r="I6" s="50"/>
      <c r="J6" s="50" t="s">
        <v>132</v>
      </c>
      <c r="K6" s="78"/>
      <c r="L6" s="50"/>
      <c r="M6" s="50" t="s">
        <v>132</v>
      </c>
      <c r="N6" s="78"/>
      <c r="O6" s="78"/>
      <c r="P6" s="50"/>
      <c r="Q6" s="77"/>
      <c r="R6" s="77"/>
      <c r="S6" s="324"/>
      <c r="T6" s="316"/>
    </row>
    <row r="7" spans="1:21" s="70" customFormat="1" ht="15.75" customHeight="1" x14ac:dyDescent="0.45">
      <c r="A7" s="316"/>
      <c r="B7" s="316"/>
      <c r="C7" s="316"/>
      <c r="D7" s="317"/>
      <c r="E7" s="50" t="s">
        <v>131</v>
      </c>
      <c r="F7" s="50" t="s">
        <v>127</v>
      </c>
      <c r="G7" s="50" t="s">
        <v>130</v>
      </c>
      <c r="H7" s="50" t="s">
        <v>129</v>
      </c>
      <c r="I7" s="50" t="s">
        <v>127</v>
      </c>
      <c r="J7" s="50" t="s">
        <v>130</v>
      </c>
      <c r="K7" s="50" t="s">
        <v>129</v>
      </c>
      <c r="L7" s="50" t="s">
        <v>127</v>
      </c>
      <c r="M7" s="50" t="s">
        <v>130</v>
      </c>
      <c r="N7" s="50" t="s">
        <v>129</v>
      </c>
      <c r="O7" s="50" t="s">
        <v>128</v>
      </c>
      <c r="P7" s="50" t="s">
        <v>127</v>
      </c>
      <c r="Q7" s="76" t="s">
        <v>126</v>
      </c>
      <c r="R7" s="76" t="s">
        <v>125</v>
      </c>
      <c r="S7" s="324"/>
      <c r="T7" s="316"/>
    </row>
    <row r="8" spans="1:21" s="70" customFormat="1" ht="15.75" customHeight="1" x14ac:dyDescent="0.45">
      <c r="A8" s="316"/>
      <c r="B8" s="316"/>
      <c r="C8" s="316"/>
      <c r="D8" s="317"/>
      <c r="E8" s="50" t="s">
        <v>37</v>
      </c>
      <c r="F8" s="50" t="s">
        <v>37</v>
      </c>
      <c r="G8" s="50" t="s">
        <v>124</v>
      </c>
      <c r="H8" s="50" t="s">
        <v>123</v>
      </c>
      <c r="I8" s="50" t="s">
        <v>37</v>
      </c>
      <c r="J8" s="50" t="s">
        <v>124</v>
      </c>
      <c r="K8" s="50" t="s">
        <v>123</v>
      </c>
      <c r="L8" s="50" t="s">
        <v>37</v>
      </c>
      <c r="M8" s="50" t="s">
        <v>124</v>
      </c>
      <c r="N8" s="50" t="s">
        <v>123</v>
      </c>
      <c r="O8" s="50" t="s">
        <v>122</v>
      </c>
      <c r="P8" s="50" t="s">
        <v>37</v>
      </c>
      <c r="Q8" s="76" t="s">
        <v>121</v>
      </c>
      <c r="R8" s="76" t="s">
        <v>120</v>
      </c>
      <c r="S8" s="324"/>
      <c r="T8" s="316"/>
    </row>
    <row r="9" spans="1:21" s="70" customFormat="1" ht="15.75" customHeight="1" x14ac:dyDescent="0.45">
      <c r="A9" s="310"/>
      <c r="B9" s="310"/>
      <c r="C9" s="310"/>
      <c r="D9" s="311"/>
      <c r="E9" s="51"/>
      <c r="F9" s="75"/>
      <c r="G9" s="75" t="s">
        <v>119</v>
      </c>
      <c r="H9" s="75" t="s">
        <v>118</v>
      </c>
      <c r="I9" s="75"/>
      <c r="J9" s="75" t="s">
        <v>119</v>
      </c>
      <c r="K9" s="75" t="s">
        <v>118</v>
      </c>
      <c r="L9" s="75"/>
      <c r="M9" s="75" t="s">
        <v>119</v>
      </c>
      <c r="N9" s="75" t="s">
        <v>118</v>
      </c>
      <c r="O9" s="52" t="s">
        <v>117</v>
      </c>
      <c r="P9" s="52"/>
      <c r="Q9" s="74"/>
      <c r="R9" s="74"/>
      <c r="S9" s="315"/>
      <c r="T9" s="310"/>
    </row>
    <row r="10" spans="1:21" s="70" customFormat="1" ht="3" customHeight="1" x14ac:dyDescent="0.45">
      <c r="A10" s="48"/>
      <c r="B10" s="48"/>
      <c r="C10" s="48"/>
      <c r="D10" s="50"/>
      <c r="E10" s="48"/>
      <c r="F10" s="73"/>
      <c r="G10" s="73"/>
      <c r="H10" s="73"/>
      <c r="I10" s="73"/>
      <c r="J10" s="73"/>
      <c r="K10" s="73"/>
      <c r="L10" s="73"/>
      <c r="M10" s="73"/>
      <c r="N10" s="73"/>
      <c r="O10" s="50"/>
      <c r="P10" s="50"/>
      <c r="Q10" s="72"/>
      <c r="R10" s="71"/>
      <c r="S10" s="49"/>
      <c r="T10" s="48"/>
    </row>
    <row r="11" spans="1:21" s="97" customFormat="1" ht="33" customHeight="1" x14ac:dyDescent="0.45">
      <c r="A11" s="304" t="s">
        <v>38</v>
      </c>
      <c r="B11" s="304"/>
      <c r="C11" s="304"/>
      <c r="D11" s="305"/>
      <c r="E11" s="264">
        <f t="shared" ref="E11:R11" si="0">SUM(E13:E18)+SUM(E20:E21)+SUM(E23:E25)+SUM(E27:E28)+SUM(E30:E33)+SUM(E46:E48)+SUM(E50:E58)+SUM(E60:E61)+SUM(E63:E64)+SUM(E66:E67)+SUM(E80:E83)+SUM(E85:E91)+SUM(E93:E94)+SUM(E96:E99)</f>
        <v>21987298</v>
      </c>
      <c r="F11" s="264">
        <f t="shared" si="0"/>
        <v>0</v>
      </c>
      <c r="G11" s="264">
        <f t="shared" si="0"/>
        <v>0</v>
      </c>
      <c r="H11" s="264">
        <f t="shared" si="0"/>
        <v>0</v>
      </c>
      <c r="I11" s="264">
        <f t="shared" si="0"/>
        <v>17880301</v>
      </c>
      <c r="J11" s="264">
        <f t="shared" si="0"/>
        <v>11847818</v>
      </c>
      <c r="K11" s="264">
        <f t="shared" si="0"/>
        <v>6032483</v>
      </c>
      <c r="L11" s="264">
        <f t="shared" si="0"/>
        <v>4106997</v>
      </c>
      <c r="M11" s="264">
        <f t="shared" si="0"/>
        <v>3089827</v>
      </c>
      <c r="N11" s="264">
        <f t="shared" si="0"/>
        <v>1017170</v>
      </c>
      <c r="O11" s="264">
        <f t="shared" si="0"/>
        <v>0</v>
      </c>
      <c r="P11" s="264">
        <f t="shared" si="0"/>
        <v>29873964</v>
      </c>
      <c r="Q11" s="264">
        <f t="shared" si="0"/>
        <v>29479616</v>
      </c>
      <c r="R11" s="264">
        <f t="shared" si="0"/>
        <v>394348</v>
      </c>
      <c r="S11" s="312" t="s">
        <v>37</v>
      </c>
      <c r="T11" s="304"/>
      <c r="U11" s="98"/>
    </row>
    <row r="12" spans="1:21" s="95" customFormat="1" ht="20.25" customHeight="1" x14ac:dyDescent="0.45">
      <c r="A12" s="265" t="s">
        <v>230</v>
      </c>
      <c r="B12" s="266"/>
      <c r="C12" s="267"/>
      <c r="D12" s="268"/>
      <c r="E12" s="269">
        <v>15543180</v>
      </c>
      <c r="F12" s="269">
        <v>0</v>
      </c>
      <c r="G12" s="269">
        <v>0</v>
      </c>
      <c r="H12" s="269">
        <v>0</v>
      </c>
      <c r="I12" s="269">
        <v>13145592</v>
      </c>
      <c r="J12" s="269">
        <v>8514922</v>
      </c>
      <c r="K12" s="269">
        <v>4630670</v>
      </c>
      <c r="L12" s="269">
        <v>2397588</v>
      </c>
      <c r="M12" s="269">
        <v>1608679</v>
      </c>
      <c r="N12" s="269">
        <v>788909</v>
      </c>
      <c r="O12" s="269">
        <v>0</v>
      </c>
      <c r="P12" s="269">
        <v>15543180</v>
      </c>
      <c r="Q12" s="269">
        <v>15543180</v>
      </c>
      <c r="R12" s="269">
        <v>0</v>
      </c>
      <c r="S12" s="270" t="s">
        <v>229</v>
      </c>
      <c r="T12" s="271"/>
      <c r="U12" s="96"/>
    </row>
    <row r="13" spans="1:21" s="13" customFormat="1" ht="20.25" customHeight="1" x14ac:dyDescent="0.45">
      <c r="A13" s="54"/>
      <c r="B13" s="54" t="s">
        <v>228</v>
      </c>
      <c r="C13" s="65"/>
      <c r="D13" s="256"/>
      <c r="E13" s="61">
        <v>0</v>
      </c>
      <c r="F13" s="57">
        <v>0</v>
      </c>
      <c r="G13" s="111">
        <v>0</v>
      </c>
      <c r="H13" s="112">
        <v>0</v>
      </c>
      <c r="I13" s="57">
        <v>0</v>
      </c>
      <c r="J13" s="112">
        <v>0</v>
      </c>
      <c r="K13" s="111">
        <v>0</v>
      </c>
      <c r="L13" s="57">
        <v>0</v>
      </c>
      <c r="M13" s="112">
        <v>0</v>
      </c>
      <c r="N13" s="269">
        <v>0</v>
      </c>
      <c r="O13" s="269">
        <v>0</v>
      </c>
      <c r="P13" s="57">
        <v>0</v>
      </c>
      <c r="Q13" s="272">
        <v>0</v>
      </c>
      <c r="R13" s="273">
        <v>0</v>
      </c>
      <c r="S13" s="64"/>
      <c r="T13" s="54" t="s">
        <v>227</v>
      </c>
      <c r="U13" s="94"/>
    </row>
    <row r="14" spans="1:21" s="13" customFormat="1" ht="20.25" customHeight="1" x14ac:dyDescent="0.45">
      <c r="A14" s="54"/>
      <c r="B14" s="54" t="s">
        <v>226</v>
      </c>
      <c r="C14" s="65"/>
      <c r="D14" s="256"/>
      <c r="E14" s="61">
        <v>0</v>
      </c>
      <c r="F14" s="57">
        <v>0</v>
      </c>
      <c r="G14" s="111">
        <v>0</v>
      </c>
      <c r="H14" s="112">
        <v>0</v>
      </c>
      <c r="I14" s="57">
        <v>0</v>
      </c>
      <c r="J14" s="112">
        <v>0</v>
      </c>
      <c r="K14" s="111">
        <v>0</v>
      </c>
      <c r="L14" s="57">
        <v>0</v>
      </c>
      <c r="M14" s="112">
        <v>0</v>
      </c>
      <c r="N14" s="269">
        <v>0</v>
      </c>
      <c r="O14" s="269">
        <v>0</v>
      </c>
      <c r="P14" s="57">
        <v>0</v>
      </c>
      <c r="Q14" s="272">
        <v>0</v>
      </c>
      <c r="R14" s="273">
        <v>0</v>
      </c>
      <c r="S14" s="64"/>
      <c r="T14" s="54" t="s">
        <v>225</v>
      </c>
      <c r="U14" s="94"/>
    </row>
    <row r="15" spans="1:21" s="13" customFormat="1" ht="20.25" customHeight="1" x14ac:dyDescent="0.45">
      <c r="A15" s="17"/>
      <c r="B15" s="54" t="s">
        <v>224</v>
      </c>
      <c r="C15" s="65"/>
      <c r="D15" s="256"/>
      <c r="E15" s="61">
        <v>10451625</v>
      </c>
      <c r="F15" s="57">
        <v>0</v>
      </c>
      <c r="G15" s="111">
        <v>0</v>
      </c>
      <c r="H15" s="112">
        <v>0</v>
      </c>
      <c r="I15" s="57">
        <v>9545062</v>
      </c>
      <c r="J15" s="112">
        <v>6943380</v>
      </c>
      <c r="K15" s="111">
        <v>2601682</v>
      </c>
      <c r="L15" s="57">
        <v>906563</v>
      </c>
      <c r="M15" s="112">
        <v>652145</v>
      </c>
      <c r="N15" s="269">
        <v>254418</v>
      </c>
      <c r="O15" s="269">
        <v>0</v>
      </c>
      <c r="P15" s="57">
        <v>10451625</v>
      </c>
      <c r="Q15" s="272">
        <v>10451625</v>
      </c>
      <c r="R15" s="273">
        <v>0</v>
      </c>
      <c r="S15" s="274"/>
      <c r="T15" s="54" t="s">
        <v>223</v>
      </c>
      <c r="U15" s="94"/>
    </row>
    <row r="16" spans="1:21" s="13" customFormat="1" ht="20.25" customHeight="1" x14ac:dyDescent="0.45">
      <c r="A16" s="275"/>
      <c r="B16" s="54" t="s">
        <v>222</v>
      </c>
      <c r="C16" s="65"/>
      <c r="D16" s="256"/>
      <c r="E16" s="61">
        <v>5081054</v>
      </c>
      <c r="F16" s="57">
        <v>0</v>
      </c>
      <c r="G16" s="111">
        <v>0</v>
      </c>
      <c r="H16" s="112">
        <v>0</v>
      </c>
      <c r="I16" s="57">
        <v>3592015</v>
      </c>
      <c r="J16" s="112">
        <v>1568912</v>
      </c>
      <c r="K16" s="111">
        <v>2023103</v>
      </c>
      <c r="L16" s="57">
        <v>1489039</v>
      </c>
      <c r="M16" s="112">
        <v>955452</v>
      </c>
      <c r="N16" s="269">
        <v>533587</v>
      </c>
      <c r="O16" s="269">
        <v>0</v>
      </c>
      <c r="P16" s="57">
        <v>5081054</v>
      </c>
      <c r="Q16" s="272">
        <v>5081054</v>
      </c>
      <c r="R16" s="273">
        <v>0</v>
      </c>
      <c r="S16" s="274"/>
      <c r="T16" s="54" t="s">
        <v>221</v>
      </c>
      <c r="U16" s="94"/>
    </row>
    <row r="17" spans="1:21" s="13" customFormat="1" ht="20.25" customHeight="1" x14ac:dyDescent="0.45">
      <c r="A17" s="275"/>
      <c r="B17" s="54" t="s">
        <v>220</v>
      </c>
      <c r="C17" s="65"/>
      <c r="D17" s="256"/>
      <c r="E17" s="61">
        <v>10501</v>
      </c>
      <c r="F17" s="57">
        <v>0</v>
      </c>
      <c r="G17" s="111">
        <v>0</v>
      </c>
      <c r="H17" s="112">
        <v>0</v>
      </c>
      <c r="I17" s="57">
        <v>8515</v>
      </c>
      <c r="J17" s="112">
        <v>2630</v>
      </c>
      <c r="K17" s="111">
        <v>5885</v>
      </c>
      <c r="L17" s="57">
        <v>1986</v>
      </c>
      <c r="M17" s="112">
        <v>1082</v>
      </c>
      <c r="N17" s="269">
        <v>904</v>
      </c>
      <c r="O17" s="269">
        <v>0</v>
      </c>
      <c r="P17" s="57">
        <v>10501</v>
      </c>
      <c r="Q17" s="272">
        <v>10501</v>
      </c>
      <c r="R17" s="273">
        <v>0</v>
      </c>
      <c r="S17" s="274"/>
      <c r="T17" s="54" t="s">
        <v>219</v>
      </c>
      <c r="U17" s="94"/>
    </row>
    <row r="18" spans="1:21" s="13" customFormat="1" ht="20.25" customHeight="1" x14ac:dyDescent="0.45">
      <c r="A18" s="275"/>
      <c r="B18" s="54" t="s">
        <v>218</v>
      </c>
      <c r="C18" s="65"/>
      <c r="D18" s="256"/>
      <c r="E18" s="61">
        <v>0</v>
      </c>
      <c r="F18" s="57">
        <v>0</v>
      </c>
      <c r="G18" s="111">
        <v>0</v>
      </c>
      <c r="H18" s="112">
        <v>0</v>
      </c>
      <c r="I18" s="57">
        <v>0</v>
      </c>
      <c r="J18" s="112">
        <v>0</v>
      </c>
      <c r="K18" s="111">
        <v>0</v>
      </c>
      <c r="L18" s="57">
        <v>0</v>
      </c>
      <c r="M18" s="112">
        <v>0</v>
      </c>
      <c r="N18" s="269">
        <v>0</v>
      </c>
      <c r="O18" s="269">
        <v>0</v>
      </c>
      <c r="P18" s="57">
        <v>0</v>
      </c>
      <c r="Q18" s="272">
        <v>0</v>
      </c>
      <c r="R18" s="273">
        <v>0</v>
      </c>
      <c r="S18" s="274"/>
      <c r="T18" s="54" t="s">
        <v>217</v>
      </c>
      <c r="U18" s="94"/>
    </row>
    <row r="19" spans="1:21" s="95" customFormat="1" ht="20.25" customHeight="1" x14ac:dyDescent="0.45">
      <c r="A19" s="265" t="s">
        <v>216</v>
      </c>
      <c r="B19" s="276"/>
      <c r="C19" s="277"/>
      <c r="D19" s="268"/>
      <c r="E19" s="269">
        <v>588679</v>
      </c>
      <c r="F19" s="269">
        <v>0</v>
      </c>
      <c r="G19" s="269">
        <v>0</v>
      </c>
      <c r="H19" s="269">
        <v>0</v>
      </c>
      <c r="I19" s="269">
        <v>490137</v>
      </c>
      <c r="J19" s="269">
        <v>354697</v>
      </c>
      <c r="K19" s="269">
        <v>135440</v>
      </c>
      <c r="L19" s="269">
        <v>98542</v>
      </c>
      <c r="M19" s="269">
        <v>98542</v>
      </c>
      <c r="N19" s="269">
        <v>0</v>
      </c>
      <c r="O19" s="269">
        <v>0</v>
      </c>
      <c r="P19" s="112">
        <v>621968</v>
      </c>
      <c r="Q19" s="269">
        <v>621968</v>
      </c>
      <c r="R19" s="269">
        <v>0</v>
      </c>
      <c r="S19" s="270" t="s">
        <v>215</v>
      </c>
      <c r="T19" s="278"/>
      <c r="U19" s="96"/>
    </row>
    <row r="20" spans="1:21" s="13" customFormat="1" ht="20.25" customHeight="1" x14ac:dyDescent="0.45">
      <c r="A20" s="279"/>
      <c r="B20" s="13" t="s">
        <v>214</v>
      </c>
      <c r="E20" s="61">
        <v>485</v>
      </c>
      <c r="F20" s="57">
        <v>0</v>
      </c>
      <c r="G20" s="111">
        <v>0</v>
      </c>
      <c r="H20" s="112">
        <v>0</v>
      </c>
      <c r="I20" s="57">
        <v>485</v>
      </c>
      <c r="J20" s="112">
        <v>485</v>
      </c>
      <c r="K20" s="111">
        <v>0</v>
      </c>
      <c r="L20" s="57">
        <v>0</v>
      </c>
      <c r="M20" s="112">
        <v>0</v>
      </c>
      <c r="N20" s="269">
        <v>0</v>
      </c>
      <c r="O20" s="269">
        <v>0</v>
      </c>
      <c r="P20" s="57">
        <v>485</v>
      </c>
      <c r="Q20" s="272">
        <v>485</v>
      </c>
      <c r="R20" s="273">
        <v>0</v>
      </c>
      <c r="S20" s="257"/>
      <c r="T20" s="54" t="s">
        <v>213</v>
      </c>
      <c r="U20" s="94"/>
    </row>
    <row r="21" spans="1:21" s="13" customFormat="1" ht="20.25" customHeight="1" x14ac:dyDescent="0.45">
      <c r="A21" s="275"/>
      <c r="B21" s="54" t="s">
        <v>212</v>
      </c>
      <c r="C21" s="65"/>
      <c r="D21" s="256"/>
      <c r="E21" s="61">
        <v>588194</v>
      </c>
      <c r="F21" s="57">
        <v>0</v>
      </c>
      <c r="G21" s="111">
        <v>0</v>
      </c>
      <c r="H21" s="112">
        <v>0</v>
      </c>
      <c r="I21" s="57">
        <v>489652</v>
      </c>
      <c r="J21" s="112">
        <v>354212</v>
      </c>
      <c r="K21" s="111">
        <v>135440</v>
      </c>
      <c r="L21" s="57">
        <v>98542</v>
      </c>
      <c r="M21" s="112">
        <v>98542</v>
      </c>
      <c r="N21" s="269"/>
      <c r="O21" s="269">
        <v>0</v>
      </c>
      <c r="P21" s="57">
        <v>621483</v>
      </c>
      <c r="Q21" s="272">
        <v>621483</v>
      </c>
      <c r="R21" s="273">
        <v>0</v>
      </c>
      <c r="S21" s="280"/>
      <c r="T21" s="54" t="s">
        <v>211</v>
      </c>
      <c r="U21" s="94"/>
    </row>
    <row r="22" spans="1:21" s="13" customFormat="1" ht="20.25" customHeight="1" x14ac:dyDescent="0.45">
      <c r="A22" s="54" t="s">
        <v>210</v>
      </c>
      <c r="B22" s="17"/>
      <c r="C22" s="65"/>
      <c r="D22" s="256"/>
      <c r="E22" s="61">
        <v>0</v>
      </c>
      <c r="F22" s="57">
        <v>0</v>
      </c>
      <c r="G22" s="111">
        <v>0</v>
      </c>
      <c r="H22" s="112">
        <v>0</v>
      </c>
      <c r="I22" s="57">
        <v>0</v>
      </c>
      <c r="J22" s="112">
        <v>0</v>
      </c>
      <c r="K22" s="111">
        <v>0</v>
      </c>
      <c r="L22" s="57">
        <v>0</v>
      </c>
      <c r="M22" s="112">
        <v>0</v>
      </c>
      <c r="N22" s="269">
        <v>0</v>
      </c>
      <c r="O22" s="269">
        <v>0</v>
      </c>
      <c r="P22" s="57">
        <v>0</v>
      </c>
      <c r="Q22" s="272">
        <v>0</v>
      </c>
      <c r="R22" s="273">
        <v>0</v>
      </c>
      <c r="S22" s="64" t="s">
        <v>209</v>
      </c>
      <c r="T22" s="64"/>
      <c r="U22" s="94"/>
    </row>
    <row r="23" spans="1:21" s="13" customFormat="1" ht="20.25" customHeight="1" x14ac:dyDescent="0.45">
      <c r="A23" s="17"/>
      <c r="B23" s="54" t="s">
        <v>208</v>
      </c>
      <c r="C23" s="65"/>
      <c r="D23" s="256"/>
      <c r="E23" s="61">
        <v>0</v>
      </c>
      <c r="F23" s="57">
        <v>0</v>
      </c>
      <c r="G23" s="111">
        <v>0</v>
      </c>
      <c r="H23" s="112">
        <v>0</v>
      </c>
      <c r="I23" s="57">
        <v>0</v>
      </c>
      <c r="J23" s="112">
        <v>0</v>
      </c>
      <c r="K23" s="111">
        <v>0</v>
      </c>
      <c r="L23" s="57">
        <v>0</v>
      </c>
      <c r="M23" s="112">
        <v>0</v>
      </c>
      <c r="N23" s="269">
        <v>0</v>
      </c>
      <c r="O23" s="269">
        <v>0</v>
      </c>
      <c r="P23" s="57">
        <v>0</v>
      </c>
      <c r="Q23" s="272">
        <v>0</v>
      </c>
      <c r="R23" s="273">
        <v>0</v>
      </c>
      <c r="S23" s="274"/>
      <c r="T23" s="54" t="s">
        <v>207</v>
      </c>
      <c r="U23" s="94"/>
    </row>
    <row r="24" spans="1:21" s="13" customFormat="1" ht="20.25" customHeight="1" x14ac:dyDescent="0.45">
      <c r="A24" s="17"/>
      <c r="B24" s="54" t="s">
        <v>206</v>
      </c>
      <c r="C24" s="65"/>
      <c r="D24" s="256"/>
      <c r="E24" s="61">
        <v>0</v>
      </c>
      <c r="F24" s="57">
        <v>0</v>
      </c>
      <c r="G24" s="111">
        <v>0</v>
      </c>
      <c r="H24" s="112">
        <v>0</v>
      </c>
      <c r="I24" s="57">
        <v>0</v>
      </c>
      <c r="J24" s="112">
        <v>0</v>
      </c>
      <c r="K24" s="111">
        <v>0</v>
      </c>
      <c r="L24" s="57">
        <v>0</v>
      </c>
      <c r="M24" s="112">
        <v>0</v>
      </c>
      <c r="N24" s="269">
        <v>0</v>
      </c>
      <c r="O24" s="269">
        <v>0</v>
      </c>
      <c r="P24" s="57">
        <v>0</v>
      </c>
      <c r="Q24" s="272">
        <v>0</v>
      </c>
      <c r="R24" s="273">
        <v>0</v>
      </c>
      <c r="S24" s="274"/>
      <c r="T24" s="54" t="s">
        <v>205</v>
      </c>
      <c r="U24" s="94"/>
    </row>
    <row r="25" spans="1:21" s="13" customFormat="1" ht="20.25" customHeight="1" x14ac:dyDescent="0.45">
      <c r="A25" s="17"/>
      <c r="B25" s="54" t="s">
        <v>204</v>
      </c>
      <c r="C25" s="65"/>
      <c r="D25" s="256"/>
      <c r="E25" s="61">
        <v>0</v>
      </c>
      <c r="F25" s="57">
        <v>0</v>
      </c>
      <c r="G25" s="111">
        <v>0</v>
      </c>
      <c r="H25" s="112">
        <v>0</v>
      </c>
      <c r="I25" s="57">
        <v>0</v>
      </c>
      <c r="J25" s="112">
        <v>0</v>
      </c>
      <c r="K25" s="111">
        <v>0</v>
      </c>
      <c r="L25" s="57">
        <v>0</v>
      </c>
      <c r="M25" s="112">
        <v>0</v>
      </c>
      <c r="N25" s="269">
        <v>0</v>
      </c>
      <c r="O25" s="269">
        <v>0</v>
      </c>
      <c r="P25" s="57">
        <v>0</v>
      </c>
      <c r="Q25" s="272">
        <v>0</v>
      </c>
      <c r="R25" s="273">
        <v>0</v>
      </c>
      <c r="S25" s="274"/>
      <c r="T25" s="54" t="s">
        <v>203</v>
      </c>
      <c r="U25" s="94"/>
    </row>
    <row r="26" spans="1:21" s="13" customFormat="1" ht="20.25" customHeight="1" x14ac:dyDescent="0.45">
      <c r="A26" s="54" t="s">
        <v>202</v>
      </c>
      <c r="B26" s="17"/>
      <c r="C26" s="65"/>
      <c r="D26" s="256"/>
      <c r="E26" s="269">
        <v>75936</v>
      </c>
      <c r="F26" s="269">
        <v>0</v>
      </c>
      <c r="G26" s="269">
        <v>0</v>
      </c>
      <c r="H26" s="269">
        <v>0</v>
      </c>
      <c r="I26" s="269">
        <v>18140</v>
      </c>
      <c r="J26" s="269">
        <v>18140</v>
      </c>
      <c r="K26" s="269">
        <v>0</v>
      </c>
      <c r="L26" s="269">
        <v>57796</v>
      </c>
      <c r="M26" s="269">
        <v>57796</v>
      </c>
      <c r="N26" s="269">
        <v>0</v>
      </c>
      <c r="O26" s="269">
        <v>0</v>
      </c>
      <c r="P26" s="112">
        <v>1092083</v>
      </c>
      <c r="Q26" s="269">
        <v>1092083</v>
      </c>
      <c r="R26" s="269">
        <v>0</v>
      </c>
      <c r="S26" s="64" t="s">
        <v>201</v>
      </c>
      <c r="T26" s="281"/>
      <c r="U26" s="94"/>
    </row>
    <row r="27" spans="1:21" s="13" customFormat="1" ht="20.25" customHeight="1" x14ac:dyDescent="0.45">
      <c r="A27" s="17"/>
      <c r="B27" s="54" t="s">
        <v>200</v>
      </c>
      <c r="C27" s="65"/>
      <c r="D27" s="256"/>
      <c r="E27" s="61">
        <v>52200</v>
      </c>
      <c r="F27" s="57">
        <v>0</v>
      </c>
      <c r="G27" s="111">
        <v>0</v>
      </c>
      <c r="H27" s="112">
        <v>0</v>
      </c>
      <c r="I27" s="57">
        <v>18140</v>
      </c>
      <c r="J27" s="112">
        <v>18140</v>
      </c>
      <c r="K27" s="111"/>
      <c r="L27" s="57">
        <v>34060</v>
      </c>
      <c r="M27" s="112">
        <v>34060</v>
      </c>
      <c r="N27" s="269">
        <v>0</v>
      </c>
      <c r="O27" s="269">
        <v>0</v>
      </c>
      <c r="P27" s="57">
        <v>1092010</v>
      </c>
      <c r="Q27" s="272">
        <v>1092010</v>
      </c>
      <c r="R27" s="273">
        <v>0</v>
      </c>
      <c r="S27" s="274"/>
      <c r="T27" s="54" t="s">
        <v>199</v>
      </c>
      <c r="U27" s="94"/>
    </row>
    <row r="28" spans="1:21" s="13" customFormat="1" ht="20.25" customHeight="1" x14ac:dyDescent="0.45">
      <c r="A28" s="17"/>
      <c r="B28" s="54" t="s">
        <v>198</v>
      </c>
      <c r="C28" s="65"/>
      <c r="D28" s="256"/>
      <c r="E28" s="61">
        <v>23736</v>
      </c>
      <c r="F28" s="57">
        <v>0</v>
      </c>
      <c r="G28" s="111">
        <v>0</v>
      </c>
      <c r="H28" s="112">
        <v>0</v>
      </c>
      <c r="I28" s="57">
        <v>0</v>
      </c>
      <c r="J28" s="112">
        <v>0</v>
      </c>
      <c r="K28" s="111">
        <v>0</v>
      </c>
      <c r="L28" s="57">
        <v>23736</v>
      </c>
      <c r="M28" s="112">
        <v>23736</v>
      </c>
      <c r="N28" s="269">
        <v>0</v>
      </c>
      <c r="O28" s="269">
        <v>0</v>
      </c>
      <c r="P28" s="57">
        <v>73</v>
      </c>
      <c r="Q28" s="272">
        <v>73</v>
      </c>
      <c r="R28" s="273">
        <v>0</v>
      </c>
      <c r="S28" s="274"/>
      <c r="T28" s="54" t="s">
        <v>197</v>
      </c>
      <c r="U28" s="94"/>
    </row>
    <row r="29" spans="1:21" s="13" customFormat="1" ht="20.25" customHeight="1" x14ac:dyDescent="0.45">
      <c r="A29" s="54" t="s">
        <v>196</v>
      </c>
      <c r="B29" s="54"/>
      <c r="C29" s="65"/>
      <c r="D29" s="256"/>
      <c r="E29" s="269">
        <v>51577</v>
      </c>
      <c r="F29" s="269">
        <v>0</v>
      </c>
      <c r="G29" s="269">
        <v>0</v>
      </c>
      <c r="H29" s="269">
        <v>0</v>
      </c>
      <c r="I29" s="269">
        <v>42630</v>
      </c>
      <c r="J29" s="269">
        <v>8411</v>
      </c>
      <c r="K29" s="269">
        <v>34219</v>
      </c>
      <c r="L29" s="269">
        <v>8947</v>
      </c>
      <c r="M29" s="269">
        <v>6267</v>
      </c>
      <c r="N29" s="269">
        <v>2680</v>
      </c>
      <c r="O29" s="269">
        <v>0</v>
      </c>
      <c r="P29" s="112">
        <v>51576</v>
      </c>
      <c r="Q29" s="269">
        <v>51576</v>
      </c>
      <c r="R29" s="269">
        <v>0</v>
      </c>
      <c r="S29" s="282" t="s">
        <v>195</v>
      </c>
      <c r="T29" s="281"/>
      <c r="U29" s="94"/>
    </row>
    <row r="30" spans="1:21" s="13" customFormat="1" ht="20.25" customHeight="1" x14ac:dyDescent="0.45">
      <c r="A30" s="17"/>
      <c r="B30" s="54" t="s">
        <v>194</v>
      </c>
      <c r="C30" s="65"/>
      <c r="D30" s="256"/>
      <c r="E30" s="61">
        <v>2715</v>
      </c>
      <c r="F30" s="57">
        <v>0</v>
      </c>
      <c r="G30" s="111">
        <v>0</v>
      </c>
      <c r="H30" s="112">
        <v>0</v>
      </c>
      <c r="I30" s="57">
        <v>2450</v>
      </c>
      <c r="J30" s="112">
        <v>2100</v>
      </c>
      <c r="K30" s="111">
        <v>350</v>
      </c>
      <c r="L30" s="57">
        <v>265</v>
      </c>
      <c r="M30" s="112">
        <v>265</v>
      </c>
      <c r="N30" s="269">
        <v>0</v>
      </c>
      <c r="O30" s="269">
        <v>0</v>
      </c>
      <c r="P30" s="57">
        <v>2715</v>
      </c>
      <c r="Q30" s="272">
        <v>2715</v>
      </c>
      <c r="R30" s="273">
        <v>0</v>
      </c>
      <c r="S30" s="274"/>
      <c r="T30" s="54" t="s">
        <v>193</v>
      </c>
      <c r="U30" s="94"/>
    </row>
    <row r="31" spans="1:21" s="13" customFormat="1" ht="20.25" customHeight="1" x14ac:dyDescent="0.45">
      <c r="A31" s="17"/>
      <c r="B31" s="54" t="s">
        <v>192</v>
      </c>
      <c r="C31" s="65"/>
      <c r="D31" s="256"/>
      <c r="E31" s="61">
        <v>47555</v>
      </c>
      <c r="F31" s="57">
        <v>0</v>
      </c>
      <c r="G31" s="111">
        <v>0</v>
      </c>
      <c r="H31" s="112">
        <v>0</v>
      </c>
      <c r="I31" s="57">
        <v>39251</v>
      </c>
      <c r="J31" s="112">
        <v>5982</v>
      </c>
      <c r="K31" s="111">
        <v>33269</v>
      </c>
      <c r="L31" s="57">
        <v>8304</v>
      </c>
      <c r="M31" s="112">
        <v>5624</v>
      </c>
      <c r="N31" s="269">
        <v>2680</v>
      </c>
      <c r="O31" s="269">
        <v>0</v>
      </c>
      <c r="P31" s="57">
        <v>47554</v>
      </c>
      <c r="Q31" s="272">
        <v>47554</v>
      </c>
      <c r="R31" s="273">
        <v>0</v>
      </c>
      <c r="S31" s="274"/>
      <c r="T31" s="54" t="s">
        <v>191</v>
      </c>
      <c r="U31" s="94"/>
    </row>
    <row r="32" spans="1:21" s="13" customFormat="1" ht="20.25" customHeight="1" x14ac:dyDescent="0.45">
      <c r="A32" s="17"/>
      <c r="B32" s="54" t="s">
        <v>190</v>
      </c>
      <c r="C32" s="65"/>
      <c r="D32" s="256"/>
      <c r="E32" s="61">
        <v>68</v>
      </c>
      <c r="F32" s="57">
        <v>0</v>
      </c>
      <c r="G32" s="111">
        <v>0</v>
      </c>
      <c r="H32" s="112">
        <v>0</v>
      </c>
      <c r="I32" s="57">
        <v>0</v>
      </c>
      <c r="J32" s="112">
        <v>0</v>
      </c>
      <c r="K32" s="111">
        <v>0</v>
      </c>
      <c r="L32" s="57">
        <v>68</v>
      </c>
      <c r="M32" s="112">
        <v>68</v>
      </c>
      <c r="N32" s="269">
        <v>0</v>
      </c>
      <c r="O32" s="269">
        <v>0</v>
      </c>
      <c r="P32" s="57">
        <v>68</v>
      </c>
      <c r="Q32" s="272">
        <v>68</v>
      </c>
      <c r="R32" s="273">
        <v>0</v>
      </c>
      <c r="S32" s="274"/>
      <c r="T32" s="54" t="s">
        <v>189</v>
      </c>
      <c r="U32" s="94"/>
    </row>
    <row r="33" spans="1:21" s="13" customFormat="1" ht="20.25" customHeight="1" x14ac:dyDescent="0.45">
      <c r="A33" s="17"/>
      <c r="B33" s="54" t="s">
        <v>188</v>
      </c>
      <c r="C33" s="65"/>
      <c r="D33" s="256"/>
      <c r="E33" s="61">
        <v>929</v>
      </c>
      <c r="F33" s="57">
        <v>0</v>
      </c>
      <c r="G33" s="111">
        <v>0</v>
      </c>
      <c r="H33" s="112">
        <v>0</v>
      </c>
      <c r="I33" s="57">
        <v>929</v>
      </c>
      <c r="J33" s="112">
        <v>329</v>
      </c>
      <c r="K33" s="111">
        <v>600</v>
      </c>
      <c r="L33" s="57">
        <v>0</v>
      </c>
      <c r="M33" s="112">
        <v>0</v>
      </c>
      <c r="N33" s="269">
        <v>0</v>
      </c>
      <c r="O33" s="269">
        <v>0</v>
      </c>
      <c r="P33" s="57">
        <v>929</v>
      </c>
      <c r="Q33" s="272">
        <v>929</v>
      </c>
      <c r="R33" s="273">
        <v>0</v>
      </c>
      <c r="S33" s="274"/>
      <c r="T33" s="54" t="s">
        <v>187</v>
      </c>
      <c r="U33" s="94"/>
    </row>
    <row r="34" spans="1:21" s="3" customFormat="1" ht="43.5" customHeight="1" x14ac:dyDescent="0.45">
      <c r="A34" s="17"/>
      <c r="C34" s="42"/>
      <c r="D34" s="42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7"/>
      <c r="S34" s="66"/>
      <c r="T34" s="54"/>
      <c r="U34" s="4"/>
    </row>
    <row r="35" spans="1:21" s="3" customFormat="1" ht="27" customHeight="1" x14ac:dyDescent="0.45">
      <c r="A35" s="17"/>
      <c r="C35" s="42"/>
      <c r="D35" s="92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7"/>
      <c r="S35" s="66"/>
      <c r="T35" s="54"/>
      <c r="U35" s="4"/>
    </row>
    <row r="36" spans="1:21" s="41" customFormat="1" ht="27.75" customHeight="1" x14ac:dyDescent="0.5">
      <c r="A36" s="42"/>
      <c r="B36" s="42" t="s">
        <v>142</v>
      </c>
      <c r="C36" s="40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93"/>
    </row>
    <row r="37" spans="1:21" s="91" customFormat="1" x14ac:dyDescent="0.5">
      <c r="A37" s="92"/>
      <c r="B37" s="28" t="s">
        <v>141</v>
      </c>
      <c r="C37" s="40"/>
      <c r="D37" s="4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32"/>
    </row>
    <row r="38" spans="1:21" ht="6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1" s="70" customFormat="1" ht="20.25" customHeight="1" x14ac:dyDescent="0.45">
      <c r="A39" s="299" t="s">
        <v>140</v>
      </c>
      <c r="B39" s="299"/>
      <c r="C39" s="299"/>
      <c r="D39" s="309"/>
      <c r="E39" s="318" t="s">
        <v>139</v>
      </c>
      <c r="F39" s="319"/>
      <c r="G39" s="319"/>
      <c r="H39" s="319"/>
      <c r="I39" s="319"/>
      <c r="J39" s="319"/>
      <c r="K39" s="319"/>
      <c r="L39" s="319"/>
      <c r="M39" s="319"/>
      <c r="N39" s="319"/>
      <c r="O39" s="320"/>
      <c r="P39" s="321" t="s">
        <v>138</v>
      </c>
      <c r="Q39" s="322"/>
      <c r="R39" s="323"/>
      <c r="S39" s="314" t="s">
        <v>137</v>
      </c>
      <c r="T39" s="299"/>
    </row>
    <row r="40" spans="1:21" s="70" customFormat="1" ht="21" customHeight="1" x14ac:dyDescent="0.45">
      <c r="A40" s="316"/>
      <c r="B40" s="316"/>
      <c r="C40" s="316"/>
      <c r="D40" s="317"/>
      <c r="E40" s="3"/>
      <c r="F40" s="325" t="s">
        <v>136</v>
      </c>
      <c r="G40" s="326"/>
      <c r="H40" s="327"/>
      <c r="I40" s="318" t="s">
        <v>135</v>
      </c>
      <c r="J40" s="319"/>
      <c r="K40" s="319"/>
      <c r="L40" s="318" t="s">
        <v>134</v>
      </c>
      <c r="M40" s="319"/>
      <c r="N40" s="319"/>
      <c r="O40" s="320"/>
      <c r="P40" s="328" t="s">
        <v>133</v>
      </c>
      <c r="Q40" s="329"/>
      <c r="R40" s="330"/>
      <c r="S40" s="324"/>
      <c r="T40" s="316"/>
    </row>
    <row r="41" spans="1:21" s="70" customFormat="1" ht="18.75" customHeight="1" x14ac:dyDescent="0.45">
      <c r="A41" s="316"/>
      <c r="B41" s="316"/>
      <c r="C41" s="316"/>
      <c r="D41" s="317"/>
      <c r="E41" s="50"/>
      <c r="F41" s="50"/>
      <c r="G41" s="50" t="s">
        <v>132</v>
      </c>
      <c r="H41" s="78"/>
      <c r="I41" s="50"/>
      <c r="J41" s="50" t="s">
        <v>132</v>
      </c>
      <c r="K41" s="78"/>
      <c r="L41" s="50"/>
      <c r="M41" s="50" t="s">
        <v>132</v>
      </c>
      <c r="N41" s="78"/>
      <c r="O41" s="78"/>
      <c r="P41" s="50"/>
      <c r="Q41" s="77"/>
      <c r="R41" s="77"/>
      <c r="S41" s="324"/>
      <c r="T41" s="316"/>
    </row>
    <row r="42" spans="1:21" s="70" customFormat="1" ht="18.75" customHeight="1" x14ac:dyDescent="0.45">
      <c r="A42" s="316"/>
      <c r="B42" s="316"/>
      <c r="C42" s="316"/>
      <c r="D42" s="317"/>
      <c r="E42" s="50" t="s">
        <v>131</v>
      </c>
      <c r="F42" s="50" t="s">
        <v>127</v>
      </c>
      <c r="G42" s="50" t="s">
        <v>130</v>
      </c>
      <c r="H42" s="50" t="s">
        <v>129</v>
      </c>
      <c r="I42" s="50" t="s">
        <v>127</v>
      </c>
      <c r="J42" s="50" t="s">
        <v>130</v>
      </c>
      <c r="K42" s="50" t="s">
        <v>129</v>
      </c>
      <c r="L42" s="50" t="s">
        <v>127</v>
      </c>
      <c r="M42" s="50" t="s">
        <v>130</v>
      </c>
      <c r="N42" s="50" t="s">
        <v>129</v>
      </c>
      <c r="O42" s="50" t="s">
        <v>128</v>
      </c>
      <c r="P42" s="50" t="s">
        <v>127</v>
      </c>
      <c r="Q42" s="76" t="s">
        <v>126</v>
      </c>
      <c r="R42" s="76" t="s">
        <v>125</v>
      </c>
      <c r="S42" s="324"/>
      <c r="T42" s="316"/>
    </row>
    <row r="43" spans="1:21" s="70" customFormat="1" ht="18" customHeight="1" x14ac:dyDescent="0.45">
      <c r="A43" s="316"/>
      <c r="B43" s="316"/>
      <c r="C43" s="316"/>
      <c r="D43" s="317"/>
      <c r="E43" s="50" t="s">
        <v>37</v>
      </c>
      <c r="F43" s="50" t="s">
        <v>37</v>
      </c>
      <c r="G43" s="50" t="s">
        <v>124</v>
      </c>
      <c r="H43" s="50" t="s">
        <v>123</v>
      </c>
      <c r="I43" s="50" t="s">
        <v>37</v>
      </c>
      <c r="J43" s="50" t="s">
        <v>124</v>
      </c>
      <c r="K43" s="50" t="s">
        <v>123</v>
      </c>
      <c r="L43" s="50" t="s">
        <v>37</v>
      </c>
      <c r="M43" s="50" t="s">
        <v>124</v>
      </c>
      <c r="N43" s="50" t="s">
        <v>123</v>
      </c>
      <c r="O43" s="50" t="s">
        <v>122</v>
      </c>
      <c r="P43" s="50" t="s">
        <v>37</v>
      </c>
      <c r="Q43" s="76" t="s">
        <v>121</v>
      </c>
      <c r="R43" s="76" t="s">
        <v>120</v>
      </c>
      <c r="S43" s="324"/>
      <c r="T43" s="316"/>
    </row>
    <row r="44" spans="1:21" s="70" customFormat="1" ht="18" customHeight="1" x14ac:dyDescent="0.45">
      <c r="A44" s="310"/>
      <c r="B44" s="310"/>
      <c r="C44" s="310"/>
      <c r="D44" s="311"/>
      <c r="E44" s="51"/>
      <c r="F44" s="75"/>
      <c r="G44" s="75" t="s">
        <v>119</v>
      </c>
      <c r="H44" s="75" t="s">
        <v>118</v>
      </c>
      <c r="I44" s="75"/>
      <c r="J44" s="75" t="s">
        <v>119</v>
      </c>
      <c r="K44" s="75" t="s">
        <v>118</v>
      </c>
      <c r="L44" s="75"/>
      <c r="M44" s="75" t="s">
        <v>119</v>
      </c>
      <c r="N44" s="75" t="s">
        <v>118</v>
      </c>
      <c r="O44" s="52" t="s">
        <v>117</v>
      </c>
      <c r="P44" s="52"/>
      <c r="Q44" s="74"/>
      <c r="R44" s="74"/>
      <c r="S44" s="315"/>
      <c r="T44" s="310"/>
    </row>
    <row r="45" spans="1:21" s="70" customFormat="1" ht="3" customHeight="1" x14ac:dyDescent="0.45">
      <c r="A45" s="48"/>
      <c r="B45" s="48"/>
      <c r="C45" s="48"/>
      <c r="D45" s="50"/>
      <c r="E45" s="48"/>
      <c r="F45" s="73"/>
      <c r="G45" s="73"/>
      <c r="H45" s="73"/>
      <c r="I45" s="73"/>
      <c r="J45" s="73"/>
      <c r="K45" s="73"/>
      <c r="L45" s="73"/>
      <c r="M45" s="73"/>
      <c r="N45" s="73"/>
      <c r="O45" s="50"/>
      <c r="P45" s="50"/>
      <c r="Q45" s="72"/>
      <c r="R45" s="71"/>
      <c r="S45" s="49"/>
      <c r="T45" s="48"/>
    </row>
    <row r="46" spans="1:21" s="3" customFormat="1" ht="20.25" customHeight="1" x14ac:dyDescent="0.45">
      <c r="A46" s="17"/>
      <c r="B46" s="54" t="s">
        <v>186</v>
      </c>
      <c r="C46" s="65"/>
      <c r="D46" s="12"/>
      <c r="E46" s="61">
        <v>0</v>
      </c>
      <c r="F46" s="57">
        <v>0</v>
      </c>
      <c r="G46" s="60">
        <v>0</v>
      </c>
      <c r="H46" s="59">
        <v>0</v>
      </c>
      <c r="I46" s="57">
        <v>0</v>
      </c>
      <c r="J46" s="59">
        <v>0</v>
      </c>
      <c r="K46" s="60">
        <v>0</v>
      </c>
      <c r="L46" s="57">
        <v>0</v>
      </c>
      <c r="M46" s="59">
        <v>0</v>
      </c>
      <c r="N46" s="58">
        <v>0</v>
      </c>
      <c r="O46" s="58">
        <v>0</v>
      </c>
      <c r="P46" s="57">
        <v>0</v>
      </c>
      <c r="Q46" s="56">
        <v>0</v>
      </c>
      <c r="R46" s="55">
        <v>0</v>
      </c>
      <c r="S46" s="68"/>
      <c r="T46" s="54" t="s">
        <v>185</v>
      </c>
      <c r="U46" s="4"/>
    </row>
    <row r="47" spans="1:21" s="3" customFormat="1" ht="20.25" customHeight="1" x14ac:dyDescent="0.45">
      <c r="A47" s="17"/>
      <c r="B47" s="54" t="s">
        <v>184</v>
      </c>
      <c r="C47" s="65"/>
      <c r="D47" s="12"/>
      <c r="E47" s="61">
        <v>310</v>
      </c>
      <c r="F47" s="57">
        <v>0</v>
      </c>
      <c r="G47" s="60">
        <v>0</v>
      </c>
      <c r="H47" s="59">
        <v>0</v>
      </c>
      <c r="I47" s="57">
        <v>0</v>
      </c>
      <c r="J47" s="59">
        <v>0</v>
      </c>
      <c r="K47" s="60">
        <v>0</v>
      </c>
      <c r="L47" s="57">
        <v>310</v>
      </c>
      <c r="M47" s="59">
        <v>310</v>
      </c>
      <c r="N47" s="58">
        <v>0</v>
      </c>
      <c r="O47" s="58">
        <v>0</v>
      </c>
      <c r="P47" s="57">
        <v>310</v>
      </c>
      <c r="Q47" s="56">
        <v>310</v>
      </c>
      <c r="R47" s="55">
        <v>0</v>
      </c>
      <c r="S47" s="68"/>
      <c r="T47" s="54" t="s">
        <v>183</v>
      </c>
      <c r="U47" s="4"/>
    </row>
    <row r="48" spans="1:21" s="3" customFormat="1" ht="20.25" customHeight="1" x14ac:dyDescent="0.45">
      <c r="A48" s="17"/>
      <c r="B48" s="54" t="s">
        <v>182</v>
      </c>
      <c r="C48" s="65"/>
      <c r="D48" s="12"/>
      <c r="E48" s="61">
        <v>0</v>
      </c>
      <c r="F48" s="57">
        <v>0</v>
      </c>
      <c r="G48" s="60">
        <v>0</v>
      </c>
      <c r="H48" s="59">
        <v>0</v>
      </c>
      <c r="I48" s="57">
        <v>0</v>
      </c>
      <c r="J48" s="59">
        <v>0</v>
      </c>
      <c r="K48" s="60">
        <v>0</v>
      </c>
      <c r="L48" s="57">
        <v>0</v>
      </c>
      <c r="M48" s="59">
        <v>0</v>
      </c>
      <c r="N48" s="58">
        <v>0</v>
      </c>
      <c r="O48" s="58">
        <v>0</v>
      </c>
      <c r="P48" s="57">
        <v>0</v>
      </c>
      <c r="Q48" s="56">
        <v>0</v>
      </c>
      <c r="R48" s="55">
        <v>0</v>
      </c>
      <c r="S48" s="68"/>
      <c r="T48" s="54" t="s">
        <v>181</v>
      </c>
      <c r="U48" s="4"/>
    </row>
    <row r="49" spans="1:21" s="3" customFormat="1" ht="20.25" customHeight="1" x14ac:dyDescent="0.45">
      <c r="A49" s="54" t="s">
        <v>180</v>
      </c>
      <c r="B49" s="90"/>
      <c r="C49" s="65"/>
      <c r="D49" s="12"/>
      <c r="E49" s="58">
        <v>4353458</v>
      </c>
      <c r="F49" s="58">
        <v>0</v>
      </c>
      <c r="G49" s="58">
        <v>0</v>
      </c>
      <c r="H49" s="58">
        <v>0</v>
      </c>
      <c r="I49" s="58">
        <v>3920103</v>
      </c>
      <c r="J49" s="58">
        <v>2858790</v>
      </c>
      <c r="K49" s="58">
        <v>1061313</v>
      </c>
      <c r="L49" s="58">
        <v>433355</v>
      </c>
      <c r="M49" s="58">
        <v>207774</v>
      </c>
      <c r="N49" s="58">
        <v>225581</v>
      </c>
      <c r="O49" s="58">
        <v>0</v>
      </c>
      <c r="P49" s="58">
        <v>4347849</v>
      </c>
      <c r="Q49" s="58">
        <v>4347849</v>
      </c>
      <c r="R49" s="58">
        <v>0</v>
      </c>
      <c r="S49" s="64" t="s">
        <v>179</v>
      </c>
      <c r="T49" s="13"/>
      <c r="U49" s="4"/>
    </row>
    <row r="50" spans="1:21" s="3" customFormat="1" ht="20.25" customHeight="1" x14ac:dyDescent="0.45">
      <c r="A50" s="54"/>
      <c r="B50" s="54" t="s">
        <v>178</v>
      </c>
      <c r="C50" s="65"/>
      <c r="D50" s="12"/>
      <c r="E50" s="61">
        <v>6565</v>
      </c>
      <c r="F50" s="57">
        <v>0</v>
      </c>
      <c r="G50" s="60">
        <v>0</v>
      </c>
      <c r="H50" s="59">
        <v>0</v>
      </c>
      <c r="I50" s="57">
        <v>0</v>
      </c>
      <c r="J50" s="59">
        <v>0</v>
      </c>
      <c r="K50" s="60">
        <v>0</v>
      </c>
      <c r="L50" s="57">
        <v>6565</v>
      </c>
      <c r="M50" s="59">
        <v>6565</v>
      </c>
      <c r="N50" s="58">
        <v>0</v>
      </c>
      <c r="O50" s="58">
        <v>0</v>
      </c>
      <c r="P50" s="57">
        <v>956</v>
      </c>
      <c r="Q50" s="56">
        <v>956</v>
      </c>
      <c r="R50" s="55">
        <v>0</v>
      </c>
      <c r="S50" s="64"/>
      <c r="T50" s="54" t="s">
        <v>177</v>
      </c>
      <c r="U50" s="4"/>
    </row>
    <row r="51" spans="1:21" s="3" customFormat="1" ht="20.25" customHeight="1" x14ac:dyDescent="0.45">
      <c r="A51" s="54"/>
      <c r="B51" s="54" t="s">
        <v>176</v>
      </c>
      <c r="C51" s="65"/>
      <c r="D51" s="12"/>
      <c r="E51" s="61">
        <v>0</v>
      </c>
      <c r="F51" s="57">
        <v>0</v>
      </c>
      <c r="G51" s="60">
        <v>0</v>
      </c>
      <c r="H51" s="59">
        <v>0</v>
      </c>
      <c r="I51" s="57">
        <v>0</v>
      </c>
      <c r="J51" s="59">
        <v>0</v>
      </c>
      <c r="K51" s="60">
        <v>0</v>
      </c>
      <c r="L51" s="57">
        <v>0</v>
      </c>
      <c r="M51" s="59">
        <v>0</v>
      </c>
      <c r="N51" s="58">
        <v>0</v>
      </c>
      <c r="O51" s="58">
        <v>0</v>
      </c>
      <c r="P51" s="57">
        <v>0</v>
      </c>
      <c r="Q51" s="56">
        <v>0</v>
      </c>
      <c r="R51" s="55">
        <v>0</v>
      </c>
      <c r="S51" s="64"/>
      <c r="T51" s="54" t="s">
        <v>175</v>
      </c>
      <c r="U51" s="4"/>
    </row>
    <row r="52" spans="1:21" s="3" customFormat="1" ht="20.25" customHeight="1" x14ac:dyDescent="0.45">
      <c r="A52" s="54"/>
      <c r="B52" s="54" t="s">
        <v>174</v>
      </c>
      <c r="C52" s="65"/>
      <c r="D52" s="12"/>
      <c r="E52" s="61">
        <v>0</v>
      </c>
      <c r="F52" s="57">
        <v>0</v>
      </c>
      <c r="G52" s="60">
        <v>0</v>
      </c>
      <c r="H52" s="59">
        <v>0</v>
      </c>
      <c r="I52" s="57">
        <v>0</v>
      </c>
      <c r="J52" s="59">
        <v>0</v>
      </c>
      <c r="K52" s="60">
        <v>0</v>
      </c>
      <c r="L52" s="57">
        <v>0</v>
      </c>
      <c r="M52" s="59">
        <v>0</v>
      </c>
      <c r="N52" s="58">
        <v>0</v>
      </c>
      <c r="O52" s="58">
        <v>0</v>
      </c>
      <c r="P52" s="57">
        <v>0</v>
      </c>
      <c r="Q52" s="56">
        <v>0</v>
      </c>
      <c r="R52" s="55">
        <v>0</v>
      </c>
      <c r="S52" s="64"/>
      <c r="T52" s="54" t="s">
        <v>173</v>
      </c>
      <c r="U52" s="4"/>
    </row>
    <row r="53" spans="1:21" s="3" customFormat="1" ht="20.25" customHeight="1" x14ac:dyDescent="0.45">
      <c r="A53" s="54"/>
      <c r="B53" s="54" t="s">
        <v>172</v>
      </c>
      <c r="C53" s="65"/>
      <c r="D53" s="12"/>
      <c r="E53" s="61">
        <v>0</v>
      </c>
      <c r="F53" s="57">
        <v>0</v>
      </c>
      <c r="G53" s="60">
        <v>0</v>
      </c>
      <c r="H53" s="59">
        <v>0</v>
      </c>
      <c r="I53" s="57">
        <v>0</v>
      </c>
      <c r="J53" s="59">
        <v>0</v>
      </c>
      <c r="K53" s="60">
        <v>0</v>
      </c>
      <c r="L53" s="57">
        <v>0</v>
      </c>
      <c r="M53" s="59">
        <v>0</v>
      </c>
      <c r="N53" s="58">
        <v>0</v>
      </c>
      <c r="O53" s="58">
        <v>0</v>
      </c>
      <c r="P53" s="57">
        <v>0</v>
      </c>
      <c r="Q53" s="56">
        <v>0</v>
      </c>
      <c r="R53" s="55">
        <v>0</v>
      </c>
      <c r="S53" s="64"/>
      <c r="T53" s="54" t="s">
        <v>171</v>
      </c>
      <c r="U53" s="4"/>
    </row>
    <row r="54" spans="1:21" s="3" customFormat="1" ht="20.25" customHeight="1" x14ac:dyDescent="0.45">
      <c r="A54" s="54"/>
      <c r="B54" s="54" t="s">
        <v>170</v>
      </c>
      <c r="C54" s="65"/>
      <c r="D54" s="12"/>
      <c r="E54" s="61">
        <v>0</v>
      </c>
      <c r="F54" s="57">
        <v>0</v>
      </c>
      <c r="G54" s="60">
        <v>0</v>
      </c>
      <c r="H54" s="59">
        <v>0</v>
      </c>
      <c r="I54" s="57">
        <v>0</v>
      </c>
      <c r="J54" s="59">
        <v>0</v>
      </c>
      <c r="K54" s="60">
        <v>0</v>
      </c>
      <c r="L54" s="57">
        <v>0</v>
      </c>
      <c r="M54" s="59">
        <v>0</v>
      </c>
      <c r="N54" s="58">
        <v>0</v>
      </c>
      <c r="O54" s="58">
        <v>0</v>
      </c>
      <c r="P54" s="57">
        <v>0</v>
      </c>
      <c r="Q54" s="56">
        <v>0</v>
      </c>
      <c r="R54" s="55">
        <v>0</v>
      </c>
      <c r="S54" s="64"/>
      <c r="T54" s="54" t="s">
        <v>169</v>
      </c>
      <c r="U54" s="4"/>
    </row>
    <row r="55" spans="1:21" s="3" customFormat="1" ht="20.25" customHeight="1" x14ac:dyDescent="0.45">
      <c r="A55" s="54"/>
      <c r="B55" s="54" t="s">
        <v>168</v>
      </c>
      <c r="C55" s="65"/>
      <c r="D55" s="12"/>
      <c r="E55" s="61">
        <v>0</v>
      </c>
      <c r="F55" s="57">
        <v>0</v>
      </c>
      <c r="G55" s="60">
        <v>0</v>
      </c>
      <c r="H55" s="59">
        <v>0</v>
      </c>
      <c r="I55" s="57">
        <v>0</v>
      </c>
      <c r="J55" s="59">
        <v>0</v>
      </c>
      <c r="K55" s="60">
        <v>0</v>
      </c>
      <c r="L55" s="57">
        <v>0</v>
      </c>
      <c r="M55" s="59">
        <v>0</v>
      </c>
      <c r="N55" s="58">
        <v>0</v>
      </c>
      <c r="O55" s="58">
        <v>0</v>
      </c>
      <c r="P55" s="57">
        <v>0</v>
      </c>
      <c r="Q55" s="56">
        <v>0</v>
      </c>
      <c r="R55" s="55">
        <v>0</v>
      </c>
      <c r="S55" s="64"/>
      <c r="T55" s="54" t="s">
        <v>167</v>
      </c>
      <c r="U55" s="4"/>
    </row>
    <row r="56" spans="1:21" s="3" customFormat="1" ht="20.25" customHeight="1" x14ac:dyDescent="0.45">
      <c r="A56" s="54"/>
      <c r="B56" s="54" t="s">
        <v>166</v>
      </c>
      <c r="C56" s="65"/>
      <c r="D56" s="12"/>
      <c r="E56" s="61">
        <v>0</v>
      </c>
      <c r="F56" s="57">
        <v>0</v>
      </c>
      <c r="G56" s="60">
        <v>0</v>
      </c>
      <c r="H56" s="59">
        <v>0</v>
      </c>
      <c r="I56" s="57">
        <v>0</v>
      </c>
      <c r="J56" s="59">
        <v>0</v>
      </c>
      <c r="K56" s="60">
        <v>0</v>
      </c>
      <c r="L56" s="57">
        <v>0</v>
      </c>
      <c r="M56" s="59">
        <v>0</v>
      </c>
      <c r="N56" s="58">
        <v>0</v>
      </c>
      <c r="O56" s="58">
        <v>0</v>
      </c>
      <c r="P56" s="57">
        <v>0</v>
      </c>
      <c r="Q56" s="56">
        <v>0</v>
      </c>
      <c r="R56" s="55">
        <v>0</v>
      </c>
      <c r="S56" s="64"/>
      <c r="T56" s="54" t="s">
        <v>165</v>
      </c>
      <c r="U56" s="4"/>
    </row>
    <row r="57" spans="1:21" s="3" customFormat="1" ht="20.25" customHeight="1" x14ac:dyDescent="0.45">
      <c r="A57" s="54"/>
      <c r="B57" s="54" t="s">
        <v>164</v>
      </c>
      <c r="C57" s="65"/>
      <c r="D57" s="12"/>
      <c r="E57" s="61">
        <v>4346893</v>
      </c>
      <c r="F57" s="57">
        <v>0</v>
      </c>
      <c r="G57" s="60">
        <v>0</v>
      </c>
      <c r="H57" s="59">
        <v>0</v>
      </c>
      <c r="I57" s="57">
        <v>3920103</v>
      </c>
      <c r="J57" s="59">
        <v>2858790</v>
      </c>
      <c r="K57" s="60">
        <v>1061313</v>
      </c>
      <c r="L57" s="57">
        <v>426790</v>
      </c>
      <c r="M57" s="59">
        <v>201209</v>
      </c>
      <c r="N57" s="58">
        <v>225581</v>
      </c>
      <c r="O57" s="58">
        <v>0</v>
      </c>
      <c r="P57" s="57">
        <v>4346893</v>
      </c>
      <c r="Q57" s="56">
        <v>4346893</v>
      </c>
      <c r="R57" s="55">
        <v>0</v>
      </c>
      <c r="S57" s="64"/>
      <c r="T57" s="54" t="s">
        <v>163</v>
      </c>
      <c r="U57" s="4"/>
    </row>
    <row r="58" spans="1:21" s="3" customFormat="1" ht="20.25" customHeight="1" x14ac:dyDescent="0.45">
      <c r="A58" s="54"/>
      <c r="B58" s="54" t="s">
        <v>162</v>
      </c>
      <c r="C58" s="65"/>
      <c r="D58" s="12"/>
      <c r="E58" s="61">
        <v>0</v>
      </c>
      <c r="F58" s="57">
        <v>0</v>
      </c>
      <c r="G58" s="60">
        <v>0</v>
      </c>
      <c r="H58" s="59">
        <v>0</v>
      </c>
      <c r="I58" s="57">
        <v>0</v>
      </c>
      <c r="J58" s="59">
        <v>0</v>
      </c>
      <c r="K58" s="60">
        <v>0</v>
      </c>
      <c r="L58" s="57">
        <v>0</v>
      </c>
      <c r="M58" s="59">
        <v>0</v>
      </c>
      <c r="N58" s="58">
        <v>0</v>
      </c>
      <c r="O58" s="58">
        <v>0</v>
      </c>
      <c r="P58" s="57">
        <v>0</v>
      </c>
      <c r="Q58" s="56">
        <v>0</v>
      </c>
      <c r="R58" s="55">
        <v>0</v>
      </c>
      <c r="S58" s="64"/>
      <c r="T58" s="54" t="s">
        <v>161</v>
      </c>
      <c r="U58" s="4"/>
    </row>
    <row r="59" spans="1:21" s="3" customFormat="1" ht="20.25" customHeight="1" x14ac:dyDescent="0.45">
      <c r="A59" s="54" t="s">
        <v>160</v>
      </c>
      <c r="B59" s="90"/>
      <c r="C59" s="65"/>
      <c r="D59" s="12"/>
      <c r="E59" s="58">
        <v>142530</v>
      </c>
      <c r="F59" s="58">
        <v>0</v>
      </c>
      <c r="G59" s="58">
        <v>0</v>
      </c>
      <c r="H59" s="58">
        <v>0</v>
      </c>
      <c r="I59" s="58">
        <v>650</v>
      </c>
      <c r="J59" s="58">
        <v>650</v>
      </c>
      <c r="K59" s="58">
        <v>0</v>
      </c>
      <c r="L59" s="58">
        <v>141880</v>
      </c>
      <c r="M59" s="58">
        <v>141880</v>
      </c>
      <c r="N59" s="58">
        <v>0</v>
      </c>
      <c r="O59" s="58">
        <v>0</v>
      </c>
      <c r="P59" s="58">
        <v>1067349</v>
      </c>
      <c r="Q59" s="58">
        <v>1067349</v>
      </c>
      <c r="R59" s="58">
        <v>0</v>
      </c>
      <c r="S59" s="64" t="s">
        <v>159</v>
      </c>
      <c r="T59" s="90"/>
      <c r="U59" s="4"/>
    </row>
    <row r="60" spans="1:21" s="3" customFormat="1" ht="20.25" customHeight="1" x14ac:dyDescent="0.45">
      <c r="A60" s="66"/>
      <c r="B60" s="54" t="s">
        <v>158</v>
      </c>
      <c r="C60" s="65"/>
      <c r="D60" s="12"/>
      <c r="E60" s="61">
        <v>37380</v>
      </c>
      <c r="F60" s="57">
        <v>0</v>
      </c>
      <c r="G60" s="60">
        <v>0</v>
      </c>
      <c r="H60" s="59">
        <v>0</v>
      </c>
      <c r="I60" s="57">
        <v>0</v>
      </c>
      <c r="J60" s="59">
        <v>0</v>
      </c>
      <c r="K60" s="60">
        <v>0</v>
      </c>
      <c r="L60" s="57">
        <v>37380</v>
      </c>
      <c r="M60" s="59">
        <v>37380</v>
      </c>
      <c r="N60" s="58">
        <v>0</v>
      </c>
      <c r="O60" s="58">
        <v>0</v>
      </c>
      <c r="P60" s="57">
        <v>4849</v>
      </c>
      <c r="Q60" s="56">
        <v>4849</v>
      </c>
      <c r="R60" s="55">
        <v>0</v>
      </c>
      <c r="S60" s="68"/>
      <c r="T60" s="66" t="s">
        <v>157</v>
      </c>
      <c r="U60" s="4"/>
    </row>
    <row r="61" spans="1:21" s="3" customFormat="1" ht="20.25" customHeight="1" x14ac:dyDescent="0.45">
      <c r="A61" s="66"/>
      <c r="B61" s="54" t="s">
        <v>156</v>
      </c>
      <c r="C61" s="65"/>
      <c r="D61" s="12"/>
      <c r="E61" s="61">
        <v>105150</v>
      </c>
      <c r="F61" s="57">
        <v>0</v>
      </c>
      <c r="G61" s="60">
        <v>0</v>
      </c>
      <c r="H61" s="59">
        <v>0</v>
      </c>
      <c r="I61" s="57">
        <v>650</v>
      </c>
      <c r="J61" s="59">
        <v>650</v>
      </c>
      <c r="K61" s="60">
        <v>0</v>
      </c>
      <c r="L61" s="57">
        <v>104500</v>
      </c>
      <c r="M61" s="59">
        <v>104500</v>
      </c>
      <c r="N61" s="58">
        <v>0</v>
      </c>
      <c r="O61" s="58">
        <v>0</v>
      </c>
      <c r="P61" s="57">
        <v>1062500</v>
      </c>
      <c r="Q61" s="56">
        <v>1062500</v>
      </c>
      <c r="R61" s="55">
        <v>0</v>
      </c>
      <c r="S61" s="68"/>
      <c r="T61" s="66" t="s">
        <v>155</v>
      </c>
      <c r="U61" s="4"/>
    </row>
    <row r="62" spans="1:21" s="3" customFormat="1" ht="20.25" customHeight="1" x14ac:dyDescent="0.45">
      <c r="A62" s="54" t="s">
        <v>154</v>
      </c>
      <c r="B62" s="90"/>
      <c r="C62" s="65"/>
      <c r="D62" s="12"/>
      <c r="E62" s="58">
        <v>23567</v>
      </c>
      <c r="F62" s="58">
        <v>0</v>
      </c>
      <c r="G62" s="58">
        <v>0</v>
      </c>
      <c r="H62" s="58">
        <v>0</v>
      </c>
      <c r="I62" s="58">
        <v>20</v>
      </c>
      <c r="J62" s="58">
        <v>20</v>
      </c>
      <c r="K62" s="58">
        <v>0</v>
      </c>
      <c r="L62" s="58">
        <v>23547</v>
      </c>
      <c r="M62" s="58">
        <v>23547</v>
      </c>
      <c r="N62" s="58">
        <v>0</v>
      </c>
      <c r="O62" s="58">
        <v>0</v>
      </c>
      <c r="P62" s="58">
        <v>374941</v>
      </c>
      <c r="Q62" s="58">
        <v>374941</v>
      </c>
      <c r="R62" s="58">
        <v>0</v>
      </c>
      <c r="S62" s="64" t="s">
        <v>153</v>
      </c>
      <c r="T62" s="90"/>
      <c r="U62" s="4"/>
    </row>
    <row r="63" spans="1:21" s="3" customFormat="1" ht="20.25" customHeight="1" x14ac:dyDescent="0.45">
      <c r="A63" s="66"/>
      <c r="B63" s="54" t="s">
        <v>152</v>
      </c>
      <c r="C63" s="65"/>
      <c r="D63" s="12"/>
      <c r="E63" s="61">
        <v>19247</v>
      </c>
      <c r="F63" s="57">
        <v>0</v>
      </c>
      <c r="G63" s="60">
        <v>0</v>
      </c>
      <c r="H63" s="59">
        <v>0</v>
      </c>
      <c r="I63" s="57">
        <v>0</v>
      </c>
      <c r="J63" s="59">
        <v>0</v>
      </c>
      <c r="K63" s="60">
        <v>0</v>
      </c>
      <c r="L63" s="57">
        <v>19247</v>
      </c>
      <c r="M63" s="59">
        <v>19247</v>
      </c>
      <c r="N63" s="58">
        <v>0</v>
      </c>
      <c r="O63" s="58">
        <v>0</v>
      </c>
      <c r="P63" s="57">
        <v>343339</v>
      </c>
      <c r="Q63" s="56">
        <v>343339</v>
      </c>
      <c r="R63" s="55">
        <v>0</v>
      </c>
      <c r="S63" s="68"/>
      <c r="T63" s="66" t="s">
        <v>151</v>
      </c>
      <c r="U63" s="4"/>
    </row>
    <row r="64" spans="1:21" s="3" customFormat="1" ht="20.25" customHeight="1" x14ac:dyDescent="0.45">
      <c r="A64" s="66"/>
      <c r="B64" s="54" t="s">
        <v>150</v>
      </c>
      <c r="C64" s="89"/>
      <c r="D64" s="12"/>
      <c r="E64" s="61">
        <v>4320</v>
      </c>
      <c r="F64" s="57">
        <v>0</v>
      </c>
      <c r="G64" s="60">
        <v>0</v>
      </c>
      <c r="H64" s="59">
        <v>0</v>
      </c>
      <c r="I64" s="57">
        <v>20</v>
      </c>
      <c r="J64" s="59">
        <v>20</v>
      </c>
      <c r="K64" s="60">
        <v>0</v>
      </c>
      <c r="L64" s="57">
        <v>4300</v>
      </c>
      <c r="M64" s="59">
        <v>4300</v>
      </c>
      <c r="N64" s="58">
        <v>0</v>
      </c>
      <c r="O64" s="58">
        <v>0</v>
      </c>
      <c r="P64" s="57">
        <v>31602</v>
      </c>
      <c r="Q64" s="56">
        <v>31602</v>
      </c>
      <c r="R64" s="55">
        <v>0</v>
      </c>
      <c r="S64" s="68"/>
      <c r="T64" s="66" t="s">
        <v>149</v>
      </c>
      <c r="U64" s="4"/>
    </row>
    <row r="65" spans="1:21" s="3" customFormat="1" ht="20.25" customHeight="1" x14ac:dyDescent="0.45">
      <c r="A65" s="54" t="s">
        <v>148</v>
      </c>
      <c r="B65" s="67"/>
      <c r="C65" s="47"/>
      <c r="D65" s="12"/>
      <c r="E65" s="58">
        <v>98518</v>
      </c>
      <c r="F65" s="58">
        <v>0</v>
      </c>
      <c r="G65" s="58">
        <v>0</v>
      </c>
      <c r="H65" s="58">
        <v>0</v>
      </c>
      <c r="I65" s="58">
        <v>3580</v>
      </c>
      <c r="J65" s="58">
        <v>3580</v>
      </c>
      <c r="K65" s="58">
        <v>0</v>
      </c>
      <c r="L65" s="58">
        <v>94938</v>
      </c>
      <c r="M65" s="58">
        <v>94938</v>
      </c>
      <c r="N65" s="58">
        <v>0</v>
      </c>
      <c r="O65" s="58">
        <v>0</v>
      </c>
      <c r="P65" s="58">
        <v>721892</v>
      </c>
      <c r="Q65" s="58">
        <v>721892</v>
      </c>
      <c r="R65" s="58">
        <v>0</v>
      </c>
      <c r="S65" s="64" t="s">
        <v>147</v>
      </c>
      <c r="T65" s="69"/>
      <c r="U65" s="4"/>
    </row>
    <row r="66" spans="1:21" s="3" customFormat="1" ht="20.25" customHeight="1" x14ac:dyDescent="0.45">
      <c r="A66" s="63"/>
      <c r="B66" s="17" t="s">
        <v>146</v>
      </c>
      <c r="C66" s="47"/>
      <c r="D66" s="12"/>
      <c r="E66" s="61">
        <v>34575</v>
      </c>
      <c r="F66" s="57">
        <v>0</v>
      </c>
      <c r="G66" s="60">
        <v>0</v>
      </c>
      <c r="H66" s="59">
        <v>0</v>
      </c>
      <c r="I66" s="57">
        <v>0</v>
      </c>
      <c r="J66" s="59">
        <v>0</v>
      </c>
      <c r="K66" s="60">
        <v>0</v>
      </c>
      <c r="L66" s="57">
        <v>34575</v>
      </c>
      <c r="M66" s="59">
        <v>34575</v>
      </c>
      <c r="N66" s="58">
        <v>0</v>
      </c>
      <c r="O66" s="58">
        <v>0</v>
      </c>
      <c r="P66" s="57">
        <v>6740</v>
      </c>
      <c r="Q66" s="56">
        <v>6740</v>
      </c>
      <c r="R66" s="55">
        <v>0</v>
      </c>
      <c r="S66" s="62"/>
      <c r="T66" s="54" t="s">
        <v>145</v>
      </c>
      <c r="U66" s="4"/>
    </row>
    <row r="67" spans="1:21" s="3" customFormat="1" ht="20.25" customHeight="1" x14ac:dyDescent="0.45">
      <c r="A67" s="63"/>
      <c r="B67" s="54" t="s">
        <v>144</v>
      </c>
      <c r="C67" s="47"/>
      <c r="D67" s="12"/>
      <c r="E67" s="61">
        <v>9453</v>
      </c>
      <c r="F67" s="57">
        <v>0</v>
      </c>
      <c r="G67" s="60">
        <v>0</v>
      </c>
      <c r="H67" s="59">
        <v>0</v>
      </c>
      <c r="I67" s="57">
        <v>0</v>
      </c>
      <c r="J67" s="59">
        <v>0</v>
      </c>
      <c r="K67" s="60">
        <v>0</v>
      </c>
      <c r="L67" s="57">
        <v>9453</v>
      </c>
      <c r="M67" s="59">
        <v>9453</v>
      </c>
      <c r="N67" s="58">
        <v>0</v>
      </c>
      <c r="O67" s="58">
        <v>0</v>
      </c>
      <c r="P67" s="57">
        <v>1565</v>
      </c>
      <c r="Q67" s="56">
        <v>1565</v>
      </c>
      <c r="R67" s="55">
        <v>0</v>
      </c>
      <c r="S67" s="62"/>
      <c r="T67" s="54" t="s">
        <v>143</v>
      </c>
      <c r="U67" s="4"/>
    </row>
    <row r="68" spans="1:21" s="3" customFormat="1" ht="46.15" customHeight="1" x14ac:dyDescent="0.45">
      <c r="A68" s="63"/>
      <c r="B68" s="54"/>
      <c r="C68" s="47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7"/>
      <c r="S68" s="63"/>
      <c r="T68" s="54"/>
      <c r="U68" s="4"/>
    </row>
    <row r="69" spans="1:21" s="3" customFormat="1" ht="18.75" customHeight="1" x14ac:dyDescent="0.45">
      <c r="A69" s="63"/>
      <c r="B69" s="54"/>
      <c r="C69" s="47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7"/>
      <c r="S69" s="63"/>
      <c r="T69" s="54"/>
      <c r="U69" s="4"/>
    </row>
    <row r="70" spans="1:21" s="84" customFormat="1" ht="42" customHeight="1" x14ac:dyDescent="0.5">
      <c r="A70" s="86"/>
      <c r="B70" s="86" t="s">
        <v>142</v>
      </c>
      <c r="C70" s="29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5"/>
    </row>
    <row r="71" spans="1:21" s="79" customFormat="1" ht="24" customHeight="1" x14ac:dyDescent="0.5">
      <c r="A71" s="81"/>
      <c r="B71" s="82" t="s">
        <v>141</v>
      </c>
      <c r="C71" s="83"/>
      <c r="D71" s="8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0"/>
    </row>
    <row r="72" spans="1:21" ht="6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s="70" customFormat="1" ht="17.25" customHeight="1" x14ac:dyDescent="0.45">
      <c r="A73" s="299" t="s">
        <v>140</v>
      </c>
      <c r="B73" s="299"/>
      <c r="C73" s="299"/>
      <c r="D73" s="309"/>
      <c r="E73" s="318" t="s">
        <v>139</v>
      </c>
      <c r="F73" s="319"/>
      <c r="G73" s="319"/>
      <c r="H73" s="319"/>
      <c r="I73" s="319"/>
      <c r="J73" s="319"/>
      <c r="K73" s="319"/>
      <c r="L73" s="319"/>
      <c r="M73" s="319"/>
      <c r="N73" s="319"/>
      <c r="O73" s="320"/>
      <c r="P73" s="321" t="s">
        <v>138</v>
      </c>
      <c r="Q73" s="322"/>
      <c r="R73" s="323"/>
      <c r="S73" s="314" t="s">
        <v>137</v>
      </c>
      <c r="T73" s="299"/>
    </row>
    <row r="74" spans="1:21" s="70" customFormat="1" ht="17.25" customHeight="1" x14ac:dyDescent="0.45">
      <c r="A74" s="316"/>
      <c r="B74" s="316"/>
      <c r="C74" s="316"/>
      <c r="D74" s="317"/>
      <c r="E74" s="3"/>
      <c r="F74" s="325" t="s">
        <v>136</v>
      </c>
      <c r="G74" s="326"/>
      <c r="H74" s="327"/>
      <c r="I74" s="318" t="s">
        <v>135</v>
      </c>
      <c r="J74" s="319"/>
      <c r="K74" s="319"/>
      <c r="L74" s="318" t="s">
        <v>134</v>
      </c>
      <c r="M74" s="319"/>
      <c r="N74" s="319"/>
      <c r="O74" s="320"/>
      <c r="P74" s="328" t="s">
        <v>133</v>
      </c>
      <c r="Q74" s="329"/>
      <c r="R74" s="330"/>
      <c r="S74" s="324"/>
      <c r="T74" s="316"/>
    </row>
    <row r="75" spans="1:21" s="70" customFormat="1" ht="17.25" customHeight="1" x14ac:dyDescent="0.45">
      <c r="A75" s="316"/>
      <c r="B75" s="316"/>
      <c r="C75" s="316"/>
      <c r="D75" s="317"/>
      <c r="E75" s="50"/>
      <c r="F75" s="50"/>
      <c r="G75" s="50" t="s">
        <v>132</v>
      </c>
      <c r="H75" s="78"/>
      <c r="I75" s="50"/>
      <c r="J75" s="50" t="s">
        <v>132</v>
      </c>
      <c r="K75" s="78"/>
      <c r="L75" s="50"/>
      <c r="M75" s="50" t="s">
        <v>132</v>
      </c>
      <c r="N75" s="78"/>
      <c r="O75" s="78"/>
      <c r="P75" s="50"/>
      <c r="Q75" s="77"/>
      <c r="R75" s="77"/>
      <c r="S75" s="324"/>
      <c r="T75" s="316"/>
    </row>
    <row r="76" spans="1:21" s="70" customFormat="1" ht="17.25" customHeight="1" x14ac:dyDescent="0.45">
      <c r="A76" s="316"/>
      <c r="B76" s="316"/>
      <c r="C76" s="316"/>
      <c r="D76" s="317"/>
      <c r="E76" s="50" t="s">
        <v>131</v>
      </c>
      <c r="F76" s="50" t="s">
        <v>127</v>
      </c>
      <c r="G76" s="50" t="s">
        <v>130</v>
      </c>
      <c r="H76" s="50" t="s">
        <v>129</v>
      </c>
      <c r="I76" s="50" t="s">
        <v>127</v>
      </c>
      <c r="J76" s="50" t="s">
        <v>130</v>
      </c>
      <c r="K76" s="50" t="s">
        <v>129</v>
      </c>
      <c r="L76" s="50" t="s">
        <v>127</v>
      </c>
      <c r="M76" s="50" t="s">
        <v>130</v>
      </c>
      <c r="N76" s="50" t="s">
        <v>129</v>
      </c>
      <c r="O76" s="50" t="s">
        <v>128</v>
      </c>
      <c r="P76" s="50" t="s">
        <v>127</v>
      </c>
      <c r="Q76" s="76" t="s">
        <v>126</v>
      </c>
      <c r="R76" s="76" t="s">
        <v>125</v>
      </c>
      <c r="S76" s="324"/>
      <c r="T76" s="316"/>
    </row>
    <row r="77" spans="1:21" s="70" customFormat="1" ht="17.25" customHeight="1" x14ac:dyDescent="0.45">
      <c r="A77" s="316"/>
      <c r="B77" s="316"/>
      <c r="C77" s="316"/>
      <c r="D77" s="317"/>
      <c r="E77" s="50" t="s">
        <v>37</v>
      </c>
      <c r="F77" s="50" t="s">
        <v>37</v>
      </c>
      <c r="G77" s="50" t="s">
        <v>124</v>
      </c>
      <c r="H77" s="50" t="s">
        <v>123</v>
      </c>
      <c r="I77" s="50" t="s">
        <v>37</v>
      </c>
      <c r="J77" s="50" t="s">
        <v>124</v>
      </c>
      <c r="K77" s="50" t="s">
        <v>123</v>
      </c>
      <c r="L77" s="50" t="s">
        <v>37</v>
      </c>
      <c r="M77" s="50" t="s">
        <v>124</v>
      </c>
      <c r="N77" s="50" t="s">
        <v>123</v>
      </c>
      <c r="O77" s="50" t="s">
        <v>122</v>
      </c>
      <c r="P77" s="50" t="s">
        <v>37</v>
      </c>
      <c r="Q77" s="76" t="s">
        <v>121</v>
      </c>
      <c r="R77" s="76" t="s">
        <v>120</v>
      </c>
      <c r="S77" s="324"/>
      <c r="T77" s="316"/>
    </row>
    <row r="78" spans="1:21" s="70" customFormat="1" ht="17.25" customHeight="1" x14ac:dyDescent="0.45">
      <c r="A78" s="310"/>
      <c r="B78" s="310"/>
      <c r="C78" s="310"/>
      <c r="D78" s="311"/>
      <c r="E78" s="51"/>
      <c r="F78" s="75"/>
      <c r="G78" s="75" t="s">
        <v>119</v>
      </c>
      <c r="H78" s="75" t="s">
        <v>118</v>
      </c>
      <c r="I78" s="75"/>
      <c r="J78" s="75" t="s">
        <v>119</v>
      </c>
      <c r="K78" s="75" t="s">
        <v>118</v>
      </c>
      <c r="L78" s="75"/>
      <c r="M78" s="75" t="s">
        <v>119</v>
      </c>
      <c r="N78" s="75" t="s">
        <v>118</v>
      </c>
      <c r="O78" s="52" t="s">
        <v>117</v>
      </c>
      <c r="P78" s="52"/>
      <c r="Q78" s="74"/>
      <c r="R78" s="74"/>
      <c r="S78" s="315"/>
      <c r="T78" s="310"/>
    </row>
    <row r="79" spans="1:21" s="70" customFormat="1" ht="3" customHeight="1" x14ac:dyDescent="0.45">
      <c r="A79" s="48"/>
      <c r="B79" s="48"/>
      <c r="C79" s="48"/>
      <c r="D79" s="50"/>
      <c r="E79" s="48"/>
      <c r="F79" s="73"/>
      <c r="G79" s="73"/>
      <c r="H79" s="73"/>
      <c r="I79" s="73"/>
      <c r="J79" s="73"/>
      <c r="K79" s="73"/>
      <c r="L79" s="73"/>
      <c r="M79" s="73"/>
      <c r="N79" s="73"/>
      <c r="O79" s="50"/>
      <c r="P79" s="50"/>
      <c r="Q79" s="72"/>
      <c r="R79" s="71"/>
      <c r="S79" s="49"/>
      <c r="T79" s="48"/>
    </row>
    <row r="80" spans="1:21" s="13" customFormat="1" ht="20.25" customHeight="1" x14ac:dyDescent="0.5">
      <c r="A80" s="283"/>
      <c r="B80" s="54" t="s">
        <v>116</v>
      </c>
      <c r="C80" s="251"/>
      <c r="D80" s="256"/>
      <c r="E80" s="61">
        <v>14610</v>
      </c>
      <c r="F80" s="57">
        <v>0</v>
      </c>
      <c r="G80" s="111">
        <v>0</v>
      </c>
      <c r="H80" s="112">
        <v>0</v>
      </c>
      <c r="I80" s="57">
        <v>0</v>
      </c>
      <c r="J80" s="112">
        <v>0</v>
      </c>
      <c r="K80" s="111">
        <v>0</v>
      </c>
      <c r="L80" s="57">
        <v>14610</v>
      </c>
      <c r="M80" s="112">
        <v>14610</v>
      </c>
      <c r="N80" s="269">
        <v>0</v>
      </c>
      <c r="O80" s="269">
        <v>0</v>
      </c>
      <c r="P80" s="57">
        <v>5710</v>
      </c>
      <c r="Q80" s="272">
        <v>5710</v>
      </c>
      <c r="R80" s="273">
        <v>0</v>
      </c>
      <c r="S80" s="284"/>
      <c r="T80" s="54" t="s">
        <v>115</v>
      </c>
      <c r="U80" s="94"/>
    </row>
    <row r="81" spans="1:21" s="13" customFormat="1" ht="20.25" customHeight="1" x14ac:dyDescent="0.5">
      <c r="A81" s="283"/>
      <c r="B81" s="54" t="s">
        <v>114</v>
      </c>
      <c r="C81" s="251"/>
      <c r="D81" s="256"/>
      <c r="E81" s="61">
        <v>3655</v>
      </c>
      <c r="F81" s="57">
        <v>0</v>
      </c>
      <c r="G81" s="111">
        <v>0</v>
      </c>
      <c r="H81" s="112">
        <v>0</v>
      </c>
      <c r="I81" s="57">
        <v>0</v>
      </c>
      <c r="J81" s="112">
        <v>0</v>
      </c>
      <c r="K81" s="111">
        <v>0</v>
      </c>
      <c r="L81" s="57">
        <v>3655</v>
      </c>
      <c r="M81" s="112">
        <v>3655</v>
      </c>
      <c r="N81" s="269">
        <v>0</v>
      </c>
      <c r="O81" s="269">
        <v>0</v>
      </c>
      <c r="P81" s="57">
        <v>0</v>
      </c>
      <c r="Q81" s="272">
        <v>0</v>
      </c>
      <c r="R81" s="273">
        <v>0</v>
      </c>
      <c r="S81" s="284"/>
      <c r="T81" s="54" t="s">
        <v>113</v>
      </c>
      <c r="U81" s="94"/>
    </row>
    <row r="82" spans="1:21" s="13" customFormat="1" ht="20.25" customHeight="1" x14ac:dyDescent="0.5">
      <c r="A82" s="283"/>
      <c r="B82" s="54" t="s">
        <v>112</v>
      </c>
      <c r="C82" s="251"/>
      <c r="D82" s="256"/>
      <c r="E82" s="61">
        <v>34708</v>
      </c>
      <c r="F82" s="57">
        <v>0</v>
      </c>
      <c r="G82" s="111">
        <v>0</v>
      </c>
      <c r="H82" s="112">
        <v>0</v>
      </c>
      <c r="I82" s="57">
        <v>3580</v>
      </c>
      <c r="J82" s="112">
        <v>3580</v>
      </c>
      <c r="K82" s="111">
        <v>0</v>
      </c>
      <c r="L82" s="57">
        <v>31128</v>
      </c>
      <c r="M82" s="112">
        <v>31128</v>
      </c>
      <c r="N82" s="269">
        <v>0</v>
      </c>
      <c r="O82" s="269">
        <v>0</v>
      </c>
      <c r="P82" s="57">
        <v>707877</v>
      </c>
      <c r="Q82" s="272">
        <v>707877</v>
      </c>
      <c r="R82" s="273">
        <v>0</v>
      </c>
      <c r="S82" s="284"/>
      <c r="T82" s="54" t="s">
        <v>111</v>
      </c>
      <c r="U82" s="94"/>
    </row>
    <row r="83" spans="1:21" s="13" customFormat="1" ht="20.25" customHeight="1" x14ac:dyDescent="0.5">
      <c r="A83" s="283"/>
      <c r="B83" s="54" t="s">
        <v>110</v>
      </c>
      <c r="C83" s="251"/>
      <c r="D83" s="256"/>
      <c r="E83" s="61">
        <v>1517</v>
      </c>
      <c r="F83" s="57">
        <v>0</v>
      </c>
      <c r="G83" s="111">
        <v>0</v>
      </c>
      <c r="H83" s="112">
        <v>0</v>
      </c>
      <c r="I83" s="57">
        <v>0</v>
      </c>
      <c r="J83" s="112">
        <v>0</v>
      </c>
      <c r="K83" s="111">
        <v>0</v>
      </c>
      <c r="L83" s="57">
        <v>1517</v>
      </c>
      <c r="M83" s="112">
        <v>1517</v>
      </c>
      <c r="N83" s="269">
        <v>0</v>
      </c>
      <c r="O83" s="269">
        <v>0</v>
      </c>
      <c r="P83" s="57">
        <v>0</v>
      </c>
      <c r="Q83" s="272">
        <v>0</v>
      </c>
      <c r="R83" s="273">
        <v>0</v>
      </c>
      <c r="S83" s="284"/>
      <c r="T83" s="54" t="s">
        <v>109</v>
      </c>
      <c r="U83" s="94"/>
    </row>
    <row r="84" spans="1:21" s="13" customFormat="1" ht="20.25" customHeight="1" x14ac:dyDescent="0.5">
      <c r="A84" s="54" t="s">
        <v>108</v>
      </c>
      <c r="B84" s="285"/>
      <c r="C84" s="251"/>
      <c r="D84" s="256"/>
      <c r="E84" s="269">
        <v>73162</v>
      </c>
      <c r="F84" s="269">
        <v>0</v>
      </c>
      <c r="G84" s="269">
        <v>0</v>
      </c>
      <c r="H84" s="269">
        <v>0</v>
      </c>
      <c r="I84" s="269">
        <v>626</v>
      </c>
      <c r="J84" s="269">
        <v>626</v>
      </c>
      <c r="K84" s="269">
        <v>0</v>
      </c>
      <c r="L84" s="269">
        <v>72536</v>
      </c>
      <c r="M84" s="269">
        <v>72536</v>
      </c>
      <c r="N84" s="269">
        <v>0</v>
      </c>
      <c r="O84" s="269">
        <v>0</v>
      </c>
      <c r="P84" s="269">
        <v>5267117</v>
      </c>
      <c r="Q84" s="269">
        <v>5267117</v>
      </c>
      <c r="R84" s="269">
        <v>0</v>
      </c>
      <c r="S84" s="64" t="s">
        <v>107</v>
      </c>
      <c r="T84" s="281"/>
      <c r="U84" s="94"/>
    </row>
    <row r="85" spans="1:21" s="13" customFormat="1" ht="20.25" customHeight="1" x14ac:dyDescent="0.45">
      <c r="A85" s="54"/>
      <c r="B85" s="54" t="s">
        <v>106</v>
      </c>
      <c r="C85" s="251"/>
      <c r="D85" s="256"/>
      <c r="E85" s="61">
        <v>5300</v>
      </c>
      <c r="F85" s="57">
        <v>0</v>
      </c>
      <c r="G85" s="111">
        <v>0</v>
      </c>
      <c r="H85" s="112">
        <v>0</v>
      </c>
      <c r="I85" s="57">
        <v>0</v>
      </c>
      <c r="J85" s="112">
        <v>0</v>
      </c>
      <c r="K85" s="111">
        <v>0</v>
      </c>
      <c r="L85" s="57">
        <v>5300</v>
      </c>
      <c r="M85" s="112">
        <v>5300</v>
      </c>
      <c r="N85" s="269">
        <v>0</v>
      </c>
      <c r="O85" s="269">
        <v>0</v>
      </c>
      <c r="P85" s="57">
        <v>54842</v>
      </c>
      <c r="Q85" s="272">
        <v>54842</v>
      </c>
      <c r="R85" s="273">
        <v>0</v>
      </c>
      <c r="S85" s="64"/>
      <c r="T85" s="54" t="s">
        <v>105</v>
      </c>
      <c r="U85" s="94"/>
    </row>
    <row r="86" spans="1:21" s="13" customFormat="1" ht="20.25" customHeight="1" x14ac:dyDescent="0.45">
      <c r="A86" s="54"/>
      <c r="B86" s="54" t="s">
        <v>104</v>
      </c>
      <c r="C86" s="251"/>
      <c r="D86" s="256"/>
      <c r="E86" s="61">
        <v>2341</v>
      </c>
      <c r="F86" s="57">
        <v>0</v>
      </c>
      <c r="G86" s="111">
        <v>0</v>
      </c>
      <c r="H86" s="112">
        <v>0</v>
      </c>
      <c r="I86" s="57">
        <v>0</v>
      </c>
      <c r="J86" s="112">
        <v>0</v>
      </c>
      <c r="K86" s="111">
        <v>0</v>
      </c>
      <c r="L86" s="57">
        <v>2341</v>
      </c>
      <c r="M86" s="112">
        <v>2341</v>
      </c>
      <c r="N86" s="269">
        <v>0</v>
      </c>
      <c r="O86" s="269">
        <v>0</v>
      </c>
      <c r="P86" s="57">
        <v>276</v>
      </c>
      <c r="Q86" s="272">
        <v>276</v>
      </c>
      <c r="R86" s="273">
        <v>0</v>
      </c>
      <c r="S86" s="64"/>
      <c r="T86" s="54" t="s">
        <v>103</v>
      </c>
      <c r="U86" s="94"/>
    </row>
    <row r="87" spans="1:21" s="13" customFormat="1" ht="20.25" customHeight="1" x14ac:dyDescent="0.45">
      <c r="A87" s="54"/>
      <c r="B87" s="54" t="s">
        <v>102</v>
      </c>
      <c r="C87" s="251"/>
      <c r="D87" s="256"/>
      <c r="E87" s="61">
        <v>10140</v>
      </c>
      <c r="F87" s="57">
        <v>0</v>
      </c>
      <c r="G87" s="111">
        <v>0</v>
      </c>
      <c r="H87" s="112">
        <v>0</v>
      </c>
      <c r="I87" s="57">
        <v>0</v>
      </c>
      <c r="J87" s="112">
        <v>0</v>
      </c>
      <c r="K87" s="111">
        <v>0</v>
      </c>
      <c r="L87" s="57">
        <v>10140</v>
      </c>
      <c r="M87" s="112">
        <v>10140</v>
      </c>
      <c r="N87" s="269">
        <v>0</v>
      </c>
      <c r="O87" s="269">
        <v>0</v>
      </c>
      <c r="P87" s="57">
        <v>520</v>
      </c>
      <c r="Q87" s="272">
        <v>520</v>
      </c>
      <c r="R87" s="273">
        <v>0</v>
      </c>
      <c r="S87" s="64"/>
      <c r="T87" s="54" t="s">
        <v>101</v>
      </c>
      <c r="U87" s="94"/>
    </row>
    <row r="88" spans="1:21" s="13" customFormat="1" ht="20.25" customHeight="1" x14ac:dyDescent="0.5">
      <c r="A88" s="283"/>
      <c r="B88" s="54" t="s">
        <v>100</v>
      </c>
      <c r="C88" s="251"/>
      <c r="D88" s="256"/>
      <c r="E88" s="61">
        <v>49378</v>
      </c>
      <c r="F88" s="57">
        <v>0</v>
      </c>
      <c r="G88" s="111">
        <v>0</v>
      </c>
      <c r="H88" s="112">
        <v>0</v>
      </c>
      <c r="I88" s="57">
        <v>626</v>
      </c>
      <c r="J88" s="112">
        <v>626</v>
      </c>
      <c r="K88" s="111">
        <v>0</v>
      </c>
      <c r="L88" s="57">
        <v>48752</v>
      </c>
      <c r="M88" s="112">
        <v>48752</v>
      </c>
      <c r="N88" s="269">
        <v>0</v>
      </c>
      <c r="O88" s="269">
        <v>0</v>
      </c>
      <c r="P88" s="57">
        <v>5205774</v>
      </c>
      <c r="Q88" s="272">
        <v>5205774</v>
      </c>
      <c r="R88" s="273">
        <v>0</v>
      </c>
      <c r="S88" s="274"/>
      <c r="T88" s="54" t="s">
        <v>99</v>
      </c>
      <c r="U88" s="94"/>
    </row>
    <row r="89" spans="1:21" s="13" customFormat="1" ht="20.25" customHeight="1" x14ac:dyDescent="0.5">
      <c r="A89" s="283"/>
      <c r="B89" s="54" t="s">
        <v>98</v>
      </c>
      <c r="C89" s="251"/>
      <c r="D89" s="256"/>
      <c r="E89" s="61">
        <v>3061</v>
      </c>
      <c r="F89" s="57">
        <v>0</v>
      </c>
      <c r="G89" s="111">
        <v>0</v>
      </c>
      <c r="H89" s="112">
        <v>0</v>
      </c>
      <c r="I89" s="57">
        <v>0</v>
      </c>
      <c r="J89" s="112">
        <v>0</v>
      </c>
      <c r="K89" s="111">
        <v>0</v>
      </c>
      <c r="L89" s="57">
        <v>3061</v>
      </c>
      <c r="M89" s="112">
        <v>3061</v>
      </c>
      <c r="N89" s="269">
        <v>0</v>
      </c>
      <c r="O89" s="269">
        <v>0</v>
      </c>
      <c r="P89" s="57">
        <v>5347</v>
      </c>
      <c r="Q89" s="272">
        <v>5347</v>
      </c>
      <c r="R89" s="273">
        <v>0</v>
      </c>
      <c r="S89" s="284"/>
      <c r="T89" s="54" t="s">
        <v>97</v>
      </c>
      <c r="U89" s="94"/>
    </row>
    <row r="90" spans="1:21" s="13" customFormat="1" ht="20.25" customHeight="1" x14ac:dyDescent="0.5">
      <c r="A90" s="283"/>
      <c r="B90" s="54" t="s">
        <v>96</v>
      </c>
      <c r="C90" s="251"/>
      <c r="D90" s="256"/>
      <c r="E90" s="61">
        <v>1752</v>
      </c>
      <c r="F90" s="57">
        <v>0</v>
      </c>
      <c r="G90" s="111">
        <v>0</v>
      </c>
      <c r="H90" s="112">
        <v>0</v>
      </c>
      <c r="I90" s="57">
        <v>0</v>
      </c>
      <c r="J90" s="112">
        <v>0</v>
      </c>
      <c r="K90" s="111">
        <v>0</v>
      </c>
      <c r="L90" s="57">
        <v>1752</v>
      </c>
      <c r="M90" s="112">
        <v>1752</v>
      </c>
      <c r="N90" s="269">
        <v>0</v>
      </c>
      <c r="O90" s="269">
        <v>0</v>
      </c>
      <c r="P90" s="57">
        <v>0</v>
      </c>
      <c r="Q90" s="272">
        <v>0</v>
      </c>
      <c r="R90" s="273">
        <v>0</v>
      </c>
      <c r="S90" s="284"/>
      <c r="T90" s="54" t="s">
        <v>95</v>
      </c>
      <c r="U90" s="94"/>
    </row>
    <row r="91" spans="1:21" s="13" customFormat="1" ht="20.25" customHeight="1" x14ac:dyDescent="0.5">
      <c r="A91" s="283"/>
      <c r="B91" s="54" t="s">
        <v>94</v>
      </c>
      <c r="C91" s="251"/>
      <c r="D91" s="256"/>
      <c r="E91" s="61">
        <v>1190</v>
      </c>
      <c r="F91" s="57">
        <v>0</v>
      </c>
      <c r="G91" s="111">
        <v>0</v>
      </c>
      <c r="H91" s="112">
        <v>0</v>
      </c>
      <c r="I91" s="57">
        <v>0</v>
      </c>
      <c r="J91" s="112">
        <v>0</v>
      </c>
      <c r="K91" s="111">
        <v>0</v>
      </c>
      <c r="L91" s="57">
        <v>1190</v>
      </c>
      <c r="M91" s="112">
        <v>1190</v>
      </c>
      <c r="N91" s="269">
        <v>0</v>
      </c>
      <c r="O91" s="269">
        <v>0</v>
      </c>
      <c r="P91" s="57">
        <v>358</v>
      </c>
      <c r="Q91" s="272">
        <v>358</v>
      </c>
      <c r="R91" s="273">
        <v>0</v>
      </c>
      <c r="S91" s="284"/>
      <c r="T91" s="279" t="s">
        <v>93</v>
      </c>
      <c r="U91" s="94"/>
    </row>
    <row r="92" spans="1:21" s="13" customFormat="1" ht="20.25" customHeight="1" x14ac:dyDescent="0.5">
      <c r="A92" s="54" t="s">
        <v>92</v>
      </c>
      <c r="B92" s="285"/>
      <c r="C92" s="251"/>
      <c r="D92" s="256"/>
      <c r="E92" s="269">
        <v>1013604</v>
      </c>
      <c r="F92" s="269">
        <v>0</v>
      </c>
      <c r="G92" s="269">
        <v>0</v>
      </c>
      <c r="H92" s="269">
        <v>0</v>
      </c>
      <c r="I92" s="269">
        <v>258793</v>
      </c>
      <c r="J92" s="269">
        <v>87952</v>
      </c>
      <c r="K92" s="269">
        <v>170841</v>
      </c>
      <c r="L92" s="269">
        <v>754811</v>
      </c>
      <c r="M92" s="269">
        <v>754811</v>
      </c>
      <c r="N92" s="269">
        <v>0</v>
      </c>
      <c r="O92" s="269">
        <v>0</v>
      </c>
      <c r="P92" s="269">
        <v>385613</v>
      </c>
      <c r="Q92" s="269">
        <v>385613</v>
      </c>
      <c r="R92" s="269">
        <v>0</v>
      </c>
      <c r="S92" s="64" t="s">
        <v>91</v>
      </c>
      <c r="T92" s="285"/>
      <c r="U92" s="94"/>
    </row>
    <row r="93" spans="1:21" s="13" customFormat="1" ht="20.25" customHeight="1" x14ac:dyDescent="0.45">
      <c r="A93" s="54"/>
      <c r="B93" s="54" t="s">
        <v>90</v>
      </c>
      <c r="C93" s="251"/>
      <c r="D93" s="256"/>
      <c r="E93" s="61">
        <v>1013604</v>
      </c>
      <c r="F93" s="57">
        <v>0</v>
      </c>
      <c r="G93" s="111">
        <v>0</v>
      </c>
      <c r="H93" s="112">
        <v>0</v>
      </c>
      <c r="I93" s="57">
        <v>258793</v>
      </c>
      <c r="J93" s="112">
        <v>87952</v>
      </c>
      <c r="K93" s="111">
        <v>170841</v>
      </c>
      <c r="L93" s="57">
        <v>754811</v>
      </c>
      <c r="M93" s="112">
        <v>754811</v>
      </c>
      <c r="N93" s="269">
        <v>0</v>
      </c>
      <c r="O93" s="269">
        <v>0</v>
      </c>
      <c r="P93" s="57">
        <v>385613</v>
      </c>
      <c r="Q93" s="272">
        <v>385613</v>
      </c>
      <c r="R93" s="273">
        <v>0</v>
      </c>
      <c r="S93" s="64"/>
      <c r="T93" s="54" t="s">
        <v>89</v>
      </c>
      <c r="U93" s="94"/>
    </row>
    <row r="94" spans="1:21" s="13" customFormat="1" ht="20.25" customHeight="1" x14ac:dyDescent="0.45">
      <c r="A94" s="54"/>
      <c r="B94" s="54" t="s">
        <v>88</v>
      </c>
      <c r="C94" s="251"/>
      <c r="D94" s="256"/>
      <c r="E94" s="61">
        <v>0</v>
      </c>
      <c r="F94" s="57">
        <v>0</v>
      </c>
      <c r="G94" s="111">
        <v>0</v>
      </c>
      <c r="H94" s="112">
        <v>0</v>
      </c>
      <c r="I94" s="57">
        <v>0</v>
      </c>
      <c r="J94" s="112">
        <v>0</v>
      </c>
      <c r="K94" s="111">
        <v>0</v>
      </c>
      <c r="L94" s="57">
        <v>0</v>
      </c>
      <c r="M94" s="112">
        <v>0</v>
      </c>
      <c r="N94" s="269">
        <v>0</v>
      </c>
      <c r="O94" s="269">
        <v>0</v>
      </c>
      <c r="P94" s="57">
        <v>0</v>
      </c>
      <c r="Q94" s="272">
        <v>0</v>
      </c>
      <c r="R94" s="273">
        <v>0</v>
      </c>
      <c r="S94" s="64"/>
      <c r="T94" s="54" t="s">
        <v>87</v>
      </c>
      <c r="U94" s="94"/>
    </row>
    <row r="95" spans="1:21" s="13" customFormat="1" ht="20.25" customHeight="1" x14ac:dyDescent="0.5">
      <c r="A95" s="54" t="s">
        <v>86</v>
      </c>
      <c r="B95" s="285"/>
      <c r="C95" s="251"/>
      <c r="D95" s="256"/>
      <c r="E95" s="269">
        <v>23087</v>
      </c>
      <c r="F95" s="269">
        <v>0</v>
      </c>
      <c r="G95" s="269">
        <v>0</v>
      </c>
      <c r="H95" s="269">
        <v>0</v>
      </c>
      <c r="I95" s="269">
        <v>30</v>
      </c>
      <c r="J95" s="269">
        <v>30</v>
      </c>
      <c r="K95" s="269">
        <v>0</v>
      </c>
      <c r="L95" s="269">
        <v>23057</v>
      </c>
      <c r="M95" s="269">
        <v>23057</v>
      </c>
      <c r="N95" s="269">
        <v>0</v>
      </c>
      <c r="O95" s="269">
        <v>0</v>
      </c>
      <c r="P95" s="269">
        <v>400396</v>
      </c>
      <c r="Q95" s="269">
        <v>6048</v>
      </c>
      <c r="R95" s="269">
        <v>394348</v>
      </c>
      <c r="S95" s="64" t="s">
        <v>85</v>
      </c>
      <c r="T95" s="285"/>
      <c r="U95" s="94"/>
    </row>
    <row r="96" spans="1:21" s="13" customFormat="1" ht="20.25" customHeight="1" x14ac:dyDescent="0.45">
      <c r="A96" s="275"/>
      <c r="B96" s="54" t="s">
        <v>84</v>
      </c>
      <c r="C96" s="65"/>
      <c r="D96" s="256"/>
      <c r="E96" s="61">
        <v>1329</v>
      </c>
      <c r="F96" s="57">
        <v>0</v>
      </c>
      <c r="G96" s="111">
        <v>0</v>
      </c>
      <c r="H96" s="112">
        <v>0</v>
      </c>
      <c r="I96" s="57">
        <v>0</v>
      </c>
      <c r="J96" s="112">
        <v>0</v>
      </c>
      <c r="K96" s="111">
        <v>0</v>
      </c>
      <c r="L96" s="57">
        <v>1329</v>
      </c>
      <c r="M96" s="112">
        <v>1329</v>
      </c>
      <c r="N96" s="269">
        <v>0</v>
      </c>
      <c r="O96" s="269">
        <v>0</v>
      </c>
      <c r="P96" s="57">
        <v>395116</v>
      </c>
      <c r="Q96" s="272">
        <v>768</v>
      </c>
      <c r="R96" s="273">
        <v>394348</v>
      </c>
      <c r="S96" s="64"/>
      <c r="T96" s="54" t="s">
        <v>83</v>
      </c>
      <c r="U96" s="94"/>
    </row>
    <row r="97" spans="1:21" s="13" customFormat="1" ht="20.25" customHeight="1" x14ac:dyDescent="0.45">
      <c r="A97" s="275"/>
      <c r="B97" s="54" t="s">
        <v>82</v>
      </c>
      <c r="C97" s="65"/>
      <c r="D97" s="256"/>
      <c r="E97" s="61">
        <v>0</v>
      </c>
      <c r="F97" s="57">
        <v>0</v>
      </c>
      <c r="G97" s="111">
        <v>0</v>
      </c>
      <c r="H97" s="112">
        <v>0</v>
      </c>
      <c r="I97" s="57">
        <v>0</v>
      </c>
      <c r="J97" s="112">
        <v>0</v>
      </c>
      <c r="K97" s="111">
        <v>0</v>
      </c>
      <c r="L97" s="57">
        <v>0</v>
      </c>
      <c r="M97" s="112">
        <v>0</v>
      </c>
      <c r="N97" s="269">
        <v>0</v>
      </c>
      <c r="O97" s="269">
        <v>0</v>
      </c>
      <c r="P97" s="57">
        <v>0</v>
      </c>
      <c r="Q97" s="272">
        <v>0</v>
      </c>
      <c r="R97" s="273">
        <v>0</v>
      </c>
      <c r="S97" s="64"/>
      <c r="T97" s="54" t="s">
        <v>81</v>
      </c>
      <c r="U97" s="94"/>
    </row>
    <row r="98" spans="1:21" s="13" customFormat="1" ht="20.25" customHeight="1" x14ac:dyDescent="0.5">
      <c r="A98" s="283"/>
      <c r="B98" s="54" t="s">
        <v>80</v>
      </c>
      <c r="C98" s="251"/>
      <c r="D98" s="256"/>
      <c r="E98" s="61">
        <v>18030</v>
      </c>
      <c r="F98" s="57">
        <v>0</v>
      </c>
      <c r="G98" s="111">
        <v>0</v>
      </c>
      <c r="H98" s="112">
        <v>0</v>
      </c>
      <c r="I98" s="57">
        <v>30</v>
      </c>
      <c r="J98" s="112">
        <v>30</v>
      </c>
      <c r="K98" s="111">
        <v>0</v>
      </c>
      <c r="L98" s="57">
        <v>18000</v>
      </c>
      <c r="M98" s="112">
        <v>18000</v>
      </c>
      <c r="N98" s="269">
        <v>0</v>
      </c>
      <c r="O98" s="269">
        <v>0</v>
      </c>
      <c r="P98" s="57">
        <v>5280</v>
      </c>
      <c r="Q98" s="272">
        <v>5280</v>
      </c>
      <c r="R98" s="273">
        <v>0</v>
      </c>
      <c r="S98" s="284"/>
      <c r="T98" s="54" t="s">
        <v>79</v>
      </c>
      <c r="U98" s="94"/>
    </row>
    <row r="99" spans="1:21" s="13" customFormat="1" ht="20.25" customHeight="1" x14ac:dyDescent="0.45">
      <c r="B99" s="13" t="s">
        <v>78</v>
      </c>
      <c r="D99" s="256"/>
      <c r="E99" s="61">
        <v>3728</v>
      </c>
      <c r="F99" s="57">
        <v>0</v>
      </c>
      <c r="G99" s="111">
        <v>0</v>
      </c>
      <c r="H99" s="112">
        <v>0</v>
      </c>
      <c r="I99" s="57">
        <v>0</v>
      </c>
      <c r="J99" s="112">
        <v>0</v>
      </c>
      <c r="K99" s="111">
        <v>0</v>
      </c>
      <c r="L99" s="57">
        <v>3728</v>
      </c>
      <c r="M99" s="112">
        <v>3728</v>
      </c>
      <c r="N99" s="269">
        <v>0</v>
      </c>
      <c r="O99" s="269">
        <v>0</v>
      </c>
      <c r="P99" s="57">
        <v>0</v>
      </c>
      <c r="Q99" s="272">
        <v>0</v>
      </c>
      <c r="R99" s="273">
        <v>0</v>
      </c>
      <c r="S99" s="257"/>
      <c r="T99" s="54" t="s">
        <v>77</v>
      </c>
      <c r="U99" s="94"/>
    </row>
    <row r="100" spans="1:21" s="3" customFormat="1" ht="3" customHeight="1" x14ac:dyDescent="0.45">
      <c r="A100" s="6"/>
      <c r="B100" s="6"/>
      <c r="C100" s="6"/>
      <c r="D100" s="8"/>
      <c r="E100" s="7"/>
      <c r="F100" s="9"/>
      <c r="G100" s="6"/>
      <c r="H100" s="9"/>
      <c r="I100" s="6"/>
      <c r="J100" s="9"/>
      <c r="K100" s="6"/>
      <c r="L100" s="6"/>
      <c r="M100" s="9"/>
      <c r="N100" s="7"/>
      <c r="O100" s="7"/>
      <c r="P100" s="9"/>
      <c r="Q100" s="8"/>
      <c r="R100" s="6"/>
      <c r="S100" s="7"/>
      <c r="T100" s="6"/>
      <c r="U100" s="4"/>
    </row>
    <row r="101" spans="1:21" s="3" customFormat="1" ht="3" customHeight="1" x14ac:dyDescent="0.45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8.75" customHeight="1" x14ac:dyDescent="0.45">
      <c r="A102" s="4"/>
      <c r="B102" s="4" t="s">
        <v>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 x14ac:dyDescent="0.45">
      <c r="A103" s="4"/>
      <c r="B103" s="4" t="s">
        <v>75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5"/>
  </sheetData>
  <mergeCells count="26">
    <mergeCell ref="A4:D9"/>
    <mergeCell ref="E4:O4"/>
    <mergeCell ref="P4:R4"/>
    <mergeCell ref="S4:T9"/>
    <mergeCell ref="F5:H5"/>
    <mergeCell ref="I5:K5"/>
    <mergeCell ref="L5:O5"/>
    <mergeCell ref="P5:R5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73:D78"/>
    <mergeCell ref="E73:O73"/>
    <mergeCell ref="P73:R73"/>
    <mergeCell ref="S73:T78"/>
    <mergeCell ref="F74:H74"/>
    <mergeCell ref="I74:K74"/>
    <mergeCell ref="L74:O74"/>
    <mergeCell ref="P74:R74"/>
  </mergeCells>
  <pageMargins left="0.39370078740157483" right="0" top="0.62992125984251968" bottom="0.19685039370078741" header="0.51181102362204722" footer="0.23622047244094491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showGridLines="0" topLeftCell="O22" zoomScale="120" zoomScaleNormal="120" workbookViewId="0">
      <selection activeCell="T30" sqref="T30"/>
    </sheetView>
  </sheetViews>
  <sheetFormatPr defaultColWidth="11.28515625" defaultRowHeight="21.75" x14ac:dyDescent="0.5"/>
  <cols>
    <col min="1" max="1" width="1.85546875" style="100" customWidth="1"/>
    <col min="2" max="2" width="6.28515625" style="100" customWidth="1"/>
    <col min="3" max="3" width="5.7109375" style="100" customWidth="1"/>
    <col min="4" max="4" width="6.85546875" style="100" customWidth="1"/>
    <col min="5" max="5" width="20.140625" style="100" customWidth="1"/>
    <col min="6" max="6" width="11.7109375" style="100" customWidth="1"/>
    <col min="7" max="7" width="11.85546875" style="100" customWidth="1"/>
    <col min="8" max="8" width="12.140625" style="100" customWidth="1"/>
    <col min="9" max="9" width="13.42578125" style="100" customWidth="1"/>
    <col min="10" max="12" width="11.42578125" style="100" customWidth="1"/>
    <col min="13" max="13" width="1.42578125" style="100" customWidth="1"/>
    <col min="14" max="14" width="29.85546875" style="100" customWidth="1"/>
    <col min="15" max="15" width="5.42578125" style="99" customWidth="1"/>
    <col min="16" max="16" width="6.28515625" style="99" customWidth="1"/>
    <col min="17" max="16384" width="11.28515625" style="99"/>
  </cols>
  <sheetData>
    <row r="1" spans="1:15" s="149" customFormat="1" x14ac:dyDescent="0.5">
      <c r="A1" s="147"/>
      <c r="B1" s="147" t="s">
        <v>252</v>
      </c>
      <c r="C1" s="148"/>
      <c r="D1" s="147" t="s">
        <v>254</v>
      </c>
      <c r="E1" s="147"/>
      <c r="F1" s="147"/>
      <c r="G1" s="147"/>
      <c r="H1" s="147"/>
      <c r="I1" s="147"/>
      <c r="J1" s="147"/>
      <c r="K1" s="147"/>
      <c r="L1" s="147"/>
      <c r="M1" s="147"/>
      <c r="N1" s="100"/>
    </row>
    <row r="2" spans="1:15" s="116" customFormat="1" x14ac:dyDescent="0.5">
      <c r="A2" s="146"/>
      <c r="B2" s="147" t="s">
        <v>250</v>
      </c>
      <c r="C2" s="148"/>
      <c r="D2" s="147" t="s">
        <v>253</v>
      </c>
      <c r="E2" s="146"/>
      <c r="F2" s="146"/>
      <c r="G2" s="146"/>
      <c r="H2" s="146"/>
      <c r="I2" s="146"/>
      <c r="J2" s="146"/>
      <c r="K2" s="146"/>
      <c r="L2" s="146"/>
      <c r="M2" s="146"/>
      <c r="N2" s="102"/>
    </row>
    <row r="3" spans="1:15" ht="6" customHeight="1" x14ac:dyDescent="0.5"/>
    <row r="4" spans="1:15" s="103" customFormat="1" ht="18.75" customHeight="1" x14ac:dyDescent="0.45">
      <c r="A4" s="145"/>
      <c r="B4" s="145"/>
      <c r="C4" s="145"/>
      <c r="D4" s="144"/>
      <c r="E4" s="143" t="s">
        <v>248</v>
      </c>
      <c r="F4" s="338" t="s">
        <v>247</v>
      </c>
      <c r="G4" s="339"/>
      <c r="H4" s="340"/>
      <c r="I4" s="338" t="s">
        <v>246</v>
      </c>
      <c r="J4" s="339"/>
      <c r="K4" s="339"/>
      <c r="L4" s="340"/>
      <c r="M4" s="333" t="s">
        <v>137</v>
      </c>
      <c r="N4" s="334"/>
    </row>
    <row r="5" spans="1:15" s="103" customFormat="1" ht="18.75" customHeight="1" x14ac:dyDescent="0.45">
      <c r="A5" s="331" t="s">
        <v>140</v>
      </c>
      <c r="B5" s="331"/>
      <c r="C5" s="331"/>
      <c r="D5" s="332"/>
      <c r="E5" s="142" t="s">
        <v>245</v>
      </c>
      <c r="F5" s="341" t="s">
        <v>244</v>
      </c>
      <c r="G5" s="342"/>
      <c r="H5" s="343"/>
      <c r="I5" s="341" t="s">
        <v>243</v>
      </c>
      <c r="J5" s="342"/>
      <c r="K5" s="342"/>
      <c r="L5" s="343"/>
      <c r="M5" s="335"/>
      <c r="N5" s="331"/>
    </row>
    <row r="6" spans="1:15" s="103" customFormat="1" ht="18.75" customHeight="1" x14ac:dyDescent="0.45">
      <c r="A6" s="331"/>
      <c r="B6" s="331"/>
      <c r="C6" s="331"/>
      <c r="D6" s="332"/>
      <c r="E6" s="142" t="s">
        <v>242</v>
      </c>
      <c r="F6" s="141" t="s">
        <v>127</v>
      </c>
      <c r="G6" s="140" t="s">
        <v>241</v>
      </c>
      <c r="H6" s="139" t="s">
        <v>240</v>
      </c>
      <c r="I6" s="141" t="s">
        <v>127</v>
      </c>
      <c r="J6" s="140" t="s">
        <v>241</v>
      </c>
      <c r="K6" s="139" t="s">
        <v>240</v>
      </c>
      <c r="L6" s="139" t="s">
        <v>125</v>
      </c>
      <c r="M6" s="335"/>
      <c r="N6" s="331"/>
    </row>
    <row r="7" spans="1:15" s="103" customFormat="1" ht="18.75" customHeight="1" x14ac:dyDescent="0.45">
      <c r="A7" s="105"/>
      <c r="B7" s="105"/>
      <c r="C7" s="105"/>
      <c r="D7" s="108"/>
      <c r="E7" s="138" t="s">
        <v>239</v>
      </c>
      <c r="F7" s="137" t="s">
        <v>37</v>
      </c>
      <c r="G7" s="136" t="s">
        <v>238</v>
      </c>
      <c r="H7" s="135" t="s">
        <v>237</v>
      </c>
      <c r="I7" s="137" t="s">
        <v>37</v>
      </c>
      <c r="J7" s="136" t="s">
        <v>238</v>
      </c>
      <c r="K7" s="135" t="s">
        <v>237</v>
      </c>
      <c r="L7" s="135" t="s">
        <v>120</v>
      </c>
      <c r="M7" s="336"/>
      <c r="N7" s="337"/>
    </row>
    <row r="8" spans="1:15" s="116" customFormat="1" ht="22.5" customHeight="1" x14ac:dyDescent="0.45">
      <c r="A8" s="346" t="s">
        <v>38</v>
      </c>
      <c r="B8" s="346"/>
      <c r="C8" s="346"/>
      <c r="D8" s="347"/>
      <c r="E8" s="163" t="s">
        <v>15</v>
      </c>
      <c r="F8" s="162">
        <f t="shared" ref="F8:L8" si="0">F9+F12+F14+F17+F19+F22+F38+F41+F43+F34</f>
        <v>69186.320999999996</v>
      </c>
      <c r="G8" s="162">
        <f t="shared" si="0"/>
        <v>2670</v>
      </c>
      <c r="H8" s="162">
        <f t="shared" si="0"/>
        <v>66516.320999999996</v>
      </c>
      <c r="I8" s="162">
        <f t="shared" si="0"/>
        <v>7808921</v>
      </c>
      <c r="J8" s="162">
        <f t="shared" si="0"/>
        <v>4135140</v>
      </c>
      <c r="K8" s="162">
        <f t="shared" si="0"/>
        <v>3254697</v>
      </c>
      <c r="L8" s="162">
        <f t="shared" si="0"/>
        <v>419084</v>
      </c>
      <c r="M8" s="344" t="s">
        <v>37</v>
      </c>
      <c r="N8" s="345"/>
    </row>
    <row r="9" spans="1:15" s="116" customFormat="1" ht="23.25" customHeight="1" x14ac:dyDescent="0.45">
      <c r="A9" s="109" t="s">
        <v>230</v>
      </c>
      <c r="B9" s="134"/>
      <c r="C9" s="127"/>
      <c r="D9" s="121"/>
      <c r="E9" s="159" t="s">
        <v>15</v>
      </c>
      <c r="F9" s="158">
        <f t="shared" ref="F9:L9" si="1">SUM(F10:F11)</f>
        <v>2943</v>
      </c>
      <c r="G9" s="130">
        <f t="shared" si="1"/>
        <v>1680</v>
      </c>
      <c r="H9" s="158">
        <f t="shared" si="1"/>
        <v>1263</v>
      </c>
      <c r="I9" s="130">
        <f t="shared" si="1"/>
        <v>5571015</v>
      </c>
      <c r="J9" s="158">
        <f t="shared" si="1"/>
        <v>3024000</v>
      </c>
      <c r="K9" s="130">
        <f t="shared" si="1"/>
        <v>2147100</v>
      </c>
      <c r="L9" s="158">
        <f t="shared" si="1"/>
        <v>399915</v>
      </c>
      <c r="M9" s="125" t="s">
        <v>229</v>
      </c>
      <c r="N9" s="132"/>
      <c r="O9" s="161"/>
    </row>
    <row r="10" spans="1:15" s="116" customFormat="1" ht="23.25" customHeight="1" x14ac:dyDescent="0.45">
      <c r="A10" s="134"/>
      <c r="B10" s="109" t="s">
        <v>224</v>
      </c>
      <c r="C10" s="127"/>
      <c r="D10" s="121"/>
      <c r="E10" s="156">
        <v>263.64999999999998</v>
      </c>
      <c r="F10" s="155">
        <f>SUM(G10:H10)</f>
        <v>0</v>
      </c>
      <c r="G10" s="156">
        <v>0</v>
      </c>
      <c r="H10" s="155">
        <v>0</v>
      </c>
      <c r="I10" s="156">
        <f>SUM(J10:L10)</f>
        <v>0</v>
      </c>
      <c r="J10" s="155">
        <v>0</v>
      </c>
      <c r="K10" s="156">
        <v>0</v>
      </c>
      <c r="L10" s="155">
        <v>0</v>
      </c>
      <c r="M10" s="131"/>
      <c r="N10" s="109" t="s">
        <v>223</v>
      </c>
      <c r="O10" s="124"/>
    </row>
    <row r="11" spans="1:15" s="116" customFormat="1" ht="23.25" customHeight="1" x14ac:dyDescent="0.45">
      <c r="A11" s="128"/>
      <c r="B11" s="109" t="s">
        <v>222</v>
      </c>
      <c r="C11" s="127"/>
      <c r="D11" s="121"/>
      <c r="E11" s="156">
        <v>266.27999999999997</v>
      </c>
      <c r="F11" s="155">
        <f>SUM(G11:H11)</f>
        <v>2943</v>
      </c>
      <c r="G11" s="156">
        <v>1680</v>
      </c>
      <c r="H11" s="155">
        <v>1263</v>
      </c>
      <c r="I11" s="156">
        <f>SUM(J11:L11)</f>
        <v>5571015</v>
      </c>
      <c r="J11" s="155">
        <v>3024000</v>
      </c>
      <c r="K11" s="156">
        <v>2147100</v>
      </c>
      <c r="L11" s="155">
        <v>399915</v>
      </c>
      <c r="M11" s="131"/>
      <c r="N11" s="109" t="s">
        <v>221</v>
      </c>
      <c r="O11" s="124"/>
    </row>
    <row r="12" spans="1:15" s="116" customFormat="1" ht="23.25" customHeight="1" x14ac:dyDescent="0.45">
      <c r="A12" s="109" t="s">
        <v>210</v>
      </c>
      <c r="B12" s="134"/>
      <c r="C12" s="127"/>
      <c r="D12" s="121"/>
      <c r="E12" s="159" t="s">
        <v>15</v>
      </c>
      <c r="F12" s="158">
        <f t="shared" ref="F12:L12" si="2">F13</f>
        <v>7.9909999999999997</v>
      </c>
      <c r="G12" s="130">
        <f t="shared" si="2"/>
        <v>0</v>
      </c>
      <c r="H12" s="158">
        <f t="shared" si="2"/>
        <v>7.9909999999999997</v>
      </c>
      <c r="I12" s="130">
        <f t="shared" si="2"/>
        <v>15961</v>
      </c>
      <c r="J12" s="158">
        <f t="shared" si="2"/>
        <v>0</v>
      </c>
      <c r="K12" s="130">
        <f t="shared" si="2"/>
        <v>15961</v>
      </c>
      <c r="L12" s="158">
        <f t="shared" si="2"/>
        <v>0</v>
      </c>
      <c r="M12" s="125" t="s">
        <v>209</v>
      </c>
      <c r="N12" s="132"/>
      <c r="O12" s="127"/>
    </row>
    <row r="13" spans="1:15" s="116" customFormat="1" ht="23.25" customHeight="1" x14ac:dyDescent="0.45">
      <c r="A13" s="134"/>
      <c r="B13" s="109" t="s">
        <v>208</v>
      </c>
      <c r="C13" s="127"/>
      <c r="D13" s="121"/>
      <c r="E13" s="156">
        <v>341.18</v>
      </c>
      <c r="F13" s="155">
        <f>SUM(G13:H13)</f>
        <v>7.9909999999999997</v>
      </c>
      <c r="G13" s="156">
        <v>0</v>
      </c>
      <c r="H13" s="155">
        <v>7.9909999999999997</v>
      </c>
      <c r="I13" s="156">
        <f>SUM(J13:L13)</f>
        <v>15961</v>
      </c>
      <c r="J13" s="155">
        <v>0</v>
      </c>
      <c r="K13" s="156">
        <v>15961</v>
      </c>
      <c r="L13" s="155">
        <v>0</v>
      </c>
      <c r="M13" s="131"/>
      <c r="N13" s="109" t="s">
        <v>207</v>
      </c>
      <c r="O13" s="127"/>
    </row>
    <row r="14" spans="1:15" s="116" customFormat="1" ht="23.25" customHeight="1" x14ac:dyDescent="0.45">
      <c r="A14" s="109" t="s">
        <v>202</v>
      </c>
      <c r="B14" s="134"/>
      <c r="C14" s="127"/>
      <c r="D14" s="121"/>
      <c r="E14" s="159" t="s">
        <v>15</v>
      </c>
      <c r="F14" s="158">
        <f t="shared" ref="F14:L14" si="3">SUM(F15:F16)</f>
        <v>65040</v>
      </c>
      <c r="G14" s="130">
        <f t="shared" si="3"/>
        <v>0</v>
      </c>
      <c r="H14" s="158">
        <f t="shared" si="3"/>
        <v>65040</v>
      </c>
      <c r="I14" s="130">
        <f t="shared" si="3"/>
        <v>132985</v>
      </c>
      <c r="J14" s="158">
        <f t="shared" si="3"/>
        <v>0</v>
      </c>
      <c r="K14" s="130">
        <f t="shared" si="3"/>
        <v>132985</v>
      </c>
      <c r="L14" s="158">
        <f t="shared" si="3"/>
        <v>0</v>
      </c>
      <c r="M14" s="125" t="s">
        <v>201</v>
      </c>
      <c r="N14" s="132"/>
      <c r="O14" s="127"/>
    </row>
    <row r="15" spans="1:15" s="116" customFormat="1" ht="23.25" customHeight="1" x14ac:dyDescent="0.45">
      <c r="A15" s="134"/>
      <c r="B15" s="109" t="s">
        <v>200</v>
      </c>
      <c r="C15" s="127"/>
      <c r="D15" s="121"/>
      <c r="E15" s="156">
        <v>300.14999999999998</v>
      </c>
      <c r="F15" s="155">
        <f>SUM(G15:H15)</f>
        <v>65040</v>
      </c>
      <c r="G15" s="156">
        <v>0</v>
      </c>
      <c r="H15" s="155">
        <v>65040</v>
      </c>
      <c r="I15" s="156">
        <f>SUM(J15:L15)</f>
        <v>132985</v>
      </c>
      <c r="J15" s="155">
        <v>0</v>
      </c>
      <c r="K15" s="156">
        <v>132985</v>
      </c>
      <c r="L15" s="155">
        <v>0</v>
      </c>
      <c r="M15" s="131"/>
      <c r="N15" s="109" t="s">
        <v>199</v>
      </c>
      <c r="O15" s="127"/>
    </row>
    <row r="16" spans="1:15" s="115" customFormat="1" ht="20.25" customHeight="1" x14ac:dyDescent="0.45">
      <c r="A16" s="134"/>
      <c r="B16" s="109" t="s">
        <v>198</v>
      </c>
      <c r="C16" s="127"/>
      <c r="D16" s="114"/>
      <c r="E16" s="156">
        <v>311</v>
      </c>
      <c r="F16" s="155">
        <f>SUM(G16:H16)</f>
        <v>0</v>
      </c>
      <c r="G16" s="156">
        <v>0</v>
      </c>
      <c r="H16" s="155">
        <v>0</v>
      </c>
      <c r="I16" s="156">
        <f>SUM(J16:L16)</f>
        <v>0</v>
      </c>
      <c r="J16" s="155">
        <v>0</v>
      </c>
      <c r="K16" s="156">
        <v>0</v>
      </c>
      <c r="L16" s="155">
        <v>0</v>
      </c>
      <c r="M16" s="131"/>
      <c r="N16" s="109" t="s">
        <v>197</v>
      </c>
      <c r="O16" s="160"/>
    </row>
    <row r="17" spans="1:15" s="116" customFormat="1" ht="23.25" customHeight="1" x14ac:dyDescent="0.45">
      <c r="A17" s="109" t="s">
        <v>180</v>
      </c>
      <c r="B17" s="157"/>
      <c r="C17" s="127"/>
      <c r="D17" s="121"/>
      <c r="E17" s="159" t="s">
        <v>15</v>
      </c>
      <c r="F17" s="158">
        <f t="shared" ref="F17:L17" si="4">F18</f>
        <v>116</v>
      </c>
      <c r="G17" s="130">
        <f t="shared" si="4"/>
        <v>72</v>
      </c>
      <c r="H17" s="158">
        <f t="shared" si="4"/>
        <v>44</v>
      </c>
      <c r="I17" s="130">
        <f t="shared" si="4"/>
        <v>262626</v>
      </c>
      <c r="J17" s="158">
        <f t="shared" si="4"/>
        <v>151200</v>
      </c>
      <c r="K17" s="130">
        <f t="shared" si="4"/>
        <v>96800</v>
      </c>
      <c r="L17" s="158">
        <f t="shared" si="4"/>
        <v>14626</v>
      </c>
      <c r="M17" s="125" t="s">
        <v>179</v>
      </c>
      <c r="N17" s="115"/>
      <c r="O17" s="127"/>
    </row>
    <row r="18" spans="1:15" s="116" customFormat="1" ht="23.25" customHeight="1" x14ac:dyDescent="0.45">
      <c r="A18" s="128"/>
      <c r="B18" s="109" t="s">
        <v>164</v>
      </c>
      <c r="C18" s="127"/>
      <c r="D18" s="121"/>
      <c r="E18" s="156">
        <v>345.5</v>
      </c>
      <c r="F18" s="155">
        <f>SUM(G18:H18)</f>
        <v>116</v>
      </c>
      <c r="G18" s="156">
        <v>72</v>
      </c>
      <c r="H18" s="155">
        <v>44</v>
      </c>
      <c r="I18" s="156">
        <f>SUM(J18:L18)</f>
        <v>262626</v>
      </c>
      <c r="J18" s="155">
        <v>151200</v>
      </c>
      <c r="K18" s="156">
        <v>96800</v>
      </c>
      <c r="L18" s="155">
        <v>14626</v>
      </c>
      <c r="M18" s="131"/>
      <c r="N18" s="115" t="s">
        <v>163</v>
      </c>
      <c r="O18" s="127"/>
    </row>
    <row r="19" spans="1:15" s="116" customFormat="1" ht="23.25" customHeight="1" x14ac:dyDescent="0.45">
      <c r="A19" s="109" t="s">
        <v>160</v>
      </c>
      <c r="B19" s="157"/>
      <c r="C19" s="127"/>
      <c r="D19" s="121"/>
      <c r="E19" s="159" t="s">
        <v>15</v>
      </c>
      <c r="F19" s="158">
        <f t="shared" ref="F19:L19" si="5">SUM(F20:F21)</f>
        <v>135</v>
      </c>
      <c r="G19" s="130">
        <f t="shared" si="5"/>
        <v>0</v>
      </c>
      <c r="H19" s="158">
        <f t="shared" si="5"/>
        <v>135</v>
      </c>
      <c r="I19" s="130">
        <f t="shared" si="5"/>
        <v>220710</v>
      </c>
      <c r="J19" s="158">
        <f t="shared" si="5"/>
        <v>0</v>
      </c>
      <c r="K19" s="130">
        <f t="shared" si="5"/>
        <v>216167</v>
      </c>
      <c r="L19" s="158">
        <f t="shared" si="5"/>
        <v>4543</v>
      </c>
      <c r="M19" s="125" t="s">
        <v>159</v>
      </c>
      <c r="N19" s="157"/>
      <c r="O19" s="127"/>
    </row>
    <row r="20" spans="1:15" s="116" customFormat="1" ht="23.25" customHeight="1" x14ac:dyDescent="0.45">
      <c r="A20" s="128"/>
      <c r="B20" s="109" t="s">
        <v>158</v>
      </c>
      <c r="C20" s="127"/>
      <c r="D20" s="121"/>
      <c r="E20" s="156">
        <v>316.89999999999998</v>
      </c>
      <c r="F20" s="155">
        <f>SUM(G20:H20)</f>
        <v>5</v>
      </c>
      <c r="G20" s="156">
        <v>0</v>
      </c>
      <c r="H20" s="155">
        <v>5</v>
      </c>
      <c r="I20" s="156">
        <f>SUM(J20:L20)</f>
        <v>17780</v>
      </c>
      <c r="J20" s="155">
        <v>0</v>
      </c>
      <c r="K20" s="156">
        <v>13237</v>
      </c>
      <c r="L20" s="155">
        <v>4543</v>
      </c>
      <c r="M20" s="131"/>
      <c r="N20" s="128" t="s">
        <v>157</v>
      </c>
      <c r="O20" s="127"/>
    </row>
    <row r="21" spans="1:15" s="116" customFormat="1" ht="23.25" customHeight="1" x14ac:dyDescent="0.45">
      <c r="A21" s="128"/>
      <c r="B21" s="109" t="s">
        <v>156</v>
      </c>
      <c r="C21" s="127"/>
      <c r="D21" s="121"/>
      <c r="E21" s="156">
        <v>325.64999999999998</v>
      </c>
      <c r="F21" s="155">
        <f>SUM(G21:H21)</f>
        <v>130</v>
      </c>
      <c r="G21" s="156">
        <v>0</v>
      </c>
      <c r="H21" s="155">
        <v>130</v>
      </c>
      <c r="I21" s="156">
        <f>SUM(J21:L21)</f>
        <v>202930</v>
      </c>
      <c r="J21" s="155">
        <v>0</v>
      </c>
      <c r="K21" s="156">
        <v>202930</v>
      </c>
      <c r="L21" s="155">
        <v>0</v>
      </c>
      <c r="M21" s="131"/>
      <c r="N21" s="128" t="s">
        <v>155</v>
      </c>
      <c r="O21" s="127"/>
    </row>
    <row r="22" spans="1:15" s="116" customFormat="1" ht="23.25" customHeight="1" x14ac:dyDescent="0.45">
      <c r="A22" s="109" t="s">
        <v>154</v>
      </c>
      <c r="B22" s="157"/>
      <c r="C22" s="127"/>
      <c r="D22" s="121"/>
      <c r="E22" s="159" t="s">
        <v>15</v>
      </c>
      <c r="F22" s="158">
        <f t="shared" ref="F22:L22" si="6">SUM(F23:F24)</f>
        <v>0.72</v>
      </c>
      <c r="G22" s="130">
        <f t="shared" si="6"/>
        <v>0</v>
      </c>
      <c r="H22" s="158">
        <f t="shared" si="6"/>
        <v>0.72</v>
      </c>
      <c r="I22" s="130">
        <f t="shared" si="6"/>
        <v>33409</v>
      </c>
      <c r="J22" s="158">
        <f t="shared" si="6"/>
        <v>0</v>
      </c>
      <c r="K22" s="130">
        <f t="shared" si="6"/>
        <v>33409</v>
      </c>
      <c r="L22" s="158">
        <f t="shared" si="6"/>
        <v>0</v>
      </c>
      <c r="M22" s="125" t="s">
        <v>153</v>
      </c>
      <c r="N22" s="157"/>
      <c r="O22" s="127"/>
    </row>
    <row r="23" spans="1:15" s="116" customFormat="1" ht="23.25" customHeight="1" x14ac:dyDescent="0.45">
      <c r="A23" s="128"/>
      <c r="B23" s="109" t="s">
        <v>152</v>
      </c>
      <c r="C23" s="127"/>
      <c r="D23" s="121"/>
      <c r="E23" s="156">
        <v>233.87</v>
      </c>
      <c r="F23" s="155">
        <f>SUM(G23:H23)</f>
        <v>0</v>
      </c>
      <c r="G23" s="156">
        <v>0</v>
      </c>
      <c r="H23" s="155">
        <v>0</v>
      </c>
      <c r="I23" s="156">
        <f>SUM(J23:L23)</f>
        <v>31305</v>
      </c>
      <c r="J23" s="155">
        <v>0</v>
      </c>
      <c r="K23" s="156">
        <v>31305</v>
      </c>
      <c r="L23" s="155">
        <v>0</v>
      </c>
      <c r="M23" s="131"/>
      <c r="N23" s="128" t="s">
        <v>151</v>
      </c>
      <c r="O23" s="127"/>
    </row>
    <row r="24" spans="1:15" s="116" customFormat="1" ht="23.25" customHeight="1" x14ac:dyDescent="0.45">
      <c r="A24" s="128"/>
      <c r="B24" s="109" t="s">
        <v>150</v>
      </c>
      <c r="C24" s="127"/>
      <c r="D24" s="121"/>
      <c r="E24" s="156">
        <v>241.15</v>
      </c>
      <c r="F24" s="155">
        <f>SUM(G24:H24)</f>
        <v>0.72</v>
      </c>
      <c r="G24" s="156">
        <v>0</v>
      </c>
      <c r="H24" s="155">
        <v>0.72</v>
      </c>
      <c r="I24" s="156">
        <f>SUM(J24:L24)</f>
        <v>2104</v>
      </c>
      <c r="J24" s="155">
        <v>0</v>
      </c>
      <c r="K24" s="156">
        <v>2104</v>
      </c>
      <c r="L24" s="155">
        <v>0</v>
      </c>
      <c r="M24" s="131"/>
      <c r="N24" s="128" t="s">
        <v>149</v>
      </c>
      <c r="O24" s="150"/>
    </row>
    <row r="25" spans="1:15" s="116" customFormat="1" ht="40.15" customHeight="1" x14ac:dyDescent="0.45">
      <c r="A25" s="151"/>
      <c r="B25" s="109"/>
      <c r="C25" s="150"/>
      <c r="D25" s="122"/>
      <c r="E25" s="154"/>
      <c r="F25" s="153"/>
      <c r="G25" s="153"/>
      <c r="H25" s="153"/>
      <c r="I25" s="152"/>
      <c r="J25" s="152"/>
      <c r="K25" s="152"/>
      <c r="L25" s="152"/>
      <c r="M25" s="151"/>
      <c r="N25" s="151"/>
      <c r="O25" s="150"/>
    </row>
    <row r="26" spans="1:15" s="116" customFormat="1" ht="35.450000000000003" customHeight="1" x14ac:dyDescent="0.45">
      <c r="A26" s="151"/>
      <c r="B26" s="109"/>
      <c r="C26" s="150"/>
      <c r="D26" s="122"/>
      <c r="E26" s="154"/>
      <c r="F26" s="153"/>
      <c r="G26" s="153"/>
      <c r="H26" s="153"/>
      <c r="I26" s="152"/>
      <c r="J26" s="152"/>
      <c r="K26" s="152"/>
      <c r="L26" s="152"/>
      <c r="M26" s="151"/>
      <c r="N26" s="151"/>
      <c r="O26" s="150"/>
    </row>
    <row r="27" spans="1:15" s="149" customFormat="1" x14ac:dyDescent="0.5">
      <c r="A27" s="147"/>
      <c r="B27" s="147" t="s">
        <v>252</v>
      </c>
      <c r="C27" s="148"/>
      <c r="D27" s="147" t="s">
        <v>251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00"/>
    </row>
    <row r="28" spans="1:15" s="116" customFormat="1" x14ac:dyDescent="0.5">
      <c r="A28" s="146"/>
      <c r="B28" s="147" t="s">
        <v>250</v>
      </c>
      <c r="C28" s="148"/>
      <c r="D28" s="147" t="s">
        <v>249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02"/>
    </row>
    <row r="29" spans="1:15" ht="6" customHeight="1" x14ac:dyDescent="0.5"/>
    <row r="30" spans="1:15" s="103" customFormat="1" ht="18.75" customHeight="1" x14ac:dyDescent="0.45">
      <c r="A30" s="145"/>
      <c r="B30" s="145"/>
      <c r="C30" s="145"/>
      <c r="D30" s="144"/>
      <c r="E30" s="143" t="s">
        <v>248</v>
      </c>
      <c r="F30" s="338" t="s">
        <v>247</v>
      </c>
      <c r="G30" s="339"/>
      <c r="H30" s="340"/>
      <c r="I30" s="338" t="s">
        <v>246</v>
      </c>
      <c r="J30" s="339"/>
      <c r="K30" s="339"/>
      <c r="L30" s="340"/>
      <c r="M30" s="333" t="s">
        <v>137</v>
      </c>
      <c r="N30" s="334"/>
    </row>
    <row r="31" spans="1:15" s="103" customFormat="1" ht="18.75" customHeight="1" x14ac:dyDescent="0.45">
      <c r="A31" s="331" t="s">
        <v>140</v>
      </c>
      <c r="B31" s="331"/>
      <c r="C31" s="331"/>
      <c r="D31" s="332"/>
      <c r="E31" s="142" t="s">
        <v>245</v>
      </c>
      <c r="F31" s="341" t="s">
        <v>244</v>
      </c>
      <c r="G31" s="342"/>
      <c r="H31" s="343"/>
      <c r="I31" s="341" t="s">
        <v>243</v>
      </c>
      <c r="J31" s="342"/>
      <c r="K31" s="342"/>
      <c r="L31" s="343"/>
      <c r="M31" s="335"/>
      <c r="N31" s="331"/>
    </row>
    <row r="32" spans="1:15" s="103" customFormat="1" ht="18.75" customHeight="1" x14ac:dyDescent="0.45">
      <c r="A32" s="331"/>
      <c r="B32" s="331"/>
      <c r="C32" s="331"/>
      <c r="D32" s="332"/>
      <c r="E32" s="142" t="s">
        <v>242</v>
      </c>
      <c r="F32" s="141" t="s">
        <v>127</v>
      </c>
      <c r="G32" s="140" t="s">
        <v>241</v>
      </c>
      <c r="H32" s="139" t="s">
        <v>240</v>
      </c>
      <c r="I32" s="141" t="s">
        <v>127</v>
      </c>
      <c r="J32" s="140" t="s">
        <v>241</v>
      </c>
      <c r="K32" s="139" t="s">
        <v>240</v>
      </c>
      <c r="L32" s="139" t="s">
        <v>125</v>
      </c>
      <c r="M32" s="335"/>
      <c r="N32" s="331"/>
    </row>
    <row r="33" spans="1:18" s="103" customFormat="1" ht="18.75" customHeight="1" x14ac:dyDescent="0.45">
      <c r="A33" s="105"/>
      <c r="B33" s="105"/>
      <c r="C33" s="105"/>
      <c r="D33" s="108"/>
      <c r="E33" s="138" t="s">
        <v>239</v>
      </c>
      <c r="F33" s="137" t="s">
        <v>37</v>
      </c>
      <c r="G33" s="136" t="s">
        <v>238</v>
      </c>
      <c r="H33" s="135" t="s">
        <v>237</v>
      </c>
      <c r="I33" s="137" t="s">
        <v>37</v>
      </c>
      <c r="J33" s="136" t="s">
        <v>238</v>
      </c>
      <c r="K33" s="135" t="s">
        <v>237</v>
      </c>
      <c r="L33" s="135" t="s">
        <v>120</v>
      </c>
      <c r="M33" s="336"/>
      <c r="N33" s="337"/>
    </row>
    <row r="34" spans="1:18" s="116" customFormat="1" ht="21" customHeight="1" x14ac:dyDescent="0.5">
      <c r="A34" s="109" t="s">
        <v>148</v>
      </c>
      <c r="B34" s="129"/>
      <c r="C34" s="122"/>
      <c r="D34" s="121"/>
      <c r="E34" s="130" t="s">
        <v>15</v>
      </c>
      <c r="F34" s="126">
        <f t="shared" ref="F34:K34" si="7">SUM(F35:F37)</f>
        <v>17.384999999999998</v>
      </c>
      <c r="G34" s="126">
        <f t="shared" si="7"/>
        <v>0</v>
      </c>
      <c r="H34" s="126">
        <f t="shared" si="7"/>
        <v>17.384999999999998</v>
      </c>
      <c r="I34" s="126">
        <f t="shared" si="7"/>
        <v>126335</v>
      </c>
      <c r="J34" s="126">
        <f t="shared" si="7"/>
        <v>0</v>
      </c>
      <c r="K34" s="126">
        <f t="shared" si="7"/>
        <v>126335</v>
      </c>
      <c r="L34" s="126">
        <f t="shared" ref="L34" si="8">SUM(L35:L36)</f>
        <v>0</v>
      </c>
      <c r="M34" s="125" t="s">
        <v>147</v>
      </c>
      <c r="N34" s="132"/>
    </row>
    <row r="35" spans="1:18" s="116" customFormat="1" ht="21" customHeight="1" x14ac:dyDescent="0.5">
      <c r="A35" s="123"/>
      <c r="B35" s="134" t="s">
        <v>146</v>
      </c>
      <c r="C35" s="122"/>
      <c r="D35" s="121"/>
      <c r="E35" s="120">
        <v>206.22</v>
      </c>
      <c r="F35" s="126">
        <f>SUM(G35:H35)</f>
        <v>7.57</v>
      </c>
      <c r="G35" s="113">
        <v>0</v>
      </c>
      <c r="H35" s="118">
        <v>7.57</v>
      </c>
      <c r="I35" s="113">
        <f>SUM(J35:L35)</f>
        <v>21635</v>
      </c>
      <c r="J35" s="118">
        <v>0</v>
      </c>
      <c r="K35" s="113">
        <v>21635</v>
      </c>
      <c r="L35" s="126">
        <f t="shared" ref="L35" si="9">SUM(L36:L37)</f>
        <v>0</v>
      </c>
      <c r="M35" s="117"/>
      <c r="N35" s="109" t="s">
        <v>145</v>
      </c>
    </row>
    <row r="36" spans="1:18" s="116" customFormat="1" ht="21" customHeight="1" x14ac:dyDescent="0.5">
      <c r="A36" s="123"/>
      <c r="B36" s="109" t="s">
        <v>116</v>
      </c>
      <c r="C36" s="122"/>
      <c r="D36" s="121"/>
      <c r="E36" s="120">
        <v>214.9</v>
      </c>
      <c r="F36" s="133">
        <v>0.13500000000000001</v>
      </c>
      <c r="G36" s="113">
        <v>0</v>
      </c>
      <c r="H36" s="133">
        <v>0.13500000000000001</v>
      </c>
      <c r="I36" s="113">
        <f>SUM(J36:L36)</f>
        <v>2700</v>
      </c>
      <c r="J36" s="118">
        <v>0</v>
      </c>
      <c r="K36" s="113">
        <v>2700</v>
      </c>
      <c r="L36" s="126">
        <f t="shared" ref="L36" si="10">SUM(L37:L38)</f>
        <v>0</v>
      </c>
      <c r="M36" s="117"/>
      <c r="N36" s="109" t="s">
        <v>115</v>
      </c>
    </row>
    <row r="37" spans="1:18" s="116" customFormat="1" ht="21" customHeight="1" x14ac:dyDescent="0.5">
      <c r="A37" s="123"/>
      <c r="B37" s="109" t="s">
        <v>112</v>
      </c>
      <c r="C37" s="122"/>
      <c r="D37" s="121"/>
      <c r="E37" s="120">
        <v>223.79</v>
      </c>
      <c r="F37" s="126">
        <f>SUM(G37:H37)</f>
        <v>9.68</v>
      </c>
      <c r="G37" s="113">
        <v>0</v>
      </c>
      <c r="H37" s="118">
        <v>9.68</v>
      </c>
      <c r="I37" s="113">
        <f>SUM(J37:L37)</f>
        <v>102000</v>
      </c>
      <c r="J37" s="118">
        <v>0</v>
      </c>
      <c r="K37" s="113">
        <v>102000</v>
      </c>
      <c r="L37" s="126">
        <f t="shared" ref="L37" si="11">SUM(L38:L39)</f>
        <v>0</v>
      </c>
      <c r="M37" s="117"/>
      <c r="N37" s="109" t="s">
        <v>111</v>
      </c>
    </row>
    <row r="38" spans="1:18" s="116" customFormat="1" ht="21" customHeight="1" x14ac:dyDescent="0.5">
      <c r="A38" s="109" t="s">
        <v>108</v>
      </c>
      <c r="B38" s="129"/>
      <c r="C38" s="122"/>
      <c r="D38" s="121"/>
      <c r="E38" s="130" t="s">
        <v>15</v>
      </c>
      <c r="F38" s="126">
        <f t="shared" ref="F38:L39" si="12">SUM(F39:F40)</f>
        <v>925.22500000000002</v>
      </c>
      <c r="G38" s="113">
        <f t="shared" si="12"/>
        <v>918</v>
      </c>
      <c r="H38" s="118">
        <f t="shared" si="12"/>
        <v>7.2249999999999996</v>
      </c>
      <c r="I38" s="126">
        <f t="shared" si="12"/>
        <v>1444380</v>
      </c>
      <c r="J38" s="126">
        <f t="shared" si="12"/>
        <v>959940</v>
      </c>
      <c r="K38" s="126">
        <f t="shared" si="12"/>
        <v>484440</v>
      </c>
      <c r="L38" s="126">
        <f t="shared" si="12"/>
        <v>0</v>
      </c>
      <c r="M38" s="125" t="s">
        <v>107</v>
      </c>
      <c r="N38" s="132"/>
    </row>
    <row r="39" spans="1:18" s="116" customFormat="1" ht="21" customHeight="1" x14ac:dyDescent="0.5">
      <c r="A39" s="123"/>
      <c r="B39" s="109" t="s">
        <v>100</v>
      </c>
      <c r="C39" s="122"/>
      <c r="D39" s="121"/>
      <c r="E39" s="120">
        <v>179.93</v>
      </c>
      <c r="F39" s="126">
        <f>SUM(G39:H39)</f>
        <v>7.2249999999999996</v>
      </c>
      <c r="G39" s="113">
        <v>0</v>
      </c>
      <c r="H39" s="118">
        <v>7.2249999999999996</v>
      </c>
      <c r="I39" s="113">
        <f>SUM(J39:L39)</f>
        <v>484440</v>
      </c>
      <c r="J39" s="118">
        <v>0</v>
      </c>
      <c r="K39" s="113">
        <v>484440</v>
      </c>
      <c r="L39" s="126">
        <f t="shared" si="12"/>
        <v>0</v>
      </c>
      <c r="M39" s="131"/>
      <c r="N39" s="109" t="s">
        <v>99</v>
      </c>
    </row>
    <row r="40" spans="1:18" s="116" customFormat="1" ht="21" customHeight="1" x14ac:dyDescent="0.5">
      <c r="A40" s="123"/>
      <c r="B40" s="109" t="s">
        <v>98</v>
      </c>
      <c r="C40" s="122"/>
      <c r="D40" s="121"/>
      <c r="E40" s="120">
        <v>187.89</v>
      </c>
      <c r="F40" s="126">
        <f>SUM(G40:H40)</f>
        <v>918</v>
      </c>
      <c r="G40" s="113">
        <v>918</v>
      </c>
      <c r="H40" s="126">
        <f t="shared" ref="F40:L41" si="13">H41</f>
        <v>0</v>
      </c>
      <c r="I40" s="113">
        <f>SUM(J40:L40)</f>
        <v>959940</v>
      </c>
      <c r="J40" s="118">
        <v>959940</v>
      </c>
      <c r="K40" s="126">
        <f t="shared" si="13"/>
        <v>0</v>
      </c>
      <c r="L40" s="126">
        <f t="shared" si="13"/>
        <v>0</v>
      </c>
      <c r="M40" s="117"/>
      <c r="N40" s="109" t="s">
        <v>97</v>
      </c>
    </row>
    <row r="41" spans="1:18" s="116" customFormat="1" ht="21" customHeight="1" x14ac:dyDescent="0.5">
      <c r="A41" s="109" t="s">
        <v>92</v>
      </c>
      <c r="B41" s="129"/>
      <c r="C41" s="122"/>
      <c r="D41" s="121"/>
      <c r="E41" s="130" t="s">
        <v>15</v>
      </c>
      <c r="F41" s="126">
        <f t="shared" si="13"/>
        <v>0</v>
      </c>
      <c r="G41" s="126">
        <f t="shared" si="13"/>
        <v>0</v>
      </c>
      <c r="H41" s="126">
        <f t="shared" si="13"/>
        <v>0</v>
      </c>
      <c r="I41" s="126">
        <f t="shared" si="13"/>
        <v>0</v>
      </c>
      <c r="J41" s="126">
        <f t="shared" si="13"/>
        <v>0</v>
      </c>
      <c r="K41" s="126">
        <f t="shared" si="13"/>
        <v>0</v>
      </c>
      <c r="L41" s="126">
        <f t="shared" si="13"/>
        <v>0</v>
      </c>
      <c r="M41" s="125" t="s">
        <v>91</v>
      </c>
      <c r="N41" s="129"/>
    </row>
    <row r="42" spans="1:18" s="116" customFormat="1" ht="21" customHeight="1" x14ac:dyDescent="0.45">
      <c r="A42" s="109"/>
      <c r="B42" s="109" t="s">
        <v>90</v>
      </c>
      <c r="C42" s="122"/>
      <c r="D42" s="121"/>
      <c r="E42" s="120">
        <v>357.33</v>
      </c>
      <c r="F42" s="126">
        <f>SUM(G42:H42)</f>
        <v>0</v>
      </c>
      <c r="G42" s="113">
        <v>0</v>
      </c>
      <c r="H42" s="118">
        <v>0</v>
      </c>
      <c r="I42" s="113">
        <f>SUM(J42:L42)</f>
        <v>0</v>
      </c>
      <c r="J42" s="118">
        <v>0</v>
      </c>
      <c r="K42" s="113">
        <v>0</v>
      </c>
      <c r="L42" s="118">
        <v>0</v>
      </c>
      <c r="M42" s="125"/>
      <c r="N42" s="109" t="s">
        <v>89</v>
      </c>
    </row>
    <row r="43" spans="1:18" s="116" customFormat="1" ht="21" customHeight="1" x14ac:dyDescent="0.5">
      <c r="A43" s="109" t="s">
        <v>86</v>
      </c>
      <c r="B43" s="129"/>
      <c r="C43" s="122"/>
      <c r="D43" s="121"/>
      <c r="E43" s="130" t="s">
        <v>15</v>
      </c>
      <c r="F43" s="126">
        <f t="shared" ref="F43:L43" si="14">SUM(F44:F46)</f>
        <v>1</v>
      </c>
      <c r="G43" s="126">
        <f t="shared" si="14"/>
        <v>0</v>
      </c>
      <c r="H43" s="126">
        <f t="shared" si="14"/>
        <v>1</v>
      </c>
      <c r="I43" s="126">
        <f t="shared" si="14"/>
        <v>1500</v>
      </c>
      <c r="J43" s="126">
        <f t="shared" si="14"/>
        <v>0</v>
      </c>
      <c r="K43" s="126">
        <f t="shared" si="14"/>
        <v>1500</v>
      </c>
      <c r="L43" s="126">
        <f t="shared" si="14"/>
        <v>0</v>
      </c>
      <c r="M43" s="125" t="s">
        <v>85</v>
      </c>
      <c r="N43" s="129"/>
    </row>
    <row r="44" spans="1:18" s="116" customFormat="1" ht="21" customHeight="1" x14ac:dyDescent="0.45">
      <c r="A44" s="128"/>
      <c r="B44" s="109" t="s">
        <v>84</v>
      </c>
      <c r="C44" s="127"/>
      <c r="D44" s="121"/>
      <c r="E44" s="120">
        <v>276.35000000000002</v>
      </c>
      <c r="F44" s="126">
        <f>SUM(G44:H44)</f>
        <v>0</v>
      </c>
      <c r="G44" s="113">
        <v>0</v>
      </c>
      <c r="H44" s="118">
        <v>0</v>
      </c>
      <c r="I44" s="113">
        <f>SUM(J44:L44)</f>
        <v>0</v>
      </c>
      <c r="J44" s="118">
        <v>0</v>
      </c>
      <c r="K44" s="113">
        <v>0</v>
      </c>
      <c r="L44" s="118">
        <v>0</v>
      </c>
      <c r="M44" s="125"/>
      <c r="N44" s="109" t="s">
        <v>83</v>
      </c>
      <c r="O44" s="124"/>
    </row>
    <row r="45" spans="1:18" s="116" customFormat="1" ht="21" customHeight="1" x14ac:dyDescent="0.5">
      <c r="A45" s="123"/>
      <c r="B45" s="109" t="s">
        <v>80</v>
      </c>
      <c r="C45" s="122"/>
      <c r="D45" s="121"/>
      <c r="E45" s="120">
        <v>285.39999999999998</v>
      </c>
      <c r="F45" s="113">
        <f>SUM(G45:H45)</f>
        <v>1</v>
      </c>
      <c r="G45" s="119">
        <v>0</v>
      </c>
      <c r="H45" s="118">
        <v>1</v>
      </c>
      <c r="I45" s="113">
        <f>SUM(J45:L45)</f>
        <v>1500</v>
      </c>
      <c r="J45" s="118">
        <v>0</v>
      </c>
      <c r="K45" s="113">
        <v>1500</v>
      </c>
      <c r="L45" s="118">
        <v>0</v>
      </c>
      <c r="M45" s="117"/>
      <c r="N45" s="109" t="s">
        <v>79</v>
      </c>
    </row>
    <row r="46" spans="1:18" s="101" customFormat="1" ht="20.25" customHeight="1" x14ac:dyDescent="0.45">
      <c r="A46" s="115"/>
      <c r="B46" s="115" t="s">
        <v>78</v>
      </c>
      <c r="C46" s="115"/>
      <c r="D46" s="114"/>
      <c r="E46" s="61">
        <v>293</v>
      </c>
      <c r="F46" s="113">
        <f>SUM(G46:H46)</f>
        <v>0</v>
      </c>
      <c r="G46" s="111">
        <v>0</v>
      </c>
      <c r="H46" s="112">
        <v>0</v>
      </c>
      <c r="I46" s="113">
        <f>SUM(J46:L46)</f>
        <v>0</v>
      </c>
      <c r="J46" s="112">
        <v>0</v>
      </c>
      <c r="K46" s="111">
        <v>0</v>
      </c>
      <c r="L46" s="57">
        <v>0</v>
      </c>
      <c r="M46" s="110"/>
      <c r="N46" s="109" t="s">
        <v>77</v>
      </c>
      <c r="O46" s="102"/>
    </row>
    <row r="47" spans="1:18" s="101" customFormat="1" ht="3" customHeight="1" x14ac:dyDescent="0.45">
      <c r="A47" s="105"/>
      <c r="B47" s="105"/>
      <c r="C47" s="105"/>
      <c r="D47" s="108"/>
      <c r="E47" s="105"/>
      <c r="F47" s="106"/>
      <c r="G47" s="107"/>
      <c r="H47" s="105"/>
      <c r="I47" s="107"/>
      <c r="J47" s="105"/>
      <c r="K47" s="107"/>
      <c r="L47" s="105"/>
      <c r="M47" s="106"/>
      <c r="N47" s="105"/>
    </row>
    <row r="48" spans="1:18" s="101" customFormat="1" ht="3" customHeight="1" x14ac:dyDescent="0.45">
      <c r="A48" s="102"/>
      <c r="B48" s="102"/>
      <c r="M48" s="104"/>
      <c r="N48" s="104"/>
      <c r="O48" s="103"/>
      <c r="P48" s="103"/>
      <c r="Q48" s="103"/>
      <c r="R48" s="103"/>
    </row>
    <row r="49" spans="1:18" s="103" customFormat="1" ht="21" customHeight="1" x14ac:dyDescent="0.45">
      <c r="A49" s="104" t="s">
        <v>236</v>
      </c>
      <c r="B49" s="104"/>
      <c r="C49" s="104"/>
      <c r="D49" s="104"/>
      <c r="E49" s="104"/>
      <c r="F49" s="104"/>
      <c r="I49" s="104" t="s">
        <v>235</v>
      </c>
      <c r="J49" s="104"/>
      <c r="K49" s="104"/>
      <c r="L49" s="104"/>
      <c r="M49" s="104"/>
      <c r="N49" s="104"/>
    </row>
    <row r="50" spans="1:18" s="103" customFormat="1" ht="19.5" customHeight="1" x14ac:dyDescent="0.45">
      <c r="B50" s="104" t="s">
        <v>234</v>
      </c>
      <c r="C50" s="104"/>
      <c r="D50" s="104"/>
      <c r="E50" s="104"/>
      <c r="F50" s="104"/>
      <c r="I50" s="104" t="s">
        <v>233</v>
      </c>
      <c r="J50" s="104"/>
      <c r="K50" s="104"/>
      <c r="L50" s="104"/>
      <c r="M50" s="104"/>
      <c r="N50" s="104"/>
    </row>
    <row r="51" spans="1:18" s="103" customFormat="1" ht="18.75" x14ac:dyDescent="0.45">
      <c r="A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18" s="103" customFormat="1" ht="19.5" x14ac:dyDescent="0.45">
      <c r="A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2"/>
      <c r="N52" s="102"/>
      <c r="O52" s="101"/>
      <c r="P52" s="101"/>
      <c r="Q52" s="101"/>
      <c r="R52" s="101"/>
    </row>
    <row r="53" spans="1:18" s="101" customFormat="1" ht="19.5" x14ac:dyDescent="0.4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8" s="101" customFormat="1" ht="19.5" x14ac:dyDescent="0.4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8" s="101" customFormat="1" ht="19.5" x14ac:dyDescent="0.45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8" s="101" customFormat="1" ht="19.5" x14ac:dyDescent="0.4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8" s="101" customFormat="1" ht="19.5" x14ac:dyDescent="0.4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8" s="101" customFormat="1" ht="19.5" x14ac:dyDescent="0.45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8" s="101" customFormat="1" ht="19.5" x14ac:dyDescent="0.4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8" s="101" customFormat="1" ht="19.5" x14ac:dyDescent="0.4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8" s="101" customFormat="1" ht="19.5" x14ac:dyDescent="0.4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8" s="101" customFormat="1" ht="19.5" x14ac:dyDescent="0.4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8" s="101" customFormat="1" ht="19.5" x14ac:dyDescent="0.4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8" s="101" customFormat="1" ht="19.5" x14ac:dyDescent="0.4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8" s="101" customFormat="1" ht="19.5" x14ac:dyDescent="0.4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8" s="101" customFormat="1" ht="19.5" x14ac:dyDescent="0.4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8" s="101" customFormat="1" ht="19.5" x14ac:dyDescent="0.4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8" s="101" customFormat="1" ht="19.5" x14ac:dyDescent="0.4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8" s="101" customFormat="1" ht="19.5" x14ac:dyDescent="0.4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8" s="101" customFormat="1" ht="19.5" x14ac:dyDescent="0.4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8" s="101" customFormat="1" x14ac:dyDescent="0.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0"/>
      <c r="N71" s="100"/>
      <c r="O71" s="99"/>
      <c r="P71" s="99"/>
      <c r="Q71" s="99"/>
      <c r="R71" s="99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9055118110236221" bottom="0.19685039370078741" header="0.9055118110236221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topLeftCell="A4" workbookViewId="0">
      <selection activeCell="E7" sqref="E7"/>
    </sheetView>
  </sheetViews>
  <sheetFormatPr defaultColWidth="11.28515625" defaultRowHeight="21.75" x14ac:dyDescent="0.5"/>
  <cols>
    <col min="1" max="1" width="1.85546875" style="165" customWidth="1"/>
    <col min="2" max="2" width="5.85546875" style="165" customWidth="1"/>
    <col min="3" max="3" width="6.140625" style="165" customWidth="1"/>
    <col min="4" max="4" width="2.7109375" style="165" customWidth="1"/>
    <col min="5" max="5" width="18.42578125" style="165" customWidth="1"/>
    <col min="6" max="6" width="11.140625" style="165" customWidth="1"/>
    <col min="7" max="7" width="11.42578125" style="165" customWidth="1"/>
    <col min="8" max="9" width="11.140625" style="165" customWidth="1"/>
    <col min="10" max="16" width="9.85546875" style="165" customWidth="1"/>
    <col min="17" max="17" width="2.7109375" style="165" customWidth="1"/>
    <col min="18" max="18" width="5" style="164" customWidth="1"/>
    <col min="19" max="16384" width="11.28515625" style="164"/>
  </cols>
  <sheetData>
    <row r="1" spans="1:17" s="191" customFormat="1" x14ac:dyDescent="0.5">
      <c r="A1" s="189"/>
      <c r="B1" s="189" t="s">
        <v>374</v>
      </c>
      <c r="C1" s="190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65"/>
    </row>
    <row r="2" spans="1:17" s="187" customFormat="1" x14ac:dyDescent="0.5">
      <c r="A2" s="188"/>
      <c r="B2" s="189" t="s">
        <v>375</v>
      </c>
      <c r="C2" s="190"/>
      <c r="D2" s="189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69"/>
    </row>
    <row r="3" spans="1:17" ht="6" customHeight="1" x14ac:dyDescent="0.5"/>
    <row r="4" spans="1:17" s="166" customFormat="1" ht="21" customHeight="1" x14ac:dyDescent="0.45">
      <c r="A4" s="186"/>
      <c r="B4" s="186"/>
      <c r="C4" s="186"/>
      <c r="D4" s="186"/>
      <c r="E4" s="185" t="s">
        <v>284</v>
      </c>
      <c r="F4" s="350" t="s">
        <v>283</v>
      </c>
      <c r="G4" s="351"/>
      <c r="H4" s="351"/>
      <c r="I4" s="354"/>
      <c r="J4" s="350" t="s">
        <v>282</v>
      </c>
      <c r="K4" s="351"/>
      <c r="L4" s="351"/>
      <c r="M4" s="354"/>
      <c r="N4" s="350" t="s">
        <v>281</v>
      </c>
      <c r="O4" s="351"/>
      <c r="P4" s="351"/>
      <c r="Q4" s="167"/>
    </row>
    <row r="5" spans="1:17" s="166" customFormat="1" ht="21" customHeight="1" x14ac:dyDescent="0.45">
      <c r="A5" s="348" t="s">
        <v>280</v>
      </c>
      <c r="B5" s="348"/>
      <c r="C5" s="348"/>
      <c r="D5" s="349"/>
      <c r="E5" s="184" t="s">
        <v>279</v>
      </c>
      <c r="F5" s="352" t="s">
        <v>278</v>
      </c>
      <c r="G5" s="353"/>
      <c r="H5" s="353"/>
      <c r="I5" s="355"/>
      <c r="J5" s="352" t="s">
        <v>277</v>
      </c>
      <c r="K5" s="353"/>
      <c r="L5" s="353"/>
      <c r="M5" s="355"/>
      <c r="N5" s="352" t="s">
        <v>276</v>
      </c>
      <c r="O5" s="353"/>
      <c r="P5" s="353"/>
      <c r="Q5" s="167"/>
    </row>
    <row r="6" spans="1:17" s="166" customFormat="1" ht="18.75" customHeight="1" x14ac:dyDescent="0.45">
      <c r="A6" s="348" t="s">
        <v>275</v>
      </c>
      <c r="B6" s="348"/>
      <c r="C6" s="348"/>
      <c r="D6" s="349"/>
      <c r="E6" s="183" t="s">
        <v>274</v>
      </c>
      <c r="F6" s="178" t="s">
        <v>127</v>
      </c>
      <c r="G6" s="178" t="s">
        <v>272</v>
      </c>
      <c r="H6" s="178" t="s">
        <v>271</v>
      </c>
      <c r="I6" s="178" t="s">
        <v>273</v>
      </c>
      <c r="J6" s="178" t="s">
        <v>127</v>
      </c>
      <c r="K6" s="178" t="s">
        <v>272</v>
      </c>
      <c r="L6" s="178" t="s">
        <v>271</v>
      </c>
      <c r="M6" s="178" t="s">
        <v>273</v>
      </c>
      <c r="N6" s="178" t="s">
        <v>127</v>
      </c>
      <c r="O6" s="178" t="s">
        <v>272</v>
      </c>
      <c r="P6" s="178" t="s">
        <v>271</v>
      </c>
      <c r="Q6" s="167"/>
    </row>
    <row r="7" spans="1:17" s="166" customFormat="1" ht="21" customHeight="1" x14ac:dyDescent="0.45">
      <c r="A7" s="170"/>
      <c r="B7" s="170"/>
      <c r="C7" s="170"/>
      <c r="D7" s="170"/>
      <c r="E7" s="182" t="s">
        <v>270</v>
      </c>
      <c r="F7" s="181" t="s">
        <v>37</v>
      </c>
      <c r="G7" s="181" t="s">
        <v>268</v>
      </c>
      <c r="H7" s="181" t="s">
        <v>267</v>
      </c>
      <c r="I7" s="181" t="s">
        <v>269</v>
      </c>
      <c r="J7" s="181" t="s">
        <v>37</v>
      </c>
      <c r="K7" s="181" t="s">
        <v>268</v>
      </c>
      <c r="L7" s="181" t="s">
        <v>267</v>
      </c>
      <c r="M7" s="181" t="s">
        <v>269</v>
      </c>
      <c r="N7" s="181" t="s">
        <v>37</v>
      </c>
      <c r="O7" s="181" t="s">
        <v>268</v>
      </c>
      <c r="P7" s="181" t="s">
        <v>267</v>
      </c>
      <c r="Q7" s="167"/>
    </row>
    <row r="8" spans="1:17" s="166" customFormat="1" ht="3.75" customHeight="1" x14ac:dyDescent="0.45">
      <c r="A8" s="168"/>
      <c r="B8" s="168"/>
      <c r="C8" s="168"/>
      <c r="D8" s="168"/>
      <c r="E8" s="180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8"/>
    </row>
    <row r="9" spans="1:17" s="177" customFormat="1" ht="20.25" customHeight="1" x14ac:dyDescent="0.45">
      <c r="B9" s="356" t="s">
        <v>266</v>
      </c>
      <c r="C9" s="356"/>
      <c r="D9" s="359"/>
      <c r="E9" s="113">
        <v>2059</v>
      </c>
      <c r="F9" s="176">
        <v>562</v>
      </c>
      <c r="G9" s="176">
        <v>353</v>
      </c>
      <c r="H9" s="176">
        <v>209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252"/>
    </row>
    <row r="10" spans="1:17" s="177" customFormat="1" ht="20.25" customHeight="1" x14ac:dyDescent="0.45">
      <c r="A10" s="175"/>
      <c r="B10" s="356" t="s">
        <v>265</v>
      </c>
      <c r="C10" s="360"/>
      <c r="D10" s="358"/>
      <c r="E10" s="113">
        <v>4829</v>
      </c>
      <c r="F10" s="176">
        <v>194</v>
      </c>
      <c r="G10" s="176">
        <v>94</v>
      </c>
      <c r="H10" s="176">
        <v>100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252"/>
    </row>
    <row r="11" spans="1:17" s="177" customFormat="1" ht="20.25" customHeight="1" x14ac:dyDescent="0.45">
      <c r="A11" s="175"/>
      <c r="B11" s="356" t="s">
        <v>264</v>
      </c>
      <c r="C11" s="360"/>
      <c r="D11" s="358"/>
      <c r="E11" s="113">
        <v>9717</v>
      </c>
      <c r="F11" s="176">
        <v>28</v>
      </c>
      <c r="G11" s="176">
        <v>11</v>
      </c>
      <c r="H11" s="176">
        <v>16</v>
      </c>
      <c r="I11" s="171">
        <v>1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252"/>
    </row>
    <row r="12" spans="1:17" s="177" customFormat="1" ht="20.25" customHeight="1" x14ac:dyDescent="0.45">
      <c r="A12" s="175"/>
      <c r="B12" s="356" t="s">
        <v>263</v>
      </c>
      <c r="C12" s="360"/>
      <c r="D12" s="358"/>
      <c r="E12" s="171">
        <v>11363</v>
      </c>
      <c r="F12" s="171">
        <v>71</v>
      </c>
      <c r="G12" s="171">
        <v>31</v>
      </c>
      <c r="H12" s="171">
        <v>40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297">
        <v>0</v>
      </c>
      <c r="P12" s="171">
        <v>0</v>
      </c>
      <c r="Q12" s="252"/>
    </row>
    <row r="13" spans="1:17" s="177" customFormat="1" ht="20.25" customHeight="1" x14ac:dyDescent="0.45">
      <c r="A13" s="175"/>
      <c r="B13" s="356" t="s">
        <v>262</v>
      </c>
      <c r="C13" s="357"/>
      <c r="D13" s="358"/>
      <c r="E13" s="176">
        <v>11924</v>
      </c>
      <c r="F13" s="173">
        <v>2994</v>
      </c>
      <c r="G13" s="173">
        <v>1478</v>
      </c>
      <c r="H13" s="172">
        <v>1516</v>
      </c>
      <c r="I13" s="171">
        <v>0</v>
      </c>
      <c r="J13" s="171">
        <v>0</v>
      </c>
      <c r="K13" s="171">
        <v>0</v>
      </c>
      <c r="L13" s="297">
        <v>0</v>
      </c>
      <c r="M13" s="171">
        <v>0</v>
      </c>
      <c r="N13" s="171">
        <v>0</v>
      </c>
      <c r="O13" s="297">
        <v>0</v>
      </c>
      <c r="P13" s="171">
        <v>0</v>
      </c>
      <c r="Q13" s="252"/>
    </row>
    <row r="14" spans="1:17" s="177" customFormat="1" ht="20.25" customHeight="1" x14ac:dyDescent="0.45">
      <c r="A14" s="175"/>
      <c r="B14" s="356" t="s">
        <v>261</v>
      </c>
      <c r="C14" s="357"/>
      <c r="D14" s="358"/>
      <c r="E14" s="174">
        <v>16994</v>
      </c>
      <c r="F14" s="173">
        <v>99</v>
      </c>
      <c r="G14" s="173">
        <v>39</v>
      </c>
      <c r="H14" s="172">
        <v>60</v>
      </c>
      <c r="I14" s="297">
        <v>0</v>
      </c>
      <c r="J14" s="171">
        <v>0</v>
      </c>
      <c r="K14" s="171">
        <v>0</v>
      </c>
      <c r="L14" s="297">
        <v>0</v>
      </c>
      <c r="M14" s="171">
        <v>0</v>
      </c>
      <c r="N14" s="171">
        <v>0</v>
      </c>
      <c r="O14" s="297">
        <v>0</v>
      </c>
      <c r="P14" s="171">
        <v>0</v>
      </c>
      <c r="Q14" s="252"/>
    </row>
    <row r="15" spans="1:17" s="177" customFormat="1" ht="20.25" customHeight="1" x14ac:dyDescent="0.45">
      <c r="A15" s="175"/>
      <c r="B15" s="356" t="s">
        <v>376</v>
      </c>
      <c r="C15" s="357"/>
      <c r="D15" s="358"/>
      <c r="E15" s="174">
        <v>40241</v>
      </c>
      <c r="F15" s="173">
        <v>6834</v>
      </c>
      <c r="G15" s="173">
        <v>3239</v>
      </c>
      <c r="H15" s="173">
        <v>3595</v>
      </c>
      <c r="I15" s="297">
        <v>0</v>
      </c>
      <c r="J15" s="171">
        <v>0</v>
      </c>
      <c r="K15" s="171">
        <v>0</v>
      </c>
      <c r="L15" s="297">
        <v>0</v>
      </c>
      <c r="M15" s="171">
        <v>0</v>
      </c>
      <c r="N15" s="171">
        <v>0</v>
      </c>
      <c r="O15" s="297">
        <v>0</v>
      </c>
      <c r="P15" s="171">
        <v>0</v>
      </c>
      <c r="Q15" s="253"/>
    </row>
    <row r="16" spans="1:17" s="177" customFormat="1" ht="20.25" customHeight="1" x14ac:dyDescent="0.45">
      <c r="A16" s="175"/>
      <c r="B16" s="356" t="s">
        <v>377</v>
      </c>
      <c r="C16" s="357"/>
      <c r="D16" s="358"/>
      <c r="E16" s="174">
        <v>46206</v>
      </c>
      <c r="F16" s="173">
        <v>10728</v>
      </c>
      <c r="G16" s="173">
        <v>6064</v>
      </c>
      <c r="H16" s="173">
        <v>4664</v>
      </c>
      <c r="I16" s="297">
        <v>0</v>
      </c>
      <c r="J16" s="171">
        <v>0</v>
      </c>
      <c r="K16" s="171">
        <v>0</v>
      </c>
      <c r="L16" s="297">
        <v>0</v>
      </c>
      <c r="M16" s="171">
        <v>0</v>
      </c>
      <c r="N16" s="171">
        <v>0</v>
      </c>
      <c r="O16" s="297">
        <v>0</v>
      </c>
      <c r="P16" s="171">
        <v>0</v>
      </c>
      <c r="Q16" s="253"/>
    </row>
    <row r="17" spans="1:17" s="166" customFormat="1" ht="4.1500000000000004" customHeight="1" x14ac:dyDescent="0.45">
      <c r="A17" s="170"/>
      <c r="B17" s="170"/>
      <c r="C17" s="170"/>
      <c r="D17" s="170"/>
      <c r="E17" s="18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167"/>
    </row>
    <row r="18" spans="1:17" s="168" customFormat="1" ht="26.25" customHeight="1" x14ac:dyDescent="0.45">
      <c r="A18" s="169" t="s">
        <v>260</v>
      </c>
      <c r="C18" s="168" t="s">
        <v>259</v>
      </c>
      <c r="Q18" s="169"/>
    </row>
    <row r="19" spans="1:17" s="168" customFormat="1" ht="20.25" customHeight="1" x14ac:dyDescent="0.45">
      <c r="A19" s="169"/>
      <c r="B19" s="169"/>
      <c r="C19" s="168" t="s">
        <v>258</v>
      </c>
      <c r="Q19" s="169"/>
    </row>
    <row r="20" spans="1:17" s="168" customFormat="1" ht="20.25" customHeight="1" x14ac:dyDescent="0.45">
      <c r="A20" s="169"/>
      <c r="B20" s="169"/>
      <c r="C20" s="168" t="s">
        <v>257</v>
      </c>
      <c r="Q20" s="169"/>
    </row>
    <row r="21" spans="1:17" s="166" customFormat="1" ht="18.75" x14ac:dyDescent="0.45">
      <c r="A21" s="167"/>
      <c r="B21" s="167" t="s">
        <v>256</v>
      </c>
      <c r="C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</row>
    <row r="22" spans="1:17" s="166" customFormat="1" ht="18.75" x14ac:dyDescent="0.45">
      <c r="A22" s="167"/>
      <c r="B22" s="167" t="s">
        <v>255</v>
      </c>
      <c r="C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</row>
    <row r="30" spans="1:17" ht="19.5" customHeight="1" x14ac:dyDescent="0.5"/>
  </sheetData>
  <mergeCells count="16">
    <mergeCell ref="B15:D15"/>
    <mergeCell ref="B16:D16"/>
    <mergeCell ref="B9:D9"/>
    <mergeCell ref="B13:D13"/>
    <mergeCell ref="B14:D14"/>
    <mergeCell ref="B10:D10"/>
    <mergeCell ref="B11:D11"/>
    <mergeCell ref="B12:D12"/>
    <mergeCell ref="A6:D6"/>
    <mergeCell ref="A5:D5"/>
    <mergeCell ref="N4:P4"/>
    <mergeCell ref="N5:P5"/>
    <mergeCell ref="J4:M4"/>
    <mergeCell ref="J5:M5"/>
    <mergeCell ref="F4:I4"/>
    <mergeCell ref="F5:I5"/>
  </mergeCells>
  <pageMargins left="0.55118110236220474" right="0.21" top="0.98425196850393704" bottom="0.19685039370078741" header="1.1417322834645669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I1" workbookViewId="0">
      <selection activeCell="M12" sqref="M12"/>
    </sheetView>
  </sheetViews>
  <sheetFormatPr defaultColWidth="9.140625" defaultRowHeight="21.75" x14ac:dyDescent="0.5"/>
  <cols>
    <col min="1" max="1" width="1.7109375" style="2" customWidth="1"/>
    <col min="2" max="2" width="5.7109375" style="2" customWidth="1"/>
    <col min="3" max="3" width="5.42578125" style="2" customWidth="1"/>
    <col min="4" max="4" width="16.28515625" style="2" customWidth="1"/>
    <col min="5" max="5" width="15.5703125" style="2" hidden="1" customWidth="1"/>
    <col min="6" max="10" width="15.5703125" style="2" customWidth="1"/>
    <col min="11" max="11" width="30.42578125" style="2" customWidth="1"/>
    <col min="12" max="12" width="2.28515625" style="2" customWidth="1"/>
    <col min="13" max="13" width="7.28515625" style="2" customWidth="1"/>
    <col min="14" max="16384" width="9.140625" style="2"/>
  </cols>
  <sheetData>
    <row r="1" spans="1:12" s="28" customFormat="1" x14ac:dyDescent="0.5">
      <c r="B1" s="28" t="s">
        <v>324</v>
      </c>
      <c r="C1" s="218"/>
      <c r="D1" s="28" t="s">
        <v>379</v>
      </c>
      <c r="K1" s="30"/>
      <c r="L1" s="30"/>
    </row>
    <row r="2" spans="1:12" s="27" customFormat="1" x14ac:dyDescent="0.5">
      <c r="B2" s="28" t="s">
        <v>323</v>
      </c>
      <c r="C2" s="218"/>
      <c r="D2" s="28" t="s">
        <v>378</v>
      </c>
      <c r="K2" s="14"/>
      <c r="L2" s="14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4" customFormat="1" ht="24.75" customHeight="1" x14ac:dyDescent="0.45">
      <c r="A4" s="363" t="s">
        <v>322</v>
      </c>
      <c r="B4" s="363"/>
      <c r="C4" s="363"/>
      <c r="D4" s="364"/>
      <c r="E4" s="217">
        <v>2556</v>
      </c>
      <c r="F4" s="217">
        <v>2557</v>
      </c>
      <c r="G4" s="217">
        <v>2558</v>
      </c>
      <c r="H4" s="217">
        <v>2559</v>
      </c>
      <c r="I4" s="217">
        <v>2560</v>
      </c>
      <c r="J4" s="217">
        <v>2561</v>
      </c>
      <c r="K4" s="361" t="s">
        <v>321</v>
      </c>
      <c r="L4" s="3"/>
    </row>
    <row r="5" spans="1:12" s="4" customFormat="1" ht="24.75" customHeight="1" x14ac:dyDescent="0.45">
      <c r="A5" s="365"/>
      <c r="B5" s="365"/>
      <c r="C5" s="365"/>
      <c r="D5" s="366"/>
      <c r="E5" s="216" t="s">
        <v>42</v>
      </c>
      <c r="F5" s="216" t="s">
        <v>41</v>
      </c>
      <c r="G5" s="216" t="s">
        <v>40</v>
      </c>
      <c r="H5" s="216" t="s">
        <v>39</v>
      </c>
      <c r="I5" s="216" t="s">
        <v>326</v>
      </c>
      <c r="J5" s="216" t="s">
        <v>367</v>
      </c>
      <c r="K5" s="362"/>
    </row>
    <row r="6" spans="1:12" s="94" customFormat="1" ht="20.25" customHeight="1" x14ac:dyDescent="0.45">
      <c r="A6" s="214"/>
      <c r="B6" s="215" t="s">
        <v>320</v>
      </c>
      <c r="C6" s="214"/>
      <c r="D6" s="214"/>
      <c r="E6" s="213">
        <v>1101</v>
      </c>
      <c r="F6" s="209">
        <v>3654</v>
      </c>
      <c r="G6" s="205">
        <v>3548</v>
      </c>
      <c r="H6" s="250">
        <v>2862</v>
      </c>
      <c r="I6" s="298">
        <v>4202</v>
      </c>
      <c r="J6" s="298">
        <v>10396</v>
      </c>
      <c r="K6" s="212" t="s">
        <v>319</v>
      </c>
    </row>
    <row r="7" spans="1:12" s="203" customFormat="1" ht="20.25" customHeight="1" x14ac:dyDescent="0.45">
      <c r="A7" s="202"/>
      <c r="B7" s="207" t="s">
        <v>318</v>
      </c>
      <c r="C7" s="202"/>
      <c r="D7" s="202"/>
      <c r="E7" s="206">
        <v>1634</v>
      </c>
      <c r="F7" s="209">
        <f>SUM(F8:F9)</f>
        <v>3572</v>
      </c>
      <c r="G7" s="205">
        <v>3610</v>
      </c>
      <c r="H7" s="205">
        <v>3119</v>
      </c>
      <c r="I7" s="206">
        <f>SUM(I8:I9)</f>
        <v>3926</v>
      </c>
      <c r="J7" s="206">
        <v>8654</v>
      </c>
      <c r="K7" s="208" t="s">
        <v>317</v>
      </c>
      <c r="L7" s="17"/>
    </row>
    <row r="8" spans="1:12" s="203" customFormat="1" ht="20.25" customHeight="1" x14ac:dyDescent="0.45">
      <c r="A8" s="202"/>
      <c r="B8" s="202" t="s">
        <v>316</v>
      </c>
      <c r="D8" s="202"/>
      <c r="E8" s="201">
        <v>537</v>
      </c>
      <c r="F8" s="211">
        <v>514</v>
      </c>
      <c r="G8" s="199">
        <v>500</v>
      </c>
      <c r="H8" s="199">
        <v>538</v>
      </c>
      <c r="I8" s="201">
        <v>490</v>
      </c>
      <c r="J8" s="201">
        <f>43+55+68+46+72+112+144</f>
        <v>540</v>
      </c>
      <c r="K8" s="210" t="s">
        <v>315</v>
      </c>
    </row>
    <row r="9" spans="1:12" s="203" customFormat="1" ht="20.25" customHeight="1" x14ac:dyDescent="0.45">
      <c r="A9" s="202"/>
      <c r="B9" s="202" t="s">
        <v>314</v>
      </c>
      <c r="D9" s="202"/>
      <c r="E9" s="201">
        <v>1097</v>
      </c>
      <c r="F9" s="211">
        <v>3058</v>
      </c>
      <c r="G9" s="199">
        <v>3110</v>
      </c>
      <c r="H9" s="199">
        <v>2581</v>
      </c>
      <c r="I9" s="201">
        <v>3436</v>
      </c>
      <c r="J9" s="201">
        <f>864+1335+1352+1149+1213+1048+1153</f>
        <v>8114</v>
      </c>
      <c r="K9" s="210" t="s">
        <v>313</v>
      </c>
    </row>
    <row r="10" spans="1:12" s="203" customFormat="1" ht="20.25" customHeight="1" x14ac:dyDescent="0.45">
      <c r="A10" s="202"/>
      <c r="B10" s="207" t="s">
        <v>312</v>
      </c>
      <c r="C10" s="202"/>
      <c r="D10" s="202"/>
      <c r="E10" s="206">
        <v>58678356</v>
      </c>
      <c r="F10" s="209">
        <v>140286224</v>
      </c>
      <c r="G10" s="205">
        <v>147558178</v>
      </c>
      <c r="H10" s="205">
        <v>80180125</v>
      </c>
      <c r="I10" s="206">
        <v>77770583</v>
      </c>
      <c r="J10" s="206">
        <v>130150394</v>
      </c>
      <c r="K10" s="208" t="s">
        <v>311</v>
      </c>
    </row>
    <row r="11" spans="1:12" s="203" customFormat="1" ht="20.25" customHeight="1" x14ac:dyDescent="0.45">
      <c r="A11" s="202"/>
      <c r="B11" s="207" t="s">
        <v>310</v>
      </c>
      <c r="C11" s="202"/>
      <c r="D11" s="202"/>
      <c r="E11" s="206">
        <f>E12+E13+E14+E15+E16+E17+E18+E19+E20+E21+E22</f>
        <v>1101</v>
      </c>
      <c r="F11" s="206">
        <f>F12+F13+F14+F15+F16+F17+F18+F19+F20+F21+F22</f>
        <v>3654</v>
      </c>
      <c r="G11" s="205">
        <f>G12+G13+G14+G15+G16+G17+G18+G19+G20+G21+G22</f>
        <v>3548</v>
      </c>
      <c r="H11" s="205">
        <f>SUM(H12:H22)</f>
        <v>2862</v>
      </c>
      <c r="I11" s="206">
        <f>SUM(I12:I22)</f>
        <v>4202</v>
      </c>
      <c r="J11" s="206">
        <v>10396</v>
      </c>
      <c r="K11" s="204" t="s">
        <v>309</v>
      </c>
    </row>
    <row r="12" spans="1:12" s="203" customFormat="1" ht="20.25" customHeight="1" x14ac:dyDescent="0.45">
      <c r="A12" s="202"/>
      <c r="B12" s="203" t="s">
        <v>308</v>
      </c>
      <c r="C12" s="202"/>
      <c r="D12" s="202"/>
      <c r="E12" s="201">
        <v>421</v>
      </c>
      <c r="F12" s="200">
        <v>814</v>
      </c>
      <c r="G12" s="199">
        <v>824</v>
      </c>
      <c r="H12" s="199">
        <v>650</v>
      </c>
      <c r="I12" s="206">
        <v>402</v>
      </c>
      <c r="J12" s="206">
        <v>2185</v>
      </c>
      <c r="K12" s="198" t="s">
        <v>307</v>
      </c>
    </row>
    <row r="13" spans="1:12" s="203" customFormat="1" ht="20.25" customHeight="1" x14ac:dyDescent="0.45">
      <c r="A13" s="202"/>
      <c r="B13" s="202" t="s">
        <v>306</v>
      </c>
      <c r="C13" s="202"/>
      <c r="D13" s="202"/>
      <c r="E13" s="201">
        <v>215</v>
      </c>
      <c r="F13" s="200">
        <v>925</v>
      </c>
      <c r="G13" s="199">
        <v>953</v>
      </c>
      <c r="H13" s="199">
        <v>748</v>
      </c>
      <c r="I13" s="201">
        <v>1257</v>
      </c>
      <c r="J13" s="201">
        <v>3074</v>
      </c>
      <c r="K13" s="198" t="s">
        <v>305</v>
      </c>
    </row>
    <row r="14" spans="1:12" s="203" customFormat="1" ht="20.25" customHeight="1" x14ac:dyDescent="0.45">
      <c r="A14" s="202"/>
      <c r="B14" s="202" t="s">
        <v>304</v>
      </c>
      <c r="C14" s="202"/>
      <c r="D14" s="202"/>
      <c r="E14" s="201">
        <v>10</v>
      </c>
      <c r="F14" s="200">
        <v>33</v>
      </c>
      <c r="G14" s="199">
        <v>37</v>
      </c>
      <c r="H14" s="199">
        <v>78</v>
      </c>
      <c r="I14" s="201">
        <v>32</v>
      </c>
      <c r="J14" s="201">
        <v>236</v>
      </c>
      <c r="K14" s="198" t="s">
        <v>303</v>
      </c>
    </row>
    <row r="15" spans="1:12" s="203" customFormat="1" ht="20.25" customHeight="1" x14ac:dyDescent="0.45">
      <c r="A15" s="202"/>
      <c r="B15" s="202" t="s">
        <v>302</v>
      </c>
      <c r="C15" s="202"/>
      <c r="D15" s="202"/>
      <c r="E15" s="201">
        <v>8</v>
      </c>
      <c r="F15" s="200">
        <v>66</v>
      </c>
      <c r="G15" s="199">
        <v>57</v>
      </c>
      <c r="H15" s="199">
        <v>42</v>
      </c>
      <c r="I15" s="201">
        <v>32</v>
      </c>
      <c r="J15" s="201">
        <v>224</v>
      </c>
      <c r="K15" s="198" t="s">
        <v>301</v>
      </c>
    </row>
    <row r="16" spans="1:12" s="203" customFormat="1" ht="20.25" customHeight="1" x14ac:dyDescent="0.45">
      <c r="A16" s="202"/>
      <c r="B16" s="202" t="s">
        <v>300</v>
      </c>
      <c r="C16" s="202"/>
      <c r="D16" s="202"/>
      <c r="E16" s="201">
        <v>15</v>
      </c>
      <c r="F16" s="200">
        <v>51</v>
      </c>
      <c r="G16" s="199">
        <v>60</v>
      </c>
      <c r="H16" s="199">
        <v>83</v>
      </c>
      <c r="I16" s="201">
        <v>99</v>
      </c>
      <c r="J16" s="201">
        <v>423</v>
      </c>
      <c r="K16" s="198" t="s">
        <v>299</v>
      </c>
    </row>
    <row r="17" spans="1:12" s="203" customFormat="1" ht="20.25" customHeight="1" x14ac:dyDescent="0.45">
      <c r="A17" s="202"/>
      <c r="B17" s="202" t="s">
        <v>298</v>
      </c>
      <c r="C17" s="202"/>
      <c r="D17" s="202"/>
      <c r="E17" s="201">
        <v>2</v>
      </c>
      <c r="F17" s="200">
        <v>4</v>
      </c>
      <c r="G17" s="199">
        <v>8</v>
      </c>
      <c r="H17" s="199">
        <v>2</v>
      </c>
      <c r="I17" s="201">
        <v>2</v>
      </c>
      <c r="J17" s="201">
        <v>4</v>
      </c>
      <c r="K17" s="198" t="s">
        <v>297</v>
      </c>
    </row>
    <row r="18" spans="1:12" s="203" customFormat="1" ht="20.25" customHeight="1" x14ac:dyDescent="0.45">
      <c r="A18" s="202"/>
      <c r="B18" s="202" t="s">
        <v>296</v>
      </c>
      <c r="C18" s="202"/>
      <c r="D18" s="202"/>
      <c r="E18" s="201">
        <v>23</v>
      </c>
      <c r="F18" s="200">
        <v>79</v>
      </c>
      <c r="G18" s="199">
        <v>215</v>
      </c>
      <c r="H18" s="199">
        <v>307</v>
      </c>
      <c r="I18" s="201">
        <v>256</v>
      </c>
      <c r="J18" s="201">
        <v>564</v>
      </c>
      <c r="K18" s="198" t="s">
        <v>295</v>
      </c>
    </row>
    <row r="19" spans="1:12" s="203" customFormat="1" ht="20.25" customHeight="1" x14ac:dyDescent="0.45">
      <c r="A19" s="202"/>
      <c r="B19" s="202" t="s">
        <v>294</v>
      </c>
      <c r="C19" s="202"/>
      <c r="D19" s="202"/>
      <c r="E19" s="201">
        <v>6</v>
      </c>
      <c r="F19" s="200">
        <v>26</v>
      </c>
      <c r="G19" s="199">
        <v>27</v>
      </c>
      <c r="H19" s="199">
        <v>43</v>
      </c>
      <c r="I19" s="201">
        <v>33</v>
      </c>
      <c r="J19" s="201">
        <v>88</v>
      </c>
      <c r="K19" s="198" t="s">
        <v>293</v>
      </c>
    </row>
    <row r="20" spans="1:12" s="203" customFormat="1" ht="20.25" customHeight="1" x14ac:dyDescent="0.45">
      <c r="A20" s="202"/>
      <c r="B20" s="202" t="s">
        <v>292</v>
      </c>
      <c r="C20" s="202"/>
      <c r="D20" s="202"/>
      <c r="E20" s="201">
        <v>22</v>
      </c>
      <c r="F20" s="200">
        <v>61</v>
      </c>
      <c r="G20" s="199">
        <v>47</v>
      </c>
      <c r="H20" s="199">
        <v>42</v>
      </c>
      <c r="I20" s="201">
        <v>37</v>
      </c>
      <c r="J20" s="201">
        <v>125</v>
      </c>
      <c r="K20" s="198" t="s">
        <v>291</v>
      </c>
    </row>
    <row r="21" spans="1:12" s="203" customFormat="1" ht="20.25" customHeight="1" x14ac:dyDescent="0.45">
      <c r="A21" s="202"/>
      <c r="B21" s="202" t="s">
        <v>290</v>
      </c>
      <c r="C21" s="202"/>
      <c r="D21" s="202"/>
      <c r="E21" s="201">
        <v>49</v>
      </c>
      <c r="F21" s="200">
        <v>77</v>
      </c>
      <c r="G21" s="199">
        <v>126</v>
      </c>
      <c r="H21" s="199">
        <v>91</v>
      </c>
      <c r="I21" s="201">
        <v>123</v>
      </c>
      <c r="J21" s="201">
        <v>311</v>
      </c>
      <c r="K21" s="198" t="s">
        <v>289</v>
      </c>
    </row>
    <row r="22" spans="1:12" s="203" customFormat="1" ht="20.25" customHeight="1" x14ac:dyDescent="0.45">
      <c r="A22" s="202"/>
      <c r="B22" s="202" t="s">
        <v>288</v>
      </c>
      <c r="C22" s="202"/>
      <c r="D22" s="202"/>
      <c r="E22" s="201">
        <v>330</v>
      </c>
      <c r="F22" s="201">
        <v>1518</v>
      </c>
      <c r="G22" s="199">
        <v>1194</v>
      </c>
      <c r="H22" s="199">
        <v>776</v>
      </c>
      <c r="I22" s="201">
        <f>1685+244</f>
        <v>1929</v>
      </c>
      <c r="J22" s="201">
        <v>3162</v>
      </c>
      <c r="K22" s="198" t="s">
        <v>287</v>
      </c>
    </row>
    <row r="23" spans="1:12" s="192" customFormat="1" ht="3" customHeight="1" x14ac:dyDescent="0.45">
      <c r="A23" s="197"/>
      <c r="B23" s="197"/>
      <c r="C23" s="197"/>
      <c r="D23" s="197"/>
      <c r="E23" s="196"/>
      <c r="F23" s="196"/>
      <c r="G23" s="196"/>
      <c r="H23" s="195"/>
      <c r="I23" s="196"/>
      <c r="J23" s="196"/>
      <c r="K23" s="194"/>
      <c r="L23" s="70"/>
    </row>
    <row r="24" spans="1:12" s="192" customFormat="1" ht="3" customHeight="1" x14ac:dyDescent="0.45">
      <c r="A24" s="70"/>
      <c r="B24" s="70"/>
      <c r="C24" s="70"/>
      <c r="D24" s="70"/>
      <c r="E24" s="193"/>
      <c r="F24" s="193"/>
      <c r="G24" s="193"/>
      <c r="H24" s="193"/>
      <c r="I24" s="193"/>
      <c r="J24" s="193"/>
      <c r="K24" s="70"/>
      <c r="L24" s="70"/>
    </row>
    <row r="25" spans="1:12" s="4" customFormat="1" ht="24" customHeight="1" x14ac:dyDescent="0.45">
      <c r="B25" s="4" t="s">
        <v>286</v>
      </c>
      <c r="J25" s="294"/>
    </row>
    <row r="26" spans="1:12" s="4" customFormat="1" ht="19.5" x14ac:dyDescent="0.45">
      <c r="B26" s="4" t="s">
        <v>285</v>
      </c>
    </row>
    <row r="27" spans="1:12" s="192" customFormat="1" ht="18.75" x14ac:dyDescent="0.45"/>
    <row r="28" spans="1:12" s="4" customFormat="1" ht="19.5" x14ac:dyDescent="0.45"/>
    <row r="29" spans="1:12" s="4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zoomScaleNormal="100" workbookViewId="0">
      <selection activeCell="A5" sqref="A5:B28"/>
    </sheetView>
  </sheetViews>
  <sheetFormatPr defaultColWidth="8" defaultRowHeight="21" x14ac:dyDescent="0.45"/>
  <cols>
    <col min="1" max="1" width="60.7109375" style="219" customWidth="1"/>
    <col min="2" max="2" width="17.85546875" style="219" customWidth="1"/>
    <col min="3" max="16384" width="8" style="219"/>
  </cols>
  <sheetData>
    <row r="1" spans="1:2" ht="23.25" x14ac:dyDescent="0.5">
      <c r="A1" s="249" t="s">
        <v>365</v>
      </c>
    </row>
    <row r="2" spans="1:2" x14ac:dyDescent="0.45">
      <c r="A2" s="219" t="s">
        <v>364</v>
      </c>
    </row>
    <row r="3" spans="1:2" ht="19.5" customHeight="1" x14ac:dyDescent="0.45">
      <c r="A3" s="248" t="s">
        <v>363</v>
      </c>
      <c r="B3" s="247" t="s">
        <v>224</v>
      </c>
    </row>
    <row r="4" spans="1:2" s="244" customFormat="1" ht="20.100000000000001" customHeight="1" x14ac:dyDescent="0.45">
      <c r="A4" s="246" t="s">
        <v>362</v>
      </c>
      <c r="B4" s="245" t="s">
        <v>223</v>
      </c>
    </row>
    <row r="5" spans="1:2" s="240" customFormat="1" ht="24.95" customHeight="1" x14ac:dyDescent="0.45">
      <c r="A5" s="243" t="s">
        <v>361</v>
      </c>
      <c r="B5" s="242">
        <f>SUM(B7,B29)</f>
        <v>1327115</v>
      </c>
    </row>
    <row r="6" spans="1:2" s="240" customFormat="1" ht="20.100000000000001" customHeight="1" x14ac:dyDescent="0.45">
      <c r="A6" s="241" t="s">
        <v>360</v>
      </c>
      <c r="B6" s="230"/>
    </row>
    <row r="7" spans="1:2" s="238" customFormat="1" ht="20.100000000000001" customHeight="1" x14ac:dyDescent="0.45">
      <c r="A7" s="235" t="s">
        <v>359</v>
      </c>
      <c r="B7" s="239">
        <f>SUM(B9:B14,B18:B28)</f>
        <v>1269710</v>
      </c>
    </row>
    <row r="8" spans="1:2" s="238" customFormat="1" ht="20.100000000000001" customHeight="1" x14ac:dyDescent="0.45">
      <c r="A8" s="233" t="s">
        <v>358</v>
      </c>
      <c r="B8" s="232"/>
    </row>
    <row r="9" spans="1:2" ht="18.95" customHeight="1" x14ac:dyDescent="0.45">
      <c r="A9" s="237" t="s">
        <v>357</v>
      </c>
      <c r="B9" s="236">
        <v>225024</v>
      </c>
    </row>
    <row r="10" spans="1:2" ht="18.95" customHeight="1" x14ac:dyDescent="0.45">
      <c r="A10" s="237" t="s">
        <v>356</v>
      </c>
      <c r="B10" s="236">
        <v>9366</v>
      </c>
    </row>
    <row r="11" spans="1:2" ht="18.95" customHeight="1" x14ac:dyDescent="0.45">
      <c r="A11" s="237" t="s">
        <v>355</v>
      </c>
      <c r="B11" s="236">
        <v>236647</v>
      </c>
    </row>
    <row r="12" spans="1:2" ht="18.95" customHeight="1" x14ac:dyDescent="0.45">
      <c r="A12" s="237" t="s">
        <v>354</v>
      </c>
      <c r="B12" s="236">
        <v>13</v>
      </c>
    </row>
    <row r="13" spans="1:2" ht="18.95" customHeight="1" x14ac:dyDescent="0.45">
      <c r="A13" s="237" t="s">
        <v>353</v>
      </c>
      <c r="B13" s="236">
        <v>0</v>
      </c>
    </row>
    <row r="14" spans="1:2" ht="18.95" customHeight="1" x14ac:dyDescent="0.45">
      <c r="A14" s="237" t="s">
        <v>352</v>
      </c>
      <c r="B14" s="236">
        <v>134</v>
      </c>
    </row>
    <row r="15" spans="1:2" ht="18.95" customHeight="1" x14ac:dyDescent="0.45">
      <c r="A15" s="237" t="s">
        <v>351</v>
      </c>
      <c r="B15" s="236">
        <v>7</v>
      </c>
    </row>
    <row r="16" spans="1:2" ht="18.95" customHeight="1" x14ac:dyDescent="0.45">
      <c r="A16" s="237" t="s">
        <v>350</v>
      </c>
      <c r="B16" s="236">
        <v>127</v>
      </c>
    </row>
    <row r="17" spans="1:2" ht="18.95" customHeight="1" x14ac:dyDescent="0.45">
      <c r="A17" s="237" t="s">
        <v>349</v>
      </c>
      <c r="B17" s="236">
        <v>0</v>
      </c>
    </row>
    <row r="18" spans="1:2" ht="18.95" customHeight="1" x14ac:dyDescent="0.45">
      <c r="A18" s="237" t="s">
        <v>348</v>
      </c>
      <c r="B18" s="236">
        <v>0</v>
      </c>
    </row>
    <row r="19" spans="1:2" ht="18.95" customHeight="1" x14ac:dyDescent="0.45">
      <c r="A19" s="237" t="s">
        <v>347</v>
      </c>
      <c r="B19" s="236">
        <v>765</v>
      </c>
    </row>
    <row r="20" spans="1:2" ht="18.95" customHeight="1" x14ac:dyDescent="0.45">
      <c r="A20" s="237" t="s">
        <v>346</v>
      </c>
      <c r="B20" s="236">
        <v>0</v>
      </c>
    </row>
    <row r="21" spans="1:2" ht="18.95" customHeight="1" x14ac:dyDescent="0.45">
      <c r="A21" s="237" t="s">
        <v>345</v>
      </c>
      <c r="B21" s="236">
        <v>0</v>
      </c>
    </row>
    <row r="22" spans="1:2" ht="18.95" customHeight="1" x14ac:dyDescent="0.45">
      <c r="A22" s="225" t="s">
        <v>344</v>
      </c>
      <c r="B22" s="236">
        <v>0</v>
      </c>
    </row>
    <row r="23" spans="1:2" ht="18.95" customHeight="1" x14ac:dyDescent="0.45">
      <c r="A23" s="230" t="s">
        <v>343</v>
      </c>
      <c r="B23" s="236">
        <v>713299</v>
      </c>
    </row>
    <row r="24" spans="1:2" ht="18.95" customHeight="1" x14ac:dyDescent="0.45">
      <c r="A24" s="225" t="s">
        <v>342</v>
      </c>
      <c r="B24" s="236">
        <v>35536</v>
      </c>
    </row>
    <row r="25" spans="1:2" ht="18.95" customHeight="1" x14ac:dyDescent="0.45">
      <c r="A25" s="225" t="s">
        <v>341</v>
      </c>
      <c r="B25" s="236">
        <v>401</v>
      </c>
    </row>
    <row r="26" spans="1:2" ht="18.95" customHeight="1" x14ac:dyDescent="0.45">
      <c r="A26" s="225" t="s">
        <v>340</v>
      </c>
      <c r="B26" s="236">
        <v>45528</v>
      </c>
    </row>
    <row r="27" spans="1:2" ht="18.95" customHeight="1" x14ac:dyDescent="0.45">
      <c r="A27" s="225" t="s">
        <v>339</v>
      </c>
      <c r="B27" s="236">
        <v>696</v>
      </c>
    </row>
    <row r="28" spans="1:2" ht="18.95" customHeight="1" x14ac:dyDescent="0.45">
      <c r="A28" s="225" t="s">
        <v>338</v>
      </c>
      <c r="B28" s="236">
        <v>2301</v>
      </c>
    </row>
    <row r="29" spans="1:2" s="222" customFormat="1" ht="20.100000000000001" customHeight="1" x14ac:dyDescent="0.45">
      <c r="A29" s="235" t="s">
        <v>337</v>
      </c>
      <c r="B29" s="234">
        <f>SUM(B31,B35,B38)</f>
        <v>57405</v>
      </c>
    </row>
    <row r="30" spans="1:2" s="222" customFormat="1" ht="20.100000000000001" customHeight="1" x14ac:dyDescent="0.45">
      <c r="A30" s="233" t="s">
        <v>336</v>
      </c>
      <c r="B30" s="232"/>
    </row>
    <row r="31" spans="1:2" s="222" customFormat="1" ht="20.100000000000001" customHeight="1" x14ac:dyDescent="0.45">
      <c r="A31" s="231" t="s">
        <v>335</v>
      </c>
      <c r="B31" s="228">
        <v>6060</v>
      </c>
    </row>
    <row r="32" spans="1:2" ht="18.95" customHeight="1" x14ac:dyDescent="0.45">
      <c r="A32" s="227" t="s">
        <v>334</v>
      </c>
      <c r="B32" s="226">
        <v>3478</v>
      </c>
    </row>
    <row r="33" spans="1:2" ht="18.95" customHeight="1" x14ac:dyDescent="0.45">
      <c r="A33" s="225" t="s">
        <v>333</v>
      </c>
      <c r="B33" s="226">
        <v>2193</v>
      </c>
    </row>
    <row r="34" spans="1:2" ht="18.95" customHeight="1" x14ac:dyDescent="0.45">
      <c r="A34" s="225" t="s">
        <v>332</v>
      </c>
      <c r="B34" s="226">
        <v>389</v>
      </c>
    </row>
    <row r="35" spans="1:2" ht="18.95" customHeight="1" x14ac:dyDescent="0.45">
      <c r="A35" s="229" t="s">
        <v>331</v>
      </c>
      <c r="B35" s="228">
        <v>51330</v>
      </c>
    </row>
    <row r="36" spans="1:2" ht="18.95" customHeight="1" x14ac:dyDescent="0.45">
      <c r="A36" s="227" t="s">
        <v>330</v>
      </c>
      <c r="B36" s="226">
        <v>6608</v>
      </c>
    </row>
    <row r="37" spans="1:2" ht="18.95" customHeight="1" x14ac:dyDescent="0.45">
      <c r="A37" s="225" t="s">
        <v>329</v>
      </c>
      <c r="B37" s="226">
        <v>44722</v>
      </c>
    </row>
    <row r="38" spans="1:2" ht="18.95" customHeight="1" x14ac:dyDescent="0.45">
      <c r="A38" s="224" t="s">
        <v>328</v>
      </c>
      <c r="B38" s="223">
        <v>15</v>
      </c>
    </row>
    <row r="39" spans="1:2" ht="18.95" customHeight="1" x14ac:dyDescent="0.45">
      <c r="A39" s="221" t="s">
        <v>327</v>
      </c>
    </row>
    <row r="40" spans="1:2" ht="18.95" customHeight="1" x14ac:dyDescent="0.45">
      <c r="A40" s="220"/>
    </row>
    <row r="41" spans="1:2" ht="18.95" customHeight="1" x14ac:dyDescent="0.45"/>
    <row r="42" spans="1:2" ht="18.95" customHeight="1" x14ac:dyDescent="0.45"/>
    <row r="43" spans="1:2" ht="18.95" customHeight="1" x14ac:dyDescent="0.45"/>
    <row r="44" spans="1:2" ht="18.95" customHeight="1" x14ac:dyDescent="0.45"/>
    <row r="45" spans="1:2" s="222" customFormat="1" ht="20.100000000000001" customHeight="1" x14ac:dyDescent="0.45">
      <c r="A45" s="219"/>
      <c r="B45" s="219"/>
    </row>
    <row r="46" spans="1:2" ht="18.95" customHeight="1" x14ac:dyDescent="0.45"/>
    <row r="47" spans="1:2" ht="18.95" customHeight="1" x14ac:dyDescent="0.45"/>
    <row r="48" spans="1:2" ht="18.95" customHeight="1" x14ac:dyDescent="0.45"/>
    <row r="49" spans="1:2" ht="18.95" customHeight="1" x14ac:dyDescent="0.45"/>
    <row r="50" spans="1:2" ht="18.95" customHeight="1" x14ac:dyDescent="0.45"/>
    <row r="51" spans="1:2" ht="18.95" customHeight="1" x14ac:dyDescent="0.45"/>
    <row r="52" spans="1:2" s="222" customFormat="1" x14ac:dyDescent="0.45">
      <c r="A52" s="219"/>
      <c r="B52" s="219"/>
    </row>
  </sheetData>
  <printOptions verticalCentered="1"/>
  <pageMargins left="0.78740157480314965" right="0.78740157480314965" top="0.15748031496062992" bottom="0.15748031496062992" header="0.15748031496062992" footer="0.15748031496062992"/>
  <pageSetup paperSize="9" scale="8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T-15.1พ.ศ.  2561</vt:lpstr>
      <vt:lpstr>T-15.2พ.ศ. 2561</vt:lpstr>
      <vt:lpstr>T-15.3พ.ศ. 2561</vt:lpstr>
      <vt:lpstr>T-15.4พ.ศ.2559 </vt:lpstr>
      <vt:lpstr>T-15.5 พ.ศ.2559</vt:lpstr>
      <vt:lpstr>T-15.6 2561</vt:lpstr>
      <vt:lpstr>T-15.7 2561</vt:lpstr>
      <vt:lpstr>   </vt:lpstr>
      <vt:lpstr>'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2</cp:lastModifiedBy>
  <cp:lastPrinted>2019-09-24T08:20:34Z</cp:lastPrinted>
  <dcterms:created xsi:type="dcterms:W3CDTF">2017-07-18T09:50:40Z</dcterms:created>
  <dcterms:modified xsi:type="dcterms:W3CDTF">2019-09-24T08:23:57Z</dcterms:modified>
</cp:coreProperties>
</file>