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\Desktop\กลุ่มวิชาการสถิติ\"/>
    </mc:Choice>
  </mc:AlternateContent>
  <bookViews>
    <workbookView xWindow="0" yWindow="0" windowWidth="12510" windowHeight="7350" tabRatio="601" firstSheet="8" activeTab="10"/>
  </bookViews>
  <sheets>
    <sheet name="ตารางที่1ไตรมาส 3พ.ศ.2561" sheetId="25" r:id="rId1"/>
    <sheet name="ตารางที่1ไตรมาส  3พ.ศ.2561" sheetId="26" r:id="rId2"/>
    <sheet name="ตารางที่2ไตรมาส 3 พ.ศ.2561" sheetId="23" r:id="rId3"/>
    <sheet name="ตารางที่2ไตรมาส 3 พ.ศ.2561 " sheetId="24" r:id="rId4"/>
    <sheet name="ตารางที่3ไตรมาส 3พ.ศ.  2561 " sheetId="21" r:id="rId5"/>
    <sheet name="ตารางที่3ไตรมาส 3พ.ศ. 2561" sheetId="22" r:id="rId6"/>
    <sheet name="ตารางที่4ไตรมาส 3 พ.ศ. 2561 " sheetId="19" r:id="rId7"/>
    <sheet name="ตารางที่4ไตรมาส 3 พ.ศ. 2561" sheetId="20" r:id="rId8"/>
    <sheet name="ตารางที่5ไตรมาส3 พ.ศ.2561 " sheetId="17" r:id="rId9"/>
    <sheet name="ตารางที่5ไตรมาส3 พ.ศ.2561" sheetId="18" r:id="rId10"/>
    <sheet name="ตารางที่6ไตรมาส 3 พ.ศ. 2561" sheetId="15" r:id="rId11"/>
    <sheet name="ตารางที่6ไตรมาส 3 พ.ศ.  2561" sheetId="16" r:id="rId12"/>
    <sheet name="ตารางที่7ไตรมาส 3 พ.ศ. 2561 " sheetId="13" r:id="rId13"/>
    <sheet name="ตารางที่7ไตรมาส 3 พ.ศ. 2561" sheetId="14" r:id="rId14"/>
    <sheet name="Sheet1" sheetId="34" r:id="rId15"/>
  </sheets>
  <definedNames>
    <definedName name="OLE_LINK1" localSheetId="2">'ตารางที่2ไตรมาส 3 พ.ศ.2561'!#REF!</definedName>
    <definedName name="OLE_LINK1" localSheetId="3">'ตารางที่2ไตรมาส 3 พ.ศ.2561 '!#REF!</definedName>
  </definedNames>
  <calcPr calcId="162913"/>
</workbook>
</file>

<file path=xl/calcChain.xml><?xml version="1.0" encoding="utf-8"?>
<calcChain xmlns="http://schemas.openxmlformats.org/spreadsheetml/2006/main">
  <c r="B19" i="17" l="1"/>
  <c r="B21" i="17"/>
  <c r="D21" i="17"/>
  <c r="C21" i="17"/>
  <c r="H11" i="14"/>
  <c r="G11" i="14"/>
  <c r="G12" i="14"/>
  <c r="I9" i="14"/>
  <c r="H9" i="14"/>
  <c r="G9" i="14"/>
  <c r="M10" i="14"/>
  <c r="D37" i="14"/>
  <c r="C37" i="14"/>
  <c r="B37" i="14"/>
  <c r="D35" i="14"/>
  <c r="C35" i="14"/>
  <c r="B35" i="14"/>
  <c r="D34" i="14"/>
  <c r="C34" i="14"/>
  <c r="B34" i="14"/>
  <c r="D33" i="14"/>
  <c r="C33" i="14"/>
  <c r="B33" i="14"/>
  <c r="D30" i="14"/>
  <c r="C30" i="14"/>
  <c r="B30" i="14"/>
  <c r="D29" i="14"/>
  <c r="C29" i="14"/>
  <c r="B29" i="14"/>
  <c r="D27" i="14"/>
  <c r="C27" i="14"/>
  <c r="B27" i="14"/>
  <c r="D26" i="14"/>
  <c r="C26" i="14"/>
  <c r="B26" i="14"/>
  <c r="D25" i="14"/>
  <c r="C25" i="14"/>
  <c r="B25" i="14"/>
  <c r="D24" i="14"/>
  <c r="C24" i="14"/>
  <c r="B24" i="14"/>
  <c r="D22" i="14"/>
  <c r="C22" i="14"/>
  <c r="B22" i="14"/>
  <c r="D15" i="14"/>
  <c r="D32" i="14" s="1"/>
  <c r="C15" i="14"/>
  <c r="C32" i="14" s="1"/>
  <c r="B15" i="14"/>
  <c r="B32" i="14" s="1"/>
  <c r="D11" i="14"/>
  <c r="D28" i="14" s="1"/>
  <c r="C11" i="14"/>
  <c r="C28" i="14" s="1"/>
  <c r="B11" i="14"/>
  <c r="B28" i="14" s="1"/>
  <c r="B22" i="13"/>
  <c r="B26" i="13"/>
  <c r="D37" i="13"/>
  <c r="C37" i="13"/>
  <c r="B37" i="13"/>
  <c r="D25" i="16"/>
  <c r="C25" i="16"/>
  <c r="B25" i="16"/>
  <c r="D24" i="16"/>
  <c r="C24" i="16"/>
  <c r="B24" i="16"/>
  <c r="D23" i="16"/>
  <c r="C23" i="16"/>
  <c r="B23" i="16"/>
  <c r="D22" i="16"/>
  <c r="C22" i="16"/>
  <c r="B22" i="16"/>
  <c r="D21" i="16"/>
  <c r="C21" i="16"/>
  <c r="B21" i="16"/>
  <c r="D20" i="16"/>
  <c r="C20" i="16"/>
  <c r="B20" i="16"/>
  <c r="D19" i="16"/>
  <c r="C19" i="16"/>
  <c r="B19" i="16"/>
  <c r="D18" i="16"/>
  <c r="C18" i="16"/>
  <c r="B18" i="16"/>
  <c r="D16" i="16"/>
  <c r="C16" i="16"/>
  <c r="B16" i="16"/>
  <c r="D24" i="15"/>
  <c r="C19" i="15"/>
  <c r="B22" i="15"/>
  <c r="B16" i="15"/>
  <c r="D20" i="18"/>
  <c r="C20" i="18"/>
  <c r="B20" i="18"/>
  <c r="D19" i="18"/>
  <c r="C19" i="18"/>
  <c r="B19" i="18"/>
  <c r="D18" i="18"/>
  <c r="C18" i="18"/>
  <c r="B18" i="18"/>
  <c r="D17" i="18"/>
  <c r="C17" i="18"/>
  <c r="B17" i="18"/>
  <c r="D16" i="18"/>
  <c r="C16" i="18"/>
  <c r="B16" i="18"/>
  <c r="D14" i="18"/>
  <c r="C14" i="18"/>
  <c r="B14" i="18"/>
  <c r="B20" i="17"/>
  <c r="D16" i="17"/>
  <c r="D17" i="17"/>
  <c r="B18" i="17"/>
  <c r="D50" i="20"/>
  <c r="C50" i="20"/>
  <c r="B50" i="20"/>
  <c r="D49" i="20"/>
  <c r="C49" i="20"/>
  <c r="B49" i="20"/>
  <c r="D48" i="20"/>
  <c r="C48" i="20"/>
  <c r="B48" i="20"/>
  <c r="D47" i="20"/>
  <c r="C47" i="20"/>
  <c r="B47" i="20"/>
  <c r="D46" i="20"/>
  <c r="C46" i="20"/>
  <c r="B46" i="20"/>
  <c r="D45" i="20"/>
  <c r="C45" i="20"/>
  <c r="B45" i="20"/>
  <c r="D44" i="20"/>
  <c r="C44" i="20"/>
  <c r="B44" i="20"/>
  <c r="D43" i="20"/>
  <c r="C43" i="20"/>
  <c r="B43" i="20"/>
  <c r="C42" i="20"/>
  <c r="B42" i="20"/>
  <c r="D41" i="20"/>
  <c r="C41" i="20"/>
  <c r="B41" i="20"/>
  <c r="D40" i="20"/>
  <c r="C40" i="20"/>
  <c r="B40" i="20"/>
  <c r="D39" i="20"/>
  <c r="C39" i="20"/>
  <c r="B39" i="20"/>
  <c r="D38" i="20"/>
  <c r="C38" i="20"/>
  <c r="B38" i="20"/>
  <c r="D37" i="20"/>
  <c r="C37" i="20"/>
  <c r="B37" i="20"/>
  <c r="D36" i="20"/>
  <c r="C36" i="20"/>
  <c r="B36" i="20"/>
  <c r="D35" i="20"/>
  <c r="C35" i="20"/>
  <c r="B35" i="20"/>
  <c r="C34" i="20"/>
  <c r="B34" i="20"/>
  <c r="D33" i="20"/>
  <c r="C33" i="20"/>
  <c r="B33" i="20"/>
  <c r="D31" i="20"/>
  <c r="C31" i="20"/>
  <c r="B31" i="20"/>
  <c r="B42" i="19"/>
  <c r="C38" i="19"/>
  <c r="B49" i="19"/>
  <c r="D40" i="22"/>
  <c r="C40" i="22"/>
  <c r="B40" i="22"/>
  <c r="D38" i="22"/>
  <c r="C38" i="22"/>
  <c r="B38" i="22"/>
  <c r="D36" i="22"/>
  <c r="C36" i="22"/>
  <c r="B36" i="22"/>
  <c r="D34" i="22"/>
  <c r="C34" i="22"/>
  <c r="B34" i="22"/>
  <c r="D32" i="22"/>
  <c r="C32" i="22"/>
  <c r="B32" i="22"/>
  <c r="D31" i="22"/>
  <c r="C31" i="22"/>
  <c r="B31" i="22"/>
  <c r="D30" i="22"/>
  <c r="C30" i="22"/>
  <c r="B30" i="22"/>
  <c r="D28" i="22"/>
  <c r="C28" i="22"/>
  <c r="B28" i="22"/>
  <c r="D27" i="22"/>
  <c r="C27" i="22"/>
  <c r="B27" i="22"/>
  <c r="D24" i="22"/>
  <c r="C24" i="22"/>
  <c r="B24" i="22"/>
  <c r="B28" i="21"/>
  <c r="D37" i="24"/>
  <c r="C37" i="24"/>
  <c r="B37" i="24"/>
  <c r="D35" i="24"/>
  <c r="C35" i="24"/>
  <c r="B35" i="24"/>
  <c r="D34" i="24"/>
  <c r="C34" i="24"/>
  <c r="B34" i="24"/>
  <c r="D33" i="24"/>
  <c r="C33" i="24"/>
  <c r="B33" i="24"/>
  <c r="D30" i="24"/>
  <c r="C30" i="24"/>
  <c r="B30" i="24"/>
  <c r="D29" i="24"/>
  <c r="C29" i="24"/>
  <c r="B29" i="24"/>
  <c r="D27" i="24"/>
  <c r="C27" i="24"/>
  <c r="B27" i="24"/>
  <c r="D26" i="24"/>
  <c r="C26" i="24"/>
  <c r="B26" i="24"/>
  <c r="D25" i="24"/>
  <c r="C25" i="24"/>
  <c r="B25" i="24"/>
  <c r="D24" i="24"/>
  <c r="C24" i="24"/>
  <c r="B24" i="24"/>
  <c r="D22" i="24"/>
  <c r="C22" i="24"/>
  <c r="B22" i="24"/>
  <c r="D15" i="24"/>
  <c r="D32" i="24" s="1"/>
  <c r="C15" i="24"/>
  <c r="C32" i="24" s="1"/>
  <c r="B15" i="24"/>
  <c r="B32" i="24" s="1"/>
  <c r="D11" i="24"/>
  <c r="D28" i="24" s="1"/>
  <c r="C11" i="24"/>
  <c r="C28" i="24" s="1"/>
  <c r="B11" i="24"/>
  <c r="B28" i="24" s="1"/>
  <c r="B27" i="23"/>
  <c r="C25" i="23"/>
  <c r="C37" i="23"/>
  <c r="B37" i="23"/>
  <c r="C27" i="23"/>
  <c r="B23" i="23"/>
  <c r="B24" i="23"/>
  <c r="D28" i="26"/>
  <c r="C28" i="26"/>
  <c r="B28" i="26"/>
  <c r="D27" i="26"/>
  <c r="C27" i="26"/>
  <c r="B27" i="26"/>
  <c r="D26" i="26"/>
  <c r="C26" i="26"/>
  <c r="B26" i="26"/>
  <c r="D25" i="26"/>
  <c r="C25" i="26"/>
  <c r="B25" i="26"/>
  <c r="D24" i="26"/>
  <c r="C24" i="26"/>
  <c r="B24" i="26"/>
  <c r="D23" i="26"/>
  <c r="C23" i="26"/>
  <c r="B23" i="26"/>
  <c r="D22" i="26"/>
  <c r="C22" i="26"/>
  <c r="B22" i="26"/>
  <c r="D21" i="26"/>
  <c r="C21" i="26"/>
  <c r="B21" i="26"/>
  <c r="D20" i="26"/>
  <c r="C20" i="26"/>
  <c r="B20" i="26"/>
  <c r="C15" i="23"/>
  <c r="D15" i="23"/>
  <c r="B15" i="23"/>
  <c r="B32" i="23" s="1"/>
  <c r="C11" i="23"/>
  <c r="D11" i="23"/>
  <c r="B11" i="23"/>
  <c r="B28" i="23" s="1"/>
  <c r="B15" i="13"/>
  <c r="B32" i="13" s="1"/>
  <c r="D15" i="13"/>
  <c r="C15" i="13"/>
  <c r="C11" i="13"/>
  <c r="D11" i="13"/>
  <c r="B11" i="13"/>
  <c r="B20" i="25"/>
  <c r="C20" i="25"/>
  <c r="D20" i="25"/>
  <c r="B21" i="25"/>
  <c r="C21" i="25"/>
  <c r="D21" i="25"/>
  <c r="B22" i="25"/>
  <c r="C22" i="25"/>
  <c r="D22" i="25"/>
  <c r="B23" i="25"/>
  <c r="C23" i="25"/>
  <c r="D23" i="25"/>
  <c r="B24" i="25"/>
  <c r="C24" i="25"/>
  <c r="D24" i="25"/>
  <c r="B25" i="25"/>
  <c r="C25" i="25"/>
  <c r="D25" i="25"/>
  <c r="B26" i="25"/>
  <c r="C26" i="25"/>
  <c r="D26" i="25"/>
  <c r="B27" i="25"/>
  <c r="C27" i="25"/>
  <c r="D27" i="25"/>
  <c r="B28" i="25"/>
  <c r="C28" i="25"/>
  <c r="D28" i="25"/>
  <c r="B22" i="23"/>
  <c r="C22" i="23"/>
  <c r="D22" i="23"/>
  <c r="C24" i="23"/>
  <c r="D24" i="23"/>
  <c r="B25" i="23"/>
  <c r="D25" i="23"/>
  <c r="B26" i="23"/>
  <c r="C26" i="23"/>
  <c r="D26" i="23"/>
  <c r="D27" i="23"/>
  <c r="C28" i="23"/>
  <c r="D28" i="23"/>
  <c r="B29" i="23"/>
  <c r="C29" i="23"/>
  <c r="D29" i="23"/>
  <c r="B30" i="23"/>
  <c r="C30" i="23"/>
  <c r="D30" i="23"/>
  <c r="C32" i="23"/>
  <c r="D32" i="23"/>
  <c r="B33" i="23"/>
  <c r="C33" i="23"/>
  <c r="D33" i="23"/>
  <c r="B34" i="23"/>
  <c r="C34" i="23"/>
  <c r="D34" i="23"/>
  <c r="B35" i="23"/>
  <c r="C35" i="23"/>
  <c r="D35" i="23"/>
  <c r="D37" i="23"/>
  <c r="D27" i="21"/>
  <c r="C36" i="21"/>
  <c r="D30" i="21"/>
  <c r="B24" i="21"/>
  <c r="C24" i="21"/>
  <c r="D24" i="21"/>
  <c r="B27" i="21"/>
  <c r="C27" i="21"/>
  <c r="C28" i="21"/>
  <c r="D28" i="21"/>
  <c r="B30" i="21"/>
  <c r="C30" i="21"/>
  <c r="B31" i="21"/>
  <c r="C31" i="21"/>
  <c r="D31" i="21"/>
  <c r="B32" i="21"/>
  <c r="C32" i="21"/>
  <c r="D32" i="21"/>
  <c r="B34" i="21"/>
  <c r="C34" i="21"/>
  <c r="D34" i="21"/>
  <c r="B36" i="21"/>
  <c r="D36" i="21"/>
  <c r="B38" i="21"/>
  <c r="C38" i="21"/>
  <c r="D38" i="21"/>
  <c r="B40" i="21"/>
  <c r="C40" i="21"/>
  <c r="D40" i="21"/>
  <c r="B36" i="19"/>
  <c r="D39" i="19"/>
  <c r="B47" i="19"/>
  <c r="B41" i="19"/>
  <c r="B37" i="19"/>
  <c r="B31" i="19"/>
  <c r="C31" i="19"/>
  <c r="D31" i="19"/>
  <c r="B33" i="19"/>
  <c r="C33" i="19"/>
  <c r="D33" i="19"/>
  <c r="B34" i="19"/>
  <c r="C34" i="19"/>
  <c r="B35" i="19"/>
  <c r="C35" i="19"/>
  <c r="D35" i="19"/>
  <c r="C36" i="19"/>
  <c r="D36" i="19"/>
  <c r="C37" i="19"/>
  <c r="D37" i="19"/>
  <c r="B38" i="19"/>
  <c r="D38" i="19"/>
  <c r="B39" i="19"/>
  <c r="C39" i="19"/>
  <c r="B40" i="19"/>
  <c r="C40" i="19"/>
  <c r="D40" i="19"/>
  <c r="C41" i="19"/>
  <c r="D41" i="19"/>
  <c r="C42" i="19"/>
  <c r="B43" i="19"/>
  <c r="C43" i="19"/>
  <c r="D43" i="19"/>
  <c r="B44" i="19"/>
  <c r="C44" i="19"/>
  <c r="D44" i="19"/>
  <c r="B45" i="19"/>
  <c r="C45" i="19"/>
  <c r="D45" i="19"/>
  <c r="B46" i="19"/>
  <c r="C46" i="19"/>
  <c r="D46" i="19"/>
  <c r="C47" i="19"/>
  <c r="D47" i="19"/>
  <c r="B48" i="19"/>
  <c r="C48" i="19"/>
  <c r="D48" i="19"/>
  <c r="C49" i="19"/>
  <c r="D49" i="19"/>
  <c r="B50" i="19"/>
  <c r="C50" i="19"/>
  <c r="D50" i="19"/>
  <c r="B14" i="17"/>
  <c r="C14" i="17"/>
  <c r="D14" i="17"/>
  <c r="B16" i="17"/>
  <c r="C16" i="17"/>
  <c r="B17" i="17"/>
  <c r="C17" i="17"/>
  <c r="C18" i="17"/>
  <c r="D18" i="17"/>
  <c r="C19" i="17"/>
  <c r="D19" i="17"/>
  <c r="C20" i="17"/>
  <c r="D20" i="17"/>
  <c r="C16" i="15"/>
  <c r="D16" i="15"/>
  <c r="B18" i="15"/>
  <c r="C18" i="15"/>
  <c r="D18" i="15"/>
  <c r="B19" i="15"/>
  <c r="D19" i="15"/>
  <c r="B20" i="15"/>
  <c r="C20" i="15"/>
  <c r="D20" i="15"/>
  <c r="B21" i="15"/>
  <c r="C21" i="15"/>
  <c r="D21" i="15"/>
  <c r="C22" i="15"/>
  <c r="D22" i="15"/>
  <c r="B23" i="15"/>
  <c r="C23" i="15"/>
  <c r="D23" i="15"/>
  <c r="B24" i="15"/>
  <c r="C24" i="15"/>
  <c r="B25" i="15"/>
  <c r="C25" i="15"/>
  <c r="D25" i="15"/>
  <c r="B27" i="13"/>
  <c r="B28" i="13"/>
  <c r="B24" i="13"/>
  <c r="D27" i="13"/>
  <c r="C29" i="13"/>
  <c r="C27" i="13"/>
  <c r="J9" i="14"/>
  <c r="J11" i="14" s="1"/>
  <c r="K9" i="14"/>
  <c r="K11" i="14" s="1"/>
  <c r="L9" i="14"/>
  <c r="L11" i="14" s="1"/>
  <c r="I11" i="14"/>
  <c r="C22" i="13"/>
  <c r="D22" i="13"/>
  <c r="C24" i="13"/>
  <c r="D24" i="13"/>
  <c r="B25" i="13"/>
  <c r="C25" i="13"/>
  <c r="D25" i="13"/>
  <c r="C26" i="13"/>
  <c r="D26" i="13"/>
  <c r="C28" i="13"/>
  <c r="D28" i="13"/>
  <c r="B29" i="13"/>
  <c r="D29" i="13"/>
  <c r="B30" i="13"/>
  <c r="C30" i="13"/>
  <c r="D30" i="13"/>
  <c r="C32" i="13"/>
  <c r="D32" i="13"/>
  <c r="B33" i="13"/>
  <c r="C33" i="13"/>
  <c r="D33" i="13"/>
  <c r="B34" i="13"/>
  <c r="C34" i="13"/>
  <c r="D34" i="13"/>
  <c r="B35" i="13"/>
  <c r="C35" i="13"/>
  <c r="D35" i="13"/>
</calcChain>
</file>

<file path=xl/sharedStrings.xml><?xml version="1.0" encoding="utf-8"?>
<sst xmlns="http://schemas.openxmlformats.org/spreadsheetml/2006/main" count="604" uniqueCount="119">
  <si>
    <t>รวม</t>
  </si>
  <si>
    <t>ไม่ทราบ</t>
  </si>
  <si>
    <t>ประถมศึกษา</t>
  </si>
  <si>
    <t>ยอดรวม</t>
  </si>
  <si>
    <t>-  0.0  น้อยกว่าร้อยละ 0.1</t>
  </si>
  <si>
    <t>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</si>
  <si>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</si>
  <si>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</si>
  <si>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</si>
  <si>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</si>
  <si>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</si>
  <si>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</si>
  <si>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</si>
  <si>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</si>
  <si>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</si>
  <si>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</si>
  <si>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</si>
  <si>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</si>
  <si>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</si>
  <si>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</si>
  <si>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ร้อยละ</t>
  </si>
  <si>
    <t xml:space="preserve">      5.3  สายวิชาการศึกษา</t>
  </si>
  <si>
    <t xml:space="preserve">      5.2  สายอาชีวศึกษา</t>
  </si>
  <si>
    <t xml:space="preserve">      5.1  สายสามัญ</t>
  </si>
  <si>
    <t>จำนวน</t>
  </si>
  <si>
    <t>หญิง</t>
  </si>
  <si>
    <t>ชาย</t>
  </si>
  <si>
    <t>ระดับการศึกษาที่สำเร็จ</t>
  </si>
  <si>
    <t xml:space="preserve">  ร้อยละผู้มีงานทำ</t>
  </si>
  <si>
    <t xml:space="preserve">  จำนวนผู้มีงานทำ</t>
  </si>
  <si>
    <t>อุดมศึกษา</t>
  </si>
  <si>
    <t>มัธยมปลาย</t>
  </si>
  <si>
    <t>มัธยมต้น</t>
  </si>
  <si>
    <t>ไม่มี/และต่ำกว่าประถม</t>
  </si>
  <si>
    <t>คอลัมน์1</t>
  </si>
  <si>
    <t xml:space="preserve">ตารางที่ 7  จำนวนและร้อยละของผู้มีงานทำ  จำแนกตามระดับการศึกษาที่สำเร็จและเพศ </t>
  </si>
  <si>
    <t>8.  50 ชั่วโมงขึ้นไป</t>
  </si>
  <si>
    <t>7.  40-49 ชั่วโมง</t>
  </si>
  <si>
    <t>6.  35-39 ชั่วโมง</t>
  </si>
  <si>
    <t>5.  30-34 ชั่วโมง</t>
  </si>
  <si>
    <t>4.  20-29 ชั่วโมง</t>
  </si>
  <si>
    <t>3.  10-19 ชั่วโมง</t>
  </si>
  <si>
    <t>2.  1-9 ชั่วโมง</t>
  </si>
  <si>
    <r>
      <t>1.  0 ชั่วโมง</t>
    </r>
    <r>
      <rPr>
        <vertAlign val="superscript"/>
        <sz val="15"/>
        <rFont val="TH SarabunPSK"/>
        <family val="2"/>
      </rPr>
      <t>1/</t>
    </r>
  </si>
  <si>
    <t>ชั่วโมงการทำงานต่อสัปดาห์</t>
  </si>
  <si>
    <t>ตารางที่ 6 จำนวนและร้อยละของผู้มีงานทำ จำแนกตามชั่วโมงการทำงานต่อสัปดาห์และเพศ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</si>
  <si>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</si>
  <si>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</si>
  <si>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</si>
  <si>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</si>
  <si>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</si>
  <si>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</si>
  <si>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สถานภาพการทำงาน</t>
  </si>
  <si>
    <t>ตารางที่ 5  จำนวนและร้อยละของผู้มีงานทำ จำแนกตามสถานภาพการทำงานและเพศ</t>
  </si>
  <si>
    <t>22. ไม่ทราบ</t>
  </si>
  <si>
    <t>21. องค์การระหว่างประเทศและองค์การต่างประเทศอื่นๆและสมาชิก</t>
  </si>
  <si>
    <t>20. ลูกจ้างในครัวเรือนส่วนบุคคล</t>
  </si>
  <si>
    <t>19. กิจกรรมด้านบริการชุมชน สังคม และการบริการส่วนบุคคลอื่นๆ</t>
  </si>
  <si>
    <t>18. ศิลปะความบันเทิงและนันทนาการ</t>
  </si>
  <si>
    <t>17. งานด้านสุขภาพ และงานสังคมสงเคราะห์</t>
  </si>
  <si>
    <t>16. การศึกษา</t>
  </si>
  <si>
    <t>15. การบริหารราชการ และการป้องกันประเทศ  รวมทั้งการประกันสังคมภาคบังคับ</t>
  </si>
  <si>
    <t>14. การบริหารและการสนับสนุน</t>
  </si>
  <si>
    <t>13. กิจกรรมทางด้านวิชาชีพและเทคนิค</t>
  </si>
  <si>
    <t>12. กิจการด้านอสังหาริมทรัพย์ การให้เช่า  และกิจกรรมทางธุรกิจ</t>
  </si>
  <si>
    <t>11. กิจการทางการเงินและการประกันภัย</t>
  </si>
  <si>
    <t>10. ข้อมูลข่าวสารและการสื่อสาร</t>
  </si>
  <si>
    <t>9. โรงแรม และ ภัตตาคาร</t>
  </si>
  <si>
    <t>8. การขนส่ง สถานที่เก็บสินค้า และการคมนาคม</t>
  </si>
  <si>
    <t>7. การขายส่ง การขายปลีก การซ่อมแซมยานยนต์  รถจักรยานยนต์  ของใช้ส่วนบุคคล และของใช้ในครัวเรือน</t>
  </si>
  <si>
    <t>6. การก่อสร้าง</t>
  </si>
  <si>
    <t>5. การจัดหาน้ำ บำบัดน้ำเสีย</t>
  </si>
  <si>
    <t>4. การไฟฟ้า ก๊าซ และการประปา</t>
  </si>
  <si>
    <t>3. การผลิต</t>
  </si>
  <si>
    <t>2. การทำเหมืองแร่ และเหมืองหิน</t>
  </si>
  <si>
    <t xml:space="preserve">1. เกษตรกรรม การล่าสัตว์และการป่าไม้ </t>
  </si>
  <si>
    <t>1. เกษตรกรรม การป่าไม้และการประมง</t>
  </si>
  <si>
    <t>อุตสาหกรรม</t>
  </si>
  <si>
    <t xml:space="preserve">ตารางที่  4  จำนวนและร้อยละของผู้มีงานทำ จำแนกตามอุตสาหกรรม และเพศ </t>
  </si>
  <si>
    <t>10. คนงานซึ่งมิได้จำแนกไว้ในหมวดอื่น</t>
  </si>
  <si>
    <t xml:space="preserve">    และการให้บริการ</t>
  </si>
  <si>
    <t xml:space="preserve">9. อาชีพขั้นพื้นฐานต่างๆ ในด้านการขาย </t>
  </si>
  <si>
    <t xml:space="preserve">   และผู้ปฏิบัติงานด้านการประกอบ</t>
  </si>
  <si>
    <t xml:space="preserve">8. ผู้ปฏิบัติการโรงงานและเครื่องจักร </t>
  </si>
  <si>
    <t xml:space="preserve">    และธุรกิจอื่นๆที่เกี่ยวข้อง </t>
  </si>
  <si>
    <t xml:space="preserve">7. ผู้ปฏิบัติงานด้านความสามารถทางฝีมือ </t>
  </si>
  <si>
    <t xml:space="preserve">   และการประมง</t>
  </si>
  <si>
    <t xml:space="preserve">6. ผู้ปฏิบัติงานที่มีฝีมือในด้านการเกษตร </t>
  </si>
  <si>
    <t>5. พนักงานบริการและพนักงานในร้านค้า และตลาด</t>
  </si>
  <si>
    <t>4. เสมียน</t>
  </si>
  <si>
    <t xml:space="preserve">    และอาชีพที่เกี่ยวข้อง</t>
  </si>
  <si>
    <t xml:space="preserve">3. ผู้ประกอบวิชาชีพด้านเทคนิคสาขาต่างๆ   </t>
  </si>
  <si>
    <t>2. ผู้ประกอบวิชาชีพด้านต่างๆ</t>
  </si>
  <si>
    <t xml:space="preserve">   และผู้จัดการ  </t>
  </si>
  <si>
    <t xml:space="preserve">1. ผู้บัญญัติกฎหมาย ข้าราชการระดับอาวุโส </t>
  </si>
  <si>
    <t>อาชีพ</t>
  </si>
  <si>
    <t>ตารางที่ 3  จำนวนและร้อยละของผู้มีงานทำ จำแนกตามอาชีพและเพศ</t>
  </si>
  <si>
    <t xml:space="preserve">ตารางที่ 2  จำนวนและร้อยละของประชากรอายุ 15 ปีขึ้นไป จำแนกตามระดับการศึกษาที่สำเร็จและเพศ  </t>
  </si>
  <si>
    <t xml:space="preserve">   2.3  อื่นๆ</t>
  </si>
  <si>
    <t xml:space="preserve">   2.2  เรียนหนังสือ</t>
  </si>
  <si>
    <t xml:space="preserve">   2.1  ทำงานบ้าน</t>
  </si>
  <si>
    <t xml:space="preserve"> 2. ผู้ไม่อยู่ในกำลังแรงงาน</t>
  </si>
  <si>
    <t xml:space="preserve">   1.2  ผู้ที่รอฤดูกาล</t>
  </si>
  <si>
    <t xml:space="preserve">      1.1.2  ผู้ว่างงาน</t>
  </si>
  <si>
    <t xml:space="preserve">      1.1.1  ผู้มีงานทำ</t>
  </si>
  <si>
    <t xml:space="preserve">   1.1  กำลังแรงงานปัจจุบัน</t>
  </si>
  <si>
    <t>1. ผู้อยู่ในกำลังแรงงาน</t>
  </si>
  <si>
    <t>ผู้มีอายุ  15  ปีขึ้นไป</t>
  </si>
  <si>
    <t>สถานภาพแรงงาน</t>
  </si>
  <si>
    <r>
      <t>ตารางที่  1  จำนวนและร้อยละของประชากรผู้มีอายุ</t>
    </r>
    <r>
      <rPr>
        <b/>
        <sz val="8"/>
        <rFont val="TH SarabunPSK"/>
        <family val="2"/>
      </rPr>
      <t xml:space="preserve"> </t>
    </r>
    <r>
      <rPr>
        <b/>
        <sz val="16"/>
        <rFont val="TH SarabunPSK"/>
        <family val="2"/>
      </rPr>
      <t xml:space="preserve">15  ปีขึ้นไป จำแนกตามสถานภาพแรงงานและเพศ </t>
    </r>
  </si>
  <si>
    <t xml:space="preserve"> - </t>
  </si>
  <si>
    <r>
      <t>ตารางที่  1  จำนวนและร้อยละของประชากรผู้มีอายุ</t>
    </r>
    <r>
      <rPr>
        <b/>
        <sz val="8"/>
        <rFont val="TH SarabunPSK"/>
        <family val="2"/>
      </rPr>
      <t xml:space="preserve"> </t>
    </r>
    <r>
      <rPr>
        <b/>
        <sz val="16"/>
        <rFont val="TH SarabunPSK"/>
        <family val="2"/>
      </rPr>
      <t>15  ปีขึ้นไป จำแนกตามสถานภาพแรงงานและเพศ ไตรมาส 3พ.ศ.2561</t>
    </r>
  </si>
  <si>
    <t>ตารางที่ 2  จำนวนและร้อยละของประชากรอายุ 15 ปีขึ้นไป จำแนกตามระดับการศึกษาที่สำเร็จและเพศ  ไตรมาส 3 พ.ศ.2561</t>
  </si>
  <si>
    <t>ตารางที่ 3  จำนวนและร้อยละของผู้มีงานทำ จำแนกตามอาชีพและเพศ ไตรมาส 3 พ.ศ. 2561</t>
  </si>
  <si>
    <t>ตารางที่  4  จำนวนและร้อยละของผู้มีงานทำ จำแนกตามอุตสาหกรรม และเพศ ไตรมาส 3พ.ศ.2561</t>
  </si>
  <si>
    <t>ตารางที่ 5  จำนวนและร้อยละของผู้มีงานทำ จำแนกตามสถานภาพการทำงานและเพศ ไตรมาส 3 พ.ศ.2561</t>
  </si>
  <si>
    <r>
      <t>1/</t>
    </r>
    <r>
      <rPr>
        <sz val="15"/>
        <rFont val="TH SarabunPSK"/>
        <family val="2"/>
      </rPr>
      <t xml:space="preserve">   ผู้ไม่ได้ทำงานในสัปดาห์การสำรวจ แต่มีงานประจำ</t>
    </r>
  </si>
  <si>
    <t>ตารางที่ 6 จำนวนและร้อยละของผู้มีงานทำ จำแนกตามชั่วโมงการทำงานต่อสัปดาห์และเพศ ไตรมาส 3 พ.ศ.2561</t>
  </si>
  <si>
    <t>ตารางที่ 7  จำนวนและร้อยละของผู้มีงานทำ  จำแนกตามระดับการศึกษาที่สำเร็จและเพศ ไตรมาส 3 พ.ศ.2561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</si>
</sst>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  <numFmt numFmtId="188" formatCode="_-* #,##0.0_-;\-* #,##0.0_-;_-* \-??_-;_-@_-"/>
    <numFmt numFmtId="189" formatCode="_-* #,##0_-;\-* #,##0_-;_-* \-??_-;_-@_-"/>
    <numFmt numFmtId="190" formatCode="#,##0.0"/>
    <numFmt numFmtId="191" formatCode="0.0"/>
    <numFmt numFmtId="192" formatCode="_-* #,##0.0_-;\-* #,##0.0_-;_-* &quot;-&quot;??_-;_-@_-"/>
    <numFmt numFmtId="193" formatCode="_-* #,##0.000_-;\-* #,##0.000_-;_-* \-??_-;_-@_-"/>
    <numFmt numFmtId="194" formatCode="_(* #,##0_);_(* \(#,##0\);_(* &quot;-&quot;??_);_(@_)"/>
  </numFmts>
  <fonts count="19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3.5"/>
      <name val="TH SarabunPSK"/>
      <family val="2"/>
    </font>
    <font>
      <sz val="15"/>
      <color indexed="8"/>
      <name val="TH SarabunPSK"/>
      <family val="2"/>
    </font>
    <font>
      <sz val="11"/>
      <name val="Calibri"/>
      <family val="2"/>
    </font>
    <font>
      <sz val="15"/>
      <color theme="1"/>
      <name val="TH SarabunPSK"/>
      <family val="2"/>
    </font>
    <font>
      <vertAlign val="superscript"/>
      <sz val="15"/>
      <name val="TH SarabunPSK"/>
      <family val="2"/>
    </font>
    <font>
      <sz val="14"/>
      <color rgb="FF000000"/>
      <name val="TH SarabunPSK"/>
      <family val="2"/>
    </font>
    <font>
      <sz val="15"/>
      <name val="Calibri"/>
      <family val="2"/>
    </font>
    <font>
      <sz val="11"/>
      <name val="TH SarabunPSK"/>
      <family val="2"/>
    </font>
    <font>
      <b/>
      <sz val="8"/>
      <name val="TH SarabunPSK"/>
      <family val="2"/>
    </font>
    <font>
      <u/>
      <vertAlign val="superscript"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25">
    <xf numFmtId="0" fontId="0" fillId="0" borderId="0"/>
    <xf numFmtId="43" fontId="2" fillId="0" borderId="0" applyFont="0" applyFill="0" applyBorder="0" applyAlignment="0" applyProtection="0"/>
    <xf numFmtId="0" fontId="2" fillId="0" borderId="0"/>
    <xf numFmtId="188" fontId="2" fillId="0" borderId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187" fontId="2" fillId="0" borderId="0" applyFill="0" applyBorder="0" applyAlignment="0" applyProtection="0"/>
    <xf numFmtId="0" fontId="2" fillId="0" borderId="0"/>
    <xf numFmtId="188" fontId="2" fillId="0" borderId="0" applyFill="0" applyBorder="0" applyAlignment="0" applyProtection="0"/>
    <xf numFmtId="0" fontId="1" fillId="0" borderId="0"/>
    <xf numFmtId="188" fontId="2" fillId="0" borderId="0" applyFill="0" applyBorder="0" applyAlignment="0" applyProtection="0"/>
    <xf numFmtId="188" fontId="2" fillId="0" borderId="0" applyFill="0" applyBorder="0" applyAlignment="0" applyProtection="0"/>
    <xf numFmtId="189" fontId="2" fillId="0" borderId="0" applyFill="0" applyBorder="0" applyAlignment="0" applyProtection="0"/>
    <xf numFmtId="189" fontId="2" fillId="0" borderId="0" applyFill="0" applyBorder="0" applyAlignment="0" applyProtection="0"/>
    <xf numFmtId="188" fontId="2" fillId="0" borderId="0" applyFill="0" applyBorder="0" applyAlignment="0" applyProtection="0"/>
    <xf numFmtId="192" fontId="2" fillId="0" borderId="0" applyFill="0" applyBorder="0" applyAlignment="0" applyProtection="0"/>
    <xf numFmtId="188" fontId="2" fillId="0" borderId="0" applyFill="0" applyBorder="0" applyAlignment="0" applyProtection="0"/>
    <xf numFmtId="187" fontId="2" fillId="0" borderId="0" applyFill="0" applyBorder="0" applyAlignment="0" applyProtection="0"/>
    <xf numFmtId="187" fontId="2" fillId="0" borderId="0" applyFill="0" applyBorder="0" applyAlignment="0" applyProtection="0"/>
    <xf numFmtId="187" fontId="2" fillId="0" borderId="0" applyFill="0" applyBorder="0" applyAlignment="0" applyProtection="0"/>
    <xf numFmtId="192" fontId="2" fillId="0" borderId="0" applyFill="0" applyBorder="0" applyAlignment="0" applyProtection="0"/>
    <xf numFmtId="187" fontId="2" fillId="0" borderId="0" applyFill="0" applyBorder="0" applyAlignment="0" applyProtection="0"/>
    <xf numFmtId="187" fontId="2" fillId="0" borderId="0" applyFill="0" applyBorder="0" applyAlignment="0" applyProtection="0"/>
    <xf numFmtId="187" fontId="2" fillId="0" borderId="0" applyFill="0" applyBorder="0" applyAlignment="0" applyProtection="0"/>
  </cellStyleXfs>
  <cellXfs count="215">
    <xf numFmtId="0" fontId="0" fillId="0" borderId="0" xfId="0"/>
    <xf numFmtId="0" fontId="3" fillId="0" borderId="0" xfId="0" applyFont="1"/>
    <xf numFmtId="0" fontId="4" fillId="0" borderId="0" xfId="0" applyFont="1"/>
    <xf numFmtId="3" fontId="4" fillId="0" borderId="0" xfId="0" applyNumberFormat="1" applyFont="1" applyAlignment="1">
      <alignment horizontal="right"/>
    </xf>
    <xf numFmtId="0" fontId="6" fillId="0" borderId="0" xfId="0" applyFont="1"/>
    <xf numFmtId="0" fontId="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/>
    <xf numFmtId="0" fontId="8" fillId="0" borderId="0" xfId="2" applyFont="1"/>
    <xf numFmtId="0" fontId="6" fillId="0" borderId="0" xfId="2" applyFont="1"/>
    <xf numFmtId="188" fontId="8" fillId="0" borderId="0" xfId="2" applyNumberFormat="1" applyFont="1"/>
    <xf numFmtId="0" fontId="4" fillId="0" borderId="0" xfId="2" quotePrefix="1" applyFont="1" applyBorder="1"/>
    <xf numFmtId="0" fontId="8" fillId="0" borderId="3" xfId="2" applyFont="1" applyBorder="1"/>
    <xf numFmtId="188" fontId="8" fillId="0" borderId="0" xfId="3" applyNumberFormat="1" applyFont="1" applyFill="1" applyBorder="1" applyAlignment="1" applyProtection="1">
      <alignment horizontal="right"/>
    </xf>
    <xf numFmtId="0" fontId="8" fillId="0" borderId="0" xfId="2" applyFont="1" applyBorder="1" applyAlignment="1" applyProtection="1">
      <alignment horizontal="left" vertical="center"/>
    </xf>
    <xf numFmtId="0" fontId="8" fillId="0" borderId="0" xfId="0" applyFont="1" applyAlignment="1">
      <alignment horizontal="right"/>
    </xf>
    <xf numFmtId="190" fontId="8" fillId="0" borderId="0" xfId="2" applyNumberFormat="1" applyFont="1" applyBorder="1" applyAlignment="1" applyProtection="1">
      <alignment horizontal="left" vertical="center"/>
    </xf>
    <xf numFmtId="0" fontId="8" fillId="0" borderId="0" xfId="2" applyFont="1" applyAlignment="1" applyProtection="1">
      <alignment horizontal="left" vertical="center"/>
    </xf>
    <xf numFmtId="0" fontId="10" fillId="0" borderId="0" xfId="2" applyFont="1" applyBorder="1" applyAlignment="1">
      <alignment vertical="center"/>
    </xf>
    <xf numFmtId="188" fontId="6" fillId="0" borderId="0" xfId="3" applyNumberFormat="1" applyFont="1" applyFill="1" applyBorder="1" applyAlignment="1" applyProtection="1">
      <alignment horizontal="right" vertical="center"/>
    </xf>
    <xf numFmtId="0" fontId="6" fillId="0" borderId="0" xfId="2" applyFont="1" applyBorder="1" applyAlignment="1">
      <alignment horizontal="center" vertical="center"/>
    </xf>
    <xf numFmtId="188" fontId="6" fillId="0" borderId="0" xfId="3" applyNumberFormat="1" applyFont="1" applyFill="1" applyBorder="1" applyAlignment="1" applyProtection="1">
      <alignment horizontal="right"/>
    </xf>
    <xf numFmtId="0" fontId="8" fillId="0" borderId="0" xfId="2" applyFont="1" applyAlignment="1">
      <alignment vertical="center"/>
    </xf>
    <xf numFmtId="0" fontId="6" fillId="0" borderId="0" xfId="2" applyFont="1" applyAlignment="1">
      <alignment horizontal="center" vertical="center"/>
    </xf>
    <xf numFmtId="0" fontId="6" fillId="0" borderId="5" xfId="2" applyFont="1" applyBorder="1" applyAlignment="1">
      <alignment horizontal="right" vertical="center"/>
    </xf>
    <xf numFmtId="0" fontId="6" fillId="0" borderId="5" xfId="2" applyFont="1" applyBorder="1" applyAlignment="1">
      <alignment horizontal="center" vertical="center"/>
    </xf>
    <xf numFmtId="0" fontId="3" fillId="0" borderId="0" xfId="2" applyFont="1"/>
    <xf numFmtId="191" fontId="4" fillId="0" borderId="0" xfId="0" applyNumberFormat="1" applyFont="1"/>
    <xf numFmtId="191" fontId="2" fillId="0" borderId="0" xfId="0" applyNumberFormat="1" applyFont="1"/>
    <xf numFmtId="191" fontId="8" fillId="0" borderId="0" xfId="0" applyNumberFormat="1" applyFont="1"/>
    <xf numFmtId="191" fontId="4" fillId="0" borderId="0" xfId="0" applyNumberFormat="1" applyFont="1" applyAlignment="1">
      <alignment horizontal="right"/>
    </xf>
    <xf numFmtId="192" fontId="4" fillId="0" borderId="0" xfId="0" applyNumberFormat="1" applyFont="1" applyAlignment="1"/>
    <xf numFmtId="192" fontId="0" fillId="0" borderId="0" xfId="9" applyNumberFormat="1" applyFont="1"/>
    <xf numFmtId="192" fontId="8" fillId="0" borderId="0" xfId="2" applyNumberFormat="1" applyFont="1" applyAlignment="1"/>
    <xf numFmtId="192" fontId="4" fillId="0" borderId="0" xfId="0" applyNumberFormat="1" applyFont="1" applyAlignment="1">
      <alignment horizontal="right"/>
    </xf>
    <xf numFmtId="1" fontId="4" fillId="0" borderId="0" xfId="9" applyNumberFormat="1" applyFont="1"/>
    <xf numFmtId="1" fontId="8" fillId="0" borderId="0" xfId="0" applyNumberFormat="1" applyFont="1"/>
    <xf numFmtId="0" fontId="4" fillId="0" borderId="0" xfId="0" applyFont="1" applyAlignment="1">
      <alignment horizontal="right"/>
    </xf>
    <xf numFmtId="1" fontId="8" fillId="0" borderId="0" xfId="2" applyNumberFormat="1" applyFont="1" applyAlignment="1">
      <alignment vertical="center"/>
    </xf>
    <xf numFmtId="1" fontId="4" fillId="0" borderId="0" xfId="9" applyNumberFormat="1" applyFont="1" applyAlignment="1">
      <alignment vertical="center"/>
    </xf>
    <xf numFmtId="1" fontId="8" fillId="0" borderId="0" xfId="0" applyNumberFormat="1" applyFont="1" applyAlignment="1">
      <alignment vertical="center"/>
    </xf>
    <xf numFmtId="189" fontId="8" fillId="0" borderId="0" xfId="0" applyNumberFormat="1" applyFont="1"/>
    <xf numFmtId="189" fontId="4" fillId="0" borderId="0" xfId="9" applyNumberFormat="1" applyFont="1"/>
    <xf numFmtId="190" fontId="4" fillId="0" borderId="0" xfId="6" applyNumberFormat="1" applyFont="1" applyAlignment="1">
      <alignment horizontal="right"/>
    </xf>
    <xf numFmtId="189" fontId="4" fillId="0" borderId="0" xfId="0" applyNumberFormat="1" applyFont="1" applyAlignment="1"/>
    <xf numFmtId="187" fontId="0" fillId="0" borderId="0" xfId="9" applyNumberFormat="1" applyFont="1"/>
    <xf numFmtId="3" fontId="8" fillId="0" borderId="0" xfId="2" applyNumberFormat="1" applyFont="1" applyAlignment="1"/>
    <xf numFmtId="3" fontId="5" fillId="0" borderId="0" xfId="6" applyNumberFormat="1" applyFont="1" applyAlignment="1">
      <alignment horizontal="right"/>
    </xf>
    <xf numFmtId="0" fontId="0" fillId="0" borderId="0" xfId="0" applyAlignment="1">
      <alignment horizontal="center"/>
    </xf>
    <xf numFmtId="0" fontId="5" fillId="0" borderId="0" xfId="6" applyFont="1"/>
    <xf numFmtId="189" fontId="4" fillId="0" borderId="0" xfId="9" applyNumberFormat="1" applyFont="1" applyAlignment="1">
      <alignment vertical="center"/>
    </xf>
    <xf numFmtId="0" fontId="7" fillId="0" borderId="0" xfId="2" applyFont="1"/>
    <xf numFmtId="191" fontId="6" fillId="0" borderId="0" xfId="0" applyNumberFormat="1" applyFont="1" applyAlignment="1">
      <alignment horizontal="right"/>
    </xf>
    <xf numFmtId="191" fontId="11" fillId="0" borderId="0" xfId="0" applyNumberFormat="1" applyFont="1"/>
    <xf numFmtId="191" fontId="8" fillId="0" borderId="0" xfId="0" applyNumberFormat="1" applyFont="1" applyAlignment="1">
      <alignment horizontal="right"/>
    </xf>
    <xf numFmtId="2" fontId="8" fillId="0" borderId="0" xfId="0" applyNumberFormat="1" applyFont="1"/>
    <xf numFmtId="3" fontId="8" fillId="0" borderId="0" xfId="2" applyNumberFormat="1" applyFont="1" applyAlignment="1">
      <alignment vertical="center"/>
    </xf>
    <xf numFmtId="0" fontId="12" fillId="0" borderId="0" xfId="10" applyFont="1" applyAlignment="1">
      <alignment horizontal="right"/>
    </xf>
    <xf numFmtId="188" fontId="8" fillId="0" borderId="0" xfId="11" applyNumberFormat="1" applyFont="1" applyFill="1" applyBorder="1" applyAlignment="1" applyProtection="1">
      <alignment horizontal="right" vertical="center"/>
    </xf>
    <xf numFmtId="0" fontId="8" fillId="0" borderId="0" xfId="2" applyFont="1" applyBorder="1" applyAlignment="1">
      <alignment horizontal="left" vertical="center"/>
    </xf>
    <xf numFmtId="0" fontId="8" fillId="0" borderId="0" xfId="2" applyFont="1" applyAlignment="1">
      <alignment horizontal="left" vertical="center"/>
    </xf>
    <xf numFmtId="17" fontId="8" fillId="0" borderId="0" xfId="2" applyNumberFormat="1" applyFont="1" applyAlignment="1">
      <alignment horizontal="left" vertical="center"/>
    </xf>
    <xf numFmtId="0" fontId="6" fillId="0" borderId="0" xfId="2" applyFont="1" applyAlignment="1">
      <alignment vertical="center"/>
    </xf>
    <xf numFmtId="188" fontId="6" fillId="0" borderId="0" xfId="11" applyNumberFormat="1" applyFont="1" applyFill="1" applyBorder="1" applyAlignment="1" applyProtection="1">
      <alignment horizontal="right" vertical="center"/>
    </xf>
    <xf numFmtId="191" fontId="6" fillId="0" borderId="0" xfId="2" applyNumberFormat="1" applyFont="1" applyAlignment="1">
      <alignment vertical="center"/>
    </xf>
    <xf numFmtId="188" fontId="6" fillId="0" borderId="0" xfId="11" applyNumberFormat="1" applyFont="1" applyFill="1" applyBorder="1" applyAlignment="1" applyProtection="1">
      <alignment horizontal="right"/>
    </xf>
    <xf numFmtId="187" fontId="6" fillId="0" borderId="0" xfId="1" applyNumberFormat="1" applyFont="1" applyAlignment="1">
      <alignment vertical="center"/>
    </xf>
    <xf numFmtId="187" fontId="6" fillId="0" borderId="0" xfId="2" applyNumberFormat="1" applyFont="1"/>
    <xf numFmtId="191" fontId="8" fillId="0" borderId="0" xfId="2" applyNumberFormat="1" applyFont="1"/>
    <xf numFmtId="0" fontId="8" fillId="0" borderId="0" xfId="2" applyFont="1" applyAlignment="1">
      <alignment horizontal="right"/>
    </xf>
    <xf numFmtId="191" fontId="8" fillId="0" borderId="3" xfId="2" applyNumberFormat="1" applyFont="1" applyBorder="1" applyAlignment="1">
      <alignment horizontal="right" vertical="center"/>
    </xf>
    <xf numFmtId="0" fontId="10" fillId="0" borderId="3" xfId="2" applyFont="1" applyBorder="1" applyAlignment="1">
      <alignment vertical="center"/>
    </xf>
    <xf numFmtId="3" fontId="4" fillId="0" borderId="0" xfId="13" applyNumberFormat="1" applyFont="1" applyBorder="1" applyAlignment="1">
      <alignment horizontal="right" vertical="center"/>
    </xf>
    <xf numFmtId="3" fontId="8" fillId="0" borderId="0" xfId="2" applyNumberFormat="1" applyFont="1" applyAlignment="1">
      <alignment horizontal="right"/>
    </xf>
    <xf numFmtId="188" fontId="8" fillId="0" borderId="0" xfId="13" applyNumberFormat="1" applyFont="1" applyFill="1" applyBorder="1" applyAlignment="1" applyProtection="1">
      <alignment horizontal="right" vertical="center"/>
    </xf>
    <xf numFmtId="0" fontId="10" fillId="0" borderId="0" xfId="2" applyFont="1" applyAlignment="1">
      <alignment vertical="center"/>
    </xf>
    <xf numFmtId="188" fontId="6" fillId="0" borderId="0" xfId="13" applyNumberFormat="1" applyFont="1" applyFill="1" applyBorder="1" applyAlignment="1" applyProtection="1">
      <alignment horizontal="right" vertical="center"/>
    </xf>
    <xf numFmtId="188" fontId="6" fillId="0" borderId="0" xfId="13" applyNumberFormat="1" applyFont="1" applyFill="1" applyBorder="1" applyAlignment="1" applyProtection="1">
      <alignment horizontal="right"/>
    </xf>
    <xf numFmtId="0" fontId="6" fillId="0" borderId="0" xfId="2" applyFont="1" applyAlignment="1">
      <alignment horizontal="center"/>
    </xf>
    <xf numFmtId="0" fontId="11" fillId="0" borderId="0" xfId="0" applyFont="1"/>
    <xf numFmtId="2" fontId="8" fillId="0" borderId="0" xfId="2" applyNumberFormat="1" applyFont="1"/>
    <xf numFmtId="188" fontId="8" fillId="0" borderId="0" xfId="2" applyNumberFormat="1" applyFont="1" applyAlignment="1">
      <alignment vertical="center"/>
    </xf>
    <xf numFmtId="41" fontId="8" fillId="0" borderId="3" xfId="2" applyNumberFormat="1" applyFont="1" applyBorder="1" applyAlignment="1">
      <alignment vertical="center"/>
    </xf>
    <xf numFmtId="0" fontId="8" fillId="0" borderId="3" xfId="2" applyFont="1" applyBorder="1" applyAlignment="1">
      <alignment vertical="center"/>
    </xf>
    <xf numFmtId="0" fontId="8" fillId="0" borderId="0" xfId="2" applyFont="1" applyBorder="1" applyAlignment="1">
      <alignment vertical="center"/>
    </xf>
    <xf numFmtId="0" fontId="9" fillId="0" borderId="0" xfId="2" applyFont="1" applyBorder="1" applyAlignment="1">
      <alignment vertical="center"/>
    </xf>
    <xf numFmtId="188" fontId="8" fillId="0" borderId="0" xfId="15" applyNumberFormat="1" applyFont="1" applyFill="1" applyBorder="1" applyAlignment="1" applyProtection="1">
      <alignment horizontal="right" vertical="center"/>
    </xf>
    <xf numFmtId="0" fontId="9" fillId="0" borderId="0" xfId="2" applyFont="1" applyAlignment="1">
      <alignment vertical="center"/>
    </xf>
    <xf numFmtId="0" fontId="9" fillId="0" borderId="0" xfId="2" applyFont="1" applyBorder="1" applyAlignment="1" applyProtection="1">
      <alignment horizontal="left" vertical="center"/>
    </xf>
    <xf numFmtId="0" fontId="9" fillId="0" borderId="0" xfId="2" applyFont="1" applyAlignment="1" applyProtection="1">
      <alignment horizontal="left" vertical="center"/>
    </xf>
    <xf numFmtId="188" fontId="6" fillId="0" borderId="0" xfId="15" applyNumberFormat="1" applyFont="1" applyFill="1" applyBorder="1" applyAlignment="1" applyProtection="1">
      <alignment horizontal="right" vertical="center"/>
    </xf>
    <xf numFmtId="41" fontId="6" fillId="0" borderId="0" xfId="2" applyNumberFormat="1" applyFont="1" applyBorder="1" applyAlignment="1">
      <alignment horizontal="right" vertical="center"/>
    </xf>
    <xf numFmtId="189" fontId="6" fillId="0" borderId="0" xfId="2" applyNumberFormat="1" applyFont="1" applyAlignment="1">
      <alignment horizontal="center" vertical="center"/>
    </xf>
    <xf numFmtId="3" fontId="6" fillId="0" borderId="5" xfId="15" applyNumberFormat="1" applyFont="1" applyFill="1" applyBorder="1" applyAlignment="1" applyProtection="1">
      <alignment horizontal="right" vertical="center"/>
    </xf>
    <xf numFmtId="189" fontId="6" fillId="0" borderId="5" xfId="15" applyNumberFormat="1" applyFont="1" applyFill="1" applyBorder="1" applyAlignment="1" applyProtection="1">
      <alignment horizontal="right" vertical="center"/>
    </xf>
    <xf numFmtId="0" fontId="3" fillId="0" borderId="0" xfId="2" applyFont="1" applyAlignment="1">
      <alignment vertical="center"/>
    </xf>
    <xf numFmtId="0" fontId="3" fillId="0" borderId="0" xfId="2" applyFont="1" applyAlignment="1"/>
    <xf numFmtId="188" fontId="8" fillId="0" borderId="0" xfId="2" applyNumberFormat="1" applyFont="1" applyAlignment="1">
      <alignment horizontal="right"/>
    </xf>
    <xf numFmtId="188" fontId="8" fillId="0" borderId="3" xfId="2" applyNumberFormat="1" applyFont="1" applyBorder="1" applyAlignment="1">
      <alignment horizontal="right" vertical="center"/>
    </xf>
    <xf numFmtId="191" fontId="8" fillId="0" borderId="0" xfId="2" applyNumberFormat="1" applyFont="1" applyAlignment="1">
      <alignment vertical="center"/>
    </xf>
    <xf numFmtId="0" fontId="6" fillId="0" borderId="0" xfId="0" applyFont="1" applyAlignment="1">
      <alignment horizontal="right"/>
    </xf>
    <xf numFmtId="0" fontId="8" fillId="0" borderId="0" xfId="8" applyFont="1" applyAlignment="1">
      <alignment horizontal="right"/>
    </xf>
    <xf numFmtId="188" fontId="8" fillId="0" borderId="0" xfId="18" applyNumberFormat="1" applyFont="1" applyFill="1" applyBorder="1" applyAlignment="1" applyProtection="1">
      <alignment horizontal="right" vertical="center"/>
    </xf>
    <xf numFmtId="0" fontId="11" fillId="0" borderId="0" xfId="8" applyFont="1"/>
    <xf numFmtId="188" fontId="8" fillId="0" borderId="0" xfId="18" applyNumberFormat="1" applyFont="1" applyFill="1" applyBorder="1" applyAlignment="1" applyProtection="1">
      <alignment vertical="center"/>
    </xf>
    <xf numFmtId="0" fontId="8" fillId="0" borderId="0" xfId="2" applyFont="1" applyAlignment="1" applyProtection="1">
      <alignment vertical="center"/>
    </xf>
    <xf numFmtId="188" fontId="6" fillId="0" borderId="0" xfId="2" applyNumberFormat="1" applyFont="1" applyAlignment="1">
      <alignment horizontal="right" vertical="center"/>
    </xf>
    <xf numFmtId="2" fontId="6" fillId="0" borderId="0" xfId="2" applyNumberFormat="1" applyFont="1" applyAlignment="1">
      <alignment horizontal="center" vertical="center"/>
    </xf>
    <xf numFmtId="188" fontId="6" fillId="0" borderId="0" xfId="18" applyNumberFormat="1" applyFont="1" applyFill="1" applyBorder="1" applyAlignment="1" applyProtection="1">
      <alignment horizontal="right" vertical="center"/>
    </xf>
    <xf numFmtId="0" fontId="14" fillId="0" borderId="0" xfId="8" applyFont="1" applyAlignment="1"/>
    <xf numFmtId="0" fontId="8" fillId="0" borderId="0" xfId="8" applyFont="1" applyAlignment="1"/>
    <xf numFmtId="0" fontId="11" fillId="0" borderId="0" xfId="8" applyFont="1" applyAlignment="1"/>
    <xf numFmtId="0" fontId="15" fillId="0" borderId="0" xfId="2" applyFont="1" applyAlignment="1">
      <alignment horizontal="right"/>
    </xf>
    <xf numFmtId="3" fontId="6" fillId="0" borderId="0" xfId="2" applyNumberFormat="1" applyFont="1" applyAlignment="1">
      <alignment horizontal="right"/>
    </xf>
    <xf numFmtId="0" fontId="6" fillId="0" borderId="0" xfId="2" applyFont="1" applyAlignment="1"/>
    <xf numFmtId="0" fontId="8" fillId="0" borderId="0" xfId="2" applyFont="1" applyAlignment="1"/>
    <xf numFmtId="193" fontId="8" fillId="0" borderId="0" xfId="2" applyNumberFormat="1" applyFont="1" applyAlignment="1">
      <alignment horizontal="right"/>
    </xf>
    <xf numFmtId="0" fontId="8" fillId="0" borderId="0" xfId="4" applyFont="1" applyAlignment="1">
      <alignment vertical="center"/>
    </xf>
    <xf numFmtId="0" fontId="6" fillId="0" borderId="0" xfId="4" applyFont="1" applyAlignment="1">
      <alignment vertical="center"/>
    </xf>
    <xf numFmtId="0" fontId="7" fillId="0" borderId="0" xfId="2" applyFont="1" applyAlignment="1">
      <alignment vertical="center"/>
    </xf>
    <xf numFmtId="0" fontId="4" fillId="0" borderId="0" xfId="2" quotePrefix="1" applyFont="1" applyAlignment="1">
      <alignment vertical="center"/>
    </xf>
    <xf numFmtId="188" fontId="4" fillId="0" borderId="1" xfId="4" applyNumberFormat="1" applyFont="1" applyBorder="1" applyAlignment="1">
      <alignment horizontal="right" vertical="center"/>
    </xf>
    <xf numFmtId="0" fontId="8" fillId="0" borderId="3" xfId="4" applyFont="1" applyBorder="1" applyAlignment="1">
      <alignment vertical="center"/>
    </xf>
    <xf numFmtId="188" fontId="8" fillId="0" borderId="0" xfId="20" applyNumberFormat="1" applyFont="1" applyFill="1" applyBorder="1" applyAlignment="1" applyProtection="1">
      <alignment horizontal="right" vertical="center"/>
    </xf>
    <xf numFmtId="0" fontId="8" fillId="0" borderId="0" xfId="4" applyFont="1" applyBorder="1" applyAlignment="1" applyProtection="1">
      <alignment horizontal="left" vertical="center"/>
    </xf>
    <xf numFmtId="190" fontId="8" fillId="0" borderId="0" xfId="4" applyNumberFormat="1" applyFont="1" applyBorder="1" applyAlignment="1" applyProtection="1">
      <alignment horizontal="left" vertical="center"/>
    </xf>
    <xf numFmtId="0" fontId="8" fillId="0" borderId="0" xfId="4" applyFont="1" applyAlignment="1" applyProtection="1">
      <alignment horizontal="left" vertical="center"/>
    </xf>
    <xf numFmtId="0" fontId="10" fillId="0" borderId="0" xfId="4" applyFont="1" applyBorder="1" applyAlignment="1">
      <alignment vertical="center"/>
    </xf>
    <xf numFmtId="188" fontId="6" fillId="0" borderId="0" xfId="20" applyNumberFormat="1" applyFont="1" applyFill="1" applyBorder="1" applyAlignment="1" applyProtection="1">
      <alignment horizontal="right" vertical="center"/>
    </xf>
    <xf numFmtId="0" fontId="6" fillId="0" borderId="0" xfId="4" applyFont="1" applyBorder="1" applyAlignment="1">
      <alignment horizontal="center" vertical="center"/>
    </xf>
    <xf numFmtId="0" fontId="6" fillId="0" borderId="0" xfId="4" applyFont="1" applyAlignment="1">
      <alignment horizontal="center" vertical="center"/>
    </xf>
    <xf numFmtId="0" fontId="6" fillId="0" borderId="5" xfId="4" applyFont="1" applyBorder="1" applyAlignment="1">
      <alignment horizontal="right" vertical="center"/>
    </xf>
    <xf numFmtId="0" fontId="6" fillId="0" borderId="5" xfId="4" applyFont="1" applyBorder="1" applyAlignment="1">
      <alignment horizontal="center" vertical="center"/>
    </xf>
    <xf numFmtId="0" fontId="3" fillId="0" borderId="0" xfId="4" applyFont="1" applyAlignment="1"/>
    <xf numFmtId="0" fontId="7" fillId="0" borderId="0" xfId="4" applyFont="1" applyAlignment="1"/>
    <xf numFmtId="2" fontId="8" fillId="0" borderId="0" xfId="4" applyNumberFormat="1" applyFont="1" applyAlignment="1">
      <alignment vertical="center"/>
    </xf>
    <xf numFmtId="0" fontId="16" fillId="0" borderId="0" xfId="0" applyFont="1" applyAlignment="1">
      <alignment horizontal="right"/>
    </xf>
    <xf numFmtId="0" fontId="7" fillId="0" borderId="0" xfId="8" applyFont="1"/>
    <xf numFmtId="3" fontId="7" fillId="0" borderId="0" xfId="8" applyNumberFormat="1" applyFont="1"/>
    <xf numFmtId="0" fontId="8" fillId="0" borderId="0" xfId="8" applyFont="1"/>
    <xf numFmtId="0" fontId="4" fillId="0" borderId="0" xfId="8" quotePrefix="1" applyFont="1"/>
    <xf numFmtId="191" fontId="8" fillId="0" borderId="1" xfId="8" applyNumberFormat="1" applyFont="1" applyBorder="1" applyAlignment="1">
      <alignment horizontal="right" vertical="center"/>
    </xf>
    <xf numFmtId="0" fontId="6" fillId="0" borderId="1" xfId="8" applyFont="1" applyBorder="1" applyAlignment="1">
      <alignment vertical="center"/>
    </xf>
    <xf numFmtId="191" fontId="8" fillId="0" borderId="0" xfId="8" applyNumberFormat="1" applyFont="1" applyAlignment="1">
      <alignment horizontal="right"/>
    </xf>
    <xf numFmtId="191" fontId="8" fillId="0" borderId="0" xfId="8" applyNumberFormat="1" applyFont="1" applyBorder="1" applyAlignment="1">
      <alignment horizontal="right" vertical="center"/>
    </xf>
    <xf numFmtId="0" fontId="8" fillId="0" borderId="0" xfId="8" applyFont="1" applyBorder="1" applyAlignment="1">
      <alignment vertical="center"/>
    </xf>
    <xf numFmtId="0" fontId="8" fillId="0" borderId="0" xfId="8" applyFont="1" applyAlignment="1">
      <alignment vertical="center"/>
    </xf>
    <xf numFmtId="0" fontId="6" fillId="0" borderId="0" xfId="8" applyFont="1" applyAlignment="1">
      <alignment vertical="center"/>
    </xf>
    <xf numFmtId="2" fontId="3" fillId="0" borderId="0" xfId="8" applyNumberFormat="1" applyFont="1" applyAlignment="1">
      <alignment horizontal="right"/>
    </xf>
    <xf numFmtId="191" fontId="3" fillId="0" borderId="0" xfId="8" applyNumberFormat="1" applyFont="1" applyBorder="1" applyAlignment="1">
      <alignment horizontal="right" vertical="center"/>
    </xf>
    <xf numFmtId="0" fontId="3" fillId="0" borderId="0" xfId="8" applyFont="1" applyAlignment="1">
      <alignment vertical="center"/>
    </xf>
    <xf numFmtId="0" fontId="3" fillId="0" borderId="0" xfId="8" applyFont="1" applyBorder="1" applyAlignment="1">
      <alignment horizontal="center" vertical="center"/>
    </xf>
    <xf numFmtId="0" fontId="7" fillId="0" borderId="0" xfId="8" applyFont="1" applyAlignment="1">
      <alignment vertical="center"/>
    </xf>
    <xf numFmtId="0" fontId="3" fillId="0" borderId="0" xfId="8" applyFont="1" applyBorder="1"/>
    <xf numFmtId="0" fontId="3" fillId="0" borderId="0" xfId="8" applyFont="1" applyBorder="1" applyAlignment="1">
      <alignment horizontal="right"/>
    </xf>
    <xf numFmtId="0" fontId="3" fillId="0" borderId="0" xfId="8" applyFont="1" applyBorder="1" applyAlignment="1">
      <alignment vertical="center"/>
    </xf>
    <xf numFmtId="0" fontId="2" fillId="0" borderId="0" xfId="8"/>
    <xf numFmtId="194" fontId="6" fillId="0" borderId="0" xfId="23" applyNumberFormat="1" applyFont="1" applyBorder="1"/>
    <xf numFmtId="0" fontId="6" fillId="0" borderId="0" xfId="8" applyFont="1" applyBorder="1" applyAlignment="1">
      <alignment vertical="center"/>
    </xf>
    <xf numFmtId="0" fontId="3" fillId="0" borderId="0" xfId="8" applyFont="1"/>
    <xf numFmtId="0" fontId="3" fillId="0" borderId="2" xfId="8" applyFont="1" applyBorder="1" applyAlignment="1">
      <alignment horizontal="right" vertical="center"/>
    </xf>
    <xf numFmtId="0" fontId="3" fillId="0" borderId="2" xfId="8" applyFont="1" applyBorder="1" applyAlignment="1">
      <alignment horizontal="center" vertical="center"/>
    </xf>
    <xf numFmtId="0" fontId="3" fillId="0" borderId="0" xfId="8" applyFont="1" applyAlignment="1">
      <alignment horizontal="center"/>
    </xf>
    <xf numFmtId="0" fontId="6" fillId="0" borderId="0" xfId="4" applyFont="1" applyBorder="1" applyAlignment="1">
      <alignment horizontal="center" vertical="center"/>
    </xf>
    <xf numFmtId="0" fontId="6" fillId="0" borderId="0" xfId="2" applyFont="1" applyBorder="1" applyAlignment="1">
      <alignment horizontal="center" vertical="center"/>
    </xf>
    <xf numFmtId="2" fontId="8" fillId="0" borderId="0" xfId="2" applyNumberFormat="1" applyFont="1" applyAlignment="1">
      <alignment vertical="center"/>
    </xf>
    <xf numFmtId="1" fontId="3" fillId="0" borderId="0" xfId="2" applyNumberFormat="1" applyFont="1"/>
    <xf numFmtId="1" fontId="6" fillId="0" borderId="0" xfId="2" applyNumberFormat="1" applyFont="1"/>
    <xf numFmtId="1" fontId="8" fillId="0" borderId="0" xfId="2" applyNumberFormat="1" applyFont="1"/>
    <xf numFmtId="187" fontId="8" fillId="0" borderId="0" xfId="1" applyNumberFormat="1" applyFont="1" applyAlignment="1">
      <alignment horizontal="right"/>
    </xf>
    <xf numFmtId="187" fontId="11" fillId="0" borderId="0" xfId="1" applyNumberFormat="1" applyFont="1"/>
    <xf numFmtId="187" fontId="4" fillId="0" borderId="0" xfId="0" applyNumberFormat="1" applyFont="1" applyAlignment="1">
      <alignment horizontal="right"/>
    </xf>
    <xf numFmtId="187" fontId="6" fillId="0" borderId="0" xfId="2" applyNumberFormat="1" applyFont="1" applyAlignment="1">
      <alignment vertical="center"/>
    </xf>
    <xf numFmtId="187" fontId="8" fillId="0" borderId="0" xfId="2" applyNumberFormat="1" applyFont="1" applyAlignment="1">
      <alignment vertical="center"/>
    </xf>
    <xf numFmtId="187" fontId="8" fillId="0" borderId="0" xfId="2" applyNumberFormat="1" applyFont="1"/>
    <xf numFmtId="3" fontId="6" fillId="0" borderId="0" xfId="0" applyNumberFormat="1" applyFont="1" applyAlignment="1">
      <alignment vertical="center"/>
    </xf>
    <xf numFmtId="3" fontId="8" fillId="0" borderId="0" xfId="0" applyNumberFormat="1" applyFont="1" applyAlignment="1">
      <alignment vertical="center"/>
    </xf>
    <xf numFmtId="187" fontId="6" fillId="0" borderId="0" xfId="1" applyNumberFormat="1" applyFont="1" applyAlignment="1">
      <alignment horizontal="right"/>
    </xf>
    <xf numFmtId="2" fontId="6" fillId="0" borderId="0" xfId="2" applyNumberFormat="1" applyFont="1" applyAlignment="1">
      <alignment horizontal="right" vertical="center"/>
    </xf>
    <xf numFmtId="2" fontId="8" fillId="0" borderId="0" xfId="2" applyNumberFormat="1" applyFont="1" applyAlignment="1">
      <alignment horizontal="right" vertical="center"/>
    </xf>
    <xf numFmtId="2" fontId="8" fillId="0" borderId="0" xfId="2" applyNumberFormat="1" applyFont="1" applyBorder="1" applyAlignment="1">
      <alignment horizontal="right" vertical="center"/>
    </xf>
    <xf numFmtId="187" fontId="8" fillId="0" borderId="0" xfId="1" applyNumberFormat="1" applyFont="1" applyAlignment="1">
      <alignment vertical="center"/>
    </xf>
    <xf numFmtId="3" fontId="8" fillId="0" borderId="0" xfId="0" applyNumberFormat="1" applyFont="1"/>
    <xf numFmtId="3" fontId="8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6" fillId="0" borderId="0" xfId="2" applyNumberFormat="1" applyFont="1" applyAlignment="1">
      <alignment vertical="center"/>
    </xf>
    <xf numFmtId="43" fontId="6" fillId="0" borderId="0" xfId="1" applyNumberFormat="1" applyFont="1" applyAlignment="1">
      <alignment vertical="center"/>
    </xf>
    <xf numFmtId="43" fontId="8" fillId="0" borderId="0" xfId="1" applyNumberFormat="1" applyFont="1" applyAlignment="1">
      <alignment vertical="center"/>
    </xf>
    <xf numFmtId="3" fontId="6" fillId="0" borderId="0" xfId="4" applyNumberFormat="1" applyFont="1" applyAlignment="1">
      <alignment vertical="center"/>
    </xf>
    <xf numFmtId="3" fontId="11" fillId="0" borderId="0" xfId="0" applyNumberFormat="1" applyFont="1" applyAlignment="1">
      <alignment horizontal="right"/>
    </xf>
    <xf numFmtId="3" fontId="8" fillId="0" borderId="0" xfId="4" applyNumberFormat="1" applyFont="1" applyAlignment="1">
      <alignment vertical="center"/>
    </xf>
    <xf numFmtId="3" fontId="6" fillId="0" borderId="0" xfId="8" applyNumberFormat="1" applyFont="1" applyAlignment="1">
      <alignment vertical="center"/>
    </xf>
    <xf numFmtId="2" fontId="8" fillId="0" borderId="0" xfId="0" applyNumberFormat="1" applyFont="1" applyAlignment="1">
      <alignment horizontal="right"/>
    </xf>
    <xf numFmtId="188" fontId="8" fillId="0" borderId="0" xfId="1" applyNumberFormat="1" applyFont="1" applyAlignment="1">
      <alignment horizontal="right"/>
    </xf>
    <xf numFmtId="191" fontId="3" fillId="0" borderId="0" xfId="2" applyNumberFormat="1" applyFont="1" applyAlignment="1">
      <alignment vertical="center"/>
    </xf>
    <xf numFmtId="191" fontId="6" fillId="0" borderId="0" xfId="2" applyNumberFormat="1" applyFont="1" applyAlignment="1">
      <alignment horizontal="right" vertical="center"/>
    </xf>
    <xf numFmtId="191" fontId="8" fillId="0" borderId="0" xfId="2" applyNumberFormat="1" applyFont="1" applyAlignment="1">
      <alignment horizontal="right" vertical="center"/>
    </xf>
    <xf numFmtId="191" fontId="8" fillId="0" borderId="0" xfId="2" applyNumberFormat="1" applyFont="1" applyBorder="1" applyAlignment="1">
      <alignment horizontal="right" vertical="center"/>
    </xf>
    <xf numFmtId="191" fontId="8" fillId="0" borderId="0" xfId="2" applyNumberFormat="1" applyFont="1" applyBorder="1" applyAlignment="1">
      <alignment vertical="center"/>
    </xf>
    <xf numFmtId="3" fontId="6" fillId="0" borderId="0" xfId="0" applyNumberFormat="1" applyFont="1" applyAlignment="1">
      <alignment horizontal="right" vertical="center"/>
    </xf>
    <xf numFmtId="1" fontId="6" fillId="0" borderId="0" xfId="0" applyNumberFormat="1" applyFont="1"/>
    <xf numFmtId="0" fontId="15" fillId="0" borderId="0" xfId="0" applyFont="1" applyAlignment="1">
      <alignment vertical="center"/>
    </xf>
    <xf numFmtId="3" fontId="8" fillId="0" borderId="0" xfId="0" applyNumberFormat="1" applyFont="1" applyAlignment="1">
      <alignment horizontal="right" vertical="center"/>
    </xf>
    <xf numFmtId="187" fontId="8" fillId="0" borderId="0" xfId="0" applyNumberFormat="1" applyFont="1"/>
    <xf numFmtId="0" fontId="15" fillId="0" borderId="0" xfId="0" applyFont="1"/>
    <xf numFmtId="0" fontId="8" fillId="0" borderId="0" xfId="2" quotePrefix="1" applyFont="1" applyBorder="1"/>
    <xf numFmtId="187" fontId="11" fillId="0" borderId="0" xfId="1" applyNumberFormat="1" applyFont="1" applyAlignment="1">
      <alignment horizontal="right"/>
    </xf>
    <xf numFmtId="0" fontId="2" fillId="0" borderId="0" xfId="0" applyFont="1" applyAlignment="1">
      <alignment horizontal="center"/>
    </xf>
    <xf numFmtId="0" fontId="6" fillId="0" borderId="4" xfId="4" applyFont="1" applyBorder="1" applyAlignment="1">
      <alignment horizontal="center" vertical="center"/>
    </xf>
    <xf numFmtId="0" fontId="6" fillId="0" borderId="0" xfId="4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/>
    </xf>
    <xf numFmtId="0" fontId="6" fillId="0" borderId="0" xfId="2" applyFont="1" applyBorder="1" applyAlignment="1">
      <alignment horizontal="center" vertical="center"/>
    </xf>
    <xf numFmtId="0" fontId="6" fillId="0" borderId="0" xfId="2" applyFont="1" applyBorder="1" applyAlignment="1">
      <alignment horizontal="center"/>
    </xf>
    <xf numFmtId="0" fontId="18" fillId="0" borderId="0" xfId="2" applyFont="1" applyBorder="1" applyAlignment="1">
      <alignment horizontal="left" vertical="top"/>
    </xf>
    <xf numFmtId="0" fontId="6" fillId="0" borderId="4" xfId="2" applyFont="1" applyBorder="1" applyAlignment="1">
      <alignment horizontal="center"/>
    </xf>
  </cellXfs>
  <cellStyles count="25">
    <cellStyle name="Comma" xfId="1" builtinId="3"/>
    <cellStyle name="Comma 2" xfId="5"/>
    <cellStyle name="Normal" xfId="0" builtinId="0"/>
    <cellStyle name="Normal 2" xfId="6"/>
    <cellStyle name="เครื่องหมายจุลภาค 2" xfId="7"/>
    <cellStyle name="เครื่องหมายจุลภาค 3" xfId="3"/>
    <cellStyle name="เครื่องหมายจุลภาค 3 2" xfId="9"/>
    <cellStyle name="เครื่องหมายจุลภาค 4" xfId="11"/>
    <cellStyle name="เครื่องหมายจุลภาค 4 2" xfId="12"/>
    <cellStyle name="เครื่องหมายจุลภาค 5" xfId="13"/>
    <cellStyle name="เครื่องหมายจุลภาค 5 2" xfId="14"/>
    <cellStyle name="เครื่องหมายจุลภาค 6" xfId="15"/>
    <cellStyle name="เครื่องหมายจุลภาค 6 2" xfId="17"/>
    <cellStyle name="เครื่องหมายจุลภาค 7" xfId="16"/>
    <cellStyle name="เครื่องหมายจุลภาค 7 2" xfId="18"/>
    <cellStyle name="เครื่องหมายจุลภาค 7 3" xfId="19"/>
    <cellStyle name="เครื่องหมายจุลภาค 8" xfId="20"/>
    <cellStyle name="เครื่องหมายจุลภาค 8 2" xfId="22"/>
    <cellStyle name="เครื่องหมายจุลภาค 9" xfId="21"/>
    <cellStyle name="เครื่องหมายจุลภาค 9 2" xfId="23"/>
    <cellStyle name="เครื่องหมายจุลภาค 9 3" xfId="24"/>
    <cellStyle name="ปกติ 2" xfId="8"/>
    <cellStyle name="ปกติ 2 2" xfId="2"/>
    <cellStyle name="ปกติ 3" xfId="4"/>
    <cellStyle name="ปกติ 4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204107</xdr:rowOff>
    </xdr:from>
    <xdr:to>
      <xdr:col>0</xdr:col>
      <xdr:colOff>205740</xdr:colOff>
      <xdr:row>30</xdr:row>
      <xdr:rowOff>1113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5256167"/>
          <a:ext cx="205740" cy="27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1181100</xdr:colOff>
      <xdr:row>4</xdr:row>
      <xdr:rowOff>295275</xdr:rowOff>
    </xdr:from>
    <xdr:to>
      <xdr:col>0</xdr:col>
      <xdr:colOff>1394460</xdr:colOff>
      <xdr:row>5</xdr:row>
      <xdr:rowOff>0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556260" y="874395"/>
          <a:ext cx="0" cy="190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204107</xdr:rowOff>
    </xdr:from>
    <xdr:to>
      <xdr:col>0</xdr:col>
      <xdr:colOff>205740</xdr:colOff>
      <xdr:row>30</xdr:row>
      <xdr:rowOff>1113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5256167"/>
          <a:ext cx="205740" cy="27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1181100</xdr:colOff>
      <xdr:row>4</xdr:row>
      <xdr:rowOff>295275</xdr:rowOff>
    </xdr:from>
    <xdr:to>
      <xdr:col>0</xdr:col>
      <xdr:colOff>1394460</xdr:colOff>
      <xdr:row>5</xdr:row>
      <xdr:rowOff>0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556260" y="874395"/>
          <a:ext cx="0" cy="190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  <xdr:twoCellAnchor>
    <xdr:from>
      <xdr:col>0</xdr:col>
      <xdr:colOff>1181100</xdr:colOff>
      <xdr:row>4</xdr:row>
      <xdr:rowOff>295275</xdr:rowOff>
    </xdr:from>
    <xdr:to>
      <xdr:col>0</xdr:col>
      <xdr:colOff>1394460</xdr:colOff>
      <xdr:row>5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1181100" y="1323975"/>
          <a:ext cx="213360" cy="5524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1163982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0" y="1163982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0" y="1163982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927000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0" y="927000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0" y="927000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54</xdr:row>
      <xdr:rowOff>4082</xdr:rowOff>
    </xdr:from>
    <xdr:to>
      <xdr:col>0</xdr:col>
      <xdr:colOff>213360</xdr:colOff>
      <xdr:row>54</xdr:row>
      <xdr:rowOff>1113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135981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54</xdr:row>
      <xdr:rowOff>4082</xdr:rowOff>
    </xdr:from>
    <xdr:to>
      <xdr:col>0</xdr:col>
      <xdr:colOff>213360</xdr:colOff>
      <xdr:row>54</xdr:row>
      <xdr:rowOff>1113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0" y="135981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54</xdr:row>
      <xdr:rowOff>4082</xdr:rowOff>
    </xdr:from>
    <xdr:to>
      <xdr:col>0</xdr:col>
      <xdr:colOff>213360</xdr:colOff>
      <xdr:row>54</xdr:row>
      <xdr:rowOff>1113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0" y="135981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54</xdr:row>
      <xdr:rowOff>4082</xdr:rowOff>
    </xdr:from>
    <xdr:to>
      <xdr:col>0</xdr:col>
      <xdr:colOff>213360</xdr:colOff>
      <xdr:row>54</xdr:row>
      <xdr:rowOff>1113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135981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54</xdr:row>
      <xdr:rowOff>4082</xdr:rowOff>
    </xdr:from>
    <xdr:to>
      <xdr:col>0</xdr:col>
      <xdr:colOff>213360</xdr:colOff>
      <xdr:row>54</xdr:row>
      <xdr:rowOff>1113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0" y="135981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54</xdr:row>
      <xdr:rowOff>4082</xdr:rowOff>
    </xdr:from>
    <xdr:to>
      <xdr:col>0</xdr:col>
      <xdr:colOff>213360</xdr:colOff>
      <xdr:row>54</xdr:row>
      <xdr:rowOff>1113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0" y="135981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54</xdr:row>
      <xdr:rowOff>4082</xdr:rowOff>
    </xdr:from>
    <xdr:to>
      <xdr:col>0</xdr:col>
      <xdr:colOff>213360</xdr:colOff>
      <xdr:row>54</xdr:row>
      <xdr:rowOff>1113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0" y="1141884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54</xdr:row>
      <xdr:rowOff>4082</xdr:rowOff>
    </xdr:from>
    <xdr:to>
      <xdr:col>0</xdr:col>
      <xdr:colOff>213360</xdr:colOff>
      <xdr:row>54</xdr:row>
      <xdr:rowOff>1113</xdr:rowOff>
    </xdr:to>
    <xdr:sp macro="" textlink="">
      <xdr:nvSpPr>
        <xdr:cNvPr id="6" name="Text Box 4"/>
        <xdr:cNvSpPr txBox="1">
          <a:spLocks noChangeArrowheads="1"/>
        </xdr:cNvSpPr>
      </xdr:nvSpPr>
      <xdr:spPr bwMode="auto">
        <a:xfrm>
          <a:off x="0" y="1141884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54</xdr:row>
      <xdr:rowOff>4082</xdr:rowOff>
    </xdr:from>
    <xdr:to>
      <xdr:col>0</xdr:col>
      <xdr:colOff>213360</xdr:colOff>
      <xdr:row>54</xdr:row>
      <xdr:rowOff>1113</xdr:rowOff>
    </xdr:to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0" y="1141884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108168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0" y="108168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0" y="108168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0" y="108168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6" name="Text Box 4"/>
        <xdr:cNvSpPr txBox="1">
          <a:spLocks noChangeArrowheads="1"/>
        </xdr:cNvSpPr>
      </xdr:nvSpPr>
      <xdr:spPr bwMode="auto">
        <a:xfrm>
          <a:off x="0" y="108168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0" y="108168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108168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0" y="108168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0" y="108168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0" y="108168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6" name="Text Box 4"/>
        <xdr:cNvSpPr txBox="1">
          <a:spLocks noChangeArrowheads="1"/>
        </xdr:cNvSpPr>
      </xdr:nvSpPr>
      <xdr:spPr bwMode="auto">
        <a:xfrm>
          <a:off x="0" y="108168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0" y="108168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0" y="957480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0" y="957480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10" name="Text Box 4"/>
        <xdr:cNvSpPr txBox="1">
          <a:spLocks noChangeArrowheads="1"/>
        </xdr:cNvSpPr>
      </xdr:nvSpPr>
      <xdr:spPr bwMode="auto">
        <a:xfrm>
          <a:off x="0" y="957480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11" name="Text Box 4"/>
        <xdr:cNvSpPr txBox="1">
          <a:spLocks noChangeArrowheads="1"/>
        </xdr:cNvSpPr>
      </xdr:nvSpPr>
      <xdr:spPr bwMode="auto">
        <a:xfrm>
          <a:off x="0" y="957480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12" name="Text Box 4"/>
        <xdr:cNvSpPr txBox="1">
          <a:spLocks noChangeArrowheads="1"/>
        </xdr:cNvSpPr>
      </xdr:nvSpPr>
      <xdr:spPr bwMode="auto">
        <a:xfrm>
          <a:off x="0" y="957480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13" name="Text Box 4"/>
        <xdr:cNvSpPr txBox="1">
          <a:spLocks noChangeArrowheads="1"/>
        </xdr:cNvSpPr>
      </xdr:nvSpPr>
      <xdr:spPr bwMode="auto">
        <a:xfrm>
          <a:off x="0" y="957480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5"/>
  <sheetViews>
    <sheetView zoomScale="70" zoomScaleNormal="70" workbookViewId="0">
      <selection activeCell="J5" sqref="J5"/>
    </sheetView>
  </sheetViews>
  <sheetFormatPr defaultColWidth="9.140625" defaultRowHeight="24" customHeight="1" x14ac:dyDescent="0.55000000000000004"/>
  <cols>
    <col min="1" max="1" width="33.5703125" style="137" customWidth="1"/>
    <col min="2" max="4" width="17.140625" style="137" customWidth="1"/>
    <col min="5" max="5" width="11.42578125" style="137" bestFit="1" customWidth="1"/>
    <col min="6" max="16384" width="9.140625" style="137"/>
  </cols>
  <sheetData>
    <row r="1" spans="1:5" ht="29.25" customHeight="1" x14ac:dyDescent="0.55000000000000004">
      <c r="A1" s="159" t="s">
        <v>109</v>
      </c>
    </row>
    <row r="2" spans="1:5" s="159" customFormat="1" ht="7.5" customHeight="1" x14ac:dyDescent="0.55000000000000004"/>
    <row r="3" spans="1:5" s="159" customFormat="1" ht="13.5" customHeight="1" x14ac:dyDescent="0.55000000000000004">
      <c r="A3" s="162"/>
      <c r="B3" s="162"/>
      <c r="C3" s="162"/>
      <c r="D3" s="162"/>
    </row>
    <row r="4" spans="1:5" s="159" customFormat="1" ht="32.25" customHeight="1" x14ac:dyDescent="0.55000000000000004">
      <c r="A4" s="161" t="s">
        <v>108</v>
      </c>
      <c r="B4" s="160" t="s">
        <v>0</v>
      </c>
      <c r="C4" s="160" t="s">
        <v>26</v>
      </c>
      <c r="D4" s="160" t="s">
        <v>25</v>
      </c>
    </row>
    <row r="5" spans="1:5" s="159" customFormat="1" ht="27.75" customHeight="1" x14ac:dyDescent="0.55000000000000004">
      <c r="A5" s="153"/>
      <c r="B5" s="153"/>
      <c r="C5" s="154" t="s">
        <v>24</v>
      </c>
      <c r="D5" s="153"/>
    </row>
    <row r="6" spans="1:5" s="147" customFormat="1" ht="20.25" customHeight="1" x14ac:dyDescent="0.55000000000000004">
      <c r="A6" s="147" t="s">
        <v>107</v>
      </c>
      <c r="B6" s="182">
        <v>2047509</v>
      </c>
      <c r="C6" s="182">
        <v>989483</v>
      </c>
      <c r="D6" s="182">
        <v>1058026</v>
      </c>
      <c r="E6" s="191"/>
    </row>
    <row r="7" spans="1:5" s="146" customFormat="1" ht="20.25" customHeight="1" x14ac:dyDescent="0.55000000000000004">
      <c r="A7" s="146" t="s">
        <v>106</v>
      </c>
      <c r="B7" s="182">
        <v>1311683</v>
      </c>
      <c r="C7" s="182">
        <v>720809</v>
      </c>
      <c r="D7" s="182">
        <v>590874</v>
      </c>
      <c r="E7" s="191"/>
    </row>
    <row r="8" spans="1:5" s="146" customFormat="1" ht="20.25" customHeight="1" x14ac:dyDescent="0.55000000000000004">
      <c r="A8" s="146" t="s">
        <v>105</v>
      </c>
      <c r="B8" s="182">
        <v>1310835</v>
      </c>
      <c r="C8" s="182">
        <v>720556</v>
      </c>
      <c r="D8" s="182">
        <v>590279</v>
      </c>
      <c r="E8" s="191"/>
    </row>
    <row r="9" spans="1:5" s="146" customFormat="1" ht="20.25" customHeight="1" x14ac:dyDescent="0.55000000000000004">
      <c r="A9" s="146" t="s">
        <v>104</v>
      </c>
      <c r="B9" s="182">
        <v>1299811</v>
      </c>
      <c r="C9" s="182">
        <v>717188</v>
      </c>
      <c r="D9" s="182">
        <v>582623</v>
      </c>
      <c r="E9" s="191"/>
    </row>
    <row r="10" spans="1:5" s="146" customFormat="1" ht="20.25" customHeight="1" x14ac:dyDescent="0.55000000000000004">
      <c r="A10" s="146" t="s">
        <v>103</v>
      </c>
      <c r="B10" s="182">
        <v>11024</v>
      </c>
      <c r="C10" s="182">
        <v>3368</v>
      </c>
      <c r="D10" s="182">
        <v>7656</v>
      </c>
      <c r="E10" s="191"/>
    </row>
    <row r="11" spans="1:5" s="146" customFormat="1" ht="20.25" customHeight="1" x14ac:dyDescent="0.55000000000000004">
      <c r="A11" s="146" t="s">
        <v>102</v>
      </c>
      <c r="B11" s="7">
        <v>848</v>
      </c>
      <c r="C11" s="7">
        <v>253</v>
      </c>
      <c r="D11" s="7">
        <v>595</v>
      </c>
      <c r="E11" s="191"/>
    </row>
    <row r="12" spans="1:5" s="146" customFormat="1" ht="20.25" customHeight="1" x14ac:dyDescent="0.55000000000000004">
      <c r="A12" s="146" t="s">
        <v>101</v>
      </c>
      <c r="B12" s="182">
        <v>735826</v>
      </c>
      <c r="C12" s="182">
        <v>268674</v>
      </c>
      <c r="D12" s="182">
        <v>467152</v>
      </c>
      <c r="E12" s="191"/>
    </row>
    <row r="13" spans="1:5" s="146" customFormat="1" ht="20.25" customHeight="1" x14ac:dyDescent="0.55000000000000004">
      <c r="A13" s="146" t="s">
        <v>100</v>
      </c>
      <c r="B13" s="182">
        <v>201254</v>
      </c>
      <c r="C13" s="182">
        <v>13810</v>
      </c>
      <c r="D13" s="182">
        <v>187444</v>
      </c>
      <c r="E13" s="191"/>
    </row>
    <row r="14" spans="1:5" s="147" customFormat="1" ht="20.25" customHeight="1" x14ac:dyDescent="0.55000000000000004">
      <c r="A14" s="146" t="s">
        <v>99</v>
      </c>
      <c r="B14" s="182">
        <v>168598</v>
      </c>
      <c r="C14" s="182">
        <v>80725</v>
      </c>
      <c r="D14" s="182">
        <v>87873</v>
      </c>
      <c r="E14" s="191"/>
    </row>
    <row r="15" spans="1:5" s="146" customFormat="1" ht="20.25" customHeight="1" x14ac:dyDescent="0.55000000000000004">
      <c r="A15" s="145" t="s">
        <v>98</v>
      </c>
      <c r="B15" s="182">
        <v>365974</v>
      </c>
      <c r="C15" s="182">
        <v>174139</v>
      </c>
      <c r="D15" s="182">
        <v>191835</v>
      </c>
      <c r="E15" s="191"/>
    </row>
    <row r="16" spans="1:5" s="146" customFormat="1" ht="11.25" customHeight="1" x14ac:dyDescent="0.55000000000000004">
      <c r="A16" s="158"/>
      <c r="B16" s="157"/>
      <c r="C16" s="157"/>
      <c r="D16" s="157"/>
    </row>
    <row r="17" spans="1:4" s="152" customFormat="1" ht="23.25" customHeight="1" x14ac:dyDescent="0.55000000000000004">
      <c r="A17" s="153"/>
      <c r="B17" s="155"/>
      <c r="C17" s="154" t="s">
        <v>20</v>
      </c>
      <c r="D17" s="153"/>
    </row>
    <row r="18" spans="1:4" s="150" customFormat="1" ht="20.25" customHeight="1" x14ac:dyDescent="0.5">
      <c r="A18" s="151"/>
    </row>
    <row r="19" spans="1:4" s="147" customFormat="1" ht="20.25" customHeight="1" x14ac:dyDescent="0.5">
      <c r="A19" s="147" t="s">
        <v>107</v>
      </c>
      <c r="B19" s="149">
        <v>100</v>
      </c>
      <c r="C19" s="149">
        <v>100</v>
      </c>
      <c r="D19" s="149">
        <v>100</v>
      </c>
    </row>
    <row r="20" spans="1:4" s="146" customFormat="1" ht="20.25" customHeight="1" x14ac:dyDescent="0.5">
      <c r="A20" s="146" t="s">
        <v>106</v>
      </c>
      <c r="B20" s="144">
        <f t="shared" ref="B20:D28" si="0">B7*100/B$6</f>
        <v>64.062380189781834</v>
      </c>
      <c r="C20" s="144">
        <f t="shared" si="0"/>
        <v>72.847032238047547</v>
      </c>
      <c r="D20" s="144">
        <f t="shared" si="0"/>
        <v>55.846831741374977</v>
      </c>
    </row>
    <row r="21" spans="1:4" s="146" customFormat="1" ht="20.25" customHeight="1" x14ac:dyDescent="0.5">
      <c r="A21" s="146" t="s">
        <v>105</v>
      </c>
      <c r="B21" s="144">
        <f t="shared" si="0"/>
        <v>64.020964010414602</v>
      </c>
      <c r="C21" s="144">
        <f t="shared" si="0"/>
        <v>72.821463329839929</v>
      </c>
      <c r="D21" s="144">
        <f t="shared" si="0"/>
        <v>55.790594938120613</v>
      </c>
    </row>
    <row r="22" spans="1:4" s="139" customFormat="1" ht="20.25" customHeight="1" x14ac:dyDescent="0.55000000000000004">
      <c r="A22" s="146" t="s">
        <v>104</v>
      </c>
      <c r="B22" s="144">
        <f t="shared" si="0"/>
        <v>63.482553678640727</v>
      </c>
      <c r="C22" s="144">
        <f t="shared" si="0"/>
        <v>72.481083555755887</v>
      </c>
      <c r="D22" s="144">
        <f t="shared" si="0"/>
        <v>55.066983231035913</v>
      </c>
    </row>
    <row r="23" spans="1:4" s="139" customFormat="1" ht="20.25" customHeight="1" x14ac:dyDescent="0.55000000000000004">
      <c r="A23" s="146" t="s">
        <v>103</v>
      </c>
      <c r="B23" s="144">
        <f t="shared" si="0"/>
        <v>0.53841033177387743</v>
      </c>
      <c r="C23" s="144">
        <f t="shared" si="0"/>
        <v>0.34037977408404185</v>
      </c>
      <c r="D23" s="144">
        <f t="shared" si="0"/>
        <v>0.72361170708470302</v>
      </c>
    </row>
    <row r="24" spans="1:4" s="139" customFormat="1" ht="20.25" customHeight="1" x14ac:dyDescent="0.55000000000000004">
      <c r="A24" s="146" t="s">
        <v>102</v>
      </c>
      <c r="B24" s="144">
        <f t="shared" si="0"/>
        <v>4.1416179367221341E-2</v>
      </c>
      <c r="C24" s="144">
        <f t="shared" si="0"/>
        <v>2.5568908207619534E-2</v>
      </c>
      <c r="D24" s="144">
        <f t="shared" si="0"/>
        <v>5.6236803254362366E-2</v>
      </c>
    </row>
    <row r="25" spans="1:4" s="139" customFormat="1" ht="20.25" customHeight="1" x14ac:dyDescent="0.55000000000000004">
      <c r="A25" s="146" t="s">
        <v>101</v>
      </c>
      <c r="B25" s="144">
        <f t="shared" si="0"/>
        <v>35.937619810218173</v>
      </c>
      <c r="C25" s="144">
        <f t="shared" si="0"/>
        <v>27.152967761952453</v>
      </c>
      <c r="D25" s="144">
        <f t="shared" si="0"/>
        <v>44.153168258625023</v>
      </c>
    </row>
    <row r="26" spans="1:4" s="139" customFormat="1" ht="20.25" customHeight="1" x14ac:dyDescent="0.55000000000000004">
      <c r="A26" s="146" t="s">
        <v>100</v>
      </c>
      <c r="B26" s="144">
        <f t="shared" si="0"/>
        <v>9.8292119839277881</v>
      </c>
      <c r="C26" s="144">
        <f t="shared" si="0"/>
        <v>1.3956783491985207</v>
      </c>
      <c r="D26" s="144">
        <f t="shared" si="0"/>
        <v>17.716388822202855</v>
      </c>
    </row>
    <row r="27" spans="1:4" s="139" customFormat="1" ht="20.25" customHeight="1" x14ac:dyDescent="0.55000000000000004">
      <c r="A27" s="146" t="s">
        <v>99</v>
      </c>
      <c r="B27" s="144">
        <f t="shared" si="0"/>
        <v>8.2342983596164903</v>
      </c>
      <c r="C27" s="144">
        <f t="shared" si="0"/>
        <v>8.1583008500398702</v>
      </c>
      <c r="D27" s="144">
        <f t="shared" si="0"/>
        <v>8.3053724577656887</v>
      </c>
    </row>
    <row r="28" spans="1:4" s="139" customFormat="1" ht="20.25" customHeight="1" x14ac:dyDescent="0.55000000000000004">
      <c r="A28" s="145" t="s">
        <v>98</v>
      </c>
      <c r="B28" s="144">
        <f t="shared" si="0"/>
        <v>17.874109466673897</v>
      </c>
      <c r="C28" s="144">
        <f t="shared" si="0"/>
        <v>17.598988562714062</v>
      </c>
      <c r="D28" s="144">
        <f t="shared" si="0"/>
        <v>18.131406978656479</v>
      </c>
    </row>
    <row r="29" spans="1:4" s="139" customFormat="1" ht="20.25" customHeight="1" x14ac:dyDescent="0.55000000000000004">
      <c r="A29" s="142"/>
      <c r="B29" s="141"/>
      <c r="C29" s="141"/>
      <c r="D29" s="141"/>
    </row>
    <row r="30" spans="1:4" s="139" customFormat="1" ht="20.25" customHeight="1" x14ac:dyDescent="0.55000000000000004">
      <c r="A30" s="140"/>
      <c r="B30" s="137"/>
      <c r="C30" s="137"/>
      <c r="D30" s="137"/>
    </row>
    <row r="31" spans="1:4" s="139" customFormat="1" ht="24" customHeight="1" x14ac:dyDescent="0.55000000000000004">
      <c r="A31" s="140"/>
      <c r="B31" s="137"/>
      <c r="C31" s="137"/>
      <c r="D31" s="137"/>
    </row>
    <row r="47" spans="2:4" ht="24" customHeight="1" x14ac:dyDescent="0.55000000000000004">
      <c r="B47" s="138"/>
      <c r="D47" s="138"/>
    </row>
    <row r="48" spans="2:4" ht="24" customHeight="1" x14ac:dyDescent="0.55000000000000004">
      <c r="B48" s="138"/>
      <c r="D48" s="138"/>
    </row>
    <row r="49" spans="2:4" ht="24" customHeight="1" x14ac:dyDescent="0.55000000000000004">
      <c r="B49" s="138"/>
      <c r="D49" s="138"/>
    </row>
    <row r="50" spans="2:4" ht="24" customHeight="1" x14ac:dyDescent="0.55000000000000004">
      <c r="B50" s="138"/>
      <c r="D50" s="138"/>
    </row>
    <row r="51" spans="2:4" ht="24" customHeight="1" x14ac:dyDescent="0.55000000000000004">
      <c r="B51" s="138"/>
      <c r="D51" s="138"/>
    </row>
    <row r="52" spans="2:4" ht="24" customHeight="1" x14ac:dyDescent="0.55000000000000004">
      <c r="B52" s="138"/>
      <c r="D52" s="138"/>
    </row>
    <row r="54" spans="2:4" ht="24" customHeight="1" x14ac:dyDescent="0.55000000000000004">
      <c r="B54" s="138"/>
      <c r="D54" s="138"/>
    </row>
    <row r="55" spans="2:4" ht="24" customHeight="1" x14ac:dyDescent="0.55000000000000004">
      <c r="B55" s="138"/>
      <c r="D55" s="138"/>
    </row>
    <row r="56" spans="2:4" ht="24" customHeight="1" x14ac:dyDescent="0.55000000000000004">
      <c r="B56" s="138"/>
      <c r="D56" s="138"/>
    </row>
    <row r="57" spans="2:4" ht="24" customHeight="1" x14ac:dyDescent="0.55000000000000004">
      <c r="B57" s="138"/>
      <c r="D57" s="138"/>
    </row>
    <row r="58" spans="2:4" ht="24" customHeight="1" x14ac:dyDescent="0.55000000000000004">
      <c r="B58" s="138"/>
      <c r="D58" s="138"/>
    </row>
    <row r="74" spans="2:4" ht="24" customHeight="1" x14ac:dyDescent="0.55000000000000004">
      <c r="B74" s="138"/>
      <c r="D74" s="138"/>
    </row>
    <row r="75" spans="2:4" ht="24" customHeight="1" x14ac:dyDescent="0.55000000000000004">
      <c r="B75" s="138"/>
      <c r="D75" s="138"/>
    </row>
    <row r="76" spans="2:4" ht="24" customHeight="1" x14ac:dyDescent="0.55000000000000004">
      <c r="B76" s="138"/>
      <c r="D76" s="138"/>
    </row>
    <row r="78" spans="2:4" ht="24" customHeight="1" x14ac:dyDescent="0.55000000000000004">
      <c r="B78" s="138"/>
      <c r="D78" s="138"/>
    </row>
    <row r="79" spans="2:4" ht="24" customHeight="1" x14ac:dyDescent="0.55000000000000004">
      <c r="B79" s="138"/>
    </row>
    <row r="80" spans="2:4" ht="24" customHeight="1" x14ac:dyDescent="0.55000000000000004">
      <c r="B80" s="138"/>
      <c r="D80" s="138"/>
    </row>
    <row r="81" spans="2:4" ht="24" customHeight="1" x14ac:dyDescent="0.55000000000000004">
      <c r="B81" s="138"/>
      <c r="D81" s="138"/>
    </row>
    <row r="83" spans="2:4" ht="24" customHeight="1" x14ac:dyDescent="0.55000000000000004">
      <c r="B83" s="138"/>
      <c r="D83" s="138"/>
    </row>
    <row r="85" spans="2:4" ht="24" customHeight="1" x14ac:dyDescent="0.55000000000000004">
      <c r="B85" s="138"/>
      <c r="D85" s="138"/>
    </row>
    <row r="87" spans="2:4" ht="24" customHeight="1" x14ac:dyDescent="0.55000000000000004">
      <c r="B87" s="138"/>
      <c r="D87" s="138"/>
    </row>
    <row r="100" spans="2:4" ht="24" customHeight="1" x14ac:dyDescent="0.55000000000000004">
      <c r="B100" s="138"/>
      <c r="D100" s="138"/>
    </row>
    <row r="101" spans="2:4" ht="24" customHeight="1" x14ac:dyDescent="0.55000000000000004">
      <c r="B101" s="138"/>
      <c r="D101" s="138"/>
    </row>
    <row r="104" spans="2:4" ht="24" customHeight="1" x14ac:dyDescent="0.55000000000000004">
      <c r="B104" s="138"/>
      <c r="D104" s="138"/>
    </row>
    <row r="106" spans="2:4" ht="24" customHeight="1" x14ac:dyDescent="0.55000000000000004">
      <c r="B106" s="138"/>
      <c r="D106" s="138"/>
    </row>
    <row r="108" spans="2:4" ht="24" customHeight="1" x14ac:dyDescent="0.55000000000000004">
      <c r="B108" s="138"/>
      <c r="D108" s="138"/>
    </row>
    <row r="109" spans="2:4" ht="24" customHeight="1" x14ac:dyDescent="0.55000000000000004">
      <c r="B109" s="138"/>
      <c r="D109" s="138"/>
    </row>
    <row r="110" spans="2:4" ht="24" customHeight="1" x14ac:dyDescent="0.55000000000000004">
      <c r="B110" s="138"/>
      <c r="D110" s="138"/>
    </row>
    <row r="111" spans="2:4" ht="24" customHeight="1" x14ac:dyDescent="0.55000000000000004">
      <c r="B111" s="138"/>
      <c r="D111" s="138"/>
    </row>
    <row r="112" spans="2:4" ht="24" customHeight="1" x14ac:dyDescent="0.55000000000000004">
      <c r="B112" s="138"/>
      <c r="D112" s="138"/>
    </row>
    <row r="114" spans="2:4" ht="24" customHeight="1" x14ac:dyDescent="0.55000000000000004">
      <c r="B114" s="138"/>
      <c r="D114" s="138"/>
    </row>
    <row r="115" spans="2:4" ht="24" customHeight="1" x14ac:dyDescent="0.55000000000000004">
      <c r="B115" s="138"/>
      <c r="D115" s="138"/>
    </row>
    <row r="116" spans="2:4" ht="24" customHeight="1" x14ac:dyDescent="0.55000000000000004">
      <c r="B116" s="138"/>
      <c r="D116" s="138"/>
    </row>
    <row r="117" spans="2:4" ht="24" customHeight="1" x14ac:dyDescent="0.55000000000000004">
      <c r="B117" s="138"/>
      <c r="D117" s="138"/>
    </row>
    <row r="118" spans="2:4" ht="24" customHeight="1" x14ac:dyDescent="0.55000000000000004">
      <c r="B118" s="138"/>
      <c r="D118" s="138"/>
    </row>
    <row r="136" spans="2:4" ht="24" customHeight="1" x14ac:dyDescent="0.55000000000000004">
      <c r="B136" s="138"/>
      <c r="D136" s="138"/>
    </row>
    <row r="137" spans="2:4" ht="24" customHeight="1" x14ac:dyDescent="0.55000000000000004">
      <c r="B137" s="138"/>
      <c r="D137" s="138"/>
    </row>
    <row r="138" spans="2:4" ht="24" customHeight="1" x14ac:dyDescent="0.55000000000000004">
      <c r="B138" s="138"/>
      <c r="D138" s="138"/>
    </row>
    <row r="139" spans="2:4" ht="24" customHeight="1" x14ac:dyDescent="0.55000000000000004">
      <c r="B139" s="138"/>
      <c r="D139" s="138"/>
    </row>
    <row r="140" spans="2:4" ht="24" customHeight="1" x14ac:dyDescent="0.55000000000000004">
      <c r="B140" s="138"/>
      <c r="D140" s="138"/>
    </row>
    <row r="141" spans="2:4" ht="24" customHeight="1" x14ac:dyDescent="0.55000000000000004">
      <c r="B141" s="138"/>
      <c r="D141" s="138"/>
    </row>
    <row r="162" spans="2:4" ht="24" customHeight="1" x14ac:dyDescent="0.55000000000000004">
      <c r="B162" s="138"/>
      <c r="D162" s="138"/>
    </row>
    <row r="163" spans="2:4" ht="24" customHeight="1" x14ac:dyDescent="0.55000000000000004">
      <c r="B163" s="138"/>
      <c r="D163" s="138"/>
    </row>
    <row r="165" spans="2:4" ht="24" customHeight="1" x14ac:dyDescent="0.55000000000000004">
      <c r="B165" s="138"/>
      <c r="D165" s="138"/>
    </row>
    <row r="166" spans="2:4" ht="24" customHeight="1" x14ac:dyDescent="0.55000000000000004">
      <c r="B166" s="138"/>
      <c r="D166" s="138"/>
    </row>
    <row r="167" spans="2:4" ht="24" customHeight="1" x14ac:dyDescent="0.55000000000000004">
      <c r="B167" s="138"/>
      <c r="D167" s="138"/>
    </row>
    <row r="168" spans="2:4" ht="24" customHeight="1" x14ac:dyDescent="0.55000000000000004">
      <c r="B168" s="138"/>
      <c r="D168" s="138"/>
    </row>
    <row r="169" spans="2:4" ht="24" customHeight="1" x14ac:dyDescent="0.55000000000000004">
      <c r="B169" s="138"/>
      <c r="D169" s="138"/>
    </row>
    <row r="170" spans="2:4" ht="24" customHeight="1" x14ac:dyDescent="0.55000000000000004">
      <c r="B170" s="138"/>
      <c r="D170" s="138"/>
    </row>
    <row r="183" spans="2:4" ht="24" customHeight="1" x14ac:dyDescent="0.55000000000000004">
      <c r="B183" s="138"/>
      <c r="C183" s="138"/>
      <c r="D183" s="138"/>
    </row>
    <row r="184" spans="2:4" ht="24" customHeight="1" x14ac:dyDescent="0.55000000000000004">
      <c r="B184" s="138"/>
      <c r="C184" s="138"/>
      <c r="D184" s="138"/>
    </row>
    <row r="185" spans="2:4" ht="24" customHeight="1" x14ac:dyDescent="0.55000000000000004">
      <c r="B185" s="138"/>
      <c r="C185" s="138"/>
      <c r="D185" s="138"/>
    </row>
  </sheetData>
  <pageMargins left="1.0236220472440944" right="0" top="1.1417322834645669" bottom="0.98425196850393704" header="0.6692913385826772" footer="0.51181102362204722"/>
  <pageSetup paperSize="9" orientation="portrait" r:id="rId1"/>
  <headerFooter alignWithMargins="0">
    <oddHeader>&amp;C&amp;"TH SarabunPSK,ธรรมดา"&amp;16 16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workbookViewId="0"/>
  </sheetViews>
  <sheetFormatPr defaultColWidth="9.140625" defaultRowHeight="30.75" customHeight="1" x14ac:dyDescent="0.55000000000000004"/>
  <cols>
    <col min="1" max="1" width="31.7109375" style="8" customWidth="1"/>
    <col min="2" max="3" width="17.85546875" style="8" customWidth="1"/>
    <col min="4" max="4" width="18" style="8" customWidth="1"/>
    <col min="5" max="16384" width="9.140625" style="8"/>
  </cols>
  <sheetData>
    <row r="1" spans="1:7" s="26" customFormat="1" ht="30.75" customHeight="1" x14ac:dyDescent="0.55000000000000004">
      <c r="A1" s="26" t="s">
        <v>115</v>
      </c>
      <c r="B1" s="51"/>
      <c r="C1" s="51"/>
      <c r="D1" s="51"/>
    </row>
    <row r="2" spans="1:7" s="9" customFormat="1" ht="17.25" customHeight="1" x14ac:dyDescent="0.55000000000000004">
      <c r="A2" s="78"/>
      <c r="B2" s="78"/>
      <c r="C2" s="78"/>
      <c r="D2" s="78"/>
    </row>
    <row r="3" spans="1:7" s="9" customFormat="1" ht="30.75" customHeight="1" x14ac:dyDescent="0.55000000000000004">
      <c r="A3" s="25" t="s">
        <v>52</v>
      </c>
      <c r="B3" s="24" t="s">
        <v>0</v>
      </c>
      <c r="C3" s="24" t="s">
        <v>26</v>
      </c>
      <c r="D3" s="24" t="s">
        <v>25</v>
      </c>
    </row>
    <row r="4" spans="1:7" s="9" customFormat="1" ht="30.75" customHeight="1" x14ac:dyDescent="0.55000000000000004">
      <c r="A4" s="164"/>
      <c r="B4" s="210" t="s">
        <v>24</v>
      </c>
      <c r="C4" s="210"/>
      <c r="D4" s="210"/>
    </row>
    <row r="5" spans="1:7" s="62" customFormat="1" ht="24.95" customHeight="1" x14ac:dyDescent="0.55000000000000004">
      <c r="A5" s="23" t="s">
        <v>3</v>
      </c>
      <c r="B5" s="177">
        <v>1299811</v>
      </c>
      <c r="C5" s="177">
        <v>717188</v>
      </c>
      <c r="D5" s="177">
        <v>582623</v>
      </c>
    </row>
    <row r="6" spans="1:7" s="62" customFormat="1" ht="6" customHeight="1" x14ac:dyDescent="0.25">
      <c r="A6" s="23"/>
      <c r="B6" s="170"/>
      <c r="C6" s="170"/>
      <c r="D6" s="170"/>
    </row>
    <row r="7" spans="1:7" s="22" customFormat="1" ht="21.6" customHeight="1" x14ac:dyDescent="0.55000000000000004">
      <c r="A7" s="75" t="s">
        <v>51</v>
      </c>
      <c r="B7" s="177">
        <v>25072</v>
      </c>
      <c r="C7" s="177">
        <v>21159</v>
      </c>
      <c r="D7" s="177">
        <v>3913</v>
      </c>
    </row>
    <row r="8" spans="1:7" s="22" customFormat="1" ht="21.6" customHeight="1" x14ac:dyDescent="0.55000000000000004">
      <c r="A8" s="75" t="s">
        <v>50</v>
      </c>
      <c r="B8" s="169">
        <v>108346</v>
      </c>
      <c r="C8" s="169">
        <v>47639</v>
      </c>
      <c r="D8" s="169">
        <v>60707</v>
      </c>
    </row>
    <row r="9" spans="1:7" s="22" customFormat="1" ht="21.6" customHeight="1" x14ac:dyDescent="0.55000000000000004">
      <c r="A9" s="75" t="s">
        <v>49</v>
      </c>
      <c r="B9" s="169">
        <v>476056</v>
      </c>
      <c r="C9" s="169">
        <v>253813</v>
      </c>
      <c r="D9" s="169">
        <v>222243</v>
      </c>
    </row>
    <row r="10" spans="1:7" s="22" customFormat="1" ht="21.6" customHeight="1" x14ac:dyDescent="0.55000000000000004">
      <c r="A10" s="75" t="s">
        <v>48</v>
      </c>
      <c r="B10" s="169">
        <v>461630</v>
      </c>
      <c r="C10" s="169">
        <v>294640</v>
      </c>
      <c r="D10" s="169">
        <v>166990</v>
      </c>
    </row>
    <row r="11" spans="1:7" ht="21.6" customHeight="1" x14ac:dyDescent="0.55000000000000004">
      <c r="A11" s="75" t="s">
        <v>47</v>
      </c>
      <c r="B11" s="169">
        <v>227955</v>
      </c>
      <c r="C11" s="169">
        <v>99485</v>
      </c>
      <c r="D11" s="169">
        <v>128470</v>
      </c>
    </row>
    <row r="12" spans="1:7" ht="21.6" customHeight="1" x14ac:dyDescent="0.55000000000000004">
      <c r="A12" s="18" t="s">
        <v>46</v>
      </c>
      <c r="B12" s="169">
        <v>752</v>
      </c>
      <c r="C12" s="169">
        <v>452</v>
      </c>
      <c r="D12" s="169">
        <v>300</v>
      </c>
    </row>
    <row r="13" spans="1:7" ht="24.95" customHeight="1" x14ac:dyDescent="0.55000000000000004">
      <c r="B13" s="212" t="s">
        <v>20</v>
      </c>
      <c r="C13" s="212"/>
      <c r="D13" s="212"/>
    </row>
    <row r="14" spans="1:7" s="62" customFormat="1" ht="24.95" customHeight="1" x14ac:dyDescent="0.55000000000000004">
      <c r="A14" s="23" t="s">
        <v>3</v>
      </c>
      <c r="B14" s="77">
        <f>B5/$B$5*100</f>
        <v>100</v>
      </c>
      <c r="C14" s="77">
        <f>C5/$C$5*100</f>
        <v>100</v>
      </c>
      <c r="D14" s="77">
        <f>D5/$D$5*100</f>
        <v>100</v>
      </c>
      <c r="E14" s="64"/>
      <c r="F14" s="64"/>
      <c r="G14" s="64"/>
    </row>
    <row r="15" spans="1:7" s="62" customFormat="1" ht="6" customHeight="1" x14ac:dyDescent="0.5">
      <c r="A15" s="23"/>
      <c r="B15" s="76"/>
      <c r="C15" s="76"/>
      <c r="D15" s="76"/>
    </row>
    <row r="16" spans="1:7" s="22" customFormat="1" ht="24.95" customHeight="1" x14ac:dyDescent="0.55000000000000004">
      <c r="A16" s="75" t="s">
        <v>51</v>
      </c>
      <c r="B16" s="74">
        <f>B7*100/$B$5</f>
        <v>1.9288958163917678</v>
      </c>
      <c r="C16" s="74">
        <f>C7*100/$C$5</f>
        <v>2.950272452969096</v>
      </c>
      <c r="D16" s="74">
        <f>D7*100/$D$5</f>
        <v>0.67161783863664837</v>
      </c>
      <c r="E16" s="69"/>
      <c r="F16" s="69"/>
      <c r="G16" s="69"/>
    </row>
    <row r="17" spans="1:7" s="22" customFormat="1" ht="24.95" customHeight="1" x14ac:dyDescent="0.55000000000000004">
      <c r="A17" s="75" t="s">
        <v>50</v>
      </c>
      <c r="B17" s="74">
        <f>B8*100/$B$5</f>
        <v>8.3355195486112983</v>
      </c>
      <c r="C17" s="74">
        <f>C8*100/$C$5</f>
        <v>6.6424703146176451</v>
      </c>
      <c r="D17" s="74">
        <f>D8*100/$D$5</f>
        <v>10.419602384389218</v>
      </c>
      <c r="E17" s="69"/>
      <c r="F17" s="69"/>
      <c r="G17" s="69"/>
    </row>
    <row r="18" spans="1:7" s="22" customFormat="1" ht="24.95" customHeight="1" x14ac:dyDescent="0.55000000000000004">
      <c r="A18" s="75" t="s">
        <v>49</v>
      </c>
      <c r="B18" s="74">
        <f>B9*100/$B$5</f>
        <v>36.62501702170546</v>
      </c>
      <c r="C18" s="74">
        <f>C9*100/$C$5</f>
        <v>35.390023257500125</v>
      </c>
      <c r="D18" s="74">
        <f>D9*100/$D$5</f>
        <v>38.145250015876478</v>
      </c>
      <c r="E18" s="69"/>
      <c r="F18" s="69"/>
      <c r="G18" s="69"/>
    </row>
    <row r="19" spans="1:7" s="22" customFormat="1" ht="24.95" customHeight="1" x14ac:dyDescent="0.55000000000000004">
      <c r="A19" s="75" t="s">
        <v>48</v>
      </c>
      <c r="B19" s="74">
        <f>B10*100/$B$5+0.08</f>
        <v>35.595163358365177</v>
      </c>
      <c r="C19" s="74">
        <f>C10*100/$C$5</f>
        <v>41.082672883539601</v>
      </c>
      <c r="D19" s="74">
        <f>D10*100/$D$5</f>
        <v>28.661758976216181</v>
      </c>
      <c r="E19" s="69"/>
      <c r="F19" s="69"/>
      <c r="G19" s="69"/>
    </row>
    <row r="20" spans="1:7" ht="24.95" customHeight="1" x14ac:dyDescent="0.55000000000000004">
      <c r="A20" s="75" t="s">
        <v>47</v>
      </c>
      <c r="B20" s="74">
        <f>B11*100/$B$5+0.03</f>
        <v>17.567549689916458</v>
      </c>
      <c r="C20" s="74">
        <f>C11*100/$C$5</f>
        <v>13.871537170170164</v>
      </c>
      <c r="D20" s="74">
        <f>D11*100/$D$5</f>
        <v>22.050279511794077</v>
      </c>
      <c r="E20" s="69"/>
      <c r="F20" s="69"/>
      <c r="G20" s="69"/>
    </row>
    <row r="21" spans="1:7" ht="24.95" customHeight="1" x14ac:dyDescent="0.55000000000000004">
      <c r="A21" s="18" t="s">
        <v>46</v>
      </c>
      <c r="B21" s="97" t="s">
        <v>5</v>
      </c>
      <c r="C21" s="73" t="s">
        <v>5</v>
      </c>
      <c r="D21" s="72" t="s">
        <v>5</v>
      </c>
      <c r="E21" s="69"/>
      <c r="F21" s="69"/>
      <c r="G21" s="69"/>
    </row>
    <row r="22" spans="1:7" ht="18.75" customHeight="1" x14ac:dyDescent="0.55000000000000004">
      <c r="A22" s="71"/>
      <c r="B22" s="98"/>
      <c r="C22" s="70"/>
      <c r="D22" s="70"/>
      <c r="E22" s="69"/>
      <c r="F22" s="69"/>
      <c r="G22" s="69"/>
    </row>
    <row r="24" spans="1:7" ht="30.75" customHeight="1" x14ac:dyDescent="0.55000000000000004">
      <c r="B24" s="10"/>
      <c r="C24" s="10"/>
      <c r="D24" s="10"/>
    </row>
    <row r="25" spans="1:7" ht="30.75" customHeight="1" x14ac:dyDescent="0.55000000000000004">
      <c r="B25" s="10"/>
      <c r="C25" s="10"/>
      <c r="D25" s="10"/>
    </row>
    <row r="26" spans="1:7" ht="30.75" customHeight="1" x14ac:dyDescent="0.55000000000000004">
      <c r="B26" s="10"/>
      <c r="C26" s="10"/>
      <c r="D26" s="10"/>
    </row>
    <row r="27" spans="1:7" ht="30.75" customHeight="1" x14ac:dyDescent="0.55000000000000004">
      <c r="B27" s="10"/>
      <c r="C27" s="10"/>
      <c r="D27" s="10"/>
    </row>
    <row r="28" spans="1:7" ht="30.75" customHeight="1" x14ac:dyDescent="0.55000000000000004">
      <c r="B28" s="10"/>
      <c r="C28" s="10"/>
      <c r="D28" s="10"/>
    </row>
    <row r="29" spans="1:7" ht="30.75" customHeight="1" x14ac:dyDescent="0.55000000000000004">
      <c r="B29" s="10"/>
      <c r="C29" s="10"/>
      <c r="D29" s="10"/>
    </row>
    <row r="30" spans="1:7" ht="30.75" customHeight="1" x14ac:dyDescent="0.55000000000000004">
      <c r="B30" s="10"/>
      <c r="C30" s="10"/>
      <c r="D30" s="10"/>
    </row>
  </sheetData>
  <mergeCells count="2">
    <mergeCell ref="B4:D4"/>
    <mergeCell ref="B13:D13"/>
  </mergeCells>
  <pageMargins left="0.9055118110236221" right="0" top="0.74803149606299213" bottom="0.74803149606299213" header="0.31496062992125984" footer="0.31496062992125984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535"/>
  <sheetViews>
    <sheetView tabSelected="1" zoomScale="70" zoomScaleNormal="70" workbookViewId="0">
      <selection activeCell="F16" sqref="F16"/>
    </sheetView>
  </sheetViews>
  <sheetFormatPr defaultColWidth="9.140625" defaultRowHeight="17.25" customHeight="1" x14ac:dyDescent="0.55000000000000004"/>
  <cols>
    <col min="1" max="1" width="32.5703125" style="8" customWidth="1"/>
    <col min="2" max="4" width="17.85546875" style="8" customWidth="1"/>
    <col min="5" max="5" width="9.140625" style="8"/>
    <col min="6" max="6" width="13.42578125" style="8" bestFit="1" customWidth="1"/>
    <col min="7" max="7" width="12" style="8" bestFit="1" customWidth="1"/>
    <col min="8" max="8" width="13.42578125" style="8" bestFit="1" customWidth="1"/>
    <col min="9" max="9" width="13.7109375" style="8" bestFit="1" customWidth="1"/>
    <col min="10" max="10" width="11.85546875" style="8" bestFit="1" customWidth="1"/>
    <col min="11" max="12" width="10.28515625" style="8" bestFit="1" customWidth="1"/>
    <col min="13" max="16384" width="9.140625" style="8"/>
  </cols>
  <sheetData>
    <row r="1" spans="1:12" s="9" customFormat="1" ht="36.75" customHeight="1" x14ac:dyDescent="0.55000000000000004">
      <c r="A1" s="9" t="s">
        <v>45</v>
      </c>
      <c r="B1" s="8"/>
      <c r="C1" s="8"/>
      <c r="D1" s="8"/>
    </row>
    <row r="3" spans="1:12" s="9" customFormat="1" ht="30.75" customHeight="1" x14ac:dyDescent="0.55000000000000004">
      <c r="A3" s="25" t="s">
        <v>44</v>
      </c>
      <c r="B3" s="24" t="s">
        <v>0</v>
      </c>
      <c r="C3" s="24" t="s">
        <v>26</v>
      </c>
      <c r="D3" s="24" t="s">
        <v>25</v>
      </c>
    </row>
    <row r="4" spans="1:12" s="9" customFormat="1" ht="30.75" customHeight="1" x14ac:dyDescent="0.55000000000000004">
      <c r="A4" s="164"/>
      <c r="B4" s="210" t="s">
        <v>24</v>
      </c>
      <c r="C4" s="210"/>
      <c r="D4" s="210"/>
      <c r="F4" s="67"/>
      <c r="G4" s="67"/>
      <c r="H4" s="67"/>
    </row>
    <row r="5" spans="1:12" s="62" customFormat="1" ht="30.75" customHeight="1" x14ac:dyDescent="0.55000000000000004">
      <c r="A5" s="23" t="s">
        <v>3</v>
      </c>
      <c r="B5" s="199">
        <v>1299811</v>
      </c>
      <c r="C5" s="175">
        <v>717188</v>
      </c>
      <c r="D5" s="175">
        <v>582623</v>
      </c>
      <c r="F5" s="177"/>
      <c r="G5" s="177"/>
      <c r="H5" s="177"/>
      <c r="I5" s="177"/>
      <c r="J5" s="177"/>
      <c r="K5" s="200"/>
      <c r="L5" s="200"/>
    </row>
    <row r="6" spans="1:12" s="62" customFormat="1" ht="6" customHeight="1" x14ac:dyDescent="0.5">
      <c r="A6" s="23"/>
      <c r="B6" s="201"/>
      <c r="C6" s="201"/>
      <c r="D6" s="201"/>
    </row>
    <row r="7" spans="1:12" s="22" customFormat="1" ht="22.15" customHeight="1" x14ac:dyDescent="0.55000000000000004">
      <c r="A7" s="60" t="s">
        <v>43</v>
      </c>
      <c r="B7" s="175">
        <v>4090</v>
      </c>
      <c r="C7" s="175">
        <v>3714</v>
      </c>
      <c r="D7" s="6">
        <v>376</v>
      </c>
      <c r="E7" s="56"/>
      <c r="F7" s="66"/>
      <c r="G7" s="66"/>
      <c r="H7" s="66"/>
      <c r="I7" s="172"/>
      <c r="J7" s="172"/>
      <c r="K7" s="55"/>
      <c r="L7" s="55"/>
    </row>
    <row r="8" spans="1:12" s="22" customFormat="1" ht="22.15" customHeight="1" x14ac:dyDescent="0.55000000000000004">
      <c r="A8" s="60" t="s">
        <v>42</v>
      </c>
      <c r="B8" s="202">
        <v>14204</v>
      </c>
      <c r="C8" s="176">
        <v>7526</v>
      </c>
      <c r="D8" s="176">
        <v>6678</v>
      </c>
      <c r="E8" s="56"/>
      <c r="F8" s="169"/>
      <c r="G8" s="169"/>
      <c r="H8" s="169"/>
      <c r="I8" s="173"/>
      <c r="J8" s="203"/>
      <c r="K8" s="55"/>
      <c r="L8" s="55"/>
    </row>
    <row r="9" spans="1:12" s="22" customFormat="1" ht="22.15" customHeight="1" x14ac:dyDescent="0.55000000000000004">
      <c r="A9" s="61" t="s">
        <v>41</v>
      </c>
      <c r="B9" s="202">
        <v>52331</v>
      </c>
      <c r="C9" s="176">
        <v>27082</v>
      </c>
      <c r="D9" s="176">
        <v>25249</v>
      </c>
      <c r="E9" s="56"/>
      <c r="F9" s="169"/>
      <c r="G9" s="169"/>
      <c r="H9" s="169"/>
      <c r="I9" s="173"/>
      <c r="J9" s="203"/>
      <c r="K9" s="55"/>
      <c r="L9" s="55"/>
    </row>
    <row r="10" spans="1:12" s="22" customFormat="1" ht="22.15" customHeight="1" x14ac:dyDescent="0.55000000000000004">
      <c r="A10" s="60" t="s">
        <v>40</v>
      </c>
      <c r="B10" s="202">
        <v>118269</v>
      </c>
      <c r="C10" s="176">
        <v>70587</v>
      </c>
      <c r="D10" s="176">
        <v>47682</v>
      </c>
      <c r="E10" s="56"/>
      <c r="F10" s="169"/>
      <c r="G10" s="169"/>
      <c r="H10" s="169"/>
      <c r="I10" s="173"/>
      <c r="J10" s="203"/>
      <c r="K10" s="55"/>
      <c r="L10" s="55"/>
    </row>
    <row r="11" spans="1:12" s="22" customFormat="1" ht="22.15" customHeight="1" x14ac:dyDescent="0.55000000000000004">
      <c r="A11" s="60" t="s">
        <v>39</v>
      </c>
      <c r="B11" s="202">
        <v>121433</v>
      </c>
      <c r="C11" s="176">
        <v>72148</v>
      </c>
      <c r="D11" s="176">
        <v>49285</v>
      </c>
      <c r="E11" s="56"/>
      <c r="F11" s="169"/>
      <c r="G11" s="169"/>
      <c r="H11" s="169"/>
      <c r="I11" s="173"/>
      <c r="J11" s="203"/>
      <c r="K11" s="55"/>
      <c r="L11" s="55"/>
    </row>
    <row r="12" spans="1:12" ht="22.15" customHeight="1" x14ac:dyDescent="0.55000000000000004">
      <c r="A12" s="60" t="s">
        <v>38</v>
      </c>
      <c r="B12" s="202">
        <v>187213</v>
      </c>
      <c r="C12" s="176">
        <v>101262</v>
      </c>
      <c r="D12" s="176">
        <v>85951</v>
      </c>
      <c r="E12" s="56"/>
      <c r="F12" s="169"/>
      <c r="G12" s="169"/>
      <c r="H12" s="169"/>
      <c r="I12" s="173"/>
      <c r="J12" s="203"/>
      <c r="K12" s="55"/>
      <c r="L12" s="55"/>
    </row>
    <row r="13" spans="1:12" ht="22.15" customHeight="1" x14ac:dyDescent="0.55000000000000004">
      <c r="A13" s="60" t="s">
        <v>37</v>
      </c>
      <c r="B13" s="202">
        <v>584498</v>
      </c>
      <c r="C13" s="176">
        <v>333178</v>
      </c>
      <c r="D13" s="176">
        <v>251320</v>
      </c>
      <c r="E13" s="56"/>
      <c r="F13" s="169"/>
      <c r="G13" s="169"/>
      <c r="H13" s="169"/>
      <c r="I13" s="174"/>
      <c r="J13" s="203"/>
      <c r="K13" s="55"/>
      <c r="L13" s="55"/>
    </row>
    <row r="14" spans="1:12" ht="22.15" customHeight="1" x14ac:dyDescent="0.55000000000000004">
      <c r="A14" s="59" t="s">
        <v>36</v>
      </c>
      <c r="B14" s="202">
        <v>217773</v>
      </c>
      <c r="C14" s="176">
        <v>101691</v>
      </c>
      <c r="D14" s="176">
        <v>116082</v>
      </c>
      <c r="E14" s="56"/>
      <c r="F14" s="169"/>
      <c r="G14" s="169"/>
      <c r="H14" s="169"/>
      <c r="I14" s="174"/>
      <c r="J14" s="203"/>
      <c r="K14" s="55"/>
      <c r="L14" s="55"/>
    </row>
    <row r="15" spans="1:12" ht="21.6" customHeight="1" x14ac:dyDescent="0.55000000000000004">
      <c r="B15" s="212" t="s">
        <v>20</v>
      </c>
      <c r="C15" s="212"/>
      <c r="D15" s="212"/>
      <c r="F15" s="68"/>
      <c r="G15" s="68"/>
      <c r="H15" s="68"/>
    </row>
    <row r="16" spans="1:12" s="62" customFormat="1" ht="22.15" customHeight="1" x14ac:dyDescent="0.55000000000000004">
      <c r="A16" s="23" t="s">
        <v>3</v>
      </c>
      <c r="B16" s="65">
        <f>B5/$B$5*100</f>
        <v>100</v>
      </c>
      <c r="C16" s="65">
        <f>C5/$C$5*100</f>
        <v>100</v>
      </c>
      <c r="D16" s="65">
        <f>D5/$D$5*100</f>
        <v>100</v>
      </c>
      <c r="F16" s="100"/>
      <c r="G16" s="100"/>
      <c r="H16" s="100"/>
      <c r="I16" s="64"/>
      <c r="J16" s="64"/>
      <c r="K16" s="64"/>
    </row>
    <row r="17" spans="1:11" s="62" customFormat="1" ht="6.6" customHeight="1" x14ac:dyDescent="0.3">
      <c r="A17" s="23"/>
      <c r="B17" s="63"/>
      <c r="C17" s="63"/>
      <c r="D17" s="63"/>
      <c r="F17" s="204"/>
      <c r="G17" s="204"/>
      <c r="H17" s="204"/>
    </row>
    <row r="18" spans="1:11" s="22" customFormat="1" ht="22.15" customHeight="1" x14ac:dyDescent="0.55000000000000004">
      <c r="A18" s="60" t="s">
        <v>43</v>
      </c>
      <c r="B18" s="58">
        <f t="shared" ref="B18:B25" si="0">B7*100/$B$5</f>
        <v>0.31466113150296465</v>
      </c>
      <c r="C18" s="58">
        <f>C7*100/$C$5</f>
        <v>0.51785584811792729</v>
      </c>
      <c r="D18" s="58">
        <f t="shared" ref="D18:D23" si="1">D7*100/$D$5</f>
        <v>6.4535728936207459E-2</v>
      </c>
      <c r="F18" s="15"/>
      <c r="G18" s="15"/>
      <c r="H18" s="15"/>
      <c r="I18" s="57"/>
      <c r="J18" s="57"/>
      <c r="K18" s="57"/>
    </row>
    <row r="19" spans="1:11" s="22" customFormat="1" ht="22.15" customHeight="1" x14ac:dyDescent="0.55000000000000004">
      <c r="A19" s="60" t="s">
        <v>42</v>
      </c>
      <c r="B19" s="58">
        <f t="shared" si="0"/>
        <v>1.0927742571804671</v>
      </c>
      <c r="C19" s="58">
        <f>C8*100/$C$5</f>
        <v>1.04937617472685</v>
      </c>
      <c r="D19" s="58">
        <f t="shared" si="1"/>
        <v>1.1461957389255144</v>
      </c>
      <c r="F19" s="15"/>
      <c r="G19" s="15"/>
      <c r="H19" s="15"/>
      <c r="I19" s="57"/>
      <c r="J19" s="57"/>
      <c r="K19" s="57"/>
    </row>
    <row r="20" spans="1:11" s="22" customFormat="1" ht="22.15" customHeight="1" x14ac:dyDescent="0.55000000000000004">
      <c r="A20" s="61" t="s">
        <v>41</v>
      </c>
      <c r="B20" s="58">
        <f t="shared" si="0"/>
        <v>4.0260468637363429</v>
      </c>
      <c r="C20" s="58">
        <f t="shared" ref="C20:C25" si="2">C9*100/$C$5</f>
        <v>3.7761368009503786</v>
      </c>
      <c r="D20" s="58">
        <f t="shared" si="1"/>
        <v>4.3336771806125061</v>
      </c>
      <c r="F20" s="15"/>
      <c r="G20" s="15"/>
      <c r="H20" s="15"/>
      <c r="I20" s="57"/>
      <c r="J20" s="57"/>
      <c r="K20" s="57"/>
    </row>
    <row r="21" spans="1:11" s="22" customFormat="1" ht="22.15" customHeight="1" x14ac:dyDescent="0.55000000000000004">
      <c r="A21" s="60" t="s">
        <v>40</v>
      </c>
      <c r="B21" s="58">
        <f t="shared" si="0"/>
        <v>9.0989382302503987</v>
      </c>
      <c r="C21" s="58">
        <f t="shared" si="2"/>
        <v>9.8421892167744023</v>
      </c>
      <c r="D21" s="58">
        <f t="shared" si="1"/>
        <v>8.1840229445112875</v>
      </c>
      <c r="F21" s="15"/>
      <c r="G21" s="15"/>
      <c r="H21" s="15"/>
      <c r="I21" s="57"/>
      <c r="J21" s="57"/>
      <c r="K21" s="57"/>
    </row>
    <row r="22" spans="1:11" ht="22.15" customHeight="1" x14ac:dyDescent="0.55000000000000004">
      <c r="A22" s="60" t="s">
        <v>39</v>
      </c>
      <c r="B22" s="58">
        <f t="shared" si="0"/>
        <v>9.3423582351588035</v>
      </c>
      <c r="C22" s="58">
        <f t="shared" si="2"/>
        <v>10.059844838452401</v>
      </c>
      <c r="D22" s="58">
        <f t="shared" si="1"/>
        <v>8.4591579803749593</v>
      </c>
      <c r="F22" s="15"/>
      <c r="G22" s="15"/>
      <c r="H22" s="15"/>
      <c r="I22" s="57"/>
      <c r="J22" s="57"/>
      <c r="K22" s="57"/>
    </row>
    <row r="23" spans="1:11" ht="22.15" customHeight="1" x14ac:dyDescent="0.55000000000000004">
      <c r="A23" s="60" t="s">
        <v>38</v>
      </c>
      <c r="B23" s="58">
        <f t="shared" si="0"/>
        <v>14.403093988279835</v>
      </c>
      <c r="C23" s="58">
        <f t="shared" si="2"/>
        <v>14.119310417909949</v>
      </c>
      <c r="D23" s="58">
        <f t="shared" si="1"/>
        <v>14.752421377116935</v>
      </c>
      <c r="F23" s="15"/>
      <c r="G23" s="15"/>
      <c r="H23" s="15"/>
      <c r="I23" s="57"/>
      <c r="J23" s="57"/>
      <c r="K23" s="57"/>
    </row>
    <row r="24" spans="1:11" ht="22.15" customHeight="1" x14ac:dyDescent="0.55000000000000004">
      <c r="A24" s="60" t="s">
        <v>37</v>
      </c>
      <c r="B24" s="58">
        <f t="shared" si="0"/>
        <v>44.967922259466953</v>
      </c>
      <c r="C24" s="58">
        <f t="shared" si="2"/>
        <v>46.456159333396542</v>
      </c>
      <c r="D24" s="58">
        <f>D13*100/$D$5</f>
        <v>43.135955841084197</v>
      </c>
      <c r="F24" s="15"/>
      <c r="G24" s="15"/>
      <c r="H24" s="15"/>
      <c r="I24" s="57"/>
      <c r="J24" s="57"/>
      <c r="K24" s="57"/>
    </row>
    <row r="25" spans="1:11" ht="22.15" customHeight="1" x14ac:dyDescent="0.55000000000000004">
      <c r="A25" s="59" t="s">
        <v>36</v>
      </c>
      <c r="B25" s="58">
        <f t="shared" si="0"/>
        <v>16.754205034424235</v>
      </c>
      <c r="C25" s="58">
        <f t="shared" si="2"/>
        <v>14.179127369671551</v>
      </c>
      <c r="D25" s="58">
        <f>D14*100/$D$5</f>
        <v>19.924033208438392</v>
      </c>
      <c r="F25" s="15"/>
      <c r="G25" s="15"/>
      <c r="H25" s="15"/>
      <c r="I25" s="57"/>
      <c r="J25" s="57"/>
      <c r="K25" s="57"/>
    </row>
    <row r="26" spans="1:11" ht="22.15" customHeight="1" x14ac:dyDescent="0.55000000000000004">
      <c r="A26" s="12"/>
      <c r="B26" s="12"/>
      <c r="C26" s="12"/>
      <c r="D26" s="12"/>
    </row>
    <row r="27" spans="1:11" ht="6.75" customHeight="1" x14ac:dyDescent="0.55000000000000004"/>
    <row r="28" spans="1:11" s="22" customFormat="1" ht="37.5" customHeight="1" x14ac:dyDescent="0.5">
      <c r="A28" s="213" t="s">
        <v>116</v>
      </c>
      <c r="B28" s="213"/>
      <c r="D28" s="56"/>
    </row>
    <row r="29" spans="1:11" ht="17.25" customHeight="1" x14ac:dyDescent="0.55000000000000004">
      <c r="A29" s="205"/>
      <c r="C29" s="10"/>
      <c r="D29" s="10"/>
    </row>
    <row r="30" spans="1:11" ht="17.25" customHeight="1" x14ac:dyDescent="0.55000000000000004">
      <c r="B30" s="10"/>
      <c r="C30" s="10"/>
      <c r="D30" s="10"/>
    </row>
    <row r="31" spans="1:11" ht="17.25" customHeight="1" x14ac:dyDescent="0.55000000000000004">
      <c r="B31" s="10"/>
      <c r="C31" s="10"/>
      <c r="D31" s="10"/>
    </row>
    <row r="32" spans="1:11" ht="17.25" customHeight="1" x14ac:dyDescent="0.55000000000000004">
      <c r="B32" s="10"/>
      <c r="C32" s="10"/>
      <c r="D32" s="10"/>
    </row>
    <row r="33" spans="2:4" ht="17.25" customHeight="1" x14ac:dyDescent="0.55000000000000004">
      <c r="B33" s="10"/>
      <c r="C33" s="10"/>
      <c r="D33" s="10"/>
    </row>
    <row r="34" spans="2:4" ht="17.25" customHeight="1" x14ac:dyDescent="0.55000000000000004">
      <c r="B34" s="10"/>
      <c r="C34" s="10"/>
      <c r="D34" s="10"/>
    </row>
    <row r="35" spans="2:4" ht="17.25" customHeight="1" x14ac:dyDescent="0.55000000000000004">
      <c r="B35" s="10"/>
      <c r="C35" s="10"/>
      <c r="D35" s="10"/>
    </row>
    <row r="36" spans="2:4" ht="17.25" customHeight="1" x14ac:dyDescent="0.55000000000000004">
      <c r="B36" s="10"/>
      <c r="C36" s="10"/>
      <c r="D36" s="10"/>
    </row>
    <row r="37" spans="2:4" ht="17.25" customHeight="1" x14ac:dyDescent="0.55000000000000004">
      <c r="B37" s="10"/>
      <c r="C37" s="10"/>
      <c r="D37" s="10"/>
    </row>
    <row r="38" spans="2:4" ht="17.25" customHeight="1" x14ac:dyDescent="0.55000000000000004">
      <c r="B38" s="10"/>
      <c r="C38" s="10"/>
      <c r="D38" s="10"/>
    </row>
    <row r="39" spans="2:4" ht="17.25" customHeight="1" x14ac:dyDescent="0.55000000000000004">
      <c r="B39" s="10"/>
      <c r="C39" s="10"/>
      <c r="D39" s="10"/>
    </row>
    <row r="65535" ht="30.75" customHeight="1" x14ac:dyDescent="0.55000000000000004"/>
  </sheetData>
  <mergeCells count="3">
    <mergeCell ref="B4:D4"/>
    <mergeCell ref="B15:D15"/>
    <mergeCell ref="A28:B28"/>
  </mergeCells>
  <pageMargins left="0.9055118110236221" right="0" top="0.74803149606299213" bottom="0" header="0.31496062992125984" footer="0.31496062992125984"/>
  <pageSetup paperSize="9" orientation="portrait" horizontalDpi="4294967292" verticalDpi="0" r:id="rId1"/>
  <headerFooter>
    <oddHeader>&amp;C&amp;"TH SarabunPSK,ธรรมดา"&amp;16 21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5535"/>
  <sheetViews>
    <sheetView workbookViewId="0">
      <selection activeCell="A5" sqref="A5"/>
    </sheetView>
  </sheetViews>
  <sheetFormatPr defaultColWidth="9.140625" defaultRowHeight="17.25" customHeight="1" x14ac:dyDescent="0.55000000000000004"/>
  <cols>
    <col min="1" max="1" width="32.5703125" style="8" customWidth="1"/>
    <col min="2" max="4" width="17.85546875" style="8" customWidth="1"/>
    <col min="5" max="16384" width="9.140625" style="8"/>
  </cols>
  <sheetData>
    <row r="1" spans="1:4" s="26" customFormat="1" ht="36.75" customHeight="1" x14ac:dyDescent="0.55000000000000004">
      <c r="A1" s="26" t="s">
        <v>117</v>
      </c>
      <c r="B1" s="51"/>
      <c r="C1" s="51"/>
      <c r="D1" s="51"/>
    </row>
    <row r="3" spans="1:4" s="9" customFormat="1" ht="30.75" customHeight="1" x14ac:dyDescent="0.55000000000000004">
      <c r="A3" s="25" t="s">
        <v>44</v>
      </c>
      <c r="B3" s="24" t="s">
        <v>0</v>
      </c>
      <c r="C3" s="24" t="s">
        <v>26</v>
      </c>
      <c r="D3" s="24" t="s">
        <v>25</v>
      </c>
    </row>
    <row r="4" spans="1:4" s="9" customFormat="1" ht="30.75" customHeight="1" x14ac:dyDescent="0.55000000000000004">
      <c r="A4" s="164"/>
      <c r="B4" s="210" t="s">
        <v>24</v>
      </c>
      <c r="C4" s="210"/>
      <c r="D4" s="210"/>
    </row>
    <row r="5" spans="1:4" s="62" customFormat="1" ht="30.75" customHeight="1" x14ac:dyDescent="0.5">
      <c r="A5" s="23" t="s">
        <v>3</v>
      </c>
      <c r="B5" s="199">
        <v>1299811</v>
      </c>
      <c r="C5" s="175">
        <v>717188</v>
      </c>
      <c r="D5" s="175">
        <v>582623</v>
      </c>
    </row>
    <row r="6" spans="1:4" s="62" customFormat="1" ht="6" customHeight="1" x14ac:dyDescent="0.5">
      <c r="A6" s="23"/>
      <c r="B6" s="201"/>
      <c r="C6" s="201"/>
      <c r="D6" s="201"/>
    </row>
    <row r="7" spans="1:4" s="22" customFormat="1" ht="28.9" customHeight="1" x14ac:dyDescent="0.5">
      <c r="A7" s="60" t="s">
        <v>43</v>
      </c>
      <c r="B7" s="175">
        <v>4090</v>
      </c>
      <c r="C7" s="175">
        <v>3714</v>
      </c>
      <c r="D7" s="6">
        <v>376</v>
      </c>
    </row>
    <row r="8" spans="1:4" s="22" customFormat="1" ht="28.9" customHeight="1" x14ac:dyDescent="0.5">
      <c r="A8" s="60" t="s">
        <v>42</v>
      </c>
      <c r="B8" s="202">
        <v>14204</v>
      </c>
      <c r="C8" s="176">
        <v>7526</v>
      </c>
      <c r="D8" s="176">
        <v>6678</v>
      </c>
    </row>
    <row r="9" spans="1:4" s="22" customFormat="1" ht="28.9" customHeight="1" x14ac:dyDescent="0.5">
      <c r="A9" s="61" t="s">
        <v>41</v>
      </c>
      <c r="B9" s="202">
        <v>52331</v>
      </c>
      <c r="C9" s="176">
        <v>27082</v>
      </c>
      <c r="D9" s="176">
        <v>25249</v>
      </c>
    </row>
    <row r="10" spans="1:4" s="22" customFormat="1" ht="28.9" customHeight="1" x14ac:dyDescent="0.5">
      <c r="A10" s="60" t="s">
        <v>40</v>
      </c>
      <c r="B10" s="202">
        <v>118269</v>
      </c>
      <c r="C10" s="176">
        <v>70587</v>
      </c>
      <c r="D10" s="176">
        <v>47682</v>
      </c>
    </row>
    <row r="11" spans="1:4" s="22" customFormat="1" ht="28.9" customHeight="1" x14ac:dyDescent="0.5">
      <c r="A11" s="60" t="s">
        <v>39</v>
      </c>
      <c r="B11" s="202">
        <v>121433</v>
      </c>
      <c r="C11" s="176">
        <v>72148</v>
      </c>
      <c r="D11" s="176">
        <v>49285</v>
      </c>
    </row>
    <row r="12" spans="1:4" ht="28.9" customHeight="1" x14ac:dyDescent="0.55000000000000004">
      <c r="A12" s="60" t="s">
        <v>38</v>
      </c>
      <c r="B12" s="202">
        <v>187213</v>
      </c>
      <c r="C12" s="176">
        <v>101262</v>
      </c>
      <c r="D12" s="176">
        <v>85951</v>
      </c>
    </row>
    <row r="13" spans="1:4" ht="28.9" customHeight="1" x14ac:dyDescent="0.55000000000000004">
      <c r="A13" s="60" t="s">
        <v>37</v>
      </c>
      <c r="B13" s="202">
        <v>584498</v>
      </c>
      <c r="C13" s="176">
        <v>333178</v>
      </c>
      <c r="D13" s="176">
        <v>251320</v>
      </c>
    </row>
    <row r="14" spans="1:4" ht="28.9" customHeight="1" x14ac:dyDescent="0.55000000000000004">
      <c r="A14" s="59" t="s">
        <v>36</v>
      </c>
      <c r="B14" s="202">
        <v>217773</v>
      </c>
      <c r="C14" s="176">
        <v>101691</v>
      </c>
      <c r="D14" s="176">
        <v>116082</v>
      </c>
    </row>
    <row r="15" spans="1:4" ht="25.5" customHeight="1" x14ac:dyDescent="0.55000000000000004">
      <c r="B15" s="212" t="s">
        <v>20</v>
      </c>
      <c r="C15" s="212"/>
      <c r="D15" s="212"/>
    </row>
    <row r="16" spans="1:4" s="62" customFormat="1" ht="30.75" customHeight="1" x14ac:dyDescent="0.55000000000000004">
      <c r="A16" s="23" t="s">
        <v>3</v>
      </c>
      <c r="B16" s="65">
        <f>B5/$B$5*100</f>
        <v>100</v>
      </c>
      <c r="C16" s="65">
        <f>C5/$C$5*100</f>
        <v>100</v>
      </c>
      <c r="D16" s="65">
        <f>D5/$D$5*100</f>
        <v>100</v>
      </c>
    </row>
    <row r="17" spans="1:4" s="62" customFormat="1" ht="6" customHeight="1" x14ac:dyDescent="0.5">
      <c r="A17" s="23"/>
      <c r="B17" s="63"/>
      <c r="C17" s="63"/>
      <c r="D17" s="63"/>
    </row>
    <row r="18" spans="1:4" s="22" customFormat="1" ht="30.75" customHeight="1" x14ac:dyDescent="0.5">
      <c r="A18" s="60" t="s">
        <v>43</v>
      </c>
      <c r="B18" s="58">
        <f t="shared" ref="B18:B25" si="0">B7*100/$B$5</f>
        <v>0.31466113150296465</v>
      </c>
      <c r="C18" s="58">
        <f>C7*100/$C$5</f>
        <v>0.51785584811792729</v>
      </c>
      <c r="D18" s="58">
        <f t="shared" ref="D18:D23" si="1">D7*100/$D$5</f>
        <v>6.4535728936207459E-2</v>
      </c>
    </row>
    <row r="19" spans="1:4" s="22" customFormat="1" ht="30.75" customHeight="1" x14ac:dyDescent="0.5">
      <c r="A19" s="60" t="s">
        <v>42</v>
      </c>
      <c r="B19" s="58">
        <f t="shared" si="0"/>
        <v>1.0927742571804671</v>
      </c>
      <c r="C19" s="58">
        <f>C8*100/$C$5</f>
        <v>1.04937617472685</v>
      </c>
      <c r="D19" s="58">
        <f t="shared" si="1"/>
        <v>1.1461957389255144</v>
      </c>
    </row>
    <row r="20" spans="1:4" s="22" customFormat="1" ht="30.75" customHeight="1" x14ac:dyDescent="0.5">
      <c r="A20" s="61" t="s">
        <v>41</v>
      </c>
      <c r="B20" s="58">
        <f t="shared" si="0"/>
        <v>4.0260468637363429</v>
      </c>
      <c r="C20" s="58">
        <f t="shared" ref="C20:C25" si="2">C9*100/$C$5</f>
        <v>3.7761368009503786</v>
      </c>
      <c r="D20" s="58">
        <f t="shared" si="1"/>
        <v>4.3336771806125061</v>
      </c>
    </row>
    <row r="21" spans="1:4" s="22" customFormat="1" ht="30.75" customHeight="1" x14ac:dyDescent="0.5">
      <c r="A21" s="60" t="s">
        <v>40</v>
      </c>
      <c r="B21" s="58">
        <f t="shared" si="0"/>
        <v>9.0989382302503987</v>
      </c>
      <c r="C21" s="58">
        <f t="shared" si="2"/>
        <v>9.8421892167744023</v>
      </c>
      <c r="D21" s="58">
        <f t="shared" si="1"/>
        <v>8.1840229445112875</v>
      </c>
    </row>
    <row r="22" spans="1:4" ht="30.75" customHeight="1" x14ac:dyDescent="0.55000000000000004">
      <c r="A22" s="60" t="s">
        <v>39</v>
      </c>
      <c r="B22" s="58">
        <f t="shared" si="0"/>
        <v>9.3423582351588035</v>
      </c>
      <c r="C22" s="58">
        <f t="shared" si="2"/>
        <v>10.059844838452401</v>
      </c>
      <c r="D22" s="58">
        <f t="shared" si="1"/>
        <v>8.4591579803749593</v>
      </c>
    </row>
    <row r="23" spans="1:4" ht="30.75" customHeight="1" x14ac:dyDescent="0.55000000000000004">
      <c r="A23" s="60" t="s">
        <v>38</v>
      </c>
      <c r="B23" s="58">
        <f t="shared" si="0"/>
        <v>14.403093988279835</v>
      </c>
      <c r="C23" s="58">
        <f t="shared" si="2"/>
        <v>14.119310417909949</v>
      </c>
      <c r="D23" s="58">
        <f t="shared" si="1"/>
        <v>14.752421377116935</v>
      </c>
    </row>
    <row r="24" spans="1:4" ht="30.75" customHeight="1" x14ac:dyDescent="0.55000000000000004">
      <c r="A24" s="60" t="s">
        <v>37</v>
      </c>
      <c r="B24" s="58">
        <f t="shared" si="0"/>
        <v>44.967922259466953</v>
      </c>
      <c r="C24" s="58">
        <f t="shared" si="2"/>
        <v>46.456159333396542</v>
      </c>
      <c r="D24" s="58">
        <f>D13*100/$D$5</f>
        <v>43.135955841084197</v>
      </c>
    </row>
    <row r="25" spans="1:4" ht="30.75" customHeight="1" x14ac:dyDescent="0.55000000000000004">
      <c r="A25" s="59" t="s">
        <v>36</v>
      </c>
      <c r="B25" s="58">
        <f t="shared" si="0"/>
        <v>16.754205034424235</v>
      </c>
      <c r="C25" s="58">
        <f t="shared" si="2"/>
        <v>14.179127369671551</v>
      </c>
      <c r="D25" s="58">
        <f>D14*100/$D$5</f>
        <v>19.924033208438392</v>
      </c>
    </row>
    <row r="26" spans="1:4" ht="5.25" customHeight="1" x14ac:dyDescent="0.55000000000000004">
      <c r="A26" s="12"/>
      <c r="B26" s="12"/>
      <c r="C26" s="12"/>
      <c r="D26" s="12"/>
    </row>
    <row r="27" spans="1:4" ht="6.75" customHeight="1" x14ac:dyDescent="0.55000000000000004"/>
    <row r="28" spans="1:4" s="22" customFormat="1" ht="37.5" customHeight="1" x14ac:dyDescent="0.5">
      <c r="A28" s="213" t="s">
        <v>116</v>
      </c>
      <c r="B28" s="213"/>
      <c r="D28" s="56"/>
    </row>
    <row r="29" spans="1:4" ht="17.25" customHeight="1" x14ac:dyDescent="0.55000000000000004">
      <c r="A29" s="11"/>
      <c r="C29" s="10"/>
      <c r="D29" s="10"/>
    </row>
    <row r="30" spans="1:4" ht="17.25" customHeight="1" x14ac:dyDescent="0.55000000000000004">
      <c r="B30" s="10"/>
      <c r="C30" s="10"/>
      <c r="D30" s="10"/>
    </row>
    <row r="31" spans="1:4" ht="17.25" customHeight="1" x14ac:dyDescent="0.55000000000000004">
      <c r="B31" s="10"/>
      <c r="C31" s="10"/>
      <c r="D31" s="10"/>
    </row>
    <row r="32" spans="1:4" ht="17.25" customHeight="1" x14ac:dyDescent="0.55000000000000004">
      <c r="B32" s="10"/>
      <c r="C32" s="10"/>
      <c r="D32" s="10"/>
    </row>
    <row r="33" spans="2:4" ht="17.25" customHeight="1" x14ac:dyDescent="0.55000000000000004">
      <c r="B33" s="10"/>
      <c r="C33" s="10"/>
      <c r="D33" s="10"/>
    </row>
    <row r="34" spans="2:4" ht="17.25" customHeight="1" x14ac:dyDescent="0.55000000000000004">
      <c r="B34" s="10"/>
      <c r="C34" s="10"/>
      <c r="D34" s="10"/>
    </row>
    <row r="35" spans="2:4" ht="17.25" customHeight="1" x14ac:dyDescent="0.55000000000000004">
      <c r="B35" s="10"/>
      <c r="C35" s="10"/>
      <c r="D35" s="10"/>
    </row>
    <row r="36" spans="2:4" ht="17.25" customHeight="1" x14ac:dyDescent="0.55000000000000004">
      <c r="B36" s="10"/>
      <c r="C36" s="10"/>
      <c r="D36" s="10"/>
    </row>
    <row r="37" spans="2:4" ht="17.25" customHeight="1" x14ac:dyDescent="0.55000000000000004">
      <c r="B37" s="10"/>
      <c r="C37" s="10"/>
      <c r="D37" s="10"/>
    </row>
    <row r="38" spans="2:4" ht="17.25" customHeight="1" x14ac:dyDescent="0.55000000000000004">
      <c r="B38" s="10"/>
      <c r="C38" s="10"/>
      <c r="D38" s="10"/>
    </row>
    <row r="39" spans="2:4" ht="17.25" customHeight="1" x14ac:dyDescent="0.55000000000000004">
      <c r="B39" s="10"/>
      <c r="C39" s="10"/>
      <c r="D39" s="10"/>
    </row>
    <row r="65535" ht="30.75" customHeight="1" x14ac:dyDescent="0.55000000000000004"/>
  </sheetData>
  <mergeCells count="3">
    <mergeCell ref="B4:D4"/>
    <mergeCell ref="B15:D15"/>
    <mergeCell ref="A28:B28"/>
  </mergeCells>
  <pageMargins left="0.7" right="0.7" top="0.75" bottom="0.75" header="0.3" footer="0.3"/>
  <pageSetup paperSize="9" orientation="portrait" horizontalDpi="4294967292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5536"/>
  <sheetViews>
    <sheetView zoomScale="60" zoomScaleNormal="60" workbookViewId="0">
      <selection activeCell="D17" sqref="D17"/>
    </sheetView>
  </sheetViews>
  <sheetFormatPr defaultColWidth="9.140625" defaultRowHeight="5.25" customHeight="1" x14ac:dyDescent="0.55000000000000004"/>
  <cols>
    <col min="1" max="1" width="30.28515625" style="9" customWidth="1"/>
    <col min="2" max="4" width="17.5703125" style="8" customWidth="1"/>
    <col min="5" max="5" width="17.7109375" style="8" customWidth="1"/>
    <col min="6" max="8" width="9.140625" style="8"/>
    <col min="9" max="11" width="14.140625" style="168" customWidth="1"/>
    <col min="12" max="16384" width="9.140625" style="8"/>
  </cols>
  <sheetData>
    <row r="1" spans="1:11" s="26" customFormat="1" ht="26.25" customHeight="1" x14ac:dyDescent="0.55000000000000004">
      <c r="A1" s="26" t="s">
        <v>35</v>
      </c>
      <c r="B1" s="8"/>
      <c r="C1" s="8"/>
      <c r="D1" s="8"/>
      <c r="I1" s="166"/>
      <c r="J1" s="166"/>
      <c r="K1" s="166"/>
    </row>
    <row r="3" spans="1:11" s="9" customFormat="1" ht="26.25" customHeight="1" x14ac:dyDescent="0.55000000000000004">
      <c r="A3" s="25" t="s">
        <v>27</v>
      </c>
      <c r="B3" s="24" t="s">
        <v>0</v>
      </c>
      <c r="C3" s="24" t="s">
        <v>26</v>
      </c>
      <c r="D3" s="24" t="s">
        <v>25</v>
      </c>
      <c r="I3" s="167"/>
      <c r="J3" s="167"/>
      <c r="K3" s="167"/>
    </row>
    <row r="4" spans="1:11" s="9" customFormat="1" ht="21.75" customHeight="1" x14ac:dyDescent="0.55000000000000004">
      <c r="B4" s="214" t="s">
        <v>24</v>
      </c>
      <c r="C4" s="214"/>
      <c r="D4" s="214"/>
      <c r="I4" s="167"/>
      <c r="J4" s="167"/>
      <c r="K4" s="167"/>
    </row>
    <row r="5" spans="1:11" s="22" customFormat="1" ht="21" customHeight="1" x14ac:dyDescent="0.55000000000000004">
      <c r="A5" s="23" t="s">
        <v>3</v>
      </c>
      <c r="B5" s="169">
        <v>1299811</v>
      </c>
      <c r="C5" s="169">
        <v>717188</v>
      </c>
      <c r="D5" s="169">
        <v>582623</v>
      </c>
      <c r="E5" s="37"/>
      <c r="F5" s="37"/>
      <c r="G5" s="37"/>
      <c r="I5" s="38"/>
      <c r="J5" s="38"/>
      <c r="K5" s="38"/>
    </row>
    <row r="6" spans="1:11" s="22" customFormat="1" ht="18.75" customHeight="1" x14ac:dyDescent="0.25">
      <c r="A6" s="23"/>
      <c r="B6" s="170"/>
      <c r="C6" s="170"/>
      <c r="D6" s="170"/>
      <c r="I6" s="38"/>
      <c r="J6" s="38"/>
      <c r="K6" s="38"/>
    </row>
    <row r="7" spans="1:11" s="22" customFormat="1" ht="20.25" customHeight="1" x14ac:dyDescent="0.55000000000000004">
      <c r="A7" s="18" t="s">
        <v>19</v>
      </c>
      <c r="B7" s="169">
        <v>16720</v>
      </c>
      <c r="C7" s="169">
        <v>6076</v>
      </c>
      <c r="D7" s="169">
        <v>10644</v>
      </c>
      <c r="E7" s="171"/>
      <c r="I7" s="38"/>
      <c r="J7" s="165"/>
      <c r="K7" s="38"/>
    </row>
    <row r="8" spans="1:11" s="22" customFormat="1" ht="20.25" customHeight="1" x14ac:dyDescent="0.55000000000000004">
      <c r="A8" s="8" t="s">
        <v>18</v>
      </c>
      <c r="B8" s="169">
        <v>344400</v>
      </c>
      <c r="C8" s="169">
        <v>188781</v>
      </c>
      <c r="D8" s="169">
        <v>155619</v>
      </c>
      <c r="E8" s="171"/>
      <c r="F8" s="37"/>
      <c r="G8" s="37"/>
      <c r="I8" s="38"/>
      <c r="J8" s="165"/>
      <c r="K8" s="38"/>
    </row>
    <row r="9" spans="1:11" s="22" customFormat="1" ht="20.25" customHeight="1" x14ac:dyDescent="0.55000000000000004">
      <c r="A9" s="17" t="s">
        <v>17</v>
      </c>
      <c r="B9" s="169">
        <v>304835</v>
      </c>
      <c r="C9" s="169">
        <v>183998</v>
      </c>
      <c r="D9" s="169">
        <v>120837</v>
      </c>
      <c r="E9" s="171"/>
      <c r="F9" s="37"/>
      <c r="G9" s="37"/>
      <c r="I9" s="38"/>
      <c r="J9" s="165"/>
      <c r="K9" s="38"/>
    </row>
    <row r="10" spans="1:11" s="22" customFormat="1" ht="20.25" customHeight="1" x14ac:dyDescent="0.55000000000000004">
      <c r="A10" s="17" t="s">
        <v>16</v>
      </c>
      <c r="B10" s="169">
        <v>213650</v>
      </c>
      <c r="C10" s="169">
        <v>141097</v>
      </c>
      <c r="D10" s="169">
        <v>72553</v>
      </c>
      <c r="E10" s="171"/>
      <c r="F10" s="37"/>
      <c r="G10" s="37"/>
      <c r="I10" s="38"/>
      <c r="J10" s="165"/>
      <c r="K10" s="38"/>
    </row>
    <row r="11" spans="1:11" ht="20.25" customHeight="1" x14ac:dyDescent="0.55000000000000004">
      <c r="A11" s="8" t="s">
        <v>15</v>
      </c>
      <c r="B11" s="170">
        <f>SUM(B12:B14)</f>
        <v>222959</v>
      </c>
      <c r="C11" s="170">
        <f t="shared" ref="C11:D11" si="0">SUM(C12:C14)</f>
        <v>109487</v>
      </c>
      <c r="D11" s="170">
        <f t="shared" si="0"/>
        <v>113472</v>
      </c>
      <c r="E11" s="171"/>
      <c r="J11" s="80"/>
    </row>
    <row r="12" spans="1:11" ht="20.25" customHeight="1" x14ac:dyDescent="0.55000000000000004">
      <c r="A12" s="14" t="s">
        <v>23</v>
      </c>
      <c r="B12" s="169">
        <v>173647</v>
      </c>
      <c r="C12" s="169">
        <v>77924</v>
      </c>
      <c r="D12" s="169">
        <v>95723</v>
      </c>
      <c r="E12" s="171"/>
      <c r="F12" s="37"/>
      <c r="G12" s="37"/>
      <c r="H12" s="22"/>
      <c r="I12" s="38"/>
      <c r="J12" s="165"/>
      <c r="K12" s="38"/>
    </row>
    <row r="13" spans="1:11" ht="20.25" customHeight="1" x14ac:dyDescent="0.55000000000000004">
      <c r="A13" s="14" t="s">
        <v>22</v>
      </c>
      <c r="B13" s="169">
        <v>49312</v>
      </c>
      <c r="C13" s="169">
        <v>31563</v>
      </c>
      <c r="D13" s="169">
        <v>17749</v>
      </c>
      <c r="E13" s="171"/>
      <c r="H13" s="22"/>
      <c r="J13" s="80"/>
    </row>
    <row r="14" spans="1:11" ht="20.25" customHeight="1" x14ac:dyDescent="0.55000000000000004">
      <c r="A14" s="16" t="s">
        <v>21</v>
      </c>
      <c r="B14" s="169" t="s">
        <v>5</v>
      </c>
      <c r="C14" s="169" t="s">
        <v>5</v>
      </c>
      <c r="D14" s="169" t="s">
        <v>5</v>
      </c>
      <c r="E14" s="171"/>
      <c r="F14" s="37"/>
      <c r="G14" s="37"/>
      <c r="H14" s="22"/>
      <c r="J14" s="80"/>
    </row>
    <row r="15" spans="1:11" ht="20.25" customHeight="1" x14ac:dyDescent="0.55000000000000004">
      <c r="A15" s="8" t="s">
        <v>11</v>
      </c>
      <c r="B15" s="206">
        <f>SUM(B16:B18)</f>
        <v>195756</v>
      </c>
      <c r="C15" s="206">
        <f t="shared" ref="C15" si="1">SUM(C16:C18)</f>
        <v>87555</v>
      </c>
      <c r="D15" s="206">
        <f t="shared" ref="D15" si="2">SUM(D16:D18)</f>
        <v>108201</v>
      </c>
      <c r="E15" s="171"/>
      <c r="J15" s="80"/>
    </row>
    <row r="16" spans="1:11" s="22" customFormat="1" ht="20.25" customHeight="1" x14ac:dyDescent="0.55000000000000004">
      <c r="A16" s="16" t="s">
        <v>10</v>
      </c>
      <c r="B16" s="169">
        <v>120023</v>
      </c>
      <c r="C16" s="169">
        <v>44472</v>
      </c>
      <c r="D16" s="169">
        <v>75551</v>
      </c>
      <c r="E16" s="171"/>
      <c r="F16" s="37"/>
      <c r="G16" s="37"/>
      <c r="I16" s="168"/>
      <c r="J16" s="80"/>
      <c r="K16" s="168"/>
    </row>
    <row r="17" spans="1:11" s="22" customFormat="1" ht="20.25" customHeight="1" x14ac:dyDescent="0.55000000000000004">
      <c r="A17" s="16" t="s">
        <v>9</v>
      </c>
      <c r="B17" s="169">
        <v>58740</v>
      </c>
      <c r="C17" s="169">
        <v>39703</v>
      </c>
      <c r="D17" s="169">
        <v>19037</v>
      </c>
      <c r="E17" s="171"/>
      <c r="F17" s="2"/>
      <c r="G17" s="2"/>
      <c r="I17" s="168"/>
      <c r="J17" s="80"/>
      <c r="K17" s="168"/>
    </row>
    <row r="18" spans="1:11" s="22" customFormat="1" ht="20.25" customHeight="1" x14ac:dyDescent="0.55000000000000004">
      <c r="A18" s="16" t="s">
        <v>8</v>
      </c>
      <c r="B18" s="169">
        <v>16993</v>
      </c>
      <c r="C18" s="169">
        <v>3380</v>
      </c>
      <c r="D18" s="169">
        <v>13613</v>
      </c>
      <c r="E18" s="171"/>
      <c r="F18" s="8"/>
      <c r="G18" s="8"/>
      <c r="I18" s="168"/>
      <c r="J18" s="80"/>
      <c r="K18" s="168"/>
    </row>
    <row r="19" spans="1:11" s="22" customFormat="1" ht="20.25" customHeight="1" x14ac:dyDescent="0.55000000000000004">
      <c r="A19" s="14" t="s">
        <v>7</v>
      </c>
      <c r="B19" s="169" t="s">
        <v>5</v>
      </c>
      <c r="C19" s="169" t="s">
        <v>5</v>
      </c>
      <c r="D19" s="169" t="s">
        <v>5</v>
      </c>
      <c r="E19" s="171"/>
      <c r="F19" s="37"/>
      <c r="G19" s="37"/>
      <c r="I19" s="38"/>
      <c r="J19" s="165"/>
      <c r="K19" s="38"/>
    </row>
    <row r="20" spans="1:11" s="22" customFormat="1" ht="20.25" customHeight="1" x14ac:dyDescent="0.55000000000000004">
      <c r="A20" s="14" t="s">
        <v>6</v>
      </c>
      <c r="B20" s="169">
        <v>1491</v>
      </c>
      <c r="C20" s="169">
        <v>194</v>
      </c>
      <c r="D20" s="169">
        <v>1297</v>
      </c>
      <c r="E20" s="171"/>
      <c r="F20" s="37"/>
      <c r="G20" s="30"/>
      <c r="H20" s="30"/>
      <c r="I20" s="30"/>
      <c r="J20" s="165"/>
      <c r="K20" s="38"/>
    </row>
    <row r="21" spans="1:11" ht="21.6" customHeight="1" x14ac:dyDescent="0.55000000000000004">
      <c r="A21" s="8"/>
      <c r="B21" s="212" t="s">
        <v>20</v>
      </c>
      <c r="C21" s="212"/>
      <c r="D21" s="212"/>
    </row>
    <row r="22" spans="1:11" ht="21" customHeight="1" x14ac:dyDescent="0.55000000000000004">
      <c r="A22" s="20" t="s">
        <v>3</v>
      </c>
      <c r="B22" s="21">
        <f>B5/$B$5*100</f>
        <v>100</v>
      </c>
      <c r="C22" s="21">
        <f>C5/$C$5*100</f>
        <v>100</v>
      </c>
      <c r="D22" s="21">
        <f>D5/$D$5*100</f>
        <v>100</v>
      </c>
      <c r="E22" s="52"/>
      <c r="F22" s="52"/>
      <c r="G22" s="100"/>
      <c r="H22" s="100"/>
      <c r="I22" s="100"/>
    </row>
    <row r="23" spans="1:11" ht="4.1500000000000004" customHeight="1" x14ac:dyDescent="0.55000000000000004">
      <c r="A23" s="20"/>
      <c r="B23" s="19"/>
      <c r="C23" s="19"/>
      <c r="D23" s="19"/>
      <c r="E23" s="53"/>
      <c r="F23" s="53"/>
      <c r="G23" s="79"/>
      <c r="H23" s="79"/>
      <c r="I23" s="79"/>
    </row>
    <row r="24" spans="1:11" ht="20.25" customHeight="1" x14ac:dyDescent="0.55000000000000004">
      <c r="A24" s="18" t="s">
        <v>19</v>
      </c>
      <c r="B24" s="13">
        <f>B7*100/$B$5</f>
        <v>1.2863408603250781</v>
      </c>
      <c r="C24" s="13">
        <f t="shared" ref="C24:C30" si="3">C7*100/$C$5</f>
        <v>0.84719766644171401</v>
      </c>
      <c r="D24" s="13">
        <f t="shared" ref="D24:D30" si="4">D7*100/$D$5</f>
        <v>1.8269103691409367</v>
      </c>
      <c r="E24" s="54"/>
      <c r="F24" s="54"/>
      <c r="G24" s="15"/>
      <c r="H24" s="15"/>
      <c r="I24" s="15"/>
    </row>
    <row r="25" spans="1:11" ht="20.25" customHeight="1" x14ac:dyDescent="0.55000000000000004">
      <c r="A25" s="8" t="s">
        <v>18</v>
      </c>
      <c r="B25" s="13">
        <f>B8*100/$B$5</f>
        <v>26.49615982631321</v>
      </c>
      <c r="C25" s="13">
        <f t="shared" si="3"/>
        <v>26.322386877638777</v>
      </c>
      <c r="D25" s="13">
        <f t="shared" si="4"/>
        <v>26.71006808862678</v>
      </c>
      <c r="E25" s="54"/>
      <c r="F25" s="54"/>
      <c r="G25" s="15"/>
      <c r="H25" s="15"/>
      <c r="I25" s="15"/>
    </row>
    <row r="26" spans="1:11" ht="20.25" customHeight="1" x14ac:dyDescent="0.55000000000000004">
      <c r="A26" s="17" t="s">
        <v>17</v>
      </c>
      <c r="B26" s="13">
        <f>B9*100/$B$5-0.03</f>
        <v>23.422255751028416</v>
      </c>
      <c r="C26" s="13">
        <f t="shared" si="3"/>
        <v>25.655476667205811</v>
      </c>
      <c r="D26" s="13">
        <f t="shared" si="4"/>
        <v>20.740169886873673</v>
      </c>
      <c r="E26" s="54"/>
      <c r="F26" s="54"/>
      <c r="G26" s="15"/>
      <c r="H26" s="15"/>
      <c r="I26" s="15"/>
    </row>
    <row r="27" spans="1:11" ht="20.25" customHeight="1" x14ac:dyDescent="0.55000000000000004">
      <c r="A27" s="17" t="s">
        <v>16</v>
      </c>
      <c r="B27" s="13">
        <f>B10*100/$B$5</f>
        <v>16.437005072275891</v>
      </c>
      <c r="C27" s="13">
        <f t="shared" si="3"/>
        <v>19.673642057591593</v>
      </c>
      <c r="D27" s="13">
        <f t="shared" si="4"/>
        <v>12.45282112103367</v>
      </c>
      <c r="E27" s="54"/>
      <c r="F27" s="54"/>
      <c r="G27" s="15"/>
      <c r="H27" s="15"/>
      <c r="I27" s="15"/>
    </row>
    <row r="28" spans="1:11" ht="20.25" customHeight="1" x14ac:dyDescent="0.55000000000000004">
      <c r="A28" s="8" t="s">
        <v>15</v>
      </c>
      <c r="B28" s="13">
        <f>B11*100/$B$5</f>
        <v>17.153186117058556</v>
      </c>
      <c r="C28" s="13">
        <f t="shared" si="3"/>
        <v>15.266150576975633</v>
      </c>
      <c r="D28" s="13">
        <f t="shared" si="4"/>
        <v>19.476059132578012</v>
      </c>
      <c r="E28" s="54"/>
      <c r="F28" s="54"/>
      <c r="G28" s="15"/>
      <c r="H28" s="15"/>
      <c r="I28" s="15"/>
    </row>
    <row r="29" spans="1:11" ht="20.25" customHeight="1" x14ac:dyDescent="0.55000000000000004">
      <c r="A29" s="14" t="s">
        <v>14</v>
      </c>
      <c r="B29" s="13">
        <f>B12*100/$B$5</f>
        <v>13.35940379024335</v>
      </c>
      <c r="C29" s="13">
        <f t="shared" si="3"/>
        <v>10.865212468697189</v>
      </c>
      <c r="D29" s="13">
        <f t="shared" si="4"/>
        <v>16.429663779150498</v>
      </c>
      <c r="E29" s="54"/>
      <c r="F29" s="54"/>
      <c r="G29" s="15"/>
      <c r="H29" s="15"/>
      <c r="I29" s="15"/>
    </row>
    <row r="30" spans="1:11" ht="20.25" customHeight="1" x14ac:dyDescent="0.55000000000000004">
      <c r="A30" s="14" t="s">
        <v>13</v>
      </c>
      <c r="B30" s="13">
        <f>B13*100/$B$5</f>
        <v>3.7937823268152062</v>
      </c>
      <c r="C30" s="13">
        <f t="shared" si="3"/>
        <v>4.4009381082784431</v>
      </c>
      <c r="D30" s="13">
        <f t="shared" si="4"/>
        <v>3.0463953534275166</v>
      </c>
      <c r="E30" s="54"/>
      <c r="F30" s="54"/>
      <c r="G30" s="15"/>
      <c r="H30" s="15"/>
      <c r="I30" s="15"/>
    </row>
    <row r="31" spans="1:11" ht="20.25" customHeight="1" x14ac:dyDescent="0.55000000000000004">
      <c r="A31" s="16" t="s">
        <v>12</v>
      </c>
      <c r="B31" s="13" t="s">
        <v>5</v>
      </c>
      <c r="C31" s="13" t="s">
        <v>5</v>
      </c>
      <c r="D31" s="13" t="s">
        <v>5</v>
      </c>
      <c r="E31" s="54"/>
      <c r="F31" s="54"/>
      <c r="G31" s="15"/>
      <c r="H31" s="15"/>
      <c r="I31" s="15"/>
    </row>
    <row r="32" spans="1:11" ht="20.25" customHeight="1" x14ac:dyDescent="0.55000000000000004">
      <c r="A32" s="8" t="s">
        <v>11</v>
      </c>
      <c r="B32" s="13">
        <f>B15*100/$B$5</f>
        <v>15.060343388384927</v>
      </c>
      <c r="C32" s="13">
        <f>C15*100/$C$5</f>
        <v>12.208096064072461</v>
      </c>
      <c r="D32" s="13">
        <f>D15*100/$D$5</f>
        <v>18.571357464432403</v>
      </c>
      <c r="E32" s="54"/>
      <c r="F32" s="54"/>
      <c r="G32" s="15"/>
      <c r="H32" s="15"/>
      <c r="I32" s="15"/>
    </row>
    <row r="33" spans="1:9" ht="20.25" customHeight="1" x14ac:dyDescent="0.55000000000000004">
      <c r="A33" s="16" t="s">
        <v>10</v>
      </c>
      <c r="B33" s="13">
        <f>B16*100/$B$5</f>
        <v>9.2338809257653605</v>
      </c>
      <c r="C33" s="13">
        <f>C16*100/$C$5</f>
        <v>6.2008845658321112</v>
      </c>
      <c r="D33" s="13">
        <f>D16*100/$D$5</f>
        <v>12.967390576753751</v>
      </c>
      <c r="E33" s="54"/>
      <c r="F33" s="54"/>
      <c r="G33" s="15"/>
      <c r="H33" s="15"/>
      <c r="I33" s="15"/>
    </row>
    <row r="34" spans="1:9" ht="20.25" customHeight="1" x14ac:dyDescent="0.55000000000000004">
      <c r="A34" s="16" t="s">
        <v>9</v>
      </c>
      <c r="B34" s="13">
        <f>B17*100/$B$5</f>
        <v>4.5191185487736298</v>
      </c>
      <c r="C34" s="13">
        <f>C17*100/$C$5</f>
        <v>5.535926423754999</v>
      </c>
      <c r="D34" s="13">
        <f>D17*100/$D$5</f>
        <v>3.2674645525494186</v>
      </c>
      <c r="E34" s="54"/>
      <c r="F34" s="54"/>
      <c r="G34" s="15"/>
      <c r="H34" s="15"/>
      <c r="I34" s="15"/>
    </row>
    <row r="35" spans="1:9" ht="20.25" customHeight="1" x14ac:dyDescent="0.55000000000000004">
      <c r="A35" s="16" t="s">
        <v>8</v>
      </c>
      <c r="B35" s="13">
        <f>B18*100/$B$5</f>
        <v>1.307343913845936</v>
      </c>
      <c r="C35" s="13">
        <f>C18*100/$C$5</f>
        <v>0.47128507448535112</v>
      </c>
      <c r="D35" s="13">
        <f>D18*100/$D$5</f>
        <v>2.3365023351292344</v>
      </c>
      <c r="E35" s="15"/>
      <c r="F35" s="15"/>
      <c r="G35" s="15"/>
      <c r="H35" s="15"/>
      <c r="I35" s="15"/>
    </row>
    <row r="36" spans="1:9" ht="20.25" customHeight="1" x14ac:dyDescent="0.55000000000000004">
      <c r="A36" s="14" t="s">
        <v>7</v>
      </c>
      <c r="B36" s="13" t="s">
        <v>5</v>
      </c>
      <c r="C36" s="13" t="s">
        <v>5</v>
      </c>
      <c r="D36" s="13" t="s">
        <v>5</v>
      </c>
      <c r="G36" s="15"/>
      <c r="H36" s="15"/>
      <c r="I36" s="15"/>
    </row>
    <row r="37" spans="1:9" ht="20.25" customHeight="1" x14ac:dyDescent="0.55000000000000004">
      <c r="A37" s="14" t="s">
        <v>6</v>
      </c>
      <c r="B37" s="13">
        <f>B20*100/$B$5</f>
        <v>0.11470898461391695</v>
      </c>
      <c r="C37" s="13">
        <f>C20*100/$C$5</f>
        <v>2.7050090074011279E-2</v>
      </c>
      <c r="D37" s="13">
        <f>D20*100/$D$5</f>
        <v>0.22261393731452414</v>
      </c>
      <c r="G37" s="15"/>
      <c r="H37" s="15"/>
      <c r="I37" s="15"/>
    </row>
    <row r="38" spans="1:9" ht="20.25" customHeight="1" x14ac:dyDescent="0.55000000000000004">
      <c r="A38" s="12"/>
      <c r="B38" s="12"/>
      <c r="C38" s="12"/>
      <c r="D38" s="12"/>
    </row>
    <row r="39" spans="1:9" ht="15" customHeight="1" x14ac:dyDescent="0.55000000000000004"/>
    <row r="40" spans="1:9" ht="31.15" customHeight="1" x14ac:dyDescent="0.55000000000000004">
      <c r="A40" s="11" t="s">
        <v>4</v>
      </c>
      <c r="B40" s="10"/>
      <c r="C40" s="10"/>
      <c r="D40" s="10"/>
    </row>
    <row r="41" spans="1:9" ht="15" customHeight="1" x14ac:dyDescent="0.55000000000000004">
      <c r="B41" s="10"/>
      <c r="C41" s="10"/>
      <c r="D41" s="10"/>
    </row>
    <row r="42" spans="1:9" ht="15" customHeight="1" x14ac:dyDescent="0.55000000000000004">
      <c r="B42" s="10"/>
      <c r="C42" s="10"/>
      <c r="D42" s="10"/>
    </row>
    <row r="43" spans="1:9" ht="15" customHeight="1" x14ac:dyDescent="0.55000000000000004">
      <c r="B43" s="10"/>
      <c r="C43" s="10"/>
      <c r="D43" s="10"/>
    </row>
    <row r="44" spans="1:9" ht="15" customHeight="1" x14ac:dyDescent="0.55000000000000004">
      <c r="B44" s="10"/>
      <c r="C44" s="10"/>
      <c r="D44" s="10"/>
    </row>
    <row r="45" spans="1:9" ht="15" customHeight="1" x14ac:dyDescent="0.55000000000000004">
      <c r="B45" s="10"/>
      <c r="C45" s="10"/>
      <c r="D45" s="10"/>
    </row>
    <row r="46" spans="1:9" ht="15" customHeight="1" x14ac:dyDescent="0.55000000000000004">
      <c r="B46" s="10"/>
      <c r="C46" s="10"/>
      <c r="D46" s="10"/>
    </row>
    <row r="47" spans="1:9" ht="15" customHeight="1" x14ac:dyDescent="0.55000000000000004">
      <c r="B47" s="10"/>
      <c r="C47" s="10"/>
      <c r="D47" s="10"/>
    </row>
    <row r="48" spans="1:9" ht="15" customHeight="1" x14ac:dyDescent="0.55000000000000004">
      <c r="B48" s="10"/>
      <c r="C48" s="10"/>
      <c r="D48" s="10"/>
    </row>
    <row r="49" spans="2:11" s="8" customFormat="1" ht="15" customHeight="1" x14ac:dyDescent="0.55000000000000004">
      <c r="B49" s="10"/>
      <c r="C49" s="10"/>
      <c r="D49" s="10"/>
      <c r="I49" s="168"/>
      <c r="J49" s="168"/>
      <c r="K49" s="168"/>
    </row>
    <row r="50" spans="2:11" s="8" customFormat="1" ht="15" customHeight="1" x14ac:dyDescent="0.55000000000000004">
      <c r="B50" s="10"/>
      <c r="C50" s="10"/>
      <c r="D50" s="10"/>
      <c r="I50" s="168"/>
      <c r="J50" s="168"/>
      <c r="K50" s="168"/>
    </row>
    <row r="51" spans="2:11" s="8" customFormat="1" ht="15" customHeight="1" x14ac:dyDescent="0.55000000000000004">
      <c r="B51" s="10"/>
      <c r="C51" s="10"/>
      <c r="D51" s="10"/>
      <c r="I51" s="168"/>
      <c r="J51" s="168"/>
      <c r="K51" s="168"/>
    </row>
    <row r="52" spans="2:11" s="8" customFormat="1" ht="15" customHeight="1" x14ac:dyDescent="0.55000000000000004">
      <c r="B52" s="10"/>
      <c r="C52" s="10"/>
      <c r="D52" s="10"/>
      <c r="I52" s="168"/>
      <c r="J52" s="168"/>
      <c r="K52" s="168"/>
    </row>
    <row r="53" spans="2:11" s="8" customFormat="1" ht="15" customHeight="1" x14ac:dyDescent="0.55000000000000004">
      <c r="B53" s="10"/>
      <c r="C53" s="10"/>
      <c r="D53" s="10"/>
      <c r="I53" s="168"/>
      <c r="J53" s="168"/>
      <c r="K53" s="168"/>
    </row>
    <row r="54" spans="2:11" s="8" customFormat="1" ht="15" customHeight="1" x14ac:dyDescent="0.55000000000000004">
      <c r="B54" s="10"/>
      <c r="C54" s="10"/>
      <c r="D54" s="10"/>
      <c r="I54" s="168"/>
      <c r="J54" s="168"/>
      <c r="K54" s="168"/>
    </row>
    <row r="55" spans="2:11" s="8" customFormat="1" ht="15" customHeight="1" x14ac:dyDescent="0.55000000000000004">
      <c r="B55" s="10"/>
      <c r="C55" s="10"/>
      <c r="D55" s="10"/>
      <c r="I55" s="168"/>
      <c r="J55" s="168"/>
      <c r="K55" s="168"/>
    </row>
    <row r="56" spans="2:11" s="8" customFormat="1" ht="15" customHeight="1" x14ac:dyDescent="0.55000000000000004">
      <c r="B56" s="10"/>
      <c r="C56" s="10"/>
      <c r="D56" s="10"/>
      <c r="I56" s="168"/>
      <c r="J56" s="168"/>
      <c r="K56" s="168"/>
    </row>
    <row r="57" spans="2:11" s="8" customFormat="1" ht="15" customHeight="1" x14ac:dyDescent="0.55000000000000004">
      <c r="B57" s="10"/>
      <c r="C57" s="10"/>
      <c r="D57" s="10"/>
      <c r="I57" s="168"/>
      <c r="J57" s="168"/>
      <c r="K57" s="168"/>
    </row>
    <row r="58" spans="2:11" s="8" customFormat="1" ht="15" customHeight="1" x14ac:dyDescent="0.55000000000000004">
      <c r="B58" s="10"/>
      <c r="C58" s="10"/>
      <c r="D58" s="10"/>
      <c r="I58" s="168"/>
      <c r="J58" s="168"/>
      <c r="K58" s="168"/>
    </row>
    <row r="59" spans="2:11" s="8" customFormat="1" ht="15" customHeight="1" x14ac:dyDescent="0.55000000000000004">
      <c r="B59" s="10"/>
      <c r="C59" s="10"/>
      <c r="D59" s="10"/>
      <c r="I59" s="168"/>
      <c r="J59" s="168"/>
      <c r="K59" s="168"/>
    </row>
    <row r="60" spans="2:11" s="8" customFormat="1" ht="15" customHeight="1" x14ac:dyDescent="0.55000000000000004">
      <c r="B60" s="10"/>
      <c r="C60" s="10"/>
      <c r="D60" s="10"/>
      <c r="I60" s="168"/>
      <c r="J60" s="168"/>
      <c r="K60" s="168"/>
    </row>
    <row r="61" spans="2:11" s="8" customFormat="1" ht="15" customHeight="1" x14ac:dyDescent="0.55000000000000004">
      <c r="B61" s="10"/>
      <c r="C61" s="10"/>
      <c r="D61" s="10"/>
      <c r="I61" s="168"/>
      <c r="J61" s="168"/>
      <c r="K61" s="168"/>
    </row>
    <row r="62" spans="2:11" s="8" customFormat="1" ht="15" customHeight="1" x14ac:dyDescent="0.55000000000000004">
      <c r="B62" s="10"/>
      <c r="C62" s="10"/>
      <c r="D62" s="10"/>
      <c r="I62" s="168"/>
      <c r="J62" s="168"/>
      <c r="K62" s="168"/>
    </row>
    <row r="63" spans="2:11" s="8" customFormat="1" ht="15" customHeight="1" x14ac:dyDescent="0.55000000000000004">
      <c r="B63" s="10"/>
      <c r="C63" s="10"/>
      <c r="D63" s="10"/>
      <c r="I63" s="168"/>
      <c r="J63" s="168"/>
      <c r="K63" s="168"/>
    </row>
    <row r="64" spans="2:11" s="8" customFormat="1" ht="15" customHeight="1" x14ac:dyDescent="0.55000000000000004">
      <c r="I64" s="168"/>
      <c r="J64" s="168"/>
      <c r="K64" s="168"/>
    </row>
    <row r="65" spans="1:1" ht="15" customHeight="1" x14ac:dyDescent="0.55000000000000004">
      <c r="A65" s="8"/>
    </row>
    <row r="66" spans="1:1" ht="15" customHeight="1" x14ac:dyDescent="0.55000000000000004">
      <c r="A66" s="8"/>
    </row>
    <row r="67" spans="1:1" ht="15" customHeight="1" x14ac:dyDescent="0.55000000000000004">
      <c r="A67" s="8"/>
    </row>
    <row r="68" spans="1:1" ht="15" customHeight="1" x14ac:dyDescent="0.55000000000000004">
      <c r="A68" s="8"/>
    </row>
    <row r="69" spans="1:1" ht="15" customHeight="1" x14ac:dyDescent="0.55000000000000004">
      <c r="A69" s="8"/>
    </row>
    <row r="70" spans="1:1" ht="15" customHeight="1" x14ac:dyDescent="0.55000000000000004">
      <c r="A70" s="8"/>
    </row>
    <row r="71" spans="1:1" ht="15" customHeight="1" x14ac:dyDescent="0.55000000000000004">
      <c r="A71" s="8"/>
    </row>
    <row r="72" spans="1:1" ht="15" customHeight="1" x14ac:dyDescent="0.55000000000000004">
      <c r="A72" s="8"/>
    </row>
    <row r="73" spans="1:1" ht="15" customHeight="1" x14ac:dyDescent="0.55000000000000004">
      <c r="A73" s="8"/>
    </row>
    <row r="74" spans="1:1" ht="15" customHeight="1" x14ac:dyDescent="0.55000000000000004">
      <c r="A74" s="8"/>
    </row>
    <row r="75" spans="1:1" ht="15" customHeight="1" x14ac:dyDescent="0.55000000000000004">
      <c r="A75" s="8"/>
    </row>
    <row r="76" spans="1:1" ht="15" customHeight="1" x14ac:dyDescent="0.55000000000000004">
      <c r="A76" s="8"/>
    </row>
    <row r="77" spans="1:1" ht="15" customHeight="1" x14ac:dyDescent="0.55000000000000004">
      <c r="A77" s="8"/>
    </row>
    <row r="78" spans="1:1" ht="15" customHeight="1" x14ac:dyDescent="0.55000000000000004">
      <c r="A78" s="8"/>
    </row>
    <row r="79" spans="1:1" ht="15" customHeight="1" x14ac:dyDescent="0.55000000000000004">
      <c r="A79" s="8"/>
    </row>
    <row r="80" spans="1:1" ht="15" customHeight="1" x14ac:dyDescent="0.55000000000000004">
      <c r="A80" s="8"/>
    </row>
    <row r="81" spans="1:1" ht="15" customHeight="1" x14ac:dyDescent="0.55000000000000004">
      <c r="A81" s="8"/>
    </row>
    <row r="82" spans="1:1" ht="15" customHeight="1" x14ac:dyDescent="0.55000000000000004">
      <c r="A82" s="8"/>
    </row>
    <row r="83" spans="1:1" ht="15" customHeight="1" x14ac:dyDescent="0.55000000000000004">
      <c r="A83" s="8"/>
    </row>
    <row r="84" spans="1:1" ht="15" customHeight="1" x14ac:dyDescent="0.55000000000000004">
      <c r="A84" s="8"/>
    </row>
    <row r="85" spans="1:1" ht="15" customHeight="1" x14ac:dyDescent="0.55000000000000004">
      <c r="A85" s="8"/>
    </row>
    <row r="86" spans="1:1" ht="15" customHeight="1" x14ac:dyDescent="0.55000000000000004">
      <c r="A86" s="8"/>
    </row>
    <row r="87" spans="1:1" ht="15" customHeight="1" x14ac:dyDescent="0.55000000000000004">
      <c r="A87" s="8"/>
    </row>
    <row r="88" spans="1:1" ht="15" customHeight="1" x14ac:dyDescent="0.55000000000000004">
      <c r="A88" s="8"/>
    </row>
    <row r="89" spans="1:1" ht="15" customHeight="1" x14ac:dyDescent="0.55000000000000004">
      <c r="A89" s="8"/>
    </row>
    <row r="90" spans="1:1" ht="15" customHeight="1" x14ac:dyDescent="0.55000000000000004">
      <c r="A90" s="8"/>
    </row>
    <row r="91" spans="1:1" ht="15" customHeight="1" x14ac:dyDescent="0.55000000000000004">
      <c r="A91" s="8"/>
    </row>
    <row r="92" spans="1:1" ht="15" customHeight="1" x14ac:dyDescent="0.55000000000000004">
      <c r="A92" s="8"/>
    </row>
    <row r="93" spans="1:1" ht="15" customHeight="1" x14ac:dyDescent="0.55000000000000004">
      <c r="A93" s="8"/>
    </row>
    <row r="94" spans="1:1" ht="15" customHeight="1" x14ac:dyDescent="0.55000000000000004">
      <c r="A94" s="8"/>
    </row>
    <row r="95" spans="1:1" ht="15" customHeight="1" x14ac:dyDescent="0.55000000000000004">
      <c r="A95" s="8"/>
    </row>
    <row r="96" spans="1:1" ht="15" customHeight="1" x14ac:dyDescent="0.55000000000000004">
      <c r="A96" s="8"/>
    </row>
    <row r="97" spans="1:1" ht="15" customHeight="1" x14ac:dyDescent="0.55000000000000004">
      <c r="A97" s="8"/>
    </row>
    <row r="98" spans="1:1" ht="15" customHeight="1" x14ac:dyDescent="0.55000000000000004">
      <c r="A98" s="8"/>
    </row>
    <row r="99" spans="1:1" ht="15" customHeight="1" x14ac:dyDescent="0.55000000000000004">
      <c r="A99" s="8"/>
    </row>
    <row r="100" spans="1:1" ht="15" customHeight="1" x14ac:dyDescent="0.55000000000000004">
      <c r="A100" s="8"/>
    </row>
    <row r="101" spans="1:1" ht="15" customHeight="1" x14ac:dyDescent="0.55000000000000004">
      <c r="A101" s="8"/>
    </row>
    <row r="102" spans="1:1" ht="15" customHeight="1" x14ac:dyDescent="0.55000000000000004">
      <c r="A102" s="8"/>
    </row>
    <row r="103" spans="1:1" ht="15" customHeight="1" x14ac:dyDescent="0.55000000000000004">
      <c r="A103" s="8"/>
    </row>
    <row r="104" spans="1:1" ht="15" customHeight="1" x14ac:dyDescent="0.55000000000000004">
      <c r="A104" s="8"/>
    </row>
    <row r="105" spans="1:1" ht="5.25" customHeight="1" x14ac:dyDescent="0.55000000000000004">
      <c r="A105" s="8"/>
    </row>
    <row r="65536" spans="1:1" ht="26.25" customHeight="1" x14ac:dyDescent="0.55000000000000004">
      <c r="A65536" s="8"/>
    </row>
  </sheetData>
  <mergeCells count="2">
    <mergeCell ref="B4:D4"/>
    <mergeCell ref="B21:D21"/>
  </mergeCells>
  <pageMargins left="1.03" right="0" top="0.74803149606299213" bottom="0.35433070866141736" header="0.31496062992125984" footer="0.31496062992125984"/>
  <pageSetup paperSize="9" orientation="portrait" horizontalDpi="4294967293" verticalDpi="0" r:id="rId1"/>
  <headerFooter>
    <oddHeader>&amp;C&amp;"TH SarabunPSK,ธรรมดา"&amp;16 22</oddHead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5536"/>
  <sheetViews>
    <sheetView topLeftCell="A3" zoomScale="70" zoomScaleNormal="70" workbookViewId="0">
      <selection activeCell="B19" sqref="B19:C20"/>
    </sheetView>
  </sheetViews>
  <sheetFormatPr defaultColWidth="9.140625" defaultRowHeight="5.25" customHeight="1" x14ac:dyDescent="0.55000000000000004"/>
  <cols>
    <col min="1" max="1" width="30.28515625" style="9" customWidth="1"/>
    <col min="2" max="2" width="16.5703125" style="8" customWidth="1"/>
    <col min="3" max="3" width="17.7109375" style="8" customWidth="1"/>
    <col min="4" max="4" width="16.140625" style="8" customWidth="1"/>
    <col min="5" max="5" width="17.7109375" style="8" customWidth="1"/>
    <col min="6" max="6" width="9.140625" style="7" customWidth="1"/>
    <col min="7" max="7" width="10.42578125" style="7" customWidth="1"/>
    <col min="8" max="10" width="9.140625" style="7" customWidth="1"/>
    <col min="11" max="11" width="12.7109375" style="7" customWidth="1"/>
    <col min="12" max="12" width="13.7109375" style="7" customWidth="1"/>
    <col min="13" max="13" width="16.42578125" style="8" customWidth="1"/>
    <col min="14" max="16384" width="9.140625" style="8"/>
  </cols>
  <sheetData>
    <row r="1" spans="1:13" s="26" customFormat="1" ht="26.25" customHeight="1" x14ac:dyDescent="0.55000000000000004">
      <c r="A1" s="26" t="s">
        <v>118</v>
      </c>
      <c r="B1" s="51"/>
      <c r="C1" s="51"/>
      <c r="D1" s="51"/>
      <c r="F1" s="1"/>
      <c r="G1" s="1"/>
      <c r="H1" s="1"/>
      <c r="I1" s="1"/>
      <c r="J1" s="1"/>
      <c r="K1" s="1"/>
      <c r="L1" s="1"/>
      <c r="M1" s="1"/>
    </row>
    <row r="2" spans="1:13" ht="5.25" customHeight="1" x14ac:dyDescent="0.55000000000000004">
      <c r="M2" s="7"/>
    </row>
    <row r="3" spans="1:13" s="9" customFormat="1" ht="26.25" customHeight="1" x14ac:dyDescent="0.55000000000000004">
      <c r="A3" s="25" t="s">
        <v>27</v>
      </c>
      <c r="B3" s="24" t="s">
        <v>0</v>
      </c>
      <c r="C3" s="24" t="s">
        <v>26</v>
      </c>
      <c r="D3" s="24" t="s">
        <v>25</v>
      </c>
      <c r="F3" s="4"/>
      <c r="G3" s="4"/>
      <c r="H3" s="4"/>
      <c r="I3" s="4"/>
      <c r="J3" s="4"/>
      <c r="K3" s="4"/>
      <c r="L3" s="4"/>
      <c r="M3" s="4"/>
    </row>
    <row r="4" spans="1:13" s="9" customFormat="1" ht="21.75" customHeight="1" x14ac:dyDescent="0.55000000000000004">
      <c r="B4" s="214" t="s">
        <v>24</v>
      </c>
      <c r="C4" s="214"/>
      <c r="D4" s="214"/>
      <c r="F4" s="4"/>
      <c r="G4" s="4"/>
      <c r="H4" s="4"/>
      <c r="I4" s="4"/>
      <c r="J4" s="4"/>
      <c r="K4" s="4"/>
      <c r="L4" s="4"/>
      <c r="M4" s="4"/>
    </row>
    <row r="5" spans="1:13" s="22" customFormat="1" ht="21" customHeight="1" x14ac:dyDescent="0.55000000000000004">
      <c r="A5" s="23" t="s">
        <v>3</v>
      </c>
      <c r="B5" s="169">
        <v>1299811</v>
      </c>
      <c r="C5" s="169">
        <v>717188</v>
      </c>
      <c r="D5" s="169">
        <v>582623</v>
      </c>
      <c r="F5" s="5"/>
      <c r="G5" s="5"/>
      <c r="H5" s="5"/>
      <c r="I5" s="5"/>
      <c r="J5" s="50"/>
      <c r="K5" s="50"/>
      <c r="L5" s="50"/>
      <c r="M5" s="5"/>
    </row>
    <row r="6" spans="1:13" s="22" customFormat="1" ht="18.75" customHeight="1" x14ac:dyDescent="0.25">
      <c r="A6" s="23"/>
      <c r="B6" s="170"/>
      <c r="C6" s="170"/>
      <c r="D6" s="170"/>
      <c r="F6" s="5"/>
      <c r="G6" s="5"/>
      <c r="H6" s="5"/>
      <c r="I6" s="5"/>
      <c r="J6" s="50"/>
      <c r="K6" s="50"/>
      <c r="L6" s="50"/>
      <c r="M6" s="5"/>
    </row>
    <row r="7" spans="1:13" s="22" customFormat="1" ht="20.25" customHeight="1" x14ac:dyDescent="0.55000000000000004">
      <c r="A7" s="18" t="s">
        <v>19</v>
      </c>
      <c r="B7" s="169">
        <v>16720</v>
      </c>
      <c r="C7" s="169">
        <v>6076</v>
      </c>
      <c r="D7" s="169">
        <v>10644</v>
      </c>
      <c r="F7" s="5"/>
      <c r="G7" s="5"/>
      <c r="H7" s="5"/>
      <c r="I7" s="5"/>
      <c r="J7" s="49"/>
      <c r="K7" s="47"/>
      <c r="L7" s="47"/>
      <c r="M7" s="5"/>
    </row>
    <row r="8" spans="1:13" s="22" customFormat="1" ht="20.25" customHeight="1" x14ac:dyDescent="0.55000000000000004">
      <c r="A8" s="8" t="s">
        <v>18</v>
      </c>
      <c r="B8" s="169">
        <v>344400</v>
      </c>
      <c r="C8" s="169">
        <v>188781</v>
      </c>
      <c r="D8" s="169">
        <v>155619</v>
      </c>
      <c r="F8" t="s">
        <v>34</v>
      </c>
      <c r="G8" s="48" t="s">
        <v>33</v>
      </c>
      <c r="H8" s="48" t="s">
        <v>2</v>
      </c>
      <c r="I8" s="48" t="s">
        <v>32</v>
      </c>
      <c r="J8" s="48" t="s">
        <v>31</v>
      </c>
      <c r="K8" s="207" t="s">
        <v>30</v>
      </c>
      <c r="L8" s="48" t="s">
        <v>1</v>
      </c>
      <c r="M8" s="47"/>
    </row>
    <row r="9" spans="1:13" s="22" customFormat="1" ht="20.25" customHeight="1" x14ac:dyDescent="0.55000000000000004">
      <c r="A9" s="17" t="s">
        <v>17</v>
      </c>
      <c r="B9" s="169">
        <v>304835</v>
      </c>
      <c r="C9" s="169">
        <v>183998</v>
      </c>
      <c r="D9" s="169">
        <v>120837</v>
      </c>
      <c r="F9" t="s">
        <v>29</v>
      </c>
      <c r="G9" s="45">
        <f>B7+B8</f>
        <v>361120</v>
      </c>
      <c r="H9" s="3">
        <f>B9</f>
        <v>304835</v>
      </c>
      <c r="I9" s="3">
        <f>B10</f>
        <v>213650</v>
      </c>
      <c r="J9" s="46">
        <f>B11</f>
        <v>222959</v>
      </c>
      <c r="K9" s="45">
        <f>B15</f>
        <v>195756</v>
      </c>
      <c r="L9" s="44">
        <f>B20</f>
        <v>1491</v>
      </c>
      <c r="M9" s="43"/>
    </row>
    <row r="10" spans="1:13" s="22" customFormat="1" ht="20.25" customHeight="1" x14ac:dyDescent="0.55000000000000004">
      <c r="A10" s="17" t="s">
        <v>16</v>
      </c>
      <c r="B10" s="169">
        <v>213650</v>
      </c>
      <c r="C10" s="169">
        <v>141097</v>
      </c>
      <c r="D10" s="169">
        <v>72553</v>
      </c>
      <c r="F10" t="s">
        <v>28</v>
      </c>
      <c r="G10" s="15">
        <v>27.8</v>
      </c>
      <c r="H10" s="15">
        <v>23.4</v>
      </c>
      <c r="I10" s="15">
        <v>16.399999999999999</v>
      </c>
      <c r="J10" s="15">
        <v>17.2</v>
      </c>
      <c r="K10" s="15">
        <v>15.1</v>
      </c>
      <c r="L10" s="27">
        <v>0.1</v>
      </c>
      <c r="M10" s="43">
        <f>SUM(G10:L10)</f>
        <v>99.999999999999986</v>
      </c>
    </row>
    <row r="11" spans="1:13" ht="20.25" customHeight="1" x14ac:dyDescent="0.55000000000000004">
      <c r="A11" s="8" t="s">
        <v>15</v>
      </c>
      <c r="B11" s="170">
        <f>SUM(B12:B14)</f>
        <v>222959</v>
      </c>
      <c r="C11" s="170">
        <f t="shared" ref="C11:D11" si="0">SUM(C12:C14)</f>
        <v>109487</v>
      </c>
      <c r="D11" s="170">
        <f t="shared" si="0"/>
        <v>113472</v>
      </c>
      <c r="G11" s="29">
        <f>G9*100/$B$5</f>
        <v>27.782500686638286</v>
      </c>
      <c r="H11" s="29">
        <f>H9*100/$B$5-0.03</f>
        <v>23.422255751028416</v>
      </c>
      <c r="I11" s="29">
        <f>I9*100/$B$5</f>
        <v>16.437005072275891</v>
      </c>
      <c r="J11" s="29">
        <f>J9*100/$B$5</f>
        <v>17.153186117058556</v>
      </c>
      <c r="K11" s="29">
        <f>K9*100/$B$5</f>
        <v>15.060343388384927</v>
      </c>
      <c r="L11" s="29">
        <f>L9*100/$B$5</f>
        <v>0.11470898461391695</v>
      </c>
      <c r="M11" s="5"/>
    </row>
    <row r="12" spans="1:13" ht="20.25" customHeight="1" x14ac:dyDescent="0.55000000000000004">
      <c r="A12" s="14" t="s">
        <v>23</v>
      </c>
      <c r="B12" s="169">
        <v>173647</v>
      </c>
      <c r="C12" s="169">
        <v>77924</v>
      </c>
      <c r="D12" s="169">
        <v>95723</v>
      </c>
      <c r="G12" s="29">
        <f>SUM(G10:L10)</f>
        <v>99.999999999999986</v>
      </c>
      <c r="J12" s="42"/>
      <c r="K12" s="42"/>
      <c r="L12" s="41"/>
      <c r="M12" s="7"/>
    </row>
    <row r="13" spans="1:13" ht="20.25" customHeight="1" x14ac:dyDescent="0.55000000000000004">
      <c r="A13" s="14" t="s">
        <v>22</v>
      </c>
      <c r="B13" s="169">
        <v>49312</v>
      </c>
      <c r="C13" s="169">
        <v>31563</v>
      </c>
      <c r="D13" s="169">
        <v>17749</v>
      </c>
      <c r="L13" s="1"/>
      <c r="M13" s="41"/>
    </row>
    <row r="14" spans="1:13" ht="20.25" customHeight="1" x14ac:dyDescent="0.55000000000000004">
      <c r="A14" s="16" t="s">
        <v>21</v>
      </c>
      <c r="B14" s="169" t="s">
        <v>5</v>
      </c>
      <c r="C14" s="169" t="s">
        <v>5</v>
      </c>
      <c r="D14" s="169" t="s">
        <v>5</v>
      </c>
      <c r="I14" s="36"/>
      <c r="J14" s="36"/>
      <c r="K14" s="35"/>
      <c r="L14" s="15"/>
      <c r="M14" s="1"/>
    </row>
    <row r="15" spans="1:13" ht="20.25" customHeight="1" x14ac:dyDescent="0.55000000000000004">
      <c r="A15" s="8" t="s">
        <v>11</v>
      </c>
      <c r="B15" s="206">
        <f>SUM(B16:B18)</f>
        <v>195756</v>
      </c>
      <c r="C15" s="206">
        <f t="shared" ref="C15:D15" si="1">SUM(C16:C18)</f>
        <v>87555</v>
      </c>
      <c r="D15" s="206">
        <f t="shared" si="1"/>
        <v>108201</v>
      </c>
      <c r="I15" s="36"/>
      <c r="J15" s="36"/>
      <c r="K15" s="35"/>
      <c r="L15" s="15"/>
      <c r="M15" s="15"/>
    </row>
    <row r="16" spans="1:13" s="22" customFormat="1" ht="20.25" customHeight="1" x14ac:dyDescent="0.55000000000000004">
      <c r="A16" s="16" t="s">
        <v>10</v>
      </c>
      <c r="B16" s="169">
        <v>120023</v>
      </c>
      <c r="C16" s="169">
        <v>44472</v>
      </c>
      <c r="D16" s="169">
        <v>75551</v>
      </c>
      <c r="F16" s="5"/>
      <c r="G16" s="5"/>
      <c r="H16" s="5"/>
      <c r="I16" s="36"/>
      <c r="J16" s="35"/>
      <c r="K16" s="35"/>
      <c r="L16" s="15"/>
      <c r="M16" s="15"/>
    </row>
    <row r="17" spans="1:13" s="22" customFormat="1" ht="20.25" customHeight="1" x14ac:dyDescent="0.55000000000000004">
      <c r="A17" s="16" t="s">
        <v>9</v>
      </c>
      <c r="B17" s="169">
        <v>58740</v>
      </c>
      <c r="C17" s="169">
        <v>39703</v>
      </c>
      <c r="D17" s="169">
        <v>19037</v>
      </c>
      <c r="F17" s="5"/>
      <c r="G17" s="5"/>
      <c r="H17" s="5"/>
      <c r="I17" s="40"/>
      <c r="J17" s="35"/>
      <c r="K17" s="39"/>
      <c r="L17" s="15"/>
      <c r="M17" s="37"/>
    </row>
    <row r="18" spans="1:13" s="22" customFormat="1" ht="20.25" customHeight="1" x14ac:dyDescent="0.55000000000000004">
      <c r="A18" s="16" t="s">
        <v>8</v>
      </c>
      <c r="B18" s="169">
        <v>16993</v>
      </c>
      <c r="C18" s="169">
        <v>3380</v>
      </c>
      <c r="D18" s="169">
        <v>13613</v>
      </c>
      <c r="I18" s="38"/>
      <c r="J18" s="38"/>
      <c r="K18" s="38"/>
      <c r="L18" s="15"/>
      <c r="M18" s="37"/>
    </row>
    <row r="19" spans="1:13" s="22" customFormat="1" ht="20.25" customHeight="1" x14ac:dyDescent="0.55000000000000004">
      <c r="A19" s="14" t="s">
        <v>7</v>
      </c>
      <c r="B19" s="169" t="s">
        <v>5</v>
      </c>
      <c r="C19" s="169" t="s">
        <v>5</v>
      </c>
      <c r="D19" s="169" t="s">
        <v>5</v>
      </c>
      <c r="F19" s="5"/>
      <c r="G19" s="5"/>
      <c r="H19" s="5"/>
      <c r="I19" s="36"/>
      <c r="J19" s="36"/>
      <c r="K19" s="35"/>
      <c r="L19" s="15"/>
      <c r="M19" s="15"/>
    </row>
    <row r="20" spans="1:13" s="22" customFormat="1" ht="20.25" customHeight="1" x14ac:dyDescent="0.55000000000000004">
      <c r="A20" s="14" t="s">
        <v>6</v>
      </c>
      <c r="B20" s="169">
        <v>1491</v>
      </c>
      <c r="C20" s="169">
        <v>194</v>
      </c>
      <c r="D20" s="169">
        <v>1297</v>
      </c>
      <c r="F20" s="5"/>
      <c r="G20" s="5"/>
      <c r="H20" s="5"/>
      <c r="I20" s="36"/>
      <c r="J20" s="36"/>
      <c r="K20" s="35"/>
      <c r="L20" s="15"/>
      <c r="M20" s="15"/>
    </row>
    <row r="21" spans="1:13" ht="21" customHeight="1" x14ac:dyDescent="0.55000000000000004">
      <c r="A21" s="8"/>
      <c r="B21" s="212" t="s">
        <v>20</v>
      </c>
      <c r="C21" s="212"/>
      <c r="D21" s="212"/>
      <c r="F21" s="5"/>
      <c r="G21" s="5"/>
      <c r="H21" s="5"/>
      <c r="I21" s="36"/>
      <c r="J21" s="35"/>
      <c r="K21" s="35"/>
      <c r="M21" s="15"/>
    </row>
    <row r="22" spans="1:13" ht="21" customHeight="1" x14ac:dyDescent="0.55000000000000004">
      <c r="A22" s="164" t="s">
        <v>3</v>
      </c>
      <c r="B22" s="21">
        <f>B5/$B$5*100</f>
        <v>100</v>
      </c>
      <c r="C22" s="21">
        <f>C5/$C$5*100</f>
        <v>100</v>
      </c>
      <c r="D22" s="21">
        <f>D5/$D$5*100</f>
        <v>100</v>
      </c>
      <c r="I22" s="40"/>
      <c r="J22" s="35"/>
      <c r="K22" s="39"/>
      <c r="L22" s="15"/>
      <c r="M22" s="2"/>
    </row>
    <row r="23" spans="1:13" ht="23.25" customHeight="1" x14ac:dyDescent="0.55000000000000004">
      <c r="A23" s="164"/>
      <c r="B23" s="19"/>
      <c r="C23" s="19"/>
      <c r="D23" s="19"/>
      <c r="I23" s="38"/>
      <c r="J23" s="38"/>
      <c r="K23" s="38"/>
      <c r="L23" s="15"/>
      <c r="M23" s="37"/>
    </row>
    <row r="24" spans="1:13" ht="20.25" customHeight="1" x14ac:dyDescent="0.55000000000000004">
      <c r="A24" s="18" t="s">
        <v>19</v>
      </c>
      <c r="B24" s="13">
        <f>B7*100/$B$5</f>
        <v>1.2863408603250781</v>
      </c>
      <c r="C24" s="13">
        <f t="shared" ref="C24:C30" si="2">C7*100/$C$5</f>
        <v>0.84719766644171401</v>
      </c>
      <c r="D24" s="13">
        <f t="shared" ref="D24:D30" si="3">D7*100/$D$5</f>
        <v>1.8269103691409367</v>
      </c>
      <c r="I24" s="36"/>
      <c r="J24" s="36"/>
      <c r="K24" s="35"/>
      <c r="L24" s="15"/>
      <c r="M24" s="15"/>
    </row>
    <row r="25" spans="1:13" ht="20.25" customHeight="1" x14ac:dyDescent="0.55000000000000004">
      <c r="A25" s="8" t="s">
        <v>18</v>
      </c>
      <c r="B25" s="13">
        <f>B8*100/$B$5</f>
        <v>26.49615982631321</v>
      </c>
      <c r="C25" s="13">
        <f t="shared" si="2"/>
        <v>26.322386877638777</v>
      </c>
      <c r="D25" s="13">
        <f t="shared" si="3"/>
        <v>26.71006808862678</v>
      </c>
      <c r="I25" s="36"/>
      <c r="J25" s="36"/>
      <c r="K25" s="35"/>
      <c r="M25" s="15"/>
    </row>
    <row r="26" spans="1:13" ht="20.25" customHeight="1" x14ac:dyDescent="0.55000000000000004">
      <c r="A26" s="17" t="s">
        <v>17</v>
      </c>
      <c r="B26" s="13">
        <f>B9*100/$B$5-0.03</f>
        <v>23.422255751028416</v>
      </c>
      <c r="C26" s="13">
        <f t="shared" si="2"/>
        <v>25.655476667205811</v>
      </c>
      <c r="D26" s="13">
        <f t="shared" si="3"/>
        <v>20.740169886873673</v>
      </c>
      <c r="I26" s="36"/>
      <c r="J26" s="35"/>
      <c r="K26" s="35"/>
      <c r="L26" s="15"/>
      <c r="M26" s="7"/>
    </row>
    <row r="27" spans="1:13" ht="20.25" customHeight="1" x14ac:dyDescent="0.55000000000000004">
      <c r="A27" s="17" t="s">
        <v>16</v>
      </c>
      <c r="B27" s="13">
        <f>B10*100/$B$5</f>
        <v>16.437005072275891</v>
      </c>
      <c r="C27" s="13">
        <f t="shared" si="2"/>
        <v>19.673642057591593</v>
      </c>
      <c r="D27" s="13">
        <f t="shared" si="3"/>
        <v>12.45282112103367</v>
      </c>
      <c r="M27" s="2"/>
    </row>
    <row r="28" spans="1:13" ht="20.25" customHeight="1" x14ac:dyDescent="0.55000000000000004">
      <c r="A28" s="8" t="s">
        <v>15</v>
      </c>
      <c r="B28" s="13">
        <f>B11*100/$B$5</f>
        <v>17.153186117058556</v>
      </c>
      <c r="C28" s="13">
        <f t="shared" si="2"/>
        <v>15.266150576975633</v>
      </c>
      <c r="D28" s="13">
        <f t="shared" si="3"/>
        <v>19.476059132578012</v>
      </c>
      <c r="M28" s="7"/>
    </row>
    <row r="29" spans="1:13" ht="20.25" customHeight="1" x14ac:dyDescent="0.55000000000000004">
      <c r="A29" s="14" t="s">
        <v>14</v>
      </c>
      <c r="B29" s="13">
        <f>B12*100/$B$5</f>
        <v>13.35940379024335</v>
      </c>
      <c r="C29" s="13">
        <f t="shared" si="2"/>
        <v>10.865212468697189</v>
      </c>
      <c r="D29" s="13">
        <f t="shared" si="3"/>
        <v>16.429663779150498</v>
      </c>
      <c r="G29" s="32"/>
      <c r="H29" s="34"/>
      <c r="I29" s="34"/>
      <c r="J29" s="33"/>
      <c r="K29" s="32"/>
      <c r="L29" s="31"/>
      <c r="M29" s="7"/>
    </row>
    <row r="30" spans="1:13" ht="20.25" customHeight="1" x14ac:dyDescent="0.55000000000000004">
      <c r="A30" s="14" t="s">
        <v>13</v>
      </c>
      <c r="B30" s="13">
        <f>B13*100/$B$5</f>
        <v>3.7937823268152062</v>
      </c>
      <c r="C30" s="13">
        <f t="shared" si="2"/>
        <v>4.4009381082784431</v>
      </c>
      <c r="D30" s="13">
        <f t="shared" si="3"/>
        <v>3.0463953534275166</v>
      </c>
      <c r="F30" s="29"/>
      <c r="G30" s="28"/>
      <c r="H30" s="30"/>
      <c r="I30" s="30"/>
      <c r="J30" s="29"/>
      <c r="K30" s="28"/>
      <c r="L30" s="27"/>
      <c r="M30" s="7"/>
    </row>
    <row r="31" spans="1:13" ht="20.25" customHeight="1" x14ac:dyDescent="0.55000000000000004">
      <c r="A31" s="16" t="s">
        <v>12</v>
      </c>
      <c r="B31" s="13" t="s">
        <v>5</v>
      </c>
      <c r="C31" s="13" t="s">
        <v>5</v>
      </c>
      <c r="D31" s="13" t="s">
        <v>5</v>
      </c>
      <c r="M31" s="7"/>
    </row>
    <row r="32" spans="1:13" ht="20.25" customHeight="1" x14ac:dyDescent="0.55000000000000004">
      <c r="A32" s="8" t="s">
        <v>11</v>
      </c>
      <c r="B32" s="13">
        <f>B15*100/$B$5</f>
        <v>15.060343388384927</v>
      </c>
      <c r="C32" s="13">
        <f>C15*100/$C$5</f>
        <v>12.208096064072461</v>
      </c>
      <c r="D32" s="13">
        <f>D15*100/$D$5</f>
        <v>18.571357464432403</v>
      </c>
      <c r="M32" s="7"/>
    </row>
    <row r="33" spans="1:13" ht="20.25" customHeight="1" x14ac:dyDescent="0.55000000000000004">
      <c r="A33" s="16" t="s">
        <v>10</v>
      </c>
      <c r="B33" s="13">
        <f>B16*100/$B$5</f>
        <v>9.2338809257653605</v>
      </c>
      <c r="C33" s="13">
        <f>C16*100/$C$5</f>
        <v>6.2008845658321112</v>
      </c>
      <c r="D33" s="13">
        <f>D16*100/$D$5</f>
        <v>12.967390576753751</v>
      </c>
      <c r="F33" s="8"/>
      <c r="G33" s="8"/>
      <c r="H33" s="8"/>
      <c r="I33" s="8"/>
      <c r="J33" s="8"/>
      <c r="K33" s="8"/>
      <c r="L33" s="8"/>
      <c r="M33" s="7"/>
    </row>
    <row r="34" spans="1:13" ht="20.25" customHeight="1" x14ac:dyDescent="0.55000000000000004">
      <c r="A34" s="16" t="s">
        <v>9</v>
      </c>
      <c r="B34" s="13">
        <f>B17*100/$B$5</f>
        <v>4.5191185487736298</v>
      </c>
      <c r="C34" s="13">
        <f>C17*100/$C$5</f>
        <v>5.535926423754999</v>
      </c>
      <c r="D34" s="13">
        <f>D17*100/$D$5</f>
        <v>3.2674645525494186</v>
      </c>
      <c r="F34" s="8"/>
      <c r="G34" s="8"/>
      <c r="H34" s="8"/>
      <c r="I34" s="8"/>
      <c r="J34" s="8"/>
      <c r="K34" s="8"/>
      <c r="L34" s="8"/>
    </row>
    <row r="35" spans="1:13" ht="20.25" customHeight="1" x14ac:dyDescent="0.55000000000000004">
      <c r="A35" s="16" t="s">
        <v>8</v>
      </c>
      <c r="B35" s="13">
        <f>B18*100/$B$5</f>
        <v>1.307343913845936</v>
      </c>
      <c r="C35" s="13">
        <f>C18*100/$C$5</f>
        <v>0.47128507448535112</v>
      </c>
      <c r="D35" s="13">
        <f>D18*100/$D$5</f>
        <v>2.3365023351292344</v>
      </c>
      <c r="F35" s="8"/>
      <c r="G35" s="8"/>
      <c r="H35" s="8"/>
      <c r="I35" s="8"/>
      <c r="J35" s="8"/>
      <c r="K35" s="8"/>
      <c r="L35" s="8"/>
    </row>
    <row r="36" spans="1:13" ht="20.25" customHeight="1" x14ac:dyDescent="0.55000000000000004">
      <c r="A36" s="14" t="s">
        <v>7</v>
      </c>
      <c r="B36" s="13" t="s">
        <v>5</v>
      </c>
      <c r="C36" s="13" t="s">
        <v>5</v>
      </c>
      <c r="D36" s="13" t="s">
        <v>5</v>
      </c>
      <c r="F36" s="8"/>
      <c r="G36" s="8"/>
      <c r="H36" s="8"/>
      <c r="I36" s="8"/>
      <c r="J36" s="8"/>
      <c r="K36" s="8"/>
      <c r="L36" s="8"/>
    </row>
    <row r="37" spans="1:13" ht="20.25" customHeight="1" x14ac:dyDescent="0.55000000000000004">
      <c r="A37" s="14" t="s">
        <v>6</v>
      </c>
      <c r="B37" s="13">
        <f>B20*100/$B$5</f>
        <v>0.11470898461391695</v>
      </c>
      <c r="C37" s="13">
        <f>C20*100/$C$5</f>
        <v>2.7050090074011279E-2</v>
      </c>
      <c r="D37" s="13">
        <f>D20*100/$D$5</f>
        <v>0.22261393731452414</v>
      </c>
      <c r="F37" s="8"/>
      <c r="G37" s="8"/>
      <c r="H37" s="8"/>
      <c r="I37" s="8"/>
      <c r="J37" s="8"/>
      <c r="K37" s="8"/>
      <c r="L37" s="8"/>
    </row>
    <row r="38" spans="1:13" ht="20.25" customHeight="1" x14ac:dyDescent="0.55000000000000004">
      <c r="A38" s="12"/>
      <c r="B38" s="12"/>
      <c r="C38" s="12"/>
      <c r="D38" s="12"/>
      <c r="F38" s="8"/>
      <c r="G38" s="8"/>
      <c r="H38" s="8"/>
      <c r="I38" s="8"/>
      <c r="J38" s="8"/>
      <c r="K38" s="8"/>
      <c r="L38" s="8"/>
    </row>
    <row r="39" spans="1:13" ht="15" customHeight="1" x14ac:dyDescent="0.55000000000000004">
      <c r="F39" s="8"/>
      <c r="G39" s="8"/>
      <c r="H39" s="8"/>
      <c r="I39" s="8"/>
      <c r="J39" s="8"/>
      <c r="K39" s="8"/>
      <c r="L39" s="8"/>
    </row>
    <row r="40" spans="1:13" ht="15" customHeight="1" x14ac:dyDescent="0.55000000000000004">
      <c r="A40" s="11" t="s">
        <v>4</v>
      </c>
      <c r="B40" s="10"/>
      <c r="C40" s="10"/>
      <c r="D40" s="10"/>
      <c r="F40" s="8"/>
      <c r="G40" s="8"/>
      <c r="H40" s="8"/>
      <c r="I40" s="8"/>
      <c r="J40" s="8"/>
      <c r="K40" s="8"/>
      <c r="L40" s="8"/>
    </row>
    <row r="41" spans="1:13" ht="15" customHeight="1" x14ac:dyDescent="0.55000000000000004">
      <c r="B41" s="10"/>
      <c r="C41" s="10"/>
      <c r="D41" s="10"/>
      <c r="F41" s="8"/>
      <c r="G41" s="8"/>
      <c r="H41" s="8"/>
      <c r="I41" s="8"/>
      <c r="J41" s="8"/>
      <c r="K41" s="8"/>
      <c r="L41" s="8"/>
    </row>
    <row r="42" spans="1:13" ht="15" customHeight="1" x14ac:dyDescent="0.55000000000000004">
      <c r="B42" s="10"/>
      <c r="C42" s="10"/>
      <c r="D42" s="10"/>
      <c r="F42" s="8"/>
      <c r="G42" s="8"/>
      <c r="H42" s="8"/>
      <c r="I42" s="8"/>
      <c r="J42" s="8"/>
      <c r="K42" s="8"/>
      <c r="L42" s="8"/>
    </row>
    <row r="43" spans="1:13" ht="15" customHeight="1" x14ac:dyDescent="0.55000000000000004">
      <c r="B43" s="10"/>
      <c r="C43" s="10"/>
      <c r="D43" s="10"/>
      <c r="F43" s="8"/>
      <c r="G43" s="8"/>
      <c r="H43" s="8"/>
      <c r="I43" s="8"/>
      <c r="J43" s="8"/>
      <c r="K43" s="8"/>
      <c r="L43" s="8"/>
    </row>
    <row r="44" spans="1:13" ht="15" customHeight="1" x14ac:dyDescent="0.55000000000000004">
      <c r="B44" s="10"/>
      <c r="C44" s="10"/>
      <c r="D44" s="10"/>
      <c r="F44" s="8"/>
      <c r="G44" s="8"/>
      <c r="H44" s="8"/>
      <c r="I44" s="8"/>
      <c r="J44" s="8"/>
      <c r="K44" s="8"/>
      <c r="L44" s="8"/>
    </row>
    <row r="45" spans="1:13" ht="15" customHeight="1" x14ac:dyDescent="0.55000000000000004">
      <c r="B45" s="10"/>
      <c r="C45" s="10"/>
      <c r="D45" s="10"/>
      <c r="F45" s="8"/>
      <c r="G45" s="8"/>
      <c r="H45" s="8"/>
      <c r="I45" s="8"/>
      <c r="J45" s="8"/>
      <c r="K45" s="8"/>
      <c r="L45" s="8"/>
    </row>
    <row r="46" spans="1:13" ht="15" customHeight="1" x14ac:dyDescent="0.55000000000000004">
      <c r="B46" s="10"/>
      <c r="C46" s="10"/>
      <c r="D46" s="10"/>
      <c r="F46" s="8"/>
      <c r="G46" s="8"/>
      <c r="H46" s="8"/>
      <c r="I46" s="8"/>
      <c r="J46" s="8"/>
      <c r="K46" s="8"/>
      <c r="L46" s="8"/>
    </row>
    <row r="47" spans="1:13" ht="15" customHeight="1" x14ac:dyDescent="0.55000000000000004">
      <c r="B47" s="10"/>
      <c r="C47" s="10"/>
      <c r="D47" s="10"/>
      <c r="F47" s="8"/>
      <c r="G47" s="8"/>
      <c r="H47" s="8"/>
      <c r="I47" s="8"/>
      <c r="J47" s="8"/>
      <c r="K47" s="8"/>
      <c r="L47" s="8"/>
    </row>
    <row r="48" spans="1:13" ht="15" customHeight="1" x14ac:dyDescent="0.55000000000000004">
      <c r="B48" s="10"/>
      <c r="C48" s="10"/>
      <c r="D48" s="10"/>
      <c r="F48" s="8"/>
      <c r="G48" s="8"/>
      <c r="H48" s="8"/>
      <c r="I48" s="8"/>
      <c r="J48" s="8"/>
      <c r="K48" s="8"/>
      <c r="L48" s="8"/>
    </row>
    <row r="49" spans="2:4" s="8" customFormat="1" ht="15" customHeight="1" x14ac:dyDescent="0.55000000000000004">
      <c r="B49" s="10"/>
      <c r="C49" s="10"/>
      <c r="D49" s="10"/>
    </row>
    <row r="50" spans="2:4" s="8" customFormat="1" ht="15" customHeight="1" x14ac:dyDescent="0.55000000000000004">
      <c r="B50" s="10"/>
      <c r="C50" s="10"/>
      <c r="D50" s="10"/>
    </row>
    <row r="51" spans="2:4" s="8" customFormat="1" ht="15" customHeight="1" x14ac:dyDescent="0.55000000000000004">
      <c r="B51" s="10"/>
      <c r="C51" s="10"/>
      <c r="D51" s="10"/>
    </row>
    <row r="52" spans="2:4" s="8" customFormat="1" ht="15" customHeight="1" x14ac:dyDescent="0.55000000000000004">
      <c r="B52" s="10"/>
      <c r="C52" s="10"/>
      <c r="D52" s="10"/>
    </row>
    <row r="53" spans="2:4" s="8" customFormat="1" ht="15" customHeight="1" x14ac:dyDescent="0.55000000000000004">
      <c r="B53" s="10"/>
      <c r="C53" s="10"/>
      <c r="D53" s="10"/>
    </row>
    <row r="54" spans="2:4" s="8" customFormat="1" ht="15" customHeight="1" x14ac:dyDescent="0.55000000000000004">
      <c r="B54" s="10"/>
      <c r="C54" s="10"/>
      <c r="D54" s="10"/>
    </row>
    <row r="55" spans="2:4" s="8" customFormat="1" ht="15" customHeight="1" x14ac:dyDescent="0.55000000000000004">
      <c r="B55" s="10"/>
      <c r="C55" s="10"/>
      <c r="D55" s="10"/>
    </row>
    <row r="56" spans="2:4" s="8" customFormat="1" ht="15" customHeight="1" x14ac:dyDescent="0.55000000000000004">
      <c r="B56" s="10"/>
      <c r="C56" s="10"/>
      <c r="D56" s="10"/>
    </row>
    <row r="57" spans="2:4" s="8" customFormat="1" ht="15" customHeight="1" x14ac:dyDescent="0.55000000000000004">
      <c r="B57" s="10"/>
      <c r="C57" s="10"/>
      <c r="D57" s="10"/>
    </row>
    <row r="58" spans="2:4" s="8" customFormat="1" ht="15" customHeight="1" x14ac:dyDescent="0.55000000000000004">
      <c r="B58" s="10"/>
      <c r="C58" s="10"/>
      <c r="D58" s="10"/>
    </row>
    <row r="59" spans="2:4" s="8" customFormat="1" ht="15" customHeight="1" x14ac:dyDescent="0.55000000000000004">
      <c r="B59" s="10"/>
      <c r="C59" s="10"/>
      <c r="D59" s="10"/>
    </row>
    <row r="60" spans="2:4" s="8" customFormat="1" ht="15" customHeight="1" x14ac:dyDescent="0.55000000000000004">
      <c r="B60" s="10"/>
      <c r="C60" s="10"/>
      <c r="D60" s="10"/>
    </row>
    <row r="61" spans="2:4" s="8" customFormat="1" ht="15" customHeight="1" x14ac:dyDescent="0.55000000000000004">
      <c r="B61" s="10"/>
      <c r="C61" s="10"/>
      <c r="D61" s="10"/>
    </row>
    <row r="62" spans="2:4" s="8" customFormat="1" ht="15" customHeight="1" x14ac:dyDescent="0.55000000000000004">
      <c r="B62" s="10"/>
      <c r="C62" s="10"/>
      <c r="D62" s="10"/>
    </row>
    <row r="63" spans="2:4" s="8" customFormat="1" ht="15" customHeight="1" x14ac:dyDescent="0.55000000000000004">
      <c r="B63" s="10"/>
      <c r="C63" s="10"/>
      <c r="D63" s="10"/>
    </row>
    <row r="64" spans="2:4" s="8" customFormat="1" ht="15" customHeight="1" x14ac:dyDescent="0.55000000000000004"/>
    <row r="65" spans="1:12" ht="15" customHeight="1" x14ac:dyDescent="0.55000000000000004">
      <c r="A65" s="8"/>
      <c r="F65" s="8"/>
      <c r="G65" s="8"/>
      <c r="H65" s="8"/>
      <c r="I65" s="8"/>
      <c r="J65" s="8"/>
      <c r="K65" s="8"/>
      <c r="L65" s="8"/>
    </row>
    <row r="66" spans="1:12" ht="15" customHeight="1" x14ac:dyDescent="0.55000000000000004">
      <c r="A66" s="8"/>
      <c r="F66" s="8"/>
      <c r="G66" s="8"/>
      <c r="H66" s="8"/>
      <c r="I66" s="8"/>
      <c r="J66" s="8"/>
      <c r="K66" s="8"/>
      <c r="L66" s="8"/>
    </row>
    <row r="67" spans="1:12" ht="15" customHeight="1" x14ac:dyDescent="0.55000000000000004">
      <c r="A67" s="8"/>
      <c r="F67" s="8"/>
      <c r="G67" s="8"/>
      <c r="H67" s="8"/>
      <c r="I67" s="8"/>
      <c r="J67" s="8"/>
      <c r="K67" s="8"/>
      <c r="L67" s="8"/>
    </row>
    <row r="68" spans="1:12" ht="15" customHeight="1" x14ac:dyDescent="0.55000000000000004">
      <c r="A68" s="8"/>
      <c r="F68" s="8"/>
      <c r="G68" s="8"/>
      <c r="H68" s="8"/>
      <c r="I68" s="8"/>
      <c r="J68" s="8"/>
      <c r="K68" s="8"/>
      <c r="L68" s="8"/>
    </row>
    <row r="69" spans="1:12" ht="15" customHeight="1" x14ac:dyDescent="0.55000000000000004">
      <c r="A69" s="8"/>
      <c r="F69" s="8"/>
      <c r="G69" s="8"/>
      <c r="H69" s="8"/>
      <c r="I69" s="8"/>
      <c r="J69" s="8"/>
      <c r="K69" s="8"/>
      <c r="L69" s="8"/>
    </row>
    <row r="70" spans="1:12" ht="15" customHeight="1" x14ac:dyDescent="0.55000000000000004">
      <c r="A70" s="8"/>
      <c r="F70" s="8"/>
      <c r="G70" s="8"/>
      <c r="H70" s="8"/>
      <c r="I70" s="8"/>
      <c r="J70" s="8"/>
      <c r="K70" s="8"/>
      <c r="L70" s="8"/>
    </row>
    <row r="71" spans="1:12" ht="15" customHeight="1" x14ac:dyDescent="0.55000000000000004">
      <c r="A71" s="8"/>
      <c r="F71" s="8"/>
      <c r="G71" s="8"/>
      <c r="H71" s="8"/>
      <c r="I71" s="8"/>
      <c r="J71" s="8"/>
      <c r="K71" s="8"/>
      <c r="L71" s="8"/>
    </row>
    <row r="72" spans="1:12" ht="15" customHeight="1" x14ac:dyDescent="0.55000000000000004">
      <c r="A72" s="8"/>
      <c r="F72" s="8"/>
      <c r="G72" s="8"/>
      <c r="H72" s="8"/>
      <c r="I72" s="8"/>
      <c r="J72" s="8"/>
      <c r="K72" s="8"/>
      <c r="L72" s="8"/>
    </row>
    <row r="73" spans="1:12" ht="15" customHeight="1" x14ac:dyDescent="0.55000000000000004">
      <c r="A73" s="8"/>
      <c r="F73" s="8"/>
      <c r="G73" s="8"/>
      <c r="H73" s="8"/>
      <c r="I73" s="8"/>
      <c r="J73" s="8"/>
      <c r="K73" s="8"/>
      <c r="L73" s="8"/>
    </row>
    <row r="74" spans="1:12" ht="15" customHeight="1" x14ac:dyDescent="0.55000000000000004">
      <c r="A74" s="8"/>
      <c r="F74" s="8"/>
      <c r="G74" s="8"/>
      <c r="H74" s="8"/>
      <c r="I74" s="8"/>
      <c r="J74" s="8"/>
      <c r="K74" s="8"/>
      <c r="L74" s="8"/>
    </row>
    <row r="75" spans="1:12" ht="15" customHeight="1" x14ac:dyDescent="0.55000000000000004">
      <c r="A75" s="8"/>
      <c r="F75" s="8"/>
      <c r="G75" s="8"/>
      <c r="H75" s="8"/>
      <c r="I75" s="8"/>
      <c r="J75" s="8"/>
      <c r="K75" s="8"/>
      <c r="L75" s="8"/>
    </row>
    <row r="76" spans="1:12" ht="15" customHeight="1" x14ac:dyDescent="0.55000000000000004">
      <c r="A76" s="8"/>
      <c r="F76" s="8"/>
      <c r="G76" s="8"/>
      <c r="H76" s="8"/>
      <c r="I76" s="8"/>
      <c r="J76" s="8"/>
      <c r="K76" s="8"/>
      <c r="L76" s="8"/>
    </row>
    <row r="77" spans="1:12" ht="15" customHeight="1" x14ac:dyDescent="0.55000000000000004">
      <c r="A77" s="8"/>
      <c r="F77" s="8"/>
      <c r="G77" s="8"/>
      <c r="H77" s="8"/>
      <c r="I77" s="8"/>
      <c r="J77" s="8"/>
      <c r="K77" s="8"/>
      <c r="L77" s="8"/>
    </row>
    <row r="78" spans="1:12" ht="15" customHeight="1" x14ac:dyDescent="0.55000000000000004">
      <c r="A78" s="8"/>
      <c r="F78" s="8"/>
      <c r="G78" s="8"/>
      <c r="H78" s="8"/>
      <c r="I78" s="8"/>
      <c r="J78" s="8"/>
      <c r="K78" s="8"/>
      <c r="L78" s="8"/>
    </row>
    <row r="79" spans="1:12" ht="15" customHeight="1" x14ac:dyDescent="0.55000000000000004">
      <c r="A79" s="8"/>
      <c r="F79" s="8"/>
      <c r="G79" s="8"/>
      <c r="H79" s="8"/>
      <c r="I79" s="8"/>
      <c r="J79" s="8"/>
      <c r="K79" s="8"/>
      <c r="L79" s="8"/>
    </row>
    <row r="80" spans="1:12" ht="15" customHeight="1" x14ac:dyDescent="0.55000000000000004">
      <c r="A80" s="8"/>
      <c r="F80" s="8"/>
      <c r="G80" s="8"/>
      <c r="H80" s="8"/>
      <c r="I80" s="8"/>
      <c r="J80" s="8"/>
      <c r="K80" s="8"/>
      <c r="L80" s="8"/>
    </row>
    <row r="81" spans="1:12" ht="15" customHeight="1" x14ac:dyDescent="0.55000000000000004">
      <c r="A81" s="8"/>
      <c r="F81" s="8"/>
      <c r="G81" s="8"/>
      <c r="H81" s="8"/>
      <c r="I81" s="8"/>
      <c r="J81" s="8"/>
      <c r="K81" s="8"/>
      <c r="L81" s="8"/>
    </row>
    <row r="82" spans="1:12" ht="15" customHeight="1" x14ac:dyDescent="0.55000000000000004">
      <c r="A82" s="8"/>
      <c r="F82" s="8"/>
      <c r="G82" s="8"/>
      <c r="H82" s="8"/>
      <c r="I82" s="8"/>
      <c r="J82" s="8"/>
      <c r="K82" s="8"/>
      <c r="L82" s="8"/>
    </row>
    <row r="83" spans="1:12" ht="15" customHeight="1" x14ac:dyDescent="0.55000000000000004">
      <c r="A83" s="8"/>
      <c r="F83" s="8"/>
      <c r="G83" s="8"/>
      <c r="H83" s="8"/>
      <c r="I83" s="8"/>
      <c r="J83" s="8"/>
      <c r="K83" s="8"/>
      <c r="L83" s="8"/>
    </row>
    <row r="84" spans="1:12" ht="15" customHeight="1" x14ac:dyDescent="0.55000000000000004">
      <c r="A84" s="8"/>
      <c r="F84" s="8"/>
      <c r="G84" s="8"/>
      <c r="H84" s="8"/>
      <c r="I84" s="8"/>
      <c r="J84" s="8"/>
      <c r="K84" s="8"/>
      <c r="L84" s="8"/>
    </row>
    <row r="85" spans="1:12" ht="15" customHeight="1" x14ac:dyDescent="0.55000000000000004">
      <c r="A85" s="8"/>
      <c r="F85" s="8"/>
      <c r="G85" s="8"/>
      <c r="H85" s="8"/>
      <c r="I85" s="8"/>
      <c r="J85" s="8"/>
      <c r="K85" s="8"/>
      <c r="L85" s="8"/>
    </row>
    <row r="86" spans="1:12" ht="15" customHeight="1" x14ac:dyDescent="0.55000000000000004">
      <c r="A86" s="8"/>
      <c r="F86" s="8"/>
      <c r="G86" s="8"/>
      <c r="H86" s="8"/>
      <c r="I86" s="8"/>
      <c r="J86" s="8"/>
      <c r="K86" s="8"/>
      <c r="L86" s="8"/>
    </row>
    <row r="87" spans="1:12" ht="15" customHeight="1" x14ac:dyDescent="0.55000000000000004">
      <c r="A87" s="8"/>
      <c r="F87" s="8"/>
      <c r="G87" s="8"/>
      <c r="H87" s="8"/>
      <c r="I87" s="8"/>
      <c r="J87" s="8"/>
      <c r="K87" s="8"/>
      <c r="L87" s="8"/>
    </row>
    <row r="88" spans="1:12" ht="15" customHeight="1" x14ac:dyDescent="0.55000000000000004">
      <c r="A88" s="8"/>
      <c r="F88" s="8"/>
      <c r="G88" s="8"/>
      <c r="H88" s="8"/>
      <c r="I88" s="8"/>
      <c r="J88" s="8"/>
      <c r="K88" s="8"/>
      <c r="L88" s="8"/>
    </row>
    <row r="89" spans="1:12" ht="15" customHeight="1" x14ac:dyDescent="0.55000000000000004">
      <c r="A89" s="8"/>
      <c r="F89" s="8"/>
      <c r="G89" s="8"/>
      <c r="H89" s="8"/>
      <c r="I89" s="8"/>
      <c r="J89" s="8"/>
      <c r="K89" s="8"/>
      <c r="L89" s="8"/>
    </row>
    <row r="90" spans="1:12" ht="15" customHeight="1" x14ac:dyDescent="0.55000000000000004">
      <c r="A90" s="8"/>
      <c r="F90" s="8"/>
      <c r="G90" s="8"/>
      <c r="H90" s="8"/>
      <c r="I90" s="8"/>
      <c r="J90" s="8"/>
      <c r="K90" s="8"/>
      <c r="L90" s="8"/>
    </row>
    <row r="91" spans="1:12" ht="15" customHeight="1" x14ac:dyDescent="0.55000000000000004">
      <c r="A91" s="8"/>
      <c r="F91" s="8"/>
      <c r="G91" s="8"/>
      <c r="H91" s="8"/>
      <c r="I91" s="8"/>
      <c r="J91" s="8"/>
      <c r="K91" s="8"/>
      <c r="L91" s="8"/>
    </row>
    <row r="92" spans="1:12" ht="15" customHeight="1" x14ac:dyDescent="0.55000000000000004">
      <c r="A92" s="8"/>
      <c r="F92" s="8"/>
      <c r="G92" s="8"/>
      <c r="H92" s="8"/>
      <c r="I92" s="8"/>
      <c r="J92" s="8"/>
      <c r="K92" s="8"/>
      <c r="L92" s="8"/>
    </row>
    <row r="93" spans="1:12" ht="15" customHeight="1" x14ac:dyDescent="0.55000000000000004">
      <c r="A93" s="8"/>
      <c r="F93" s="8"/>
      <c r="G93" s="8"/>
      <c r="H93" s="8"/>
      <c r="I93" s="8"/>
      <c r="J93" s="8"/>
      <c r="K93" s="8"/>
      <c r="L93" s="8"/>
    </row>
    <row r="94" spans="1:12" ht="15" customHeight="1" x14ac:dyDescent="0.55000000000000004">
      <c r="A94" s="8"/>
      <c r="F94" s="8"/>
      <c r="G94" s="8"/>
      <c r="H94" s="8"/>
      <c r="I94" s="8"/>
      <c r="J94" s="8"/>
      <c r="K94" s="8"/>
      <c r="L94" s="8"/>
    </row>
    <row r="95" spans="1:12" ht="15" customHeight="1" x14ac:dyDescent="0.55000000000000004">
      <c r="A95" s="8"/>
      <c r="F95" s="8"/>
      <c r="G95" s="8"/>
      <c r="H95" s="8"/>
      <c r="I95" s="8"/>
      <c r="J95" s="8"/>
      <c r="K95" s="8"/>
      <c r="L95" s="8"/>
    </row>
    <row r="96" spans="1:12" ht="15" customHeight="1" x14ac:dyDescent="0.55000000000000004">
      <c r="A96" s="8"/>
      <c r="F96" s="8"/>
      <c r="G96" s="8"/>
      <c r="H96" s="8"/>
      <c r="I96" s="8"/>
      <c r="J96" s="8"/>
      <c r="K96" s="8"/>
      <c r="L96" s="8"/>
    </row>
    <row r="97" spans="1:12" ht="15" customHeight="1" x14ac:dyDescent="0.55000000000000004">
      <c r="A97" s="8"/>
      <c r="F97" s="8"/>
      <c r="G97" s="8"/>
      <c r="H97" s="8"/>
      <c r="I97" s="8"/>
      <c r="J97" s="8"/>
      <c r="K97" s="8"/>
      <c r="L97" s="8"/>
    </row>
    <row r="98" spans="1:12" ht="15" customHeight="1" x14ac:dyDescent="0.55000000000000004">
      <c r="A98" s="8"/>
      <c r="F98" s="8"/>
      <c r="G98" s="8"/>
      <c r="H98" s="8"/>
      <c r="I98" s="8"/>
      <c r="J98" s="8"/>
      <c r="K98" s="8"/>
      <c r="L98" s="8"/>
    </row>
    <row r="99" spans="1:12" ht="15" customHeight="1" x14ac:dyDescent="0.55000000000000004">
      <c r="A99" s="8"/>
      <c r="F99" s="8"/>
      <c r="G99" s="8"/>
      <c r="H99" s="8"/>
      <c r="I99" s="8"/>
      <c r="J99" s="8"/>
      <c r="K99" s="8"/>
      <c r="L99" s="8"/>
    </row>
    <row r="100" spans="1:12" ht="15" customHeight="1" x14ac:dyDescent="0.55000000000000004">
      <c r="A100" s="8"/>
      <c r="F100" s="8"/>
      <c r="G100" s="8"/>
      <c r="H100" s="8"/>
      <c r="I100" s="8"/>
      <c r="J100" s="8"/>
      <c r="K100" s="8"/>
      <c r="L100" s="8"/>
    </row>
    <row r="101" spans="1:12" ht="15" customHeight="1" x14ac:dyDescent="0.55000000000000004">
      <c r="A101" s="8"/>
      <c r="F101" s="8"/>
      <c r="G101" s="8"/>
      <c r="H101" s="8"/>
      <c r="I101" s="8"/>
      <c r="J101" s="8"/>
      <c r="K101" s="8"/>
      <c r="L101" s="8"/>
    </row>
    <row r="102" spans="1:12" ht="15" customHeight="1" x14ac:dyDescent="0.55000000000000004">
      <c r="A102" s="8"/>
      <c r="F102" s="8"/>
      <c r="G102" s="8"/>
      <c r="H102" s="8"/>
      <c r="I102" s="8"/>
      <c r="J102" s="8"/>
      <c r="K102" s="8"/>
      <c r="L102" s="8"/>
    </row>
    <row r="103" spans="1:12" ht="15" customHeight="1" x14ac:dyDescent="0.55000000000000004">
      <c r="A103" s="8"/>
      <c r="F103" s="8"/>
      <c r="G103" s="8"/>
      <c r="H103" s="8"/>
      <c r="I103" s="8"/>
      <c r="J103" s="8"/>
      <c r="K103" s="8"/>
      <c r="L103" s="8"/>
    </row>
    <row r="104" spans="1:12" ht="15" customHeight="1" x14ac:dyDescent="0.55000000000000004">
      <c r="A104" s="8"/>
      <c r="F104" s="8"/>
      <c r="G104" s="8"/>
      <c r="H104" s="8"/>
      <c r="I104" s="8"/>
      <c r="J104" s="8"/>
      <c r="K104" s="8"/>
      <c r="L104" s="8"/>
    </row>
    <row r="105" spans="1:12" ht="5.25" customHeight="1" x14ac:dyDescent="0.55000000000000004">
      <c r="A105" s="8"/>
      <c r="F105" s="8"/>
      <c r="G105" s="8"/>
      <c r="H105" s="8"/>
      <c r="I105" s="8"/>
      <c r="J105" s="8"/>
      <c r="K105" s="8"/>
      <c r="L105" s="8"/>
    </row>
    <row r="65536" spans="13:13" s="8" customFormat="1" ht="26.25" customHeight="1" x14ac:dyDescent="0.55000000000000004">
      <c r="M65536" s="7"/>
    </row>
  </sheetData>
  <mergeCells count="2">
    <mergeCell ref="B4:D4"/>
    <mergeCell ref="B21:D21"/>
  </mergeCells>
  <pageMargins left="0.70866141732283472" right="0.70866141732283472" top="0.74803149606299213" bottom="0.35433070866141736" header="0.31496062992125984" footer="0.31496062992125984"/>
  <pageSetup paperSize="9" orientation="portrait" horizontalDpi="4294967293" verticalDpi="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.75" x14ac:dyDescent="0.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5"/>
  <sheetViews>
    <sheetView topLeftCell="A3" zoomScaleNormal="100" workbookViewId="0">
      <selection activeCell="B21" sqref="B21"/>
    </sheetView>
  </sheetViews>
  <sheetFormatPr defaultColWidth="9.140625" defaultRowHeight="24" customHeight="1" x14ac:dyDescent="0.55000000000000004"/>
  <cols>
    <col min="1" max="1" width="33.5703125" style="137" customWidth="1"/>
    <col min="2" max="4" width="17.140625" style="137" customWidth="1"/>
    <col min="5" max="5" width="11.140625" style="137" customWidth="1"/>
    <col min="6" max="16384" width="9.140625" style="137"/>
  </cols>
  <sheetData>
    <row r="1" spans="1:5" ht="29.25" customHeight="1" x14ac:dyDescent="0.55000000000000004">
      <c r="A1" s="159" t="s">
        <v>111</v>
      </c>
    </row>
    <row r="2" spans="1:5" s="159" customFormat="1" ht="7.5" customHeight="1" x14ac:dyDescent="0.55000000000000004"/>
    <row r="3" spans="1:5" s="159" customFormat="1" ht="13.5" customHeight="1" x14ac:dyDescent="0.55000000000000004">
      <c r="A3" s="162"/>
      <c r="B3" s="162"/>
      <c r="C3" s="162"/>
      <c r="D3" s="162"/>
    </row>
    <row r="4" spans="1:5" s="159" customFormat="1" ht="32.25" customHeight="1" x14ac:dyDescent="0.55000000000000004">
      <c r="A4" s="161" t="s">
        <v>108</v>
      </c>
      <c r="B4" s="160" t="s">
        <v>0</v>
      </c>
      <c r="C4" s="160" t="s">
        <v>26</v>
      </c>
      <c r="D4" s="160" t="s">
        <v>25</v>
      </c>
    </row>
    <row r="5" spans="1:5" s="159" customFormat="1" ht="27.75" customHeight="1" x14ac:dyDescent="0.55000000000000004">
      <c r="A5" s="153"/>
      <c r="B5" s="153"/>
      <c r="C5" s="154" t="s">
        <v>24</v>
      </c>
      <c r="D5" s="153"/>
    </row>
    <row r="6" spans="1:5" s="147" customFormat="1" ht="20.25" customHeight="1" x14ac:dyDescent="0.55000000000000004">
      <c r="A6" s="147" t="s">
        <v>107</v>
      </c>
      <c r="B6" s="182">
        <v>2047509</v>
      </c>
      <c r="C6" s="182">
        <v>989483</v>
      </c>
      <c r="D6" s="182">
        <v>1058026</v>
      </c>
      <c r="E6" s="146"/>
    </row>
    <row r="7" spans="1:5" s="146" customFormat="1" ht="20.25" customHeight="1" x14ac:dyDescent="0.55000000000000004">
      <c r="A7" s="146" t="s">
        <v>106</v>
      </c>
      <c r="B7" s="182">
        <v>1311683</v>
      </c>
      <c r="C7" s="182">
        <v>720809</v>
      </c>
      <c r="D7" s="182">
        <v>590874</v>
      </c>
    </row>
    <row r="8" spans="1:5" s="146" customFormat="1" ht="20.25" customHeight="1" x14ac:dyDescent="0.55000000000000004">
      <c r="A8" s="146" t="s">
        <v>105</v>
      </c>
      <c r="B8" s="182">
        <v>1310835</v>
      </c>
      <c r="C8" s="182">
        <v>720556</v>
      </c>
      <c r="D8" s="182">
        <v>590279</v>
      </c>
      <c r="E8" s="152"/>
    </row>
    <row r="9" spans="1:5" s="146" customFormat="1" ht="20.25" customHeight="1" x14ac:dyDescent="0.55000000000000004">
      <c r="A9" s="146" t="s">
        <v>104</v>
      </c>
      <c r="B9" s="182">
        <v>1299811</v>
      </c>
      <c r="C9" s="182">
        <v>717188</v>
      </c>
      <c r="D9" s="182">
        <v>582623</v>
      </c>
    </row>
    <row r="10" spans="1:5" s="146" customFormat="1" ht="20.25" customHeight="1" x14ac:dyDescent="0.55000000000000004">
      <c r="A10" s="146" t="s">
        <v>103</v>
      </c>
      <c r="B10" s="182">
        <v>11024</v>
      </c>
      <c r="C10" s="182">
        <v>3368</v>
      </c>
      <c r="D10" s="182">
        <v>7656</v>
      </c>
    </row>
    <row r="11" spans="1:5" s="146" customFormat="1" ht="20.25" customHeight="1" x14ac:dyDescent="0.55000000000000004">
      <c r="A11" s="146" t="s">
        <v>102</v>
      </c>
      <c r="B11" s="7">
        <v>848</v>
      </c>
      <c r="C11" s="7">
        <v>253</v>
      </c>
      <c r="D11" s="7">
        <v>595</v>
      </c>
    </row>
    <row r="12" spans="1:5" s="146" customFormat="1" ht="20.25" customHeight="1" x14ac:dyDescent="0.55000000000000004">
      <c r="A12" s="146" t="s">
        <v>101</v>
      </c>
      <c r="B12" s="182">
        <v>735826</v>
      </c>
      <c r="C12" s="182">
        <v>268674</v>
      </c>
      <c r="D12" s="182">
        <v>467152</v>
      </c>
    </row>
    <row r="13" spans="1:5" s="146" customFormat="1" ht="20.25" customHeight="1" x14ac:dyDescent="0.55000000000000004">
      <c r="A13" s="146" t="s">
        <v>100</v>
      </c>
      <c r="B13" s="182">
        <v>201254</v>
      </c>
      <c r="C13" s="182">
        <v>13810</v>
      </c>
      <c r="D13" s="182">
        <v>187444</v>
      </c>
      <c r="E13" s="139"/>
    </row>
    <row r="14" spans="1:5" s="147" customFormat="1" ht="20.25" customHeight="1" x14ac:dyDescent="0.55000000000000004">
      <c r="A14" s="146" t="s">
        <v>99</v>
      </c>
      <c r="B14" s="182">
        <v>168598</v>
      </c>
      <c r="C14" s="182">
        <v>80725</v>
      </c>
      <c r="D14" s="182">
        <v>87873</v>
      </c>
      <c r="E14" s="139"/>
    </row>
    <row r="15" spans="1:5" s="146" customFormat="1" ht="20.25" customHeight="1" x14ac:dyDescent="0.55000000000000004">
      <c r="A15" s="145" t="s">
        <v>98</v>
      </c>
      <c r="B15" s="182">
        <v>365974</v>
      </c>
      <c r="C15" s="182">
        <v>174139</v>
      </c>
      <c r="D15" s="182">
        <v>191835</v>
      </c>
      <c r="E15" s="139"/>
    </row>
    <row r="16" spans="1:5" s="146" customFormat="1" ht="11.25" customHeight="1" x14ac:dyDescent="0.55000000000000004">
      <c r="A16" s="158"/>
      <c r="B16" s="157"/>
      <c r="C16" s="157"/>
      <c r="D16" s="157"/>
      <c r="E16" s="156"/>
    </row>
    <row r="17" spans="1:5" s="152" customFormat="1" ht="23.25" customHeight="1" x14ac:dyDescent="0.55000000000000004">
      <c r="A17" s="153"/>
      <c r="B17" s="155"/>
      <c r="C17" s="154" t="s">
        <v>20</v>
      </c>
      <c r="D17" s="153"/>
    </row>
    <row r="18" spans="1:5" s="150" customFormat="1" ht="20.25" customHeight="1" x14ac:dyDescent="0.5">
      <c r="A18" s="151"/>
    </row>
    <row r="19" spans="1:5" s="147" customFormat="1" ht="20.25" customHeight="1" x14ac:dyDescent="0.55000000000000004">
      <c r="A19" s="147" t="s">
        <v>107</v>
      </c>
      <c r="B19" s="149">
        <v>100</v>
      </c>
      <c r="C19" s="149">
        <v>100</v>
      </c>
      <c r="D19" s="149">
        <v>100</v>
      </c>
      <c r="E19" s="148"/>
    </row>
    <row r="20" spans="1:5" s="146" customFormat="1" ht="20.25" customHeight="1" x14ac:dyDescent="0.55000000000000004">
      <c r="A20" s="146" t="s">
        <v>106</v>
      </c>
      <c r="B20" s="144">
        <f t="shared" ref="B20:D28" si="0">B7*100/B$6</f>
        <v>64.062380189781834</v>
      </c>
      <c r="C20" s="144">
        <f t="shared" si="0"/>
        <v>72.847032238047547</v>
      </c>
      <c r="D20" s="144">
        <f t="shared" si="0"/>
        <v>55.846831741374977</v>
      </c>
      <c r="E20" s="143"/>
    </row>
    <row r="21" spans="1:5" s="146" customFormat="1" ht="20.25" customHeight="1" x14ac:dyDescent="0.55000000000000004">
      <c r="A21" s="146" t="s">
        <v>105</v>
      </c>
      <c r="B21" s="144">
        <f t="shared" si="0"/>
        <v>64.020964010414602</v>
      </c>
      <c r="C21" s="144">
        <f t="shared" si="0"/>
        <v>72.821463329839929</v>
      </c>
      <c r="D21" s="144">
        <f t="shared" si="0"/>
        <v>55.790594938120613</v>
      </c>
      <c r="E21" s="143"/>
    </row>
    <row r="22" spans="1:5" s="139" customFormat="1" ht="20.25" customHeight="1" x14ac:dyDescent="0.55000000000000004">
      <c r="A22" s="146" t="s">
        <v>104</v>
      </c>
      <c r="B22" s="144">
        <f t="shared" si="0"/>
        <v>63.482553678640727</v>
      </c>
      <c r="C22" s="144">
        <f t="shared" si="0"/>
        <v>72.481083555755887</v>
      </c>
      <c r="D22" s="144">
        <f t="shared" si="0"/>
        <v>55.066983231035913</v>
      </c>
      <c r="E22" s="143"/>
    </row>
    <row r="23" spans="1:5" s="139" customFormat="1" ht="20.25" customHeight="1" x14ac:dyDescent="0.55000000000000004">
      <c r="A23" s="146" t="s">
        <v>103</v>
      </c>
      <c r="B23" s="144">
        <f t="shared" si="0"/>
        <v>0.53841033177387743</v>
      </c>
      <c r="C23" s="144">
        <f t="shared" si="0"/>
        <v>0.34037977408404185</v>
      </c>
      <c r="D23" s="144">
        <f t="shared" si="0"/>
        <v>0.72361170708470302</v>
      </c>
      <c r="E23" s="143"/>
    </row>
    <row r="24" spans="1:5" s="139" customFormat="1" ht="20.25" customHeight="1" x14ac:dyDescent="0.55000000000000004">
      <c r="A24" s="146" t="s">
        <v>102</v>
      </c>
      <c r="B24" s="144">
        <f t="shared" si="0"/>
        <v>4.1416179367221341E-2</v>
      </c>
      <c r="C24" s="144">
        <f t="shared" si="0"/>
        <v>2.5568908207619534E-2</v>
      </c>
      <c r="D24" s="144">
        <f t="shared" si="0"/>
        <v>5.6236803254362366E-2</v>
      </c>
      <c r="E24" s="143"/>
    </row>
    <row r="25" spans="1:5" s="139" customFormat="1" ht="20.25" customHeight="1" x14ac:dyDescent="0.55000000000000004">
      <c r="A25" s="146" t="s">
        <v>101</v>
      </c>
      <c r="B25" s="144">
        <f t="shared" si="0"/>
        <v>35.937619810218173</v>
      </c>
      <c r="C25" s="144">
        <f t="shared" si="0"/>
        <v>27.152967761952453</v>
      </c>
      <c r="D25" s="144">
        <f t="shared" si="0"/>
        <v>44.153168258625023</v>
      </c>
      <c r="E25" s="143"/>
    </row>
    <row r="26" spans="1:5" s="139" customFormat="1" ht="20.25" customHeight="1" x14ac:dyDescent="0.55000000000000004">
      <c r="A26" s="146" t="s">
        <v>100</v>
      </c>
      <c r="B26" s="144">
        <f t="shared" si="0"/>
        <v>9.8292119839277881</v>
      </c>
      <c r="C26" s="144">
        <f t="shared" si="0"/>
        <v>1.3956783491985207</v>
      </c>
      <c r="D26" s="144">
        <f t="shared" si="0"/>
        <v>17.716388822202855</v>
      </c>
      <c r="E26" s="143"/>
    </row>
    <row r="27" spans="1:5" s="139" customFormat="1" ht="20.25" customHeight="1" x14ac:dyDescent="0.55000000000000004">
      <c r="A27" s="146" t="s">
        <v>99</v>
      </c>
      <c r="B27" s="144">
        <f t="shared" si="0"/>
        <v>8.2342983596164903</v>
      </c>
      <c r="C27" s="144">
        <f t="shared" si="0"/>
        <v>8.1583008500398702</v>
      </c>
      <c r="D27" s="144">
        <f t="shared" si="0"/>
        <v>8.3053724577656887</v>
      </c>
      <c r="E27" s="143"/>
    </row>
    <row r="28" spans="1:5" s="139" customFormat="1" ht="20.25" customHeight="1" x14ac:dyDescent="0.55000000000000004">
      <c r="A28" s="145" t="s">
        <v>98</v>
      </c>
      <c r="B28" s="144">
        <f t="shared" si="0"/>
        <v>17.874109466673897</v>
      </c>
      <c r="C28" s="144">
        <f t="shared" si="0"/>
        <v>17.598988562714062</v>
      </c>
      <c r="D28" s="144">
        <f t="shared" si="0"/>
        <v>18.131406978656479</v>
      </c>
      <c r="E28" s="143"/>
    </row>
    <row r="29" spans="1:5" s="139" customFormat="1" ht="20.25" customHeight="1" x14ac:dyDescent="0.55000000000000004">
      <c r="A29" s="142"/>
      <c r="B29" s="141"/>
      <c r="C29" s="141"/>
      <c r="D29" s="141"/>
    </row>
    <row r="30" spans="1:5" s="139" customFormat="1" ht="20.25" customHeight="1" x14ac:dyDescent="0.55000000000000004">
      <c r="A30" s="140"/>
      <c r="B30" s="137"/>
      <c r="C30" s="137"/>
      <c r="D30" s="137"/>
    </row>
    <row r="31" spans="1:5" s="139" customFormat="1" ht="24" customHeight="1" x14ac:dyDescent="0.55000000000000004">
      <c r="A31" s="140"/>
      <c r="B31" s="137"/>
      <c r="C31" s="137"/>
      <c r="D31" s="137"/>
      <c r="E31" s="137"/>
    </row>
    <row r="47" spans="2:4" ht="24" customHeight="1" x14ac:dyDescent="0.55000000000000004">
      <c r="B47" s="138"/>
      <c r="D47" s="138"/>
    </row>
    <row r="48" spans="2:4" ht="24" customHeight="1" x14ac:dyDescent="0.55000000000000004">
      <c r="B48" s="138"/>
      <c r="D48" s="138"/>
    </row>
    <row r="49" spans="2:4" ht="24" customHeight="1" x14ac:dyDescent="0.55000000000000004">
      <c r="B49" s="138"/>
      <c r="D49" s="138"/>
    </row>
    <row r="50" spans="2:4" ht="24" customHeight="1" x14ac:dyDescent="0.55000000000000004">
      <c r="B50" s="138"/>
      <c r="D50" s="138"/>
    </row>
    <row r="51" spans="2:4" ht="24" customHeight="1" x14ac:dyDescent="0.55000000000000004">
      <c r="B51" s="138"/>
      <c r="D51" s="138"/>
    </row>
    <row r="52" spans="2:4" ht="24" customHeight="1" x14ac:dyDescent="0.55000000000000004">
      <c r="B52" s="138"/>
      <c r="D52" s="138"/>
    </row>
    <row r="54" spans="2:4" ht="24" customHeight="1" x14ac:dyDescent="0.55000000000000004">
      <c r="B54" s="138"/>
      <c r="D54" s="138"/>
    </row>
    <row r="55" spans="2:4" ht="24" customHeight="1" x14ac:dyDescent="0.55000000000000004">
      <c r="B55" s="138"/>
      <c r="D55" s="138"/>
    </row>
    <row r="56" spans="2:4" ht="24" customHeight="1" x14ac:dyDescent="0.55000000000000004">
      <c r="B56" s="138"/>
      <c r="D56" s="138"/>
    </row>
    <row r="57" spans="2:4" ht="24" customHeight="1" x14ac:dyDescent="0.55000000000000004">
      <c r="B57" s="138"/>
      <c r="D57" s="138"/>
    </row>
    <row r="58" spans="2:4" ht="24" customHeight="1" x14ac:dyDescent="0.55000000000000004">
      <c r="B58" s="138"/>
      <c r="D58" s="138"/>
    </row>
    <row r="74" spans="2:4" ht="24" customHeight="1" x14ac:dyDescent="0.55000000000000004">
      <c r="B74" s="138"/>
      <c r="D74" s="138"/>
    </row>
    <row r="75" spans="2:4" ht="24" customHeight="1" x14ac:dyDescent="0.55000000000000004">
      <c r="B75" s="138"/>
      <c r="D75" s="138"/>
    </row>
    <row r="76" spans="2:4" ht="24" customHeight="1" x14ac:dyDescent="0.55000000000000004">
      <c r="B76" s="138"/>
      <c r="D76" s="138"/>
    </row>
    <row r="78" spans="2:4" ht="24" customHeight="1" x14ac:dyDescent="0.55000000000000004">
      <c r="B78" s="138"/>
      <c r="D78" s="138"/>
    </row>
    <row r="79" spans="2:4" ht="24" customHeight="1" x14ac:dyDescent="0.55000000000000004">
      <c r="B79" s="138"/>
    </row>
    <row r="80" spans="2:4" ht="24" customHeight="1" x14ac:dyDescent="0.55000000000000004">
      <c r="B80" s="138"/>
      <c r="D80" s="138"/>
    </row>
    <row r="81" spans="2:4" ht="24" customHeight="1" x14ac:dyDescent="0.55000000000000004">
      <c r="B81" s="138"/>
      <c r="D81" s="138"/>
    </row>
    <row r="83" spans="2:4" ht="24" customHeight="1" x14ac:dyDescent="0.55000000000000004">
      <c r="B83" s="138"/>
      <c r="D83" s="138"/>
    </row>
    <row r="85" spans="2:4" ht="24" customHeight="1" x14ac:dyDescent="0.55000000000000004">
      <c r="B85" s="138"/>
      <c r="D85" s="138"/>
    </row>
    <row r="87" spans="2:4" ht="24" customHeight="1" x14ac:dyDescent="0.55000000000000004">
      <c r="B87" s="138"/>
      <c r="D87" s="138"/>
    </row>
    <row r="100" spans="2:4" ht="24" customHeight="1" x14ac:dyDescent="0.55000000000000004">
      <c r="B100" s="138"/>
      <c r="D100" s="138"/>
    </row>
    <row r="101" spans="2:4" ht="24" customHeight="1" x14ac:dyDescent="0.55000000000000004">
      <c r="B101" s="138"/>
      <c r="D101" s="138"/>
    </row>
    <row r="104" spans="2:4" ht="24" customHeight="1" x14ac:dyDescent="0.55000000000000004">
      <c r="B104" s="138"/>
      <c r="D104" s="138"/>
    </row>
    <row r="106" spans="2:4" ht="24" customHeight="1" x14ac:dyDescent="0.55000000000000004">
      <c r="B106" s="138"/>
      <c r="D106" s="138"/>
    </row>
    <row r="108" spans="2:4" ht="24" customHeight="1" x14ac:dyDescent="0.55000000000000004">
      <c r="B108" s="138"/>
      <c r="D108" s="138"/>
    </row>
    <row r="109" spans="2:4" ht="24" customHeight="1" x14ac:dyDescent="0.55000000000000004">
      <c r="B109" s="138"/>
      <c r="D109" s="138"/>
    </row>
    <row r="110" spans="2:4" ht="24" customHeight="1" x14ac:dyDescent="0.55000000000000004">
      <c r="B110" s="138"/>
      <c r="D110" s="138"/>
    </row>
    <row r="111" spans="2:4" ht="24" customHeight="1" x14ac:dyDescent="0.55000000000000004">
      <c r="B111" s="138"/>
      <c r="D111" s="138"/>
    </row>
    <row r="112" spans="2:4" ht="24" customHeight="1" x14ac:dyDescent="0.55000000000000004">
      <c r="B112" s="138"/>
      <c r="D112" s="138"/>
    </row>
    <row r="114" spans="2:4" ht="24" customHeight="1" x14ac:dyDescent="0.55000000000000004">
      <c r="B114" s="138"/>
      <c r="D114" s="138"/>
    </row>
    <row r="115" spans="2:4" ht="24" customHeight="1" x14ac:dyDescent="0.55000000000000004">
      <c r="B115" s="138"/>
      <c r="D115" s="138"/>
    </row>
    <row r="116" spans="2:4" ht="24" customHeight="1" x14ac:dyDescent="0.55000000000000004">
      <c r="B116" s="138"/>
      <c r="D116" s="138"/>
    </row>
    <row r="117" spans="2:4" ht="24" customHeight="1" x14ac:dyDescent="0.55000000000000004">
      <c r="B117" s="138"/>
      <c r="D117" s="138"/>
    </row>
    <row r="118" spans="2:4" ht="24" customHeight="1" x14ac:dyDescent="0.55000000000000004">
      <c r="B118" s="138"/>
      <c r="D118" s="138"/>
    </row>
    <row r="136" spans="2:4" ht="24" customHeight="1" x14ac:dyDescent="0.55000000000000004">
      <c r="B136" s="138"/>
      <c r="D136" s="138"/>
    </row>
    <row r="137" spans="2:4" ht="24" customHeight="1" x14ac:dyDescent="0.55000000000000004">
      <c r="B137" s="138"/>
      <c r="D137" s="138"/>
    </row>
    <row r="138" spans="2:4" ht="24" customHeight="1" x14ac:dyDescent="0.55000000000000004">
      <c r="B138" s="138"/>
      <c r="D138" s="138"/>
    </row>
    <row r="139" spans="2:4" ht="24" customHeight="1" x14ac:dyDescent="0.55000000000000004">
      <c r="B139" s="138"/>
      <c r="D139" s="138"/>
    </row>
    <row r="140" spans="2:4" ht="24" customHeight="1" x14ac:dyDescent="0.55000000000000004">
      <c r="B140" s="138"/>
      <c r="D140" s="138"/>
    </row>
    <row r="141" spans="2:4" ht="24" customHeight="1" x14ac:dyDescent="0.55000000000000004">
      <c r="B141" s="138"/>
      <c r="D141" s="138"/>
    </row>
    <row r="162" spans="2:4" ht="24" customHeight="1" x14ac:dyDescent="0.55000000000000004">
      <c r="B162" s="138"/>
      <c r="D162" s="138"/>
    </row>
    <row r="163" spans="2:4" ht="24" customHeight="1" x14ac:dyDescent="0.55000000000000004">
      <c r="B163" s="138"/>
      <c r="D163" s="138"/>
    </row>
    <row r="165" spans="2:4" ht="24" customHeight="1" x14ac:dyDescent="0.55000000000000004">
      <c r="B165" s="138"/>
      <c r="D165" s="138"/>
    </row>
    <row r="166" spans="2:4" ht="24" customHeight="1" x14ac:dyDescent="0.55000000000000004">
      <c r="B166" s="138"/>
      <c r="D166" s="138"/>
    </row>
    <row r="167" spans="2:4" ht="24" customHeight="1" x14ac:dyDescent="0.55000000000000004">
      <c r="B167" s="138"/>
      <c r="D167" s="138"/>
    </row>
    <row r="168" spans="2:4" ht="24" customHeight="1" x14ac:dyDescent="0.55000000000000004">
      <c r="B168" s="138"/>
      <c r="D168" s="138"/>
    </row>
    <row r="169" spans="2:4" ht="24" customHeight="1" x14ac:dyDescent="0.55000000000000004">
      <c r="B169" s="138"/>
      <c r="D169" s="138"/>
    </row>
    <row r="170" spans="2:4" ht="24" customHeight="1" x14ac:dyDescent="0.55000000000000004">
      <c r="B170" s="138"/>
      <c r="D170" s="138"/>
    </row>
    <row r="183" spans="2:4" ht="24" customHeight="1" x14ac:dyDescent="0.55000000000000004">
      <c r="B183" s="138"/>
      <c r="C183" s="138"/>
      <c r="D183" s="138"/>
    </row>
    <row r="184" spans="2:4" ht="24" customHeight="1" x14ac:dyDescent="0.55000000000000004">
      <c r="B184" s="138"/>
      <c r="C184" s="138"/>
      <c r="D184" s="138"/>
    </row>
    <row r="185" spans="2:4" ht="24" customHeight="1" x14ac:dyDescent="0.55000000000000004">
      <c r="B185" s="138"/>
      <c r="C185" s="138"/>
      <c r="D185" s="138"/>
    </row>
  </sheetData>
  <pageMargins left="1.0236220472440944" right="0" top="1.1417322834645669" bottom="0.98425196850393704" header="0.6692913385826772" footer="0.51181102362204722"/>
  <pageSetup paperSize="9" orientation="portrait" r:id="rId1"/>
  <headerFooter alignWithMargins="0">
    <oddHeader>&amp;C&amp;"TH SarabunPSK,ธรรมดา"&amp;16 16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5536"/>
  <sheetViews>
    <sheetView zoomScale="60" zoomScaleNormal="60" workbookViewId="0">
      <selection activeCell="G10" sqref="G10"/>
    </sheetView>
  </sheetViews>
  <sheetFormatPr defaultColWidth="11.28515625" defaultRowHeight="8.25" customHeight="1" x14ac:dyDescent="0.5"/>
  <cols>
    <col min="1" max="1" width="31.7109375" style="118" customWidth="1"/>
    <col min="2" max="4" width="19.85546875" style="117" customWidth="1"/>
    <col min="5" max="5" width="11.28515625" style="117" customWidth="1"/>
    <col min="6" max="8" width="11.28515625" style="117"/>
    <col min="9" max="9" width="14.42578125" style="117" bestFit="1" customWidth="1"/>
    <col min="10" max="10" width="12.5703125" style="117" bestFit="1" customWidth="1"/>
    <col min="11" max="11" width="14.42578125" style="117" bestFit="1" customWidth="1"/>
    <col min="12" max="16384" width="11.28515625" style="117"/>
  </cols>
  <sheetData>
    <row r="1" spans="1:11" s="133" customFormat="1" ht="50.25" customHeight="1" x14ac:dyDescent="0.55000000000000004">
      <c r="A1" s="133" t="s">
        <v>97</v>
      </c>
      <c r="B1" s="134"/>
      <c r="C1" s="134"/>
      <c r="D1" s="134"/>
    </row>
    <row r="3" spans="1:11" s="118" customFormat="1" ht="30" customHeight="1" x14ac:dyDescent="0.5">
      <c r="A3" s="132" t="s">
        <v>27</v>
      </c>
      <c r="B3" s="131" t="s">
        <v>0</v>
      </c>
      <c r="C3" s="131" t="s">
        <v>26</v>
      </c>
      <c r="D3" s="131" t="s">
        <v>25</v>
      </c>
    </row>
    <row r="4" spans="1:11" s="118" customFormat="1" ht="19.5" customHeight="1" x14ac:dyDescent="0.5">
      <c r="B4" s="208" t="s">
        <v>24</v>
      </c>
      <c r="C4" s="208"/>
      <c r="D4" s="208"/>
      <c r="I4" s="188"/>
      <c r="J4" s="188"/>
      <c r="K4" s="188"/>
    </row>
    <row r="5" spans="1:11" ht="21" customHeight="1" x14ac:dyDescent="0.55000000000000004">
      <c r="A5" s="130" t="s">
        <v>3</v>
      </c>
      <c r="B5" s="183">
        <v>2047509</v>
      </c>
      <c r="C5" s="183">
        <v>989483</v>
      </c>
      <c r="D5" s="183">
        <v>1058026</v>
      </c>
      <c r="E5" s="190"/>
      <c r="I5" s="181"/>
      <c r="J5" s="181"/>
      <c r="K5" s="181"/>
    </row>
    <row r="6" spans="1:11" ht="4.1500000000000004" customHeight="1" x14ac:dyDescent="0.25">
      <c r="A6" s="130"/>
      <c r="B6" s="184"/>
      <c r="C6" s="184"/>
      <c r="D6" s="184"/>
      <c r="E6" s="190"/>
      <c r="I6" s="181"/>
      <c r="J6" s="181"/>
      <c r="K6" s="181"/>
    </row>
    <row r="7" spans="1:11" ht="19.149999999999999" customHeight="1" x14ac:dyDescent="0.55000000000000004">
      <c r="A7" s="127" t="s">
        <v>19</v>
      </c>
      <c r="B7" s="183">
        <v>63358</v>
      </c>
      <c r="C7" s="183">
        <v>22070</v>
      </c>
      <c r="D7" s="183">
        <v>41288</v>
      </c>
      <c r="E7" s="190"/>
      <c r="I7" s="181"/>
      <c r="J7" s="181"/>
      <c r="K7" s="181"/>
    </row>
    <row r="8" spans="1:11" ht="19.149999999999999" customHeight="1" x14ac:dyDescent="0.55000000000000004">
      <c r="A8" s="117" t="s">
        <v>18</v>
      </c>
      <c r="B8" s="183">
        <v>653418</v>
      </c>
      <c r="C8" s="183">
        <v>292260</v>
      </c>
      <c r="D8" s="183">
        <v>361158</v>
      </c>
      <c r="E8" s="190"/>
      <c r="I8" s="181"/>
      <c r="J8" s="181"/>
      <c r="K8" s="181"/>
    </row>
    <row r="9" spans="1:11" ht="19.149999999999999" customHeight="1" x14ac:dyDescent="0.55000000000000004">
      <c r="A9" s="126" t="s">
        <v>17</v>
      </c>
      <c r="B9" s="183">
        <v>407270</v>
      </c>
      <c r="C9" s="183">
        <v>222494</v>
      </c>
      <c r="D9" s="183">
        <v>184776</v>
      </c>
      <c r="E9" s="190"/>
      <c r="I9" s="181"/>
      <c r="J9" s="181"/>
      <c r="K9" s="181"/>
    </row>
    <row r="10" spans="1:11" ht="19.149999999999999" customHeight="1" x14ac:dyDescent="0.55000000000000004">
      <c r="A10" s="126" t="s">
        <v>16</v>
      </c>
      <c r="B10" s="183">
        <v>369764</v>
      </c>
      <c r="C10" s="183">
        <v>206012</v>
      </c>
      <c r="D10" s="183">
        <v>163752</v>
      </c>
      <c r="E10" s="190"/>
      <c r="I10" s="181"/>
      <c r="J10" s="181"/>
      <c r="K10" s="181"/>
    </row>
    <row r="11" spans="1:11" ht="19.149999999999999" customHeight="1" x14ac:dyDescent="0.25">
      <c r="A11" s="117" t="s">
        <v>15</v>
      </c>
      <c r="B11" s="189">
        <f>SUM(B12:B13)</f>
        <v>327714</v>
      </c>
      <c r="C11" s="189">
        <f t="shared" ref="C11:D11" si="0">SUM(C12:C13)</f>
        <v>148147</v>
      </c>
      <c r="D11" s="189">
        <f t="shared" si="0"/>
        <v>179567</v>
      </c>
      <c r="E11" s="190"/>
      <c r="I11" s="181"/>
      <c r="J11" s="181"/>
      <c r="K11" s="181"/>
    </row>
    <row r="12" spans="1:11" ht="19.149999999999999" customHeight="1" x14ac:dyDescent="0.55000000000000004">
      <c r="A12" s="124" t="s">
        <v>14</v>
      </c>
      <c r="B12" s="183">
        <v>249977</v>
      </c>
      <c r="C12" s="183">
        <v>100204</v>
      </c>
      <c r="D12" s="183">
        <v>149773</v>
      </c>
      <c r="E12" s="190"/>
      <c r="I12" s="181"/>
      <c r="J12" s="181"/>
      <c r="K12" s="181"/>
    </row>
    <row r="13" spans="1:11" ht="19.149999999999999" customHeight="1" x14ac:dyDescent="0.55000000000000004">
      <c r="A13" s="124" t="s">
        <v>13</v>
      </c>
      <c r="B13" s="183">
        <v>77737</v>
      </c>
      <c r="C13" s="183">
        <v>47943</v>
      </c>
      <c r="D13" s="183">
        <v>29794</v>
      </c>
      <c r="E13" s="190"/>
      <c r="I13" s="181"/>
      <c r="J13" s="181"/>
      <c r="K13" s="181"/>
    </row>
    <row r="14" spans="1:11" ht="19.149999999999999" customHeight="1" x14ac:dyDescent="0.55000000000000004">
      <c r="A14" s="125" t="s">
        <v>12</v>
      </c>
      <c r="B14" s="15" t="s">
        <v>110</v>
      </c>
      <c r="C14" s="15" t="s">
        <v>110</v>
      </c>
      <c r="D14" s="15" t="s">
        <v>110</v>
      </c>
      <c r="E14" s="190"/>
      <c r="I14" s="181"/>
      <c r="J14" s="181"/>
      <c r="K14" s="181"/>
    </row>
    <row r="15" spans="1:11" ht="19.149999999999999" customHeight="1" x14ac:dyDescent="0.25">
      <c r="A15" s="117" t="s">
        <v>11</v>
      </c>
      <c r="B15" s="189">
        <f>SUM(B16:B18)</f>
        <v>224494</v>
      </c>
      <c r="C15" s="189">
        <f t="shared" ref="C15:D15" si="1">SUM(C16:C18)</f>
        <v>98306</v>
      </c>
      <c r="D15" s="189">
        <f t="shared" si="1"/>
        <v>126188</v>
      </c>
      <c r="E15" s="190"/>
      <c r="I15" s="181"/>
      <c r="J15" s="181"/>
      <c r="K15" s="181"/>
    </row>
    <row r="16" spans="1:11" ht="19.149999999999999" customHeight="1" x14ac:dyDescent="0.55000000000000004">
      <c r="A16" s="125" t="s">
        <v>10</v>
      </c>
      <c r="B16" s="183">
        <v>135093</v>
      </c>
      <c r="C16" s="183">
        <v>50568</v>
      </c>
      <c r="D16" s="183">
        <v>84525</v>
      </c>
      <c r="E16" s="190"/>
      <c r="I16" s="181"/>
      <c r="J16" s="181"/>
      <c r="K16" s="181"/>
    </row>
    <row r="17" spans="1:11" ht="19.149999999999999" customHeight="1" x14ac:dyDescent="0.55000000000000004">
      <c r="A17" s="125" t="s">
        <v>9</v>
      </c>
      <c r="B17" s="183">
        <v>68780</v>
      </c>
      <c r="C17" s="183">
        <v>43382</v>
      </c>
      <c r="D17" s="183">
        <v>25398</v>
      </c>
      <c r="E17" s="190"/>
      <c r="I17" s="181"/>
      <c r="J17" s="181"/>
      <c r="K17" s="181"/>
    </row>
    <row r="18" spans="1:11" ht="19.149999999999999" customHeight="1" x14ac:dyDescent="0.55000000000000004">
      <c r="A18" s="125" t="s">
        <v>8</v>
      </c>
      <c r="B18" s="183">
        <v>20621</v>
      </c>
      <c r="C18" s="183">
        <v>4356</v>
      </c>
      <c r="D18" s="183">
        <v>16265</v>
      </c>
      <c r="E18" s="190"/>
      <c r="I18" s="181"/>
      <c r="J18" s="181"/>
      <c r="K18" s="181"/>
    </row>
    <row r="19" spans="1:11" ht="19.149999999999999" customHeight="1" x14ac:dyDescent="0.55000000000000004">
      <c r="A19" s="124" t="s">
        <v>7</v>
      </c>
      <c r="B19" s="15" t="s">
        <v>110</v>
      </c>
      <c r="C19" s="15" t="s">
        <v>110</v>
      </c>
      <c r="D19" s="15" t="s">
        <v>110</v>
      </c>
      <c r="E19" s="190"/>
      <c r="I19" s="181"/>
      <c r="J19" s="181"/>
      <c r="K19" s="181"/>
    </row>
    <row r="20" spans="1:11" ht="19.149999999999999" customHeight="1" x14ac:dyDescent="0.55000000000000004">
      <c r="A20" s="124" t="s">
        <v>6</v>
      </c>
      <c r="B20" s="183">
        <v>1491</v>
      </c>
      <c r="C20" s="15">
        <v>194</v>
      </c>
      <c r="D20" s="183">
        <v>1297</v>
      </c>
      <c r="E20" s="190"/>
      <c r="I20" s="181"/>
      <c r="J20" s="181"/>
      <c r="K20" s="181"/>
    </row>
    <row r="21" spans="1:11" ht="21" customHeight="1" x14ac:dyDescent="0.5">
      <c r="A21" s="117"/>
      <c r="B21" s="209" t="s">
        <v>20</v>
      </c>
      <c r="C21" s="209"/>
      <c r="D21" s="209"/>
      <c r="E21" s="135"/>
    </row>
    <row r="22" spans="1:11" ht="18.75" customHeight="1" x14ac:dyDescent="0.55000000000000004">
      <c r="A22" s="129" t="s">
        <v>3</v>
      </c>
      <c r="B22" s="128">
        <f>B5/$B$5*100</f>
        <v>100</v>
      </c>
      <c r="C22" s="128">
        <f>C5/$C$5*100</f>
        <v>100</v>
      </c>
      <c r="D22" s="128">
        <f>D5/$D$5*100</f>
        <v>100</v>
      </c>
      <c r="E22" s="100"/>
    </row>
    <row r="23" spans="1:11" ht="6" customHeight="1" x14ac:dyDescent="0.25">
      <c r="A23" s="129"/>
      <c r="B23" s="123">
        <f t="shared" ref="B23:B30" si="2">B6/$B$5*100</f>
        <v>0</v>
      </c>
      <c r="C23" s="128"/>
      <c r="D23" s="128"/>
      <c r="E23" s="79"/>
    </row>
    <row r="24" spans="1:11" ht="19.149999999999999" customHeight="1" x14ac:dyDescent="0.55000000000000004">
      <c r="A24" s="127" t="s">
        <v>19</v>
      </c>
      <c r="B24" s="123">
        <f t="shared" si="2"/>
        <v>3.0943942126750117</v>
      </c>
      <c r="C24" s="123">
        <f>C7/$C$5*100</f>
        <v>2.2304577238820675</v>
      </c>
      <c r="D24" s="123">
        <f t="shared" ref="D24:D30" si="3">D7/$D$5*100</f>
        <v>3.9023615676741406</v>
      </c>
      <c r="E24" s="15"/>
    </row>
    <row r="25" spans="1:11" ht="19.149999999999999" customHeight="1" x14ac:dyDescent="0.55000000000000004">
      <c r="A25" s="117" t="s">
        <v>18</v>
      </c>
      <c r="B25" s="123">
        <f t="shared" si="2"/>
        <v>31.912826756805462</v>
      </c>
      <c r="C25" s="123">
        <f>C8/$C$5*100+0.05</f>
        <v>29.586636809323657</v>
      </c>
      <c r="D25" s="123">
        <f t="shared" si="3"/>
        <v>34.135077965947907</v>
      </c>
      <c r="E25" s="15"/>
    </row>
    <row r="26" spans="1:11" ht="19.149999999999999" customHeight="1" x14ac:dyDescent="0.55000000000000004">
      <c r="A26" s="126" t="s">
        <v>17</v>
      </c>
      <c r="B26" s="123">
        <f t="shared" si="2"/>
        <v>19.890999258122918</v>
      </c>
      <c r="C26" s="123">
        <f>C9/$C$5*100</f>
        <v>22.485884042474709</v>
      </c>
      <c r="D26" s="123">
        <f t="shared" si="3"/>
        <v>17.464221106097582</v>
      </c>
      <c r="E26" s="15"/>
    </row>
    <row r="27" spans="1:11" ht="19.149999999999999" customHeight="1" x14ac:dyDescent="0.55000000000000004">
      <c r="A27" s="126" t="s">
        <v>16</v>
      </c>
      <c r="B27" s="123">
        <f>B10/$B$5*100-0.03</f>
        <v>18.029212438138245</v>
      </c>
      <c r="C27" s="123">
        <f>C10/$C$5*100</f>
        <v>20.820165682482671</v>
      </c>
      <c r="D27" s="123">
        <f t="shared" si="3"/>
        <v>15.477124380686297</v>
      </c>
      <c r="E27" s="15"/>
    </row>
    <row r="28" spans="1:11" ht="19.149999999999999" customHeight="1" x14ac:dyDescent="0.55000000000000004">
      <c r="A28" s="117" t="s">
        <v>15</v>
      </c>
      <c r="B28" s="123">
        <f t="shared" si="2"/>
        <v>16.005497411732989</v>
      </c>
      <c r="C28" s="123">
        <f>C11/$C$5*100</f>
        <v>14.972162230174749</v>
      </c>
      <c r="D28" s="123">
        <f t="shared" si="3"/>
        <v>16.971889159623675</v>
      </c>
      <c r="E28" s="15"/>
    </row>
    <row r="29" spans="1:11" ht="19.149999999999999" customHeight="1" x14ac:dyDescent="0.55000000000000004">
      <c r="A29" s="124" t="s">
        <v>14</v>
      </c>
      <c r="B29" s="123">
        <f t="shared" si="2"/>
        <v>12.208835223679113</v>
      </c>
      <c r="C29" s="123">
        <f>C12/$C$5*100</f>
        <v>10.126904656269991</v>
      </c>
      <c r="D29" s="123">
        <f t="shared" si="3"/>
        <v>14.155890308933808</v>
      </c>
      <c r="E29" s="15"/>
    </row>
    <row r="30" spans="1:11" ht="19.149999999999999" customHeight="1" x14ac:dyDescent="0.55000000000000004">
      <c r="A30" s="124" t="s">
        <v>13</v>
      </c>
      <c r="B30" s="123">
        <f t="shared" si="2"/>
        <v>3.7966621880538747</v>
      </c>
      <c r="C30" s="123">
        <f>C13/$C$5*100</f>
        <v>4.8452575739047568</v>
      </c>
      <c r="D30" s="123">
        <f t="shared" si="3"/>
        <v>2.8159988506898697</v>
      </c>
      <c r="E30" s="15"/>
    </row>
    <row r="31" spans="1:11" ht="19.149999999999999" customHeight="1" x14ac:dyDescent="0.55000000000000004">
      <c r="A31" s="125" t="s">
        <v>12</v>
      </c>
      <c r="B31" s="15" t="s">
        <v>110</v>
      </c>
      <c r="C31" s="15" t="s">
        <v>110</v>
      </c>
      <c r="D31" s="15" t="s">
        <v>110</v>
      </c>
      <c r="E31" s="136"/>
    </row>
    <row r="32" spans="1:11" ht="19.149999999999999" customHeight="1" x14ac:dyDescent="0.55000000000000004">
      <c r="A32" s="117" t="s">
        <v>11</v>
      </c>
      <c r="B32" s="123">
        <f>B15/$B$5*100</f>
        <v>10.964249729793618</v>
      </c>
      <c r="C32" s="123">
        <f>C15/$C$5*100</f>
        <v>9.9350873132736996</v>
      </c>
      <c r="D32" s="123">
        <f>D15/$D$5*100</f>
        <v>11.926739040439461</v>
      </c>
      <c r="E32" s="15"/>
    </row>
    <row r="33" spans="1:5" ht="19.149999999999999" customHeight="1" x14ac:dyDescent="0.55000000000000004">
      <c r="A33" s="125" t="s">
        <v>10</v>
      </c>
      <c r="B33" s="123">
        <f>B16/$B$5*100</f>
        <v>6.5979197161038119</v>
      </c>
      <c r="C33" s="123">
        <f>C16/$C$5*100</f>
        <v>5.110547629418595</v>
      </c>
      <c r="D33" s="123">
        <f>D16/$D$5*100</f>
        <v>7.9889341093697137</v>
      </c>
      <c r="E33" s="15"/>
    </row>
    <row r="34" spans="1:5" ht="19.149999999999999" customHeight="1" x14ac:dyDescent="0.55000000000000004">
      <c r="A34" s="125" t="s">
        <v>9</v>
      </c>
      <c r="B34" s="123">
        <f>B17/$B$5*100</f>
        <v>3.3592037934875987</v>
      </c>
      <c r="C34" s="123">
        <f>C17/$C$5*100</f>
        <v>4.3843097860195677</v>
      </c>
      <c r="D34" s="123">
        <f>D17/$D$5*100</f>
        <v>2.4005081160576394</v>
      </c>
      <c r="E34" s="15"/>
    </row>
    <row r="35" spans="1:5" ht="19.149999999999999" customHeight="1" x14ac:dyDescent="0.55000000000000004">
      <c r="A35" s="125" t="s">
        <v>8</v>
      </c>
      <c r="B35" s="123">
        <f>B18/$B$5*100</f>
        <v>1.0071262202022067</v>
      </c>
      <c r="C35" s="123">
        <f>C18/$C$5*100</f>
        <v>0.44022989783553634</v>
      </c>
      <c r="D35" s="123">
        <f>D18/$D$5*100</f>
        <v>1.5372968150121074</v>
      </c>
      <c r="E35" s="15"/>
    </row>
    <row r="36" spans="1:5" ht="19.149999999999999" customHeight="1" x14ac:dyDescent="0.55000000000000004">
      <c r="A36" s="124" t="s">
        <v>7</v>
      </c>
      <c r="B36" s="15" t="s">
        <v>110</v>
      </c>
      <c r="C36" s="15" t="s">
        <v>110</v>
      </c>
      <c r="D36" s="15" t="s">
        <v>110</v>
      </c>
      <c r="E36" s="79"/>
    </row>
    <row r="37" spans="1:5" ht="19.149999999999999" customHeight="1" x14ac:dyDescent="0.25">
      <c r="A37" s="124" t="s">
        <v>6</v>
      </c>
      <c r="B37" s="123">
        <f>B20/$B$5*100</f>
        <v>7.2820192731753566E-2</v>
      </c>
      <c r="C37" s="123">
        <f>C20/$B$5*100</f>
        <v>9.4749278269350718E-3</v>
      </c>
      <c r="D37" s="123">
        <f>D20/$D$5*100</f>
        <v>0.12258677953093781</v>
      </c>
      <c r="E37" s="79"/>
    </row>
    <row r="38" spans="1:5" ht="2.25" customHeight="1" x14ac:dyDescent="0.5">
      <c r="A38" s="122"/>
      <c r="B38" s="122"/>
      <c r="C38" s="122"/>
      <c r="D38" s="121">
        <v>0</v>
      </c>
    </row>
    <row r="39" spans="1:5" ht="12.75" customHeight="1" x14ac:dyDescent="0.5">
      <c r="A39" s="120"/>
      <c r="B39" s="119"/>
    </row>
    <row r="40" spans="1:5" ht="20.25" customHeight="1" x14ac:dyDescent="0.5">
      <c r="A40" s="11" t="s">
        <v>4</v>
      </c>
    </row>
    <row r="41" spans="1:5" ht="20.25" customHeight="1" x14ac:dyDescent="0.5"/>
    <row r="42" spans="1:5" ht="20.25" customHeight="1" x14ac:dyDescent="0.5"/>
    <row r="43" spans="1:5" ht="20.25" customHeight="1" x14ac:dyDescent="0.5"/>
    <row r="44" spans="1:5" ht="20.25" customHeight="1" x14ac:dyDescent="0.5"/>
    <row r="65536" spans="1:1" ht="26.25" customHeight="1" x14ac:dyDescent="0.5">
      <c r="A65536" s="117"/>
    </row>
  </sheetData>
  <sheetProtection selectLockedCells="1" selectUnlockedCells="1"/>
  <mergeCells count="2">
    <mergeCell ref="B4:D4"/>
    <mergeCell ref="B21:D21"/>
  </mergeCells>
  <printOptions horizontalCentered="1"/>
  <pageMargins left="0.51181102362204722" right="0" top="0.78740157480314965" bottom="0" header="0.51181102362204722" footer="0.51181102362204722"/>
  <pageSetup paperSize="9" scale="95" firstPageNumber="8" orientation="portrait" useFirstPageNumber="1" horizontalDpi="300" verticalDpi="300" r:id="rId1"/>
  <headerFooter alignWithMargins="0">
    <oddHeader>&amp;C&amp;"TH SarabunPSK,ธรรมดา"&amp;16 17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5536"/>
  <sheetViews>
    <sheetView zoomScale="86" zoomScaleNormal="86" workbookViewId="0">
      <selection activeCell="B31" sqref="B31:D31"/>
    </sheetView>
  </sheetViews>
  <sheetFormatPr defaultColWidth="11.28515625" defaultRowHeight="8.25" customHeight="1" x14ac:dyDescent="0.5"/>
  <cols>
    <col min="1" max="1" width="31.7109375" style="118" customWidth="1"/>
    <col min="2" max="2" width="18.85546875" style="117" customWidth="1"/>
    <col min="3" max="3" width="20.28515625" style="117" customWidth="1"/>
    <col min="4" max="4" width="20.7109375" style="117" customWidth="1"/>
    <col min="5" max="5" width="11.28515625" style="117" customWidth="1"/>
    <col min="6" max="16384" width="11.28515625" style="117"/>
  </cols>
  <sheetData>
    <row r="1" spans="1:4" s="133" customFormat="1" ht="50.25" customHeight="1" x14ac:dyDescent="0.55000000000000004">
      <c r="A1" s="133" t="s">
        <v>112</v>
      </c>
      <c r="B1" s="134"/>
      <c r="C1" s="134"/>
      <c r="D1" s="134"/>
    </row>
    <row r="3" spans="1:4" s="118" customFormat="1" ht="30" customHeight="1" x14ac:dyDescent="0.5">
      <c r="A3" s="132" t="s">
        <v>27</v>
      </c>
      <c r="B3" s="131" t="s">
        <v>0</v>
      </c>
      <c r="C3" s="131" t="s">
        <v>26</v>
      </c>
      <c r="D3" s="131" t="s">
        <v>25</v>
      </c>
    </row>
    <row r="4" spans="1:4" s="118" customFormat="1" ht="19.5" customHeight="1" x14ac:dyDescent="0.5">
      <c r="B4" s="208" t="s">
        <v>24</v>
      </c>
      <c r="C4" s="208"/>
      <c r="D4" s="208"/>
    </row>
    <row r="5" spans="1:4" ht="21" customHeight="1" x14ac:dyDescent="0.55000000000000004">
      <c r="A5" s="130" t="s">
        <v>3</v>
      </c>
      <c r="B5" s="183">
        <v>2047509</v>
      </c>
      <c r="C5" s="183">
        <v>989483</v>
      </c>
      <c r="D5" s="183">
        <v>1058026</v>
      </c>
    </row>
    <row r="6" spans="1:4" ht="4.1500000000000004" customHeight="1" x14ac:dyDescent="0.55000000000000004">
      <c r="A6" s="130"/>
      <c r="B6" s="15"/>
      <c r="C6" s="15"/>
      <c r="D6" s="15"/>
    </row>
    <row r="7" spans="1:4" ht="19.149999999999999" customHeight="1" x14ac:dyDescent="0.55000000000000004">
      <c r="A7" s="127" t="s">
        <v>19</v>
      </c>
      <c r="B7" s="183">
        <v>63358</v>
      </c>
      <c r="C7" s="183">
        <v>22070</v>
      </c>
      <c r="D7" s="183">
        <v>41288</v>
      </c>
    </row>
    <row r="8" spans="1:4" ht="19.149999999999999" customHeight="1" x14ac:dyDescent="0.55000000000000004">
      <c r="A8" s="117" t="s">
        <v>18</v>
      </c>
      <c r="B8" s="183">
        <v>653418</v>
      </c>
      <c r="C8" s="183">
        <v>292260</v>
      </c>
      <c r="D8" s="183">
        <v>361158</v>
      </c>
    </row>
    <row r="9" spans="1:4" ht="19.149999999999999" customHeight="1" x14ac:dyDescent="0.55000000000000004">
      <c r="A9" s="126" t="s">
        <v>17</v>
      </c>
      <c r="B9" s="183">
        <v>407270</v>
      </c>
      <c r="C9" s="183">
        <v>222494</v>
      </c>
      <c r="D9" s="183">
        <v>184776</v>
      </c>
    </row>
    <row r="10" spans="1:4" ht="19.149999999999999" customHeight="1" x14ac:dyDescent="0.55000000000000004">
      <c r="A10" s="126" t="s">
        <v>16</v>
      </c>
      <c r="B10" s="183">
        <v>369764</v>
      </c>
      <c r="C10" s="183">
        <v>206012</v>
      </c>
      <c r="D10" s="183">
        <v>163752</v>
      </c>
    </row>
    <row r="11" spans="1:4" ht="19.149999999999999" customHeight="1" x14ac:dyDescent="0.55000000000000004">
      <c r="A11" s="117" t="s">
        <v>15</v>
      </c>
      <c r="B11" s="183">
        <f>SUM(B12:B13)</f>
        <v>327714</v>
      </c>
      <c r="C11" s="183">
        <f t="shared" ref="C11:D11" si="0">SUM(C12:C13)</f>
        <v>148147</v>
      </c>
      <c r="D11" s="183">
        <f t="shared" si="0"/>
        <v>179567</v>
      </c>
    </row>
    <row r="12" spans="1:4" ht="19.149999999999999" customHeight="1" x14ac:dyDescent="0.55000000000000004">
      <c r="A12" s="124" t="s">
        <v>14</v>
      </c>
      <c r="B12" s="183">
        <v>249977</v>
      </c>
      <c r="C12" s="183">
        <v>100204</v>
      </c>
      <c r="D12" s="183">
        <v>149773</v>
      </c>
    </row>
    <row r="13" spans="1:4" ht="19.149999999999999" customHeight="1" x14ac:dyDescent="0.55000000000000004">
      <c r="A13" s="124" t="s">
        <v>13</v>
      </c>
      <c r="B13" s="183">
        <v>77737</v>
      </c>
      <c r="C13" s="183">
        <v>47943</v>
      </c>
      <c r="D13" s="183">
        <v>29794</v>
      </c>
    </row>
    <row r="14" spans="1:4" ht="19.149999999999999" customHeight="1" x14ac:dyDescent="0.55000000000000004">
      <c r="A14" s="125" t="s">
        <v>12</v>
      </c>
      <c r="B14" s="15" t="s">
        <v>110</v>
      </c>
      <c r="C14" s="15" t="s">
        <v>110</v>
      </c>
      <c r="D14" s="15" t="s">
        <v>110</v>
      </c>
    </row>
    <row r="15" spans="1:4" ht="19.149999999999999" customHeight="1" x14ac:dyDescent="0.55000000000000004">
      <c r="A15" s="117" t="s">
        <v>11</v>
      </c>
      <c r="B15" s="183">
        <f>SUM(B16:B18)</f>
        <v>224494</v>
      </c>
      <c r="C15" s="183">
        <f t="shared" ref="C15:D15" si="1">SUM(C16:C18)</f>
        <v>98306</v>
      </c>
      <c r="D15" s="183">
        <f t="shared" si="1"/>
        <v>126188</v>
      </c>
    </row>
    <row r="16" spans="1:4" ht="19.149999999999999" customHeight="1" x14ac:dyDescent="0.55000000000000004">
      <c r="A16" s="125" t="s">
        <v>10</v>
      </c>
      <c r="B16" s="183">
        <v>135093</v>
      </c>
      <c r="C16" s="183">
        <v>50568</v>
      </c>
      <c r="D16" s="183">
        <v>84525</v>
      </c>
    </row>
    <row r="17" spans="1:4" ht="19.149999999999999" customHeight="1" x14ac:dyDescent="0.55000000000000004">
      <c r="A17" s="125" t="s">
        <v>9</v>
      </c>
      <c r="B17" s="183">
        <v>68780</v>
      </c>
      <c r="C17" s="183">
        <v>43382</v>
      </c>
      <c r="D17" s="183">
        <v>25398</v>
      </c>
    </row>
    <row r="18" spans="1:4" ht="19.149999999999999" customHeight="1" x14ac:dyDescent="0.55000000000000004">
      <c r="A18" s="125" t="s">
        <v>8</v>
      </c>
      <c r="B18" s="183">
        <v>20621</v>
      </c>
      <c r="C18" s="183">
        <v>4356</v>
      </c>
      <c r="D18" s="183">
        <v>16265</v>
      </c>
    </row>
    <row r="19" spans="1:4" ht="19.149999999999999" customHeight="1" x14ac:dyDescent="0.55000000000000004">
      <c r="A19" s="124" t="s">
        <v>7</v>
      </c>
      <c r="B19" s="15" t="s">
        <v>110</v>
      </c>
      <c r="C19" s="15" t="s">
        <v>110</v>
      </c>
      <c r="D19" s="15" t="s">
        <v>110</v>
      </c>
    </row>
    <row r="20" spans="1:4" ht="19.149999999999999" customHeight="1" x14ac:dyDescent="0.55000000000000004">
      <c r="A20" s="124" t="s">
        <v>6</v>
      </c>
      <c r="B20" s="183">
        <v>1491</v>
      </c>
      <c r="C20" s="15">
        <v>194</v>
      </c>
      <c r="D20" s="183">
        <v>1297</v>
      </c>
    </row>
    <row r="21" spans="1:4" ht="21" customHeight="1" x14ac:dyDescent="0.5">
      <c r="A21" s="117"/>
      <c r="B21" s="209" t="s">
        <v>20</v>
      </c>
      <c r="C21" s="209"/>
      <c r="D21" s="209"/>
    </row>
    <row r="22" spans="1:4" ht="18.75" customHeight="1" x14ac:dyDescent="0.5">
      <c r="A22" s="163" t="s">
        <v>3</v>
      </c>
      <c r="B22" s="128">
        <f>B5/$B$5*100</f>
        <v>100</v>
      </c>
      <c r="C22" s="128">
        <f>C5/$C$5*100</f>
        <v>100</v>
      </c>
      <c r="D22" s="128">
        <f>D5/$D$5*100</f>
        <v>100</v>
      </c>
    </row>
    <row r="23" spans="1:4" ht="6" customHeight="1" x14ac:dyDescent="0.5">
      <c r="A23" s="163"/>
      <c r="B23" s="123"/>
      <c r="C23" s="128"/>
      <c r="D23" s="128"/>
    </row>
    <row r="24" spans="1:4" ht="19.149999999999999" customHeight="1" x14ac:dyDescent="0.5">
      <c r="A24" s="127" t="s">
        <v>19</v>
      </c>
      <c r="B24" s="123">
        <f t="shared" ref="B24:B30" si="2">B7/$B$5*100</f>
        <v>3.0943942126750117</v>
      </c>
      <c r="C24" s="123">
        <f>C7/$C$5*100</f>
        <v>2.2304577238820675</v>
      </c>
      <c r="D24" s="123">
        <f t="shared" ref="D24:D30" si="3">D7/$D$5*100</f>
        <v>3.9023615676741406</v>
      </c>
    </row>
    <row r="25" spans="1:4" ht="19.149999999999999" customHeight="1" x14ac:dyDescent="0.5">
      <c r="A25" s="117" t="s">
        <v>18</v>
      </c>
      <c r="B25" s="123">
        <f t="shared" si="2"/>
        <v>31.912826756805462</v>
      </c>
      <c r="C25" s="123">
        <f>C8/$C$5*100+0.05</f>
        <v>29.586636809323657</v>
      </c>
      <c r="D25" s="123">
        <f t="shared" si="3"/>
        <v>34.135077965947907</v>
      </c>
    </row>
    <row r="26" spans="1:4" ht="19.149999999999999" customHeight="1" x14ac:dyDescent="0.5">
      <c r="A26" s="126" t="s">
        <v>17</v>
      </c>
      <c r="B26" s="123">
        <f t="shared" si="2"/>
        <v>19.890999258122918</v>
      </c>
      <c r="C26" s="123">
        <f>C9/$C$5*100</f>
        <v>22.485884042474709</v>
      </c>
      <c r="D26" s="123">
        <f t="shared" si="3"/>
        <v>17.464221106097582</v>
      </c>
    </row>
    <row r="27" spans="1:4" ht="19.149999999999999" customHeight="1" x14ac:dyDescent="0.5">
      <c r="A27" s="126" t="s">
        <v>16</v>
      </c>
      <c r="B27" s="123">
        <f>B10/$B$5*100-0.03</f>
        <v>18.029212438138245</v>
      </c>
      <c r="C27" s="123">
        <f>C10/$C$5*100</f>
        <v>20.820165682482671</v>
      </c>
      <c r="D27" s="123">
        <f t="shared" si="3"/>
        <v>15.477124380686297</v>
      </c>
    </row>
    <row r="28" spans="1:4" ht="19.149999999999999" customHeight="1" x14ac:dyDescent="0.5">
      <c r="A28" s="117" t="s">
        <v>15</v>
      </c>
      <c r="B28" s="123">
        <f t="shared" si="2"/>
        <v>16.005497411732989</v>
      </c>
      <c r="C28" s="123">
        <f>C11/$C$5*100</f>
        <v>14.972162230174749</v>
      </c>
      <c r="D28" s="123">
        <f t="shared" si="3"/>
        <v>16.971889159623675</v>
      </c>
    </row>
    <row r="29" spans="1:4" ht="19.149999999999999" customHeight="1" x14ac:dyDescent="0.5">
      <c r="A29" s="124" t="s">
        <v>14</v>
      </c>
      <c r="B29" s="123">
        <f t="shared" si="2"/>
        <v>12.208835223679113</v>
      </c>
      <c r="C29" s="123">
        <f>C12/$C$5*100</f>
        <v>10.126904656269991</v>
      </c>
      <c r="D29" s="123">
        <f t="shared" si="3"/>
        <v>14.155890308933808</v>
      </c>
    </row>
    <row r="30" spans="1:4" ht="19.149999999999999" customHeight="1" x14ac:dyDescent="0.5">
      <c r="A30" s="124" t="s">
        <v>13</v>
      </c>
      <c r="B30" s="123">
        <f t="shared" si="2"/>
        <v>3.7966621880538747</v>
      </c>
      <c r="C30" s="123">
        <f>C13/$C$5*100</f>
        <v>4.8452575739047568</v>
      </c>
      <c r="D30" s="123">
        <f t="shared" si="3"/>
        <v>2.8159988506898697</v>
      </c>
    </row>
    <row r="31" spans="1:4" ht="19.149999999999999" customHeight="1" x14ac:dyDescent="0.55000000000000004">
      <c r="A31" s="125" t="s">
        <v>12</v>
      </c>
      <c r="B31" s="15" t="s">
        <v>110</v>
      </c>
      <c r="C31" s="15" t="s">
        <v>110</v>
      </c>
      <c r="D31" s="15" t="s">
        <v>110</v>
      </c>
    </row>
    <row r="32" spans="1:4" ht="19.149999999999999" customHeight="1" x14ac:dyDescent="0.5">
      <c r="A32" s="117" t="s">
        <v>11</v>
      </c>
      <c r="B32" s="123">
        <f>B15/$B$5*100</f>
        <v>10.964249729793618</v>
      </c>
      <c r="C32" s="123">
        <f>C15/$C$5*100</f>
        <v>9.9350873132736996</v>
      </c>
      <c r="D32" s="123">
        <f>D15/$D$5*100</f>
        <v>11.926739040439461</v>
      </c>
    </row>
    <row r="33" spans="1:4" ht="19.149999999999999" customHeight="1" x14ac:dyDescent="0.5">
      <c r="A33" s="125" t="s">
        <v>10</v>
      </c>
      <c r="B33" s="123">
        <f>B16/$B$5*100</f>
        <v>6.5979197161038119</v>
      </c>
      <c r="C33" s="123">
        <f>C16/$C$5*100</f>
        <v>5.110547629418595</v>
      </c>
      <c r="D33" s="123">
        <f>D16/$D$5*100</f>
        <v>7.9889341093697137</v>
      </c>
    </row>
    <row r="34" spans="1:4" ht="19.149999999999999" customHeight="1" x14ac:dyDescent="0.5">
      <c r="A34" s="125" t="s">
        <v>9</v>
      </c>
      <c r="B34" s="123">
        <f>B17/$B$5*100</f>
        <v>3.3592037934875987</v>
      </c>
      <c r="C34" s="123">
        <f>C17/$C$5*100</f>
        <v>4.3843097860195677</v>
      </c>
      <c r="D34" s="123">
        <f>D17/$D$5*100</f>
        <v>2.4005081160576394</v>
      </c>
    </row>
    <row r="35" spans="1:4" ht="19.149999999999999" customHeight="1" x14ac:dyDescent="0.5">
      <c r="A35" s="125" t="s">
        <v>8</v>
      </c>
      <c r="B35" s="123">
        <f>B18/$B$5*100</f>
        <v>1.0071262202022067</v>
      </c>
      <c r="C35" s="123">
        <f>C18/$C$5*100</f>
        <v>0.44022989783553634</v>
      </c>
      <c r="D35" s="123">
        <f>D18/$D$5*100</f>
        <v>1.5372968150121074</v>
      </c>
    </row>
    <row r="36" spans="1:4" ht="19.149999999999999" customHeight="1" x14ac:dyDescent="0.55000000000000004">
      <c r="A36" s="124" t="s">
        <v>7</v>
      </c>
      <c r="B36" s="15" t="s">
        <v>110</v>
      </c>
      <c r="C36" s="15" t="s">
        <v>110</v>
      </c>
      <c r="D36" s="15" t="s">
        <v>110</v>
      </c>
    </row>
    <row r="37" spans="1:4" ht="19.149999999999999" customHeight="1" x14ac:dyDescent="0.5">
      <c r="A37" s="124" t="s">
        <v>6</v>
      </c>
      <c r="B37" s="123">
        <f>B20/$B$5*100</f>
        <v>7.2820192731753566E-2</v>
      </c>
      <c r="C37" s="123">
        <f>C20/$B$5*100</f>
        <v>9.4749278269350718E-3</v>
      </c>
      <c r="D37" s="123">
        <f>D20/$D$5*100</f>
        <v>0.12258677953093781</v>
      </c>
    </row>
    <row r="38" spans="1:4" ht="2.25" customHeight="1" x14ac:dyDescent="0.5">
      <c r="A38" s="122"/>
      <c r="B38" s="122"/>
      <c r="C38" s="122"/>
      <c r="D38" s="121">
        <v>0</v>
      </c>
    </row>
    <row r="39" spans="1:4" ht="12.75" customHeight="1" x14ac:dyDescent="0.5">
      <c r="A39" s="120"/>
      <c r="B39" s="119"/>
    </row>
    <row r="40" spans="1:4" ht="20.25" customHeight="1" x14ac:dyDescent="0.5">
      <c r="A40" s="11" t="s">
        <v>4</v>
      </c>
    </row>
    <row r="41" spans="1:4" ht="20.25" customHeight="1" x14ac:dyDescent="0.5"/>
    <row r="42" spans="1:4" ht="20.25" customHeight="1" x14ac:dyDescent="0.5"/>
    <row r="43" spans="1:4" ht="20.25" customHeight="1" x14ac:dyDescent="0.5"/>
    <row r="44" spans="1:4" ht="20.25" customHeight="1" x14ac:dyDescent="0.5"/>
    <row r="65536" spans="1:1" ht="26.25" customHeight="1" x14ac:dyDescent="0.5">
      <c r="A65536" s="117"/>
    </row>
  </sheetData>
  <sheetProtection selectLockedCells="1" selectUnlockedCells="1"/>
  <mergeCells count="2">
    <mergeCell ref="B4:D4"/>
    <mergeCell ref="B21:D21"/>
  </mergeCells>
  <printOptions horizontalCentered="1"/>
  <pageMargins left="0.51181102362204722" right="0" top="0.78740157480314965" bottom="0" header="0.51181102362204722" footer="0.51181102362204722"/>
  <pageSetup paperSize="9" scale="95" firstPageNumber="8" orientation="portrait" useFirstPageNumber="1" horizontalDpi="300" verticalDpi="300" r:id="rId1"/>
  <headerFooter alignWithMargins="0">
    <oddHeader>&amp;C&amp;"TH SarabunPSK,ธรรมดา"&amp;16 17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topLeftCell="A25" zoomScale="70" zoomScaleNormal="70" workbookViewId="0">
      <pane ySplit="360" topLeftCell="A3" activePane="bottomLeft"/>
      <selection activeCell="F25" sqref="F1:I1048576"/>
      <selection pane="bottomLeft" activeCell="C52" sqref="C52"/>
    </sheetView>
  </sheetViews>
  <sheetFormatPr defaultColWidth="11.28515625" defaultRowHeight="18" customHeight="1" x14ac:dyDescent="0.5"/>
  <cols>
    <col min="1" max="1" width="45.140625" style="22" customWidth="1"/>
    <col min="2" max="4" width="17.140625" style="22" customWidth="1"/>
    <col min="5" max="5" width="11.28515625" style="22"/>
    <col min="6" max="6" width="15" style="22" customWidth="1"/>
    <col min="7" max="7" width="10.85546875" style="22" customWidth="1"/>
    <col min="8" max="8" width="14.140625" style="22" customWidth="1"/>
    <col min="9" max="16384" width="11.28515625" style="22"/>
  </cols>
  <sheetData>
    <row r="1" spans="1:8" s="114" customFormat="1" ht="49.15" customHeight="1" x14ac:dyDescent="0.55000000000000004">
      <c r="A1" s="114" t="s">
        <v>96</v>
      </c>
      <c r="B1" s="115"/>
      <c r="C1" s="115"/>
      <c r="D1" s="115"/>
    </row>
    <row r="2" spans="1:8" s="62" customFormat="1" ht="9" customHeight="1" x14ac:dyDescent="0.5">
      <c r="A2" s="23"/>
      <c r="B2" s="23"/>
      <c r="C2" s="23"/>
      <c r="D2" s="23"/>
    </row>
    <row r="3" spans="1:8" s="62" customFormat="1" ht="23.25" customHeight="1" x14ac:dyDescent="0.5">
      <c r="A3" s="25" t="s">
        <v>95</v>
      </c>
      <c r="B3" s="24" t="s">
        <v>0</v>
      </c>
      <c r="C3" s="24" t="s">
        <v>26</v>
      </c>
      <c r="D3" s="24" t="s">
        <v>25</v>
      </c>
    </row>
    <row r="4" spans="1:8" s="62" customFormat="1" ht="18" customHeight="1" x14ac:dyDescent="0.5">
      <c r="A4" s="20"/>
      <c r="B4" s="210" t="s">
        <v>24</v>
      </c>
      <c r="C4" s="210"/>
      <c r="D4" s="210"/>
    </row>
    <row r="5" spans="1:8" s="62" customFormat="1" ht="18" customHeight="1" x14ac:dyDescent="0.55000000000000004">
      <c r="A5" s="23" t="s">
        <v>3</v>
      </c>
      <c r="B5" s="113">
        <v>1299811</v>
      </c>
      <c r="C5" s="113">
        <v>717188</v>
      </c>
      <c r="D5" s="113">
        <v>582623</v>
      </c>
      <c r="F5" s="185"/>
      <c r="G5" s="185"/>
      <c r="H5" s="185"/>
    </row>
    <row r="6" spans="1:8" s="62" customFormat="1" ht="8.25" customHeight="1" x14ac:dyDescent="0.3">
      <c r="A6" s="23"/>
      <c r="B6" s="112"/>
      <c r="C6" s="112"/>
      <c r="D6" s="112"/>
    </row>
    <row r="7" spans="1:8" ht="18.600000000000001" customHeight="1" x14ac:dyDescent="0.3">
      <c r="A7" s="17" t="s">
        <v>94</v>
      </c>
      <c r="B7" s="112"/>
      <c r="C7" s="112"/>
      <c r="D7" s="112"/>
    </row>
    <row r="8" spans="1:8" ht="18.600000000000001" customHeight="1" x14ac:dyDescent="0.55000000000000004">
      <c r="A8" s="17" t="s">
        <v>93</v>
      </c>
      <c r="B8" s="183">
        <v>27363</v>
      </c>
      <c r="C8" s="183">
        <v>20310</v>
      </c>
      <c r="D8" s="183">
        <v>7053</v>
      </c>
      <c r="E8" s="56"/>
      <c r="F8" s="186"/>
      <c r="G8" s="66"/>
      <c r="H8" s="186"/>
    </row>
    <row r="9" spans="1:8" ht="18.600000000000001" customHeight="1" x14ac:dyDescent="0.55000000000000004">
      <c r="A9" s="17" t="s">
        <v>92</v>
      </c>
      <c r="B9" s="183">
        <v>60253</v>
      </c>
      <c r="C9" s="183">
        <v>18821</v>
      </c>
      <c r="D9" s="183">
        <v>41432</v>
      </c>
      <c r="E9" s="56"/>
      <c r="F9" s="187"/>
      <c r="G9" s="181"/>
      <c r="H9" s="187"/>
    </row>
    <row r="10" spans="1:8" ht="18.600000000000001" customHeight="1" x14ac:dyDescent="0.4">
      <c r="A10" s="17" t="s">
        <v>91</v>
      </c>
      <c r="B10" s="136"/>
      <c r="C10" s="136"/>
      <c r="D10" s="136"/>
      <c r="E10" s="56"/>
      <c r="F10" s="187"/>
      <c r="G10" s="181"/>
      <c r="H10" s="187"/>
    </row>
    <row r="11" spans="1:8" ht="18.600000000000001" customHeight="1" x14ac:dyDescent="0.55000000000000004">
      <c r="A11" s="17" t="s">
        <v>90</v>
      </c>
      <c r="B11" s="183">
        <v>33838</v>
      </c>
      <c r="C11" s="183">
        <v>16666</v>
      </c>
      <c r="D11" s="183">
        <v>17172</v>
      </c>
      <c r="E11" s="56"/>
      <c r="F11" s="187"/>
      <c r="G11" s="181"/>
      <c r="H11" s="187"/>
    </row>
    <row r="12" spans="1:8" ht="18.600000000000001" customHeight="1" x14ac:dyDescent="0.55000000000000004">
      <c r="A12" s="17" t="s">
        <v>89</v>
      </c>
      <c r="B12" s="183">
        <v>27146</v>
      </c>
      <c r="C12" s="183">
        <v>7023</v>
      </c>
      <c r="D12" s="183">
        <v>20123</v>
      </c>
      <c r="E12" s="56"/>
      <c r="F12" s="187"/>
      <c r="G12" s="181"/>
      <c r="H12" s="187"/>
    </row>
    <row r="13" spans="1:8" ht="18.600000000000001" customHeight="1" x14ac:dyDescent="0.55000000000000004">
      <c r="A13" s="17" t="s">
        <v>88</v>
      </c>
      <c r="B13" s="183">
        <v>223515</v>
      </c>
      <c r="C13" s="183">
        <v>83250</v>
      </c>
      <c r="D13" s="183">
        <v>140265</v>
      </c>
      <c r="E13" s="56"/>
      <c r="F13" s="187"/>
      <c r="G13" s="181"/>
      <c r="H13" s="187"/>
    </row>
    <row r="14" spans="1:8" ht="18.600000000000001" customHeight="1" x14ac:dyDescent="0.4">
      <c r="A14" s="17" t="s">
        <v>87</v>
      </c>
      <c r="B14" s="136"/>
      <c r="C14" s="136"/>
      <c r="D14" s="136"/>
      <c r="E14" s="56"/>
      <c r="F14" s="187"/>
      <c r="G14" s="181"/>
      <c r="H14" s="187"/>
    </row>
    <row r="15" spans="1:8" ht="18.600000000000001" customHeight="1" x14ac:dyDescent="0.55000000000000004">
      <c r="A15" s="105" t="s">
        <v>86</v>
      </c>
      <c r="B15" s="183">
        <v>459368</v>
      </c>
      <c r="C15" s="183">
        <v>278332</v>
      </c>
      <c r="D15" s="183">
        <v>181036</v>
      </c>
      <c r="E15" s="56"/>
      <c r="F15" s="187"/>
      <c r="G15" s="181"/>
      <c r="H15" s="187"/>
    </row>
    <row r="16" spans="1:8" ht="18.600000000000001" customHeight="1" x14ac:dyDescent="0.4">
      <c r="A16" s="17" t="s">
        <v>85</v>
      </c>
      <c r="B16" s="136"/>
      <c r="C16" s="136"/>
      <c r="D16" s="136"/>
      <c r="E16" s="56"/>
      <c r="F16" s="187"/>
      <c r="G16" s="181"/>
      <c r="H16" s="187"/>
    </row>
    <row r="17" spans="1:8" ht="18.600000000000001" customHeight="1" x14ac:dyDescent="0.55000000000000004">
      <c r="A17" s="17" t="s">
        <v>84</v>
      </c>
      <c r="B17" s="183">
        <v>166574</v>
      </c>
      <c r="C17" s="183">
        <v>120297</v>
      </c>
      <c r="D17" s="183">
        <v>46277</v>
      </c>
      <c r="E17" s="56"/>
      <c r="F17" s="187"/>
      <c r="G17" s="181"/>
      <c r="H17" s="187"/>
    </row>
    <row r="18" spans="1:8" ht="18.600000000000001" customHeight="1" x14ac:dyDescent="0.4">
      <c r="A18" s="17" t="s">
        <v>83</v>
      </c>
      <c r="B18" s="136"/>
      <c r="C18" s="136"/>
      <c r="D18" s="136"/>
      <c r="E18" s="56"/>
      <c r="F18" s="187"/>
      <c r="G18" s="181"/>
      <c r="H18" s="187"/>
    </row>
    <row r="19" spans="1:8" ht="18.600000000000001" customHeight="1" x14ac:dyDescent="0.55000000000000004">
      <c r="A19" s="17" t="s">
        <v>82</v>
      </c>
      <c r="B19" s="183">
        <v>127397</v>
      </c>
      <c r="C19" s="183">
        <v>68060</v>
      </c>
      <c r="D19" s="183">
        <v>59337</v>
      </c>
      <c r="E19" s="56"/>
      <c r="F19" s="187"/>
      <c r="G19" s="181"/>
      <c r="H19" s="187"/>
    </row>
    <row r="20" spans="1:8" ht="18.600000000000001" customHeight="1" x14ac:dyDescent="0.4">
      <c r="A20" s="17" t="s">
        <v>81</v>
      </c>
      <c r="B20" s="136"/>
      <c r="C20" s="136"/>
      <c r="D20" s="136"/>
      <c r="E20" s="56"/>
      <c r="F20" s="187"/>
      <c r="G20" s="181"/>
      <c r="H20" s="187"/>
    </row>
    <row r="21" spans="1:8" ht="18.600000000000001" customHeight="1" x14ac:dyDescent="0.55000000000000004">
      <c r="A21" s="17" t="s">
        <v>80</v>
      </c>
      <c r="B21" s="183">
        <v>174357</v>
      </c>
      <c r="C21" s="183">
        <v>104429</v>
      </c>
      <c r="D21" s="183">
        <v>69928</v>
      </c>
      <c r="E21" s="56"/>
      <c r="F21" s="187"/>
      <c r="G21" s="181"/>
      <c r="H21" s="187"/>
    </row>
    <row r="22" spans="1:8" ht="18.600000000000001" customHeight="1" x14ac:dyDescent="0.55000000000000004">
      <c r="A22" s="14" t="s">
        <v>79</v>
      </c>
      <c r="B22" s="15" t="s">
        <v>5</v>
      </c>
      <c r="C22" s="15" t="s">
        <v>110</v>
      </c>
      <c r="D22" s="15" t="s">
        <v>110</v>
      </c>
      <c r="E22" s="56"/>
      <c r="G22" s="181"/>
      <c r="H22" s="181"/>
    </row>
    <row r="23" spans="1:8" ht="21.75" customHeight="1" x14ac:dyDescent="0.5">
      <c r="B23" s="211" t="s">
        <v>20</v>
      </c>
      <c r="C23" s="211"/>
      <c r="D23" s="211"/>
    </row>
    <row r="24" spans="1:8" s="62" customFormat="1" ht="18" customHeight="1" x14ac:dyDescent="0.55000000000000004">
      <c r="A24" s="23" t="s">
        <v>3</v>
      </c>
      <c r="B24" s="108">
        <f>B5/$B$5*100</f>
        <v>100</v>
      </c>
      <c r="C24" s="108">
        <f>C5/$C$5*100</f>
        <v>100</v>
      </c>
      <c r="D24" s="108">
        <f>D5/$D$5*100</f>
        <v>100</v>
      </c>
      <c r="F24" s="192"/>
      <c r="G24" s="192"/>
      <c r="H24" s="192"/>
    </row>
    <row r="25" spans="1:8" s="62" customFormat="1" ht="4.9000000000000004" customHeight="1" x14ac:dyDescent="0.25">
      <c r="A25" s="107"/>
      <c r="B25" s="106"/>
      <c r="C25" s="106"/>
      <c r="D25" s="106"/>
      <c r="F25" s="79"/>
      <c r="G25" s="79"/>
      <c r="H25" s="79"/>
    </row>
    <row r="26" spans="1:8" ht="19.149999999999999" customHeight="1" x14ac:dyDescent="0.25">
      <c r="A26" s="17" t="s">
        <v>94</v>
      </c>
      <c r="B26" s="81"/>
      <c r="C26" s="81"/>
      <c r="D26" s="81"/>
      <c r="F26" s="79"/>
      <c r="G26" s="79"/>
      <c r="H26" s="79"/>
    </row>
    <row r="27" spans="1:8" ht="19.149999999999999" customHeight="1" x14ac:dyDescent="0.55000000000000004">
      <c r="A27" s="17" t="s">
        <v>93</v>
      </c>
      <c r="B27" s="102">
        <f>B8*100/$B$5</f>
        <v>2.1051522105906169</v>
      </c>
      <c r="C27" s="102">
        <f>C8*100/$C$5</f>
        <v>2.831893450531799</v>
      </c>
      <c r="D27" s="102">
        <f>D8*100/$D$5-0.03</f>
        <v>1.180559830284764</v>
      </c>
      <c r="F27" s="15"/>
      <c r="G27" s="15"/>
      <c r="H27" s="15"/>
    </row>
    <row r="28" spans="1:8" ht="19.149999999999999" customHeight="1" x14ac:dyDescent="0.55000000000000004">
      <c r="A28" s="17" t="s">
        <v>92</v>
      </c>
      <c r="B28" s="102">
        <f>B9*100/$B$5+0.03</f>
        <v>4.6655200871511324</v>
      </c>
      <c r="C28" s="102">
        <f>C9*100/$C$5</f>
        <v>2.6242770375410633</v>
      </c>
      <c r="D28" s="102">
        <f>D9*100/$D$5</f>
        <v>7.1112880885237963</v>
      </c>
      <c r="F28" s="15"/>
      <c r="G28" s="15"/>
      <c r="H28" s="15"/>
    </row>
    <row r="29" spans="1:8" ht="19.149999999999999" customHeight="1" x14ac:dyDescent="0.25">
      <c r="A29" s="17" t="s">
        <v>91</v>
      </c>
      <c r="B29" s="102"/>
      <c r="C29" s="104"/>
      <c r="D29" s="104"/>
      <c r="F29" s="79"/>
      <c r="G29" s="79"/>
      <c r="H29" s="79"/>
    </row>
    <row r="30" spans="1:8" ht="19.149999999999999" customHeight="1" x14ac:dyDescent="0.55000000000000004">
      <c r="A30" s="17" t="s">
        <v>90</v>
      </c>
      <c r="B30" s="102">
        <f>B11*100/$B$5</f>
        <v>2.6033015569186597</v>
      </c>
      <c r="C30" s="102">
        <f>C11*100/$C$5</f>
        <v>2.3237979441931542</v>
      </c>
      <c r="D30" s="102">
        <f>D11*100/$D$5</f>
        <v>2.9473604715227513</v>
      </c>
      <c r="F30" s="15"/>
      <c r="G30" s="15"/>
      <c r="H30" s="15"/>
    </row>
    <row r="31" spans="1:8" ht="19.149999999999999" customHeight="1" x14ac:dyDescent="0.55000000000000004">
      <c r="A31" s="17" t="s">
        <v>89</v>
      </c>
      <c r="B31" s="102">
        <f>B12*100/$B$5</f>
        <v>2.0884574757407037</v>
      </c>
      <c r="C31" s="102">
        <f>C12*100/$C$5</f>
        <v>0.97924114737000623</v>
      </c>
      <c r="D31" s="102">
        <f>D12*100/$D$5</f>
        <v>3.4538629611258052</v>
      </c>
      <c r="F31" s="15"/>
      <c r="G31" s="15"/>
      <c r="H31" s="15"/>
    </row>
    <row r="32" spans="1:8" ht="19.149999999999999" customHeight="1" x14ac:dyDescent="0.55000000000000004">
      <c r="A32" s="17" t="s">
        <v>88</v>
      </c>
      <c r="B32" s="102">
        <f>B13*100/$B$5</f>
        <v>17.195961566720083</v>
      </c>
      <c r="C32" s="102">
        <f>C13*100/$C$5</f>
        <v>11.607835044646592</v>
      </c>
      <c r="D32" s="102">
        <f>D13*100/$D$5</f>
        <v>24.07474473201367</v>
      </c>
      <c r="F32" s="15"/>
      <c r="G32" s="15"/>
      <c r="H32" s="15"/>
    </row>
    <row r="33" spans="1:8" ht="19.149999999999999" customHeight="1" x14ac:dyDescent="0.25">
      <c r="A33" s="17" t="s">
        <v>87</v>
      </c>
      <c r="B33" s="104"/>
      <c r="C33" s="104"/>
      <c r="D33" s="104"/>
      <c r="F33" s="79"/>
      <c r="G33" s="79"/>
      <c r="H33" s="79"/>
    </row>
    <row r="34" spans="1:8" ht="19.149999999999999" customHeight="1" x14ac:dyDescent="0.55000000000000004">
      <c r="A34" s="105" t="s">
        <v>86</v>
      </c>
      <c r="B34" s="102">
        <f>B15*100/$B$5</f>
        <v>35.341138057763786</v>
      </c>
      <c r="C34" s="102">
        <f>C15*100/$C$5</f>
        <v>38.80879211587478</v>
      </c>
      <c r="D34" s="102">
        <f>D15*100/$D$5</f>
        <v>31.07258038216823</v>
      </c>
      <c r="F34" s="15"/>
      <c r="G34" s="15"/>
      <c r="H34" s="15"/>
    </row>
    <row r="35" spans="1:8" ht="19.149999999999999" customHeight="1" x14ac:dyDescent="0.25">
      <c r="A35" s="17" t="s">
        <v>85</v>
      </c>
      <c r="B35" s="104"/>
      <c r="C35" s="104"/>
      <c r="D35" s="104"/>
      <c r="F35" s="79"/>
      <c r="G35" s="79"/>
      <c r="H35" s="79"/>
    </row>
    <row r="36" spans="1:8" ht="19.149999999999999" customHeight="1" x14ac:dyDescent="0.55000000000000004">
      <c r="A36" s="17" t="s">
        <v>84</v>
      </c>
      <c r="B36" s="102">
        <f>B17*100/$B$5</f>
        <v>12.815247755250571</v>
      </c>
      <c r="C36" s="102">
        <f>C17*100/$C$5+0.03</f>
        <v>16.803426214604819</v>
      </c>
      <c r="D36" s="102">
        <f>D17*100/$D$5</f>
        <v>7.9428721488853</v>
      </c>
      <c r="F36" s="15"/>
      <c r="G36" s="15"/>
      <c r="H36" s="15"/>
    </row>
    <row r="37" spans="1:8" ht="19.149999999999999" customHeight="1" x14ac:dyDescent="0.25">
      <c r="A37" s="17" t="s">
        <v>83</v>
      </c>
      <c r="B37" s="104"/>
      <c r="C37" s="104"/>
      <c r="D37" s="102"/>
      <c r="F37" s="79"/>
      <c r="G37" s="79"/>
      <c r="H37" s="79"/>
    </row>
    <row r="38" spans="1:8" ht="19.149999999999999" customHeight="1" x14ac:dyDescent="0.55000000000000004">
      <c r="A38" s="17" t="s">
        <v>82</v>
      </c>
      <c r="B38" s="102">
        <f>B19*100/$B$5</f>
        <v>9.801194173614471</v>
      </c>
      <c r="C38" s="102">
        <f>C19*100/$C$5</f>
        <v>9.4898408785423065</v>
      </c>
      <c r="D38" s="102">
        <f>D19*100/$D$5</f>
        <v>10.184458903956761</v>
      </c>
      <c r="F38" s="15"/>
      <c r="G38" s="15"/>
      <c r="H38" s="15"/>
    </row>
    <row r="39" spans="1:8" ht="19.149999999999999" customHeight="1" x14ac:dyDescent="0.25">
      <c r="A39" s="17" t="s">
        <v>81</v>
      </c>
      <c r="B39" s="104"/>
      <c r="C39" s="104"/>
      <c r="D39" s="104"/>
      <c r="F39" s="79"/>
      <c r="G39" s="79"/>
      <c r="H39" s="79"/>
    </row>
    <row r="40" spans="1:8" ht="19.149999999999999" customHeight="1" x14ac:dyDescent="0.55000000000000004">
      <c r="A40" s="17" t="s">
        <v>80</v>
      </c>
      <c r="B40" s="102">
        <f>B21*100/$B$5</f>
        <v>13.414027116249978</v>
      </c>
      <c r="C40" s="102">
        <f>C21*100/$C$5</f>
        <v>14.560896166695484</v>
      </c>
      <c r="D40" s="102">
        <f>D21*100/$D$5</f>
        <v>12.002272481518924</v>
      </c>
      <c r="F40" s="15"/>
      <c r="G40" s="15"/>
      <c r="H40" s="15"/>
    </row>
    <row r="41" spans="1:8" ht="19.149999999999999" customHeight="1" x14ac:dyDescent="0.55000000000000004">
      <c r="A41" s="14" t="s">
        <v>79</v>
      </c>
      <c r="B41" s="97" t="s">
        <v>5</v>
      </c>
      <c r="C41" s="116" t="s">
        <v>5</v>
      </c>
      <c r="D41" s="116" t="s">
        <v>5</v>
      </c>
      <c r="F41" s="15"/>
      <c r="G41" s="15"/>
      <c r="H41" s="15"/>
    </row>
    <row r="42" spans="1:8" ht="9" customHeight="1" x14ac:dyDescent="0.5">
      <c r="A42" s="83"/>
      <c r="B42" s="83"/>
      <c r="C42" s="83"/>
      <c r="D42" s="83"/>
    </row>
    <row r="43" spans="1:8" ht="6" customHeight="1" x14ac:dyDescent="0.5"/>
    <row r="44" spans="1:8" ht="12.75" customHeight="1" x14ac:dyDescent="0.5"/>
    <row r="45" spans="1:8" ht="12.75" customHeight="1" x14ac:dyDescent="0.5"/>
    <row r="46" spans="1:8" ht="12.75" customHeight="1" x14ac:dyDescent="0.5"/>
    <row r="47" spans="1:8" ht="12.75" customHeight="1" x14ac:dyDescent="0.5"/>
    <row r="48" spans="1:8" ht="12.75" customHeight="1" x14ac:dyDescent="0.5"/>
    <row r="49" ht="12.75" customHeight="1" x14ac:dyDescent="0.5"/>
    <row r="50" ht="12.75" customHeight="1" x14ac:dyDescent="0.5"/>
    <row r="51" ht="12.75" customHeight="1" x14ac:dyDescent="0.5"/>
    <row r="52" ht="12.75" customHeight="1" x14ac:dyDescent="0.5"/>
    <row r="53" ht="12.75" customHeight="1" x14ac:dyDescent="0.5"/>
    <row r="54" ht="12.75" customHeight="1" x14ac:dyDescent="0.5"/>
    <row r="55" ht="12.75" customHeight="1" x14ac:dyDescent="0.5"/>
    <row r="56" ht="12.75" customHeight="1" x14ac:dyDescent="0.5"/>
    <row r="57" ht="12.75" customHeight="1" x14ac:dyDescent="0.5"/>
  </sheetData>
  <mergeCells count="2">
    <mergeCell ref="B4:D4"/>
    <mergeCell ref="B23:D23"/>
  </mergeCells>
  <pageMargins left="0.70866141732283472" right="0.11811023622047245" top="0.74803149606299213" bottom="0.15748031496062992" header="0.31496062992125984" footer="0.31496062992125984"/>
  <pageSetup paperSize="9" orientation="portrait" horizontalDpi="4294967293" verticalDpi="0" r:id="rId1"/>
  <headerFooter>
    <oddHeader>&amp;C&amp;"TH SarabunPSK,ธรรมดา"&amp;18 18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7"/>
  <sheetViews>
    <sheetView zoomScale="83" zoomScaleNormal="83" workbookViewId="0">
      <selection activeCell="A15" sqref="A15"/>
    </sheetView>
  </sheetViews>
  <sheetFormatPr defaultColWidth="11.28515625" defaultRowHeight="18" customHeight="1" x14ac:dyDescent="0.5"/>
  <cols>
    <col min="1" max="1" width="45.140625" style="22" customWidth="1"/>
    <col min="2" max="4" width="17.140625" style="22" customWidth="1"/>
    <col min="5" max="16384" width="11.28515625" style="22"/>
  </cols>
  <sheetData>
    <row r="1" spans="1:7" s="114" customFormat="1" ht="49.15" customHeight="1" x14ac:dyDescent="0.55000000000000004">
      <c r="A1" s="114" t="s">
        <v>113</v>
      </c>
      <c r="B1" s="115"/>
      <c r="C1" s="115"/>
      <c r="D1" s="115"/>
    </row>
    <row r="2" spans="1:7" s="62" customFormat="1" ht="9" customHeight="1" x14ac:dyDescent="0.5">
      <c r="A2" s="23"/>
      <c r="B2" s="23"/>
      <c r="C2" s="23"/>
      <c r="D2" s="23"/>
    </row>
    <row r="3" spans="1:7" s="62" customFormat="1" ht="23.25" customHeight="1" x14ac:dyDescent="0.5">
      <c r="A3" s="25" t="s">
        <v>95</v>
      </c>
      <c r="B3" s="24" t="s">
        <v>0</v>
      </c>
      <c r="C3" s="24" t="s">
        <v>26</v>
      </c>
      <c r="D3" s="24" t="s">
        <v>25</v>
      </c>
    </row>
    <row r="4" spans="1:7" s="62" customFormat="1" ht="18" customHeight="1" x14ac:dyDescent="0.5">
      <c r="A4" s="164"/>
      <c r="B4" s="210" t="s">
        <v>24</v>
      </c>
      <c r="C4" s="210"/>
      <c r="D4" s="210"/>
    </row>
    <row r="5" spans="1:7" s="62" customFormat="1" ht="18" customHeight="1" x14ac:dyDescent="0.55000000000000004">
      <c r="A5" s="23" t="s">
        <v>3</v>
      </c>
      <c r="B5" s="113">
        <v>1299811</v>
      </c>
      <c r="C5" s="113">
        <v>717188</v>
      </c>
      <c r="D5" s="113">
        <v>582623</v>
      </c>
      <c r="E5" s="110"/>
      <c r="F5" s="110"/>
      <c r="G5" s="110"/>
    </row>
    <row r="6" spans="1:7" s="62" customFormat="1" ht="8.25" customHeight="1" x14ac:dyDescent="0.3">
      <c r="A6" s="23"/>
      <c r="B6" s="112"/>
      <c r="C6" s="112"/>
      <c r="D6" s="112"/>
    </row>
    <row r="7" spans="1:7" ht="18.600000000000001" customHeight="1" x14ac:dyDescent="0.3">
      <c r="A7" s="17" t="s">
        <v>94</v>
      </c>
      <c r="B7" s="112"/>
      <c r="C7" s="112"/>
      <c r="D7" s="112"/>
    </row>
    <row r="8" spans="1:7" ht="18.600000000000001" customHeight="1" x14ac:dyDescent="0.55000000000000004">
      <c r="A8" s="17" t="s">
        <v>93</v>
      </c>
      <c r="B8" s="183">
        <v>27363</v>
      </c>
      <c r="C8" s="183">
        <v>20310</v>
      </c>
      <c r="D8" s="183">
        <v>7053</v>
      </c>
      <c r="E8" s="110"/>
      <c r="F8" s="110"/>
      <c r="G8" s="109"/>
    </row>
    <row r="9" spans="1:7" ht="18.600000000000001" customHeight="1" x14ac:dyDescent="0.55000000000000004">
      <c r="A9" s="17" t="s">
        <v>92</v>
      </c>
      <c r="B9" s="183">
        <v>60253</v>
      </c>
      <c r="C9" s="183">
        <v>18821</v>
      </c>
      <c r="D9" s="183">
        <v>41432</v>
      </c>
      <c r="E9" s="110"/>
      <c r="F9" s="110"/>
      <c r="G9" s="109"/>
    </row>
    <row r="10" spans="1:7" ht="18.600000000000001" customHeight="1" x14ac:dyDescent="0.4">
      <c r="A10" s="17" t="s">
        <v>91</v>
      </c>
      <c r="B10" s="136"/>
      <c r="C10" s="136"/>
      <c r="D10" s="136"/>
      <c r="E10" s="111"/>
      <c r="F10" s="111"/>
      <c r="G10" s="111"/>
    </row>
    <row r="11" spans="1:7" ht="18.600000000000001" customHeight="1" x14ac:dyDescent="0.55000000000000004">
      <c r="A11" s="17" t="s">
        <v>90</v>
      </c>
      <c r="B11" s="183">
        <v>33838</v>
      </c>
      <c r="C11" s="183">
        <v>16666</v>
      </c>
      <c r="D11" s="183">
        <v>17172</v>
      </c>
      <c r="E11" s="110"/>
      <c r="F11" s="110"/>
      <c r="G11" s="109"/>
    </row>
    <row r="12" spans="1:7" ht="18.600000000000001" customHeight="1" x14ac:dyDescent="0.55000000000000004">
      <c r="A12" s="17" t="s">
        <v>89</v>
      </c>
      <c r="B12" s="183">
        <v>27146</v>
      </c>
      <c r="C12" s="183">
        <v>7023</v>
      </c>
      <c r="D12" s="183">
        <v>20123</v>
      </c>
      <c r="E12" s="110"/>
      <c r="F12" s="110"/>
      <c r="G12" s="109"/>
    </row>
    <row r="13" spans="1:7" ht="18.600000000000001" customHeight="1" x14ac:dyDescent="0.55000000000000004">
      <c r="A13" s="17" t="s">
        <v>88</v>
      </c>
      <c r="B13" s="183">
        <v>223515</v>
      </c>
      <c r="C13" s="183">
        <v>83250</v>
      </c>
      <c r="D13" s="183">
        <v>140265</v>
      </c>
      <c r="E13" s="110"/>
      <c r="F13" s="110"/>
      <c r="G13" s="109"/>
    </row>
    <row r="14" spans="1:7" ht="18.600000000000001" customHeight="1" x14ac:dyDescent="0.4">
      <c r="A14" s="17" t="s">
        <v>87</v>
      </c>
      <c r="B14" s="136"/>
      <c r="C14" s="136"/>
      <c r="D14" s="136"/>
      <c r="E14" s="111"/>
      <c r="F14" s="111"/>
      <c r="G14" s="111"/>
    </row>
    <row r="15" spans="1:7" ht="18.600000000000001" customHeight="1" x14ac:dyDescent="0.55000000000000004">
      <c r="A15" s="105" t="s">
        <v>86</v>
      </c>
      <c r="B15" s="183">
        <v>459368</v>
      </c>
      <c r="C15" s="183">
        <v>278332</v>
      </c>
      <c r="D15" s="183">
        <v>181036</v>
      </c>
      <c r="E15" s="110"/>
      <c r="F15" s="110"/>
      <c r="G15" s="109"/>
    </row>
    <row r="16" spans="1:7" ht="18.600000000000001" customHeight="1" x14ac:dyDescent="0.4">
      <c r="A16" s="17" t="s">
        <v>85</v>
      </c>
      <c r="B16" s="136"/>
      <c r="C16" s="136"/>
      <c r="D16" s="136"/>
      <c r="E16" s="111"/>
      <c r="F16" s="111"/>
      <c r="G16" s="111"/>
    </row>
    <row r="17" spans="1:9" ht="18.600000000000001" customHeight="1" x14ac:dyDescent="0.55000000000000004">
      <c r="A17" s="17" t="s">
        <v>84</v>
      </c>
      <c r="B17" s="183">
        <v>166574</v>
      </c>
      <c r="C17" s="183">
        <v>120297</v>
      </c>
      <c r="D17" s="183">
        <v>46277</v>
      </c>
      <c r="E17" s="110"/>
      <c r="F17" s="110"/>
      <c r="G17" s="109"/>
    </row>
    <row r="18" spans="1:9" ht="18.600000000000001" customHeight="1" x14ac:dyDescent="0.4">
      <c r="A18" s="17" t="s">
        <v>83</v>
      </c>
      <c r="B18" s="136"/>
      <c r="C18" s="136"/>
      <c r="D18" s="136"/>
      <c r="E18" s="111"/>
      <c r="F18" s="111"/>
      <c r="G18" s="111"/>
    </row>
    <row r="19" spans="1:9" ht="18.600000000000001" customHeight="1" x14ac:dyDescent="0.55000000000000004">
      <c r="A19" s="17" t="s">
        <v>82</v>
      </c>
      <c r="B19" s="183">
        <v>127397</v>
      </c>
      <c r="C19" s="183">
        <v>68060</v>
      </c>
      <c r="D19" s="183">
        <v>59337</v>
      </c>
      <c r="E19" s="110"/>
      <c r="F19" s="110"/>
      <c r="G19" s="109"/>
    </row>
    <row r="20" spans="1:9" ht="18.600000000000001" customHeight="1" x14ac:dyDescent="0.4">
      <c r="A20" s="17" t="s">
        <v>81</v>
      </c>
      <c r="B20" s="136"/>
      <c r="C20" s="136"/>
      <c r="D20" s="136"/>
      <c r="E20" s="111"/>
      <c r="F20" s="111"/>
      <c r="G20" s="111"/>
    </row>
    <row r="21" spans="1:9" ht="18.600000000000001" customHeight="1" x14ac:dyDescent="0.55000000000000004">
      <c r="A21" s="17" t="s">
        <v>80</v>
      </c>
      <c r="B21" s="183">
        <v>174357</v>
      </c>
      <c r="C21" s="183">
        <v>104429</v>
      </c>
      <c r="D21" s="183">
        <v>69928</v>
      </c>
      <c r="E21" s="110"/>
      <c r="F21" s="110"/>
      <c r="G21" s="109"/>
    </row>
    <row r="22" spans="1:9" ht="18.600000000000001" customHeight="1" x14ac:dyDescent="0.55000000000000004">
      <c r="A22" s="14" t="s">
        <v>79</v>
      </c>
      <c r="B22" s="15" t="s">
        <v>5</v>
      </c>
      <c r="C22" s="15" t="s">
        <v>110</v>
      </c>
      <c r="D22" s="15" t="s">
        <v>110</v>
      </c>
      <c r="E22" s="110"/>
      <c r="F22" s="110"/>
      <c r="G22" s="109"/>
    </row>
    <row r="23" spans="1:9" ht="21.75" customHeight="1" x14ac:dyDescent="0.5">
      <c r="B23" s="211" t="s">
        <v>20</v>
      </c>
      <c r="C23" s="211"/>
      <c r="D23" s="211"/>
    </row>
    <row r="24" spans="1:9" s="62" customFormat="1" ht="18" customHeight="1" x14ac:dyDescent="0.5">
      <c r="A24" s="23" t="s">
        <v>3</v>
      </c>
      <c r="B24" s="108">
        <f>B5/$B$5*100</f>
        <v>100</v>
      </c>
      <c r="C24" s="108">
        <f>C5/$C$5*100</f>
        <v>100</v>
      </c>
      <c r="D24" s="108">
        <f>D5/$D$5*100</f>
        <v>100</v>
      </c>
      <c r="E24" s="22"/>
      <c r="F24" s="99"/>
      <c r="G24" s="22"/>
      <c r="H24" s="22"/>
      <c r="I24" s="22"/>
    </row>
    <row r="25" spans="1:9" s="62" customFormat="1" ht="4.9000000000000004" customHeight="1" x14ac:dyDescent="0.5">
      <c r="A25" s="107"/>
      <c r="B25" s="106"/>
      <c r="C25" s="106"/>
      <c r="D25" s="106"/>
      <c r="E25" s="22"/>
    </row>
    <row r="26" spans="1:9" ht="19.149999999999999" customHeight="1" x14ac:dyDescent="0.5">
      <c r="A26" s="17" t="s">
        <v>94</v>
      </c>
      <c r="B26" s="81"/>
      <c r="C26" s="81"/>
      <c r="D26" s="81"/>
      <c r="E26" s="62"/>
      <c r="F26" s="62"/>
      <c r="G26" s="62"/>
      <c r="H26" s="62"/>
      <c r="I26" s="62"/>
    </row>
    <row r="27" spans="1:9" ht="19.149999999999999" customHeight="1" x14ac:dyDescent="0.55000000000000004">
      <c r="A27" s="17" t="s">
        <v>93</v>
      </c>
      <c r="B27" s="102">
        <f>B8*100/$B$5</f>
        <v>2.1051522105906169</v>
      </c>
      <c r="C27" s="102">
        <f>C8*100/$C$5</f>
        <v>2.831893450531799</v>
      </c>
      <c r="D27" s="102">
        <f>D8*100/$D$5-0.03</f>
        <v>1.180559830284764</v>
      </c>
      <c r="E27" s="62"/>
      <c r="F27" s="101"/>
      <c r="G27" s="101"/>
      <c r="H27" s="101"/>
    </row>
    <row r="28" spans="1:9" ht="19.149999999999999" customHeight="1" x14ac:dyDescent="0.55000000000000004">
      <c r="A28" s="17" t="s">
        <v>92</v>
      </c>
      <c r="B28" s="102">
        <f>B9*100/$B$5+0.03</f>
        <v>4.6655200871511324</v>
      </c>
      <c r="C28" s="102">
        <f>C9*100/$C$5</f>
        <v>2.6242770375410633</v>
      </c>
      <c r="D28" s="102">
        <f>D9*100/$D$5</f>
        <v>7.1112880885237963</v>
      </c>
      <c r="F28" s="101"/>
      <c r="G28" s="101"/>
      <c r="H28" s="101"/>
    </row>
    <row r="29" spans="1:9" ht="19.149999999999999" customHeight="1" x14ac:dyDescent="0.25">
      <c r="A29" s="17" t="s">
        <v>91</v>
      </c>
      <c r="B29" s="102"/>
      <c r="C29" s="104"/>
      <c r="D29" s="104"/>
      <c r="F29" s="103"/>
      <c r="G29" s="103"/>
      <c r="H29" s="103"/>
    </row>
    <row r="30" spans="1:9" ht="19.149999999999999" customHeight="1" x14ac:dyDescent="0.55000000000000004">
      <c r="A30" s="17" t="s">
        <v>90</v>
      </c>
      <c r="B30" s="102">
        <f>B11*100/$B$5</f>
        <v>2.6033015569186597</v>
      </c>
      <c r="C30" s="102">
        <f>C11*100/$C$5</f>
        <v>2.3237979441931542</v>
      </c>
      <c r="D30" s="102">
        <f>D11*100/$D$5</f>
        <v>2.9473604715227513</v>
      </c>
      <c r="F30" s="101"/>
      <c r="G30" s="101"/>
      <c r="H30" s="101"/>
    </row>
    <row r="31" spans="1:9" ht="19.149999999999999" customHeight="1" x14ac:dyDescent="0.55000000000000004">
      <c r="A31" s="17" t="s">
        <v>89</v>
      </c>
      <c r="B31" s="102">
        <f>B12*100/$B$5</f>
        <v>2.0884574757407037</v>
      </c>
      <c r="C31" s="102">
        <f>C12*100/$C$5</f>
        <v>0.97924114737000623</v>
      </c>
      <c r="D31" s="102">
        <f>D12*100/$D$5</f>
        <v>3.4538629611258052</v>
      </c>
      <c r="F31" s="101"/>
      <c r="G31" s="101"/>
      <c r="H31" s="101"/>
    </row>
    <row r="32" spans="1:9" ht="19.149999999999999" customHeight="1" x14ac:dyDescent="0.55000000000000004">
      <c r="A32" s="17" t="s">
        <v>88</v>
      </c>
      <c r="B32" s="102">
        <f>B13*100/$B$5</f>
        <v>17.195961566720083</v>
      </c>
      <c r="C32" s="102">
        <f>C13*100/$C$5</f>
        <v>11.607835044646592</v>
      </c>
      <c r="D32" s="102">
        <f>D13*100/$D$5</f>
        <v>24.07474473201367</v>
      </c>
      <c r="F32" s="101"/>
      <c r="G32" s="101"/>
      <c r="H32" s="101"/>
    </row>
    <row r="33" spans="1:8" ht="19.149999999999999" customHeight="1" x14ac:dyDescent="0.25">
      <c r="A33" s="17" t="s">
        <v>87</v>
      </c>
      <c r="B33" s="104"/>
      <c r="C33" s="104"/>
      <c r="D33" s="104"/>
      <c r="F33" s="103"/>
      <c r="G33" s="103"/>
      <c r="H33" s="103"/>
    </row>
    <row r="34" spans="1:8" ht="19.149999999999999" customHeight="1" x14ac:dyDescent="0.55000000000000004">
      <c r="A34" s="105" t="s">
        <v>86</v>
      </c>
      <c r="B34" s="102">
        <f>B15*100/$B$5</f>
        <v>35.341138057763786</v>
      </c>
      <c r="C34" s="102">
        <f>C15*100/$C$5</f>
        <v>38.80879211587478</v>
      </c>
      <c r="D34" s="102">
        <f>D15*100/$D$5</f>
        <v>31.07258038216823</v>
      </c>
      <c r="F34" s="101"/>
      <c r="G34" s="101"/>
      <c r="H34" s="101"/>
    </row>
    <row r="35" spans="1:8" ht="19.149999999999999" customHeight="1" x14ac:dyDescent="0.25">
      <c r="A35" s="17" t="s">
        <v>85</v>
      </c>
      <c r="B35" s="104"/>
      <c r="C35" s="104"/>
      <c r="D35" s="104"/>
      <c r="F35" s="103"/>
      <c r="G35" s="103"/>
      <c r="H35" s="103"/>
    </row>
    <row r="36" spans="1:8" ht="19.149999999999999" customHeight="1" x14ac:dyDescent="0.55000000000000004">
      <c r="A36" s="17" t="s">
        <v>84</v>
      </c>
      <c r="B36" s="102">
        <f>B17*100/$B$5</f>
        <v>12.815247755250571</v>
      </c>
      <c r="C36" s="102">
        <f>C17*100/$C$5+0.03</f>
        <v>16.803426214604819</v>
      </c>
      <c r="D36" s="102">
        <f>D17*100/$D$5</f>
        <v>7.9428721488853</v>
      </c>
      <c r="F36" s="101"/>
      <c r="G36" s="101"/>
      <c r="H36" s="101"/>
    </row>
    <row r="37" spans="1:8" ht="19.149999999999999" customHeight="1" x14ac:dyDescent="0.25">
      <c r="A37" s="17" t="s">
        <v>83</v>
      </c>
      <c r="B37" s="104"/>
      <c r="C37" s="104"/>
      <c r="D37" s="102"/>
      <c r="F37" s="103"/>
      <c r="G37" s="103"/>
      <c r="H37" s="103"/>
    </row>
    <row r="38" spans="1:8" ht="19.149999999999999" customHeight="1" x14ac:dyDescent="0.55000000000000004">
      <c r="A38" s="17" t="s">
        <v>82</v>
      </c>
      <c r="B38" s="102">
        <f>B19*100/$B$5</f>
        <v>9.801194173614471</v>
      </c>
      <c r="C38" s="102">
        <f>C19*100/$C$5</f>
        <v>9.4898408785423065</v>
      </c>
      <c r="D38" s="102">
        <f>D19*100/$D$5</f>
        <v>10.184458903956761</v>
      </c>
      <c r="F38" s="101"/>
      <c r="G38" s="101"/>
      <c r="H38" s="101"/>
    </row>
    <row r="39" spans="1:8" ht="19.149999999999999" customHeight="1" x14ac:dyDescent="0.25">
      <c r="A39" s="17" t="s">
        <v>81</v>
      </c>
      <c r="B39" s="104"/>
      <c r="C39" s="104"/>
      <c r="D39" s="104"/>
      <c r="F39" s="103"/>
      <c r="G39" s="103"/>
      <c r="H39" s="103"/>
    </row>
    <row r="40" spans="1:8" ht="19.149999999999999" customHeight="1" x14ac:dyDescent="0.55000000000000004">
      <c r="A40" s="17" t="s">
        <v>80</v>
      </c>
      <c r="B40" s="102">
        <f>B21*100/$B$5</f>
        <v>13.414027116249978</v>
      </c>
      <c r="C40" s="102">
        <f>C21*100/$C$5</f>
        <v>14.560896166695484</v>
      </c>
      <c r="D40" s="102">
        <f>D21*100/$D$5</f>
        <v>12.002272481518924</v>
      </c>
      <c r="F40" s="101"/>
      <c r="G40" s="101"/>
      <c r="H40" s="101"/>
    </row>
    <row r="41" spans="1:8" ht="19.149999999999999" customHeight="1" x14ac:dyDescent="0.55000000000000004">
      <c r="A41" s="14" t="s">
        <v>79</v>
      </c>
      <c r="B41" s="97" t="s">
        <v>5</v>
      </c>
      <c r="C41" s="116" t="s">
        <v>5</v>
      </c>
      <c r="D41" s="116" t="s">
        <v>5</v>
      </c>
      <c r="F41" s="101"/>
      <c r="G41" s="101"/>
      <c r="H41" s="101"/>
    </row>
    <row r="42" spans="1:8" ht="9" customHeight="1" x14ac:dyDescent="0.55000000000000004">
      <c r="A42" s="83"/>
      <c r="B42" s="83"/>
      <c r="C42" s="83"/>
      <c r="D42" s="83"/>
      <c r="F42" s="101"/>
      <c r="G42" s="101"/>
      <c r="H42" s="101"/>
    </row>
    <row r="43" spans="1:8" ht="6" customHeight="1" x14ac:dyDescent="0.5"/>
    <row r="44" spans="1:8" ht="12.75" customHeight="1" x14ac:dyDescent="0.5"/>
    <row r="45" spans="1:8" ht="12.75" customHeight="1" x14ac:dyDescent="0.5"/>
    <row r="46" spans="1:8" ht="12.75" customHeight="1" x14ac:dyDescent="0.5"/>
    <row r="47" spans="1:8" ht="12.75" customHeight="1" x14ac:dyDescent="0.5"/>
    <row r="48" spans="1:8" ht="12.75" customHeight="1" x14ac:dyDescent="0.5"/>
    <row r="49" ht="12.75" customHeight="1" x14ac:dyDescent="0.5"/>
    <row r="50" ht="12.75" customHeight="1" x14ac:dyDescent="0.5"/>
    <row r="51" ht="12.75" customHeight="1" x14ac:dyDescent="0.5"/>
    <row r="52" ht="12.75" customHeight="1" x14ac:dyDescent="0.5"/>
    <row r="53" ht="12.75" customHeight="1" x14ac:dyDescent="0.5"/>
    <row r="54" ht="12.75" customHeight="1" x14ac:dyDescent="0.5"/>
    <row r="55" ht="12.75" customHeight="1" x14ac:dyDescent="0.5"/>
    <row r="56" ht="12.75" customHeight="1" x14ac:dyDescent="0.5"/>
    <row r="57" ht="12.75" customHeight="1" x14ac:dyDescent="0.5"/>
  </sheetData>
  <mergeCells count="2">
    <mergeCell ref="B4:D4"/>
    <mergeCell ref="B23:D23"/>
  </mergeCells>
  <pageMargins left="0.70866141732283472" right="0.11811023622047245" top="0.74803149606299213" bottom="0.15748031496062992" header="0.31496062992125984" footer="0.31496062992125984"/>
  <pageSetup paperSize="9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5"/>
  <sheetViews>
    <sheetView zoomScale="80" zoomScaleNormal="80" workbookViewId="0">
      <selection activeCell="A11" sqref="A11"/>
    </sheetView>
  </sheetViews>
  <sheetFormatPr defaultColWidth="9.140625" defaultRowHeight="14.25" customHeight="1" x14ac:dyDescent="0.5"/>
  <cols>
    <col min="1" max="1" width="83.28515625" style="22" customWidth="1"/>
    <col min="2" max="2" width="12" style="22" customWidth="1"/>
    <col min="3" max="3" width="12.5703125" style="22" customWidth="1"/>
    <col min="4" max="4" width="11.85546875" style="56" customWidth="1"/>
    <col min="5" max="5" width="15.42578125" style="22" customWidth="1"/>
    <col min="6" max="6" width="14.28515625" style="22" customWidth="1"/>
    <col min="7" max="7" width="14.28515625" style="99" customWidth="1"/>
    <col min="8" max="8" width="14.28515625" style="22" customWidth="1"/>
    <col min="9" max="16384" width="9.140625" style="22"/>
  </cols>
  <sheetData>
    <row r="1" spans="1:9" s="95" customFormat="1" ht="51" customHeight="1" x14ac:dyDescent="0.55000000000000004">
      <c r="A1" s="96" t="s">
        <v>78</v>
      </c>
      <c r="B1" s="22"/>
      <c r="C1" s="22"/>
      <c r="D1" s="56"/>
      <c r="G1" s="194"/>
    </row>
    <row r="2" spans="1:9" s="62" customFormat="1" ht="4.5" customHeight="1" x14ac:dyDescent="0.5">
      <c r="B2" s="22"/>
      <c r="C2" s="22"/>
      <c r="D2" s="56"/>
      <c r="G2" s="64"/>
    </row>
    <row r="3" spans="1:9" s="62" customFormat="1" ht="23.25" customHeight="1" x14ac:dyDescent="0.5">
      <c r="A3" s="25" t="s">
        <v>77</v>
      </c>
      <c r="B3" s="94" t="s">
        <v>0</v>
      </c>
      <c r="C3" s="94" t="s">
        <v>26</v>
      </c>
      <c r="D3" s="93" t="s">
        <v>25</v>
      </c>
      <c r="G3" s="64"/>
    </row>
    <row r="4" spans="1:9" s="62" customFormat="1" ht="21.75" customHeight="1" x14ac:dyDescent="0.5">
      <c r="A4" s="20"/>
      <c r="B4" s="210" t="s">
        <v>24</v>
      </c>
      <c r="C4" s="210"/>
      <c r="D4" s="210"/>
      <c r="G4" s="64"/>
    </row>
    <row r="5" spans="1:9" s="62" customFormat="1" ht="20.25" customHeight="1" x14ac:dyDescent="0.55000000000000004">
      <c r="A5" s="23" t="s">
        <v>3</v>
      </c>
      <c r="B5" s="169">
        <v>1299811</v>
      </c>
      <c r="C5" s="169">
        <v>717188</v>
      </c>
      <c r="D5" s="169">
        <v>582623</v>
      </c>
      <c r="E5" s="172"/>
      <c r="F5" s="178"/>
      <c r="G5" s="195"/>
      <c r="H5" s="178"/>
    </row>
    <row r="6" spans="1:9" s="62" customFormat="1" ht="8.25" customHeight="1" x14ac:dyDescent="0.25">
      <c r="A6" s="23"/>
      <c r="B6" s="170"/>
      <c r="C6" s="170"/>
      <c r="D6" s="170"/>
      <c r="E6" s="172"/>
      <c r="F6" s="178"/>
      <c r="G6" s="195"/>
      <c r="H6" s="178"/>
    </row>
    <row r="7" spans="1:9" ht="16.5" customHeight="1" x14ac:dyDescent="0.55000000000000004">
      <c r="A7" s="89" t="s">
        <v>76</v>
      </c>
      <c r="B7" s="169">
        <v>521593</v>
      </c>
      <c r="C7" s="169">
        <v>315360</v>
      </c>
      <c r="D7" s="169">
        <v>206233</v>
      </c>
      <c r="E7" s="172"/>
      <c r="F7" s="178"/>
      <c r="G7" s="195"/>
      <c r="H7" s="178"/>
      <c r="I7" s="62"/>
    </row>
    <row r="8" spans="1:9" ht="16.5" customHeight="1" x14ac:dyDescent="0.55000000000000004">
      <c r="A8" s="89" t="s">
        <v>74</v>
      </c>
      <c r="B8" s="169" t="s">
        <v>5</v>
      </c>
      <c r="C8" s="169" t="s">
        <v>5</v>
      </c>
      <c r="D8" s="169" t="s">
        <v>5</v>
      </c>
      <c r="E8" s="172"/>
      <c r="F8" s="179"/>
      <c r="G8" s="196"/>
      <c r="H8" s="179"/>
    </row>
    <row r="9" spans="1:9" ht="16.5" customHeight="1" x14ac:dyDescent="0.55000000000000004">
      <c r="A9" s="89" t="s">
        <v>73</v>
      </c>
      <c r="B9" s="169">
        <v>237044</v>
      </c>
      <c r="C9" s="169">
        <v>109827</v>
      </c>
      <c r="D9" s="169">
        <v>127217</v>
      </c>
      <c r="E9" s="172"/>
      <c r="F9" s="179"/>
      <c r="G9" s="196"/>
      <c r="H9" s="179"/>
    </row>
    <row r="10" spans="1:9" ht="16.5" customHeight="1" x14ac:dyDescent="0.55000000000000004">
      <c r="A10" s="89" t="s">
        <v>72</v>
      </c>
      <c r="B10" s="169">
        <v>1818</v>
      </c>
      <c r="C10" s="169">
        <v>1637</v>
      </c>
      <c r="D10" s="169">
        <v>181</v>
      </c>
      <c r="E10" s="172"/>
      <c r="F10" s="179"/>
      <c r="G10" s="196"/>
      <c r="H10" s="179"/>
    </row>
    <row r="11" spans="1:9" ht="16.5" customHeight="1" x14ac:dyDescent="0.55000000000000004">
      <c r="A11" s="89" t="s">
        <v>71</v>
      </c>
      <c r="B11" s="169">
        <v>4565</v>
      </c>
      <c r="C11" s="169">
        <v>2173</v>
      </c>
      <c r="D11" s="169">
        <v>2392</v>
      </c>
      <c r="E11" s="172"/>
      <c r="F11" s="179"/>
      <c r="G11" s="196"/>
      <c r="H11" s="179"/>
    </row>
    <row r="12" spans="1:9" ht="16.5" customHeight="1" x14ac:dyDescent="0.55000000000000004">
      <c r="A12" s="89" t="s">
        <v>70</v>
      </c>
      <c r="B12" s="169">
        <v>75980</v>
      </c>
      <c r="C12" s="169">
        <v>64174</v>
      </c>
      <c r="D12" s="169">
        <v>11806</v>
      </c>
      <c r="E12" s="172"/>
      <c r="F12" s="179"/>
      <c r="G12" s="196"/>
      <c r="H12" s="179"/>
    </row>
    <row r="13" spans="1:9" ht="16.5" customHeight="1" x14ac:dyDescent="0.55000000000000004">
      <c r="A13" s="89" t="s">
        <v>69</v>
      </c>
      <c r="B13" s="169">
        <v>199458</v>
      </c>
      <c r="C13" s="169">
        <v>106503</v>
      </c>
      <c r="D13" s="169">
        <v>92955</v>
      </c>
      <c r="E13" s="172"/>
      <c r="F13" s="179"/>
      <c r="G13" s="196"/>
      <c r="H13" s="179"/>
    </row>
    <row r="14" spans="1:9" ht="16.5" customHeight="1" x14ac:dyDescent="0.55000000000000004">
      <c r="A14" s="89" t="s">
        <v>68</v>
      </c>
      <c r="B14" s="169">
        <v>18902</v>
      </c>
      <c r="C14" s="169">
        <v>18154</v>
      </c>
      <c r="D14" s="169">
        <v>748</v>
      </c>
      <c r="E14" s="172"/>
      <c r="F14" s="179"/>
      <c r="G14" s="196"/>
      <c r="H14" s="179"/>
    </row>
    <row r="15" spans="1:9" s="84" customFormat="1" ht="16.5" customHeight="1" x14ac:dyDescent="0.55000000000000004">
      <c r="A15" s="88" t="s">
        <v>67</v>
      </c>
      <c r="B15" s="169">
        <v>74960</v>
      </c>
      <c r="C15" s="169">
        <v>27084</v>
      </c>
      <c r="D15" s="169">
        <v>47876</v>
      </c>
      <c r="E15" s="172"/>
      <c r="F15" s="179"/>
      <c r="G15" s="196"/>
      <c r="H15" s="179"/>
      <c r="I15" s="22"/>
    </row>
    <row r="16" spans="1:9" ht="16.5" customHeight="1" x14ac:dyDescent="0.55000000000000004">
      <c r="A16" s="85" t="s">
        <v>66</v>
      </c>
      <c r="B16" s="169">
        <v>5041</v>
      </c>
      <c r="C16" s="169">
        <v>2947</v>
      </c>
      <c r="D16" s="169">
        <v>2094</v>
      </c>
      <c r="E16" s="172"/>
      <c r="F16" s="180"/>
      <c r="G16" s="197"/>
      <c r="H16" s="180"/>
      <c r="I16" s="84"/>
    </row>
    <row r="17" spans="1:9" ht="16.5" customHeight="1" x14ac:dyDescent="0.55000000000000004">
      <c r="A17" s="85" t="s">
        <v>65</v>
      </c>
      <c r="B17" s="169">
        <v>8828</v>
      </c>
      <c r="C17" s="169">
        <v>3093</v>
      </c>
      <c r="D17" s="169">
        <v>5735</v>
      </c>
      <c r="E17" s="172"/>
      <c r="F17" s="179"/>
      <c r="G17" s="196"/>
      <c r="H17" s="179"/>
    </row>
    <row r="18" spans="1:9" ht="16.5" customHeight="1" x14ac:dyDescent="0.55000000000000004">
      <c r="A18" s="85" t="s">
        <v>64</v>
      </c>
      <c r="B18" s="169">
        <v>590</v>
      </c>
      <c r="C18" s="169">
        <v>590</v>
      </c>
      <c r="D18" s="169" t="s">
        <v>5</v>
      </c>
      <c r="E18" s="172"/>
      <c r="F18" s="179"/>
      <c r="G18" s="196"/>
      <c r="H18" s="179"/>
    </row>
    <row r="19" spans="1:9" ht="16.5" customHeight="1" x14ac:dyDescent="0.55000000000000004">
      <c r="A19" s="87" t="s">
        <v>63</v>
      </c>
      <c r="B19" s="169">
        <v>5909</v>
      </c>
      <c r="C19" s="169">
        <v>3453</v>
      </c>
      <c r="D19" s="169">
        <v>2456</v>
      </c>
      <c r="E19" s="172"/>
      <c r="F19" s="179"/>
      <c r="G19" s="196"/>
      <c r="H19" s="179"/>
    </row>
    <row r="20" spans="1:9" ht="16.5" customHeight="1" x14ac:dyDescent="0.55000000000000004">
      <c r="A20" s="87" t="s">
        <v>62</v>
      </c>
      <c r="B20" s="169">
        <v>3962</v>
      </c>
      <c r="C20" s="169">
        <v>2223</v>
      </c>
      <c r="D20" s="169">
        <v>1739</v>
      </c>
      <c r="E20" s="172"/>
      <c r="F20" s="179"/>
      <c r="G20" s="196"/>
      <c r="H20" s="179"/>
    </row>
    <row r="21" spans="1:9" ht="16.5" customHeight="1" x14ac:dyDescent="0.55000000000000004">
      <c r="A21" s="87" t="s">
        <v>61</v>
      </c>
      <c r="B21" s="169">
        <v>41723</v>
      </c>
      <c r="C21" s="169">
        <v>24966</v>
      </c>
      <c r="D21" s="169">
        <v>16757</v>
      </c>
      <c r="E21" s="172"/>
      <c r="F21" s="179"/>
      <c r="G21" s="196"/>
      <c r="H21" s="179"/>
    </row>
    <row r="22" spans="1:9" ht="16.5" customHeight="1" x14ac:dyDescent="0.55000000000000004">
      <c r="A22" s="87" t="s">
        <v>60</v>
      </c>
      <c r="B22" s="169">
        <v>36903</v>
      </c>
      <c r="C22" s="169">
        <v>14896</v>
      </c>
      <c r="D22" s="169">
        <v>22007</v>
      </c>
      <c r="E22" s="172"/>
      <c r="F22" s="179"/>
      <c r="G22" s="196"/>
      <c r="H22" s="179"/>
    </row>
    <row r="23" spans="1:9" ht="16.5" customHeight="1" x14ac:dyDescent="0.55000000000000004">
      <c r="A23" s="87" t="s">
        <v>59</v>
      </c>
      <c r="B23" s="169">
        <v>22511</v>
      </c>
      <c r="C23" s="169">
        <v>3280</v>
      </c>
      <c r="D23" s="169">
        <v>19231</v>
      </c>
      <c r="E23" s="172"/>
      <c r="F23" s="179"/>
      <c r="G23" s="196"/>
      <c r="H23" s="179"/>
    </row>
    <row r="24" spans="1:9" ht="21" customHeight="1" x14ac:dyDescent="0.55000000000000004">
      <c r="A24" s="87" t="s">
        <v>58</v>
      </c>
      <c r="B24" s="169">
        <v>11164</v>
      </c>
      <c r="C24" s="169">
        <v>6659</v>
      </c>
      <c r="D24" s="169">
        <v>4505</v>
      </c>
      <c r="E24" s="172"/>
      <c r="F24" s="179"/>
      <c r="G24" s="196"/>
      <c r="H24" s="179"/>
    </row>
    <row r="25" spans="1:9" ht="16.5" customHeight="1" x14ac:dyDescent="0.55000000000000004">
      <c r="A25" s="87" t="s">
        <v>57</v>
      </c>
      <c r="B25" s="169">
        <v>22355</v>
      </c>
      <c r="C25" s="169">
        <v>7930</v>
      </c>
      <c r="D25" s="169">
        <v>14425</v>
      </c>
      <c r="E25" s="172"/>
      <c r="F25" s="179"/>
      <c r="G25" s="196"/>
      <c r="H25" s="179"/>
    </row>
    <row r="26" spans="1:9" ht="16.5" customHeight="1" x14ac:dyDescent="0.55000000000000004">
      <c r="A26" s="85" t="s">
        <v>56</v>
      </c>
      <c r="B26" s="169">
        <v>6505</v>
      </c>
      <c r="C26" s="169">
        <v>2239</v>
      </c>
      <c r="D26" s="169">
        <v>4266</v>
      </c>
      <c r="E26" s="172"/>
      <c r="F26" s="179"/>
      <c r="G26" s="196"/>
      <c r="H26" s="179"/>
    </row>
    <row r="27" spans="1:9" ht="16.5" customHeight="1" x14ac:dyDescent="0.55000000000000004">
      <c r="A27" s="87" t="s">
        <v>55</v>
      </c>
      <c r="B27" s="169" t="s">
        <v>5</v>
      </c>
      <c r="C27" s="169" t="s">
        <v>5</v>
      </c>
      <c r="D27" s="169" t="s">
        <v>5</v>
      </c>
      <c r="E27" s="172"/>
      <c r="F27" s="179"/>
      <c r="G27" s="196"/>
      <c r="H27" s="179"/>
    </row>
    <row r="28" spans="1:9" s="62" customFormat="1" ht="16.5" customHeight="1" x14ac:dyDescent="0.55000000000000004">
      <c r="A28" s="87" t="s">
        <v>54</v>
      </c>
      <c r="B28" s="169" t="s">
        <v>5</v>
      </c>
      <c r="C28" s="169" t="s">
        <v>5</v>
      </c>
      <c r="D28" s="169" t="s">
        <v>5</v>
      </c>
      <c r="E28" s="172"/>
      <c r="F28" s="178"/>
      <c r="G28" s="195"/>
      <c r="H28" s="178"/>
      <c r="I28" s="22"/>
    </row>
    <row r="29" spans="1:9" s="62" customFormat="1" ht="25.9" customHeight="1" x14ac:dyDescent="0.5">
      <c r="A29" s="92"/>
      <c r="B29" s="91"/>
      <c r="C29" s="91" t="s">
        <v>20</v>
      </c>
      <c r="D29" s="91"/>
      <c r="E29" s="22"/>
      <c r="G29" s="64"/>
    </row>
    <row r="30" spans="1:9" ht="18" customHeight="1" x14ac:dyDescent="0.5">
      <c r="A30" s="20" t="s">
        <v>3</v>
      </c>
      <c r="B30" s="90">
        <v>100</v>
      </c>
      <c r="C30" s="90">
        <v>100</v>
      </c>
      <c r="D30" s="90">
        <v>100</v>
      </c>
      <c r="F30" s="99"/>
      <c r="H30" s="99"/>
      <c r="I30" s="62"/>
    </row>
    <row r="31" spans="1:9" ht="16.5" customHeight="1" x14ac:dyDescent="0.55000000000000004">
      <c r="A31" s="89" t="s">
        <v>75</v>
      </c>
      <c r="B31" s="86">
        <f t="shared" ref="B31:B41" si="0">B7*100/$B$5</f>
        <v>40.128372509541769</v>
      </c>
      <c r="C31" s="86">
        <f t="shared" ref="C31:C37" si="1">C7*100/$C$5</f>
        <v>43.971734050207196</v>
      </c>
      <c r="D31" s="86">
        <f>D7*100/$D$5</f>
        <v>35.397332408778922</v>
      </c>
      <c r="F31" s="15"/>
      <c r="G31" s="54"/>
      <c r="H31" s="15"/>
    </row>
    <row r="32" spans="1:9" ht="16.5" customHeight="1" x14ac:dyDescent="0.55000000000000004">
      <c r="A32" s="89" t="s">
        <v>74</v>
      </c>
      <c r="B32" s="193" t="s">
        <v>5</v>
      </c>
      <c r="C32" s="193" t="s">
        <v>5</v>
      </c>
      <c r="D32" s="193" t="s">
        <v>5</v>
      </c>
      <c r="F32" s="15"/>
      <c r="G32" s="54"/>
      <c r="H32" s="15"/>
    </row>
    <row r="33" spans="1:9" ht="16.5" customHeight="1" x14ac:dyDescent="0.55000000000000004">
      <c r="A33" s="89" t="s">
        <v>73</v>
      </c>
      <c r="B33" s="86">
        <f t="shared" si="0"/>
        <v>18.236805197063266</v>
      </c>
      <c r="C33" s="86">
        <f t="shared" si="1"/>
        <v>15.313557951332147</v>
      </c>
      <c r="D33" s="86">
        <f>D9*100/$D$5</f>
        <v>21.835217627865703</v>
      </c>
      <c r="F33" s="15"/>
      <c r="G33" s="54"/>
      <c r="H33" s="15"/>
    </row>
    <row r="34" spans="1:9" ht="16.5" customHeight="1" x14ac:dyDescent="0.55000000000000004">
      <c r="A34" s="89" t="s">
        <v>72</v>
      </c>
      <c r="B34" s="86">
        <f t="shared" si="0"/>
        <v>0.13986648828175788</v>
      </c>
      <c r="C34" s="86">
        <f t="shared" si="1"/>
        <v>0.22825256418121886</v>
      </c>
      <c r="D34" s="86" t="s">
        <v>5</v>
      </c>
      <c r="F34" s="15"/>
      <c r="G34" s="54"/>
      <c r="H34" s="15"/>
    </row>
    <row r="35" spans="1:9" ht="16.5" customHeight="1" x14ac:dyDescent="0.55000000000000004">
      <c r="A35" s="89" t="s">
        <v>71</v>
      </c>
      <c r="B35" s="86">
        <f t="shared" si="0"/>
        <v>0.35120490594401804</v>
      </c>
      <c r="C35" s="86">
        <f t="shared" si="1"/>
        <v>0.30298889551972424</v>
      </c>
      <c r="D35" s="86">
        <f t="shared" ref="D35:D50" si="2">D11*100/$D$5</f>
        <v>0.41055708408353259</v>
      </c>
      <c r="F35" s="15"/>
      <c r="G35" s="54"/>
      <c r="H35" s="15"/>
    </row>
    <row r="36" spans="1:9" ht="16.5" customHeight="1" x14ac:dyDescent="0.55000000000000004">
      <c r="A36" s="89" t="s">
        <v>70</v>
      </c>
      <c r="B36" s="86">
        <f t="shared" si="0"/>
        <v>5.8454652253289128</v>
      </c>
      <c r="C36" s="86">
        <f t="shared" si="1"/>
        <v>8.9480024763381429</v>
      </c>
      <c r="D36" s="86">
        <f t="shared" si="2"/>
        <v>2.0263532335661312</v>
      </c>
      <c r="F36" s="15"/>
      <c r="G36" s="54"/>
      <c r="H36" s="15"/>
    </row>
    <row r="37" spans="1:9" ht="16.5" customHeight="1" x14ac:dyDescent="0.55000000000000004">
      <c r="A37" s="89" t="s">
        <v>69</v>
      </c>
      <c r="B37" s="86">
        <f t="shared" si="0"/>
        <v>15.3451540262392</v>
      </c>
      <c r="C37" s="86">
        <f t="shared" si="1"/>
        <v>14.850081150270222</v>
      </c>
      <c r="D37" s="86">
        <f t="shared" si="2"/>
        <v>15.954570966130756</v>
      </c>
      <c r="E37" s="84"/>
      <c r="F37" s="15"/>
      <c r="G37" s="54"/>
      <c r="H37" s="15"/>
    </row>
    <row r="38" spans="1:9" s="84" customFormat="1" ht="16.5" customHeight="1" x14ac:dyDescent="0.55000000000000004">
      <c r="A38" s="88" t="s">
        <v>68</v>
      </c>
      <c r="B38" s="86">
        <f t="shared" si="0"/>
        <v>1.4542114199679799</v>
      </c>
      <c r="C38" s="86">
        <f>C14*100/$C$5</f>
        <v>2.5312749237299008</v>
      </c>
      <c r="D38" s="86">
        <f t="shared" si="2"/>
        <v>0.12838490756458293</v>
      </c>
      <c r="E38" s="22"/>
      <c r="F38" s="15"/>
      <c r="G38" s="54"/>
      <c r="H38" s="15"/>
      <c r="I38" s="22"/>
    </row>
    <row r="39" spans="1:9" ht="16.5" customHeight="1" x14ac:dyDescent="0.55000000000000004">
      <c r="A39" s="85" t="s">
        <v>67</v>
      </c>
      <c r="B39" s="86">
        <f t="shared" si="0"/>
        <v>5.7669922781081251</v>
      </c>
      <c r="C39" s="86">
        <f t="shared" ref="C39:C50" si="3">C15*100/$C$5</f>
        <v>3.776415667858358</v>
      </c>
      <c r="D39" s="86">
        <f t="shared" si="2"/>
        <v>8.2173206344411387</v>
      </c>
      <c r="F39" s="15"/>
      <c r="G39" s="54"/>
      <c r="H39" s="15"/>
      <c r="I39" s="84"/>
    </row>
    <row r="40" spans="1:9" ht="16.5" customHeight="1" x14ac:dyDescent="0.55000000000000004">
      <c r="A40" s="85" t="s">
        <v>66</v>
      </c>
      <c r="B40" s="86">
        <f t="shared" si="0"/>
        <v>0.38782561464705251</v>
      </c>
      <c r="C40" s="86">
        <f t="shared" si="3"/>
        <v>0.41091038890778986</v>
      </c>
      <c r="D40" s="86">
        <f t="shared" si="2"/>
        <v>0.35940908615004902</v>
      </c>
      <c r="F40" s="15"/>
      <c r="G40" s="54"/>
      <c r="H40" s="15"/>
    </row>
    <row r="41" spans="1:9" ht="16.5" customHeight="1" x14ac:dyDescent="0.55000000000000004">
      <c r="A41" s="85" t="s">
        <v>65</v>
      </c>
      <c r="B41" s="86">
        <f t="shared" si="0"/>
        <v>0.67917566476972424</v>
      </c>
      <c r="C41" s="86">
        <f t="shared" si="3"/>
        <v>0.43126767319029319</v>
      </c>
      <c r="D41" s="86">
        <f t="shared" si="2"/>
        <v>0.98434150385412178</v>
      </c>
      <c r="F41" s="15"/>
      <c r="G41" s="54"/>
      <c r="H41" s="15"/>
    </row>
    <row r="42" spans="1:9" ht="16.5" customHeight="1" x14ac:dyDescent="0.55000000000000004">
      <c r="A42" s="87" t="s">
        <v>64</v>
      </c>
      <c r="B42" s="86">
        <f>B18*100/$B$5+0.03</f>
        <v>7.5391214568887324E-2</v>
      </c>
      <c r="C42" s="86">
        <f t="shared" si="3"/>
        <v>8.2265737853951817E-2</v>
      </c>
      <c r="D42" s="193" t="s">
        <v>5</v>
      </c>
      <c r="F42" s="15"/>
      <c r="G42" s="54"/>
      <c r="H42" s="15"/>
    </row>
    <row r="43" spans="1:9" ht="16.5" customHeight="1" x14ac:dyDescent="0.55000000000000004">
      <c r="A43" s="87" t="s">
        <v>63</v>
      </c>
      <c r="B43" s="86">
        <f t="shared" ref="B43:B48" si="4">B19*100/$B$5</f>
        <v>0.45460455404670369</v>
      </c>
      <c r="C43" s="86">
        <f t="shared" si="3"/>
        <v>0.48146371662660281</v>
      </c>
      <c r="D43" s="86">
        <f t="shared" si="2"/>
        <v>0.42154188900884448</v>
      </c>
      <c r="F43" s="15"/>
      <c r="G43" s="54"/>
      <c r="H43" s="15"/>
    </row>
    <row r="44" spans="1:9" ht="16.5" customHeight="1" x14ac:dyDescent="0.55000000000000004">
      <c r="A44" s="87" t="s">
        <v>62</v>
      </c>
      <c r="B44" s="86">
        <f t="shared" si="4"/>
        <v>0.30481354596937554</v>
      </c>
      <c r="C44" s="86">
        <f t="shared" si="3"/>
        <v>0.3099605682192117</v>
      </c>
      <c r="D44" s="86">
        <f t="shared" si="2"/>
        <v>0.29847774632995949</v>
      </c>
      <c r="F44" s="15"/>
      <c r="G44" s="54"/>
      <c r="H44" s="15"/>
    </row>
    <row r="45" spans="1:9" ht="16.5" customHeight="1" x14ac:dyDescent="0.55000000000000004">
      <c r="A45" s="87" t="s">
        <v>61</v>
      </c>
      <c r="B45" s="86">
        <f t="shared" si="4"/>
        <v>3.2099282126401452</v>
      </c>
      <c r="C45" s="86">
        <f t="shared" si="3"/>
        <v>3.4810956123080699</v>
      </c>
      <c r="D45" s="86">
        <f t="shared" si="2"/>
        <v>2.8761308770851821</v>
      </c>
      <c r="F45" s="15"/>
      <c r="G45" s="54"/>
      <c r="H45" s="15"/>
    </row>
    <row r="46" spans="1:9" ht="16.5" customHeight="1" x14ac:dyDescent="0.55000000000000004">
      <c r="A46" s="87" t="s">
        <v>60</v>
      </c>
      <c r="B46" s="86">
        <f t="shared" si="4"/>
        <v>2.8391050698909304</v>
      </c>
      <c r="C46" s="86">
        <f t="shared" si="3"/>
        <v>2.077000730631299</v>
      </c>
      <c r="D46" s="86">
        <f t="shared" si="2"/>
        <v>3.7772281561146746</v>
      </c>
      <c r="F46" s="15"/>
      <c r="G46" s="54"/>
      <c r="H46" s="15"/>
    </row>
    <row r="47" spans="1:9" ht="16.5" customHeight="1" x14ac:dyDescent="0.55000000000000004">
      <c r="A47" s="87" t="s">
        <v>59</v>
      </c>
      <c r="B47" s="86">
        <f t="shared" si="4"/>
        <v>1.7318671714580043</v>
      </c>
      <c r="C47" s="86">
        <f t="shared" si="3"/>
        <v>0.45734172908637621</v>
      </c>
      <c r="D47" s="86">
        <f t="shared" si="2"/>
        <v>3.3007622424792706</v>
      </c>
      <c r="F47" s="15"/>
      <c r="G47" s="54"/>
      <c r="H47" s="15"/>
    </row>
    <row r="48" spans="1:9" ht="16.5" customHeight="1" x14ac:dyDescent="0.55000000000000004">
      <c r="A48" s="87" t="s">
        <v>58</v>
      </c>
      <c r="B48" s="86">
        <f t="shared" si="4"/>
        <v>0.85889410075772554</v>
      </c>
      <c r="C48" s="86">
        <f t="shared" si="3"/>
        <v>0.92848737011773763</v>
      </c>
      <c r="D48" s="86">
        <f t="shared" si="2"/>
        <v>0.77322728419578357</v>
      </c>
      <c r="E48" s="84"/>
      <c r="F48" s="15"/>
      <c r="G48" s="54"/>
      <c r="H48" s="15"/>
    </row>
    <row r="49" spans="1:9" s="84" customFormat="1" ht="16.5" customHeight="1" x14ac:dyDescent="0.55000000000000004">
      <c r="A49" s="85" t="s">
        <v>57</v>
      </c>
      <c r="B49" s="86">
        <f>B25*100/$B$5</f>
        <v>1.7198654265889426</v>
      </c>
      <c r="C49" s="86">
        <f t="shared" si="3"/>
        <v>1.1057072901387084</v>
      </c>
      <c r="D49" s="86">
        <f t="shared" si="2"/>
        <v>2.4758720476191294</v>
      </c>
      <c r="F49" s="15"/>
      <c r="G49" s="54"/>
      <c r="H49" s="15"/>
      <c r="I49" s="22"/>
    </row>
    <row r="50" spans="1:9" s="84" customFormat="1" ht="16.5" customHeight="1" x14ac:dyDescent="0.55000000000000004">
      <c r="A50" s="85" t="s">
        <v>56</v>
      </c>
      <c r="B50" s="86">
        <f>B26*100/$B$5</f>
        <v>0.50045737418747804</v>
      </c>
      <c r="C50" s="86">
        <f t="shared" si="3"/>
        <v>0.31219150348304769</v>
      </c>
      <c r="D50" s="86">
        <f t="shared" si="2"/>
        <v>0.73220590330282187</v>
      </c>
      <c r="F50" s="15"/>
      <c r="G50" s="54"/>
      <c r="H50" s="15"/>
    </row>
    <row r="51" spans="1:9" s="84" customFormat="1" ht="16.5" customHeight="1" x14ac:dyDescent="0.55000000000000004">
      <c r="A51" s="85" t="s">
        <v>55</v>
      </c>
      <c r="B51" s="169" t="s">
        <v>5</v>
      </c>
      <c r="C51" s="169" t="s">
        <v>5</v>
      </c>
      <c r="D51" s="169" t="s">
        <v>5</v>
      </c>
      <c r="G51" s="198"/>
    </row>
    <row r="52" spans="1:9" s="84" customFormat="1" ht="16.5" customHeight="1" x14ac:dyDescent="0.55000000000000004">
      <c r="A52" s="85" t="s">
        <v>54</v>
      </c>
      <c r="B52" s="169" t="s">
        <v>5</v>
      </c>
      <c r="C52" s="169" t="s">
        <v>5</v>
      </c>
      <c r="D52" s="169" t="s">
        <v>5</v>
      </c>
      <c r="E52" s="22"/>
      <c r="G52" s="198"/>
    </row>
    <row r="53" spans="1:9" ht="5.45" customHeight="1" x14ac:dyDescent="0.5">
      <c r="A53" s="83"/>
      <c r="B53" s="82"/>
      <c r="C53" s="82"/>
      <c r="D53" s="82"/>
      <c r="I53" s="84"/>
    </row>
    <row r="54" spans="1:9" ht="4.9000000000000004" customHeight="1" x14ac:dyDescent="0.5"/>
    <row r="55" spans="1:9" ht="23.45" customHeight="1" x14ac:dyDescent="0.5">
      <c r="A55" s="11" t="s">
        <v>4</v>
      </c>
    </row>
    <row r="76" spans="2:4" ht="14.25" customHeight="1" x14ac:dyDescent="0.5">
      <c r="B76" s="81"/>
      <c r="C76" s="81"/>
      <c r="D76" s="22"/>
    </row>
    <row r="77" spans="2:4" ht="14.25" customHeight="1" x14ac:dyDescent="0.5">
      <c r="B77" s="81"/>
      <c r="C77" s="81"/>
      <c r="D77" s="22"/>
    </row>
    <row r="78" spans="2:4" ht="14.25" customHeight="1" x14ac:dyDescent="0.5">
      <c r="B78" s="81"/>
      <c r="C78" s="81"/>
      <c r="D78" s="22"/>
    </row>
    <row r="79" spans="2:4" ht="14.25" customHeight="1" x14ac:dyDescent="0.5">
      <c r="B79" s="81"/>
      <c r="C79" s="81"/>
      <c r="D79" s="22"/>
    </row>
    <row r="80" spans="2:4" ht="14.25" customHeight="1" x14ac:dyDescent="0.5">
      <c r="B80" s="81"/>
      <c r="C80" s="81"/>
      <c r="D80" s="22"/>
    </row>
    <row r="81" spans="2:4" ht="14.25" customHeight="1" x14ac:dyDescent="0.5">
      <c r="B81" s="81"/>
      <c r="C81" s="81"/>
      <c r="D81" s="22"/>
    </row>
    <row r="82" spans="2:4" ht="14.25" customHeight="1" x14ac:dyDescent="0.5">
      <c r="B82" s="81"/>
      <c r="C82" s="81"/>
      <c r="D82" s="22"/>
    </row>
    <row r="83" spans="2:4" ht="14.25" customHeight="1" x14ac:dyDescent="0.5">
      <c r="B83" s="81"/>
      <c r="C83" s="81"/>
      <c r="D83" s="22"/>
    </row>
    <row r="84" spans="2:4" ht="14.25" customHeight="1" x14ac:dyDescent="0.5">
      <c r="B84" s="81"/>
      <c r="C84" s="81"/>
      <c r="D84" s="22"/>
    </row>
    <row r="85" spans="2:4" ht="14.25" customHeight="1" x14ac:dyDescent="0.5">
      <c r="B85" s="81"/>
      <c r="C85" s="81"/>
      <c r="D85" s="22"/>
    </row>
    <row r="86" spans="2:4" ht="14.25" customHeight="1" x14ac:dyDescent="0.5">
      <c r="B86" s="81"/>
      <c r="C86" s="81"/>
      <c r="D86" s="22"/>
    </row>
    <row r="87" spans="2:4" ht="14.25" customHeight="1" x14ac:dyDescent="0.5">
      <c r="B87" s="81"/>
      <c r="C87" s="81"/>
      <c r="D87" s="22"/>
    </row>
    <row r="88" spans="2:4" ht="14.25" customHeight="1" x14ac:dyDescent="0.5">
      <c r="B88" s="81"/>
      <c r="C88" s="81"/>
      <c r="D88" s="22"/>
    </row>
    <row r="89" spans="2:4" ht="14.25" customHeight="1" x14ac:dyDescent="0.5">
      <c r="B89" s="81"/>
      <c r="C89" s="81"/>
      <c r="D89" s="22"/>
    </row>
    <row r="90" spans="2:4" ht="14.25" customHeight="1" x14ac:dyDescent="0.5">
      <c r="B90" s="81"/>
      <c r="C90" s="81"/>
      <c r="D90" s="22"/>
    </row>
    <row r="91" spans="2:4" ht="14.25" customHeight="1" x14ac:dyDescent="0.5">
      <c r="B91" s="81"/>
      <c r="C91" s="81"/>
      <c r="D91" s="22"/>
    </row>
    <row r="92" spans="2:4" ht="14.25" customHeight="1" x14ac:dyDescent="0.5">
      <c r="B92" s="81"/>
      <c r="C92" s="81"/>
      <c r="D92" s="22"/>
    </row>
    <row r="93" spans="2:4" ht="14.25" customHeight="1" x14ac:dyDescent="0.5">
      <c r="B93" s="81"/>
      <c r="C93" s="81"/>
      <c r="D93" s="22"/>
    </row>
    <row r="94" spans="2:4" ht="14.25" customHeight="1" x14ac:dyDescent="0.5">
      <c r="B94" s="81"/>
      <c r="C94" s="81"/>
      <c r="D94" s="22"/>
    </row>
    <row r="95" spans="2:4" ht="14.25" customHeight="1" x14ac:dyDescent="0.5">
      <c r="B95" s="81"/>
      <c r="C95" s="81"/>
      <c r="D95" s="22"/>
    </row>
  </sheetData>
  <mergeCells count="1">
    <mergeCell ref="B4:D4"/>
  </mergeCells>
  <pageMargins left="0.6692913385826772" right="0" top="0.74803149606299213" bottom="0.55118110236220474" header="0.31496062992125984" footer="0.31496062992125984"/>
  <pageSetup paperSize="9" scale="80" orientation="portrait" horizontalDpi="4294967293" verticalDpi="0" r:id="rId1"/>
  <headerFooter>
    <oddHeader>&amp;C&amp;"TH SarabunPSK,ธรรมดา"&amp;18 19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5"/>
  <sheetViews>
    <sheetView workbookViewId="0">
      <selection activeCell="A2" sqref="A2"/>
    </sheetView>
  </sheetViews>
  <sheetFormatPr defaultColWidth="9.140625" defaultRowHeight="14.25" customHeight="1" x14ac:dyDescent="0.5"/>
  <cols>
    <col min="1" max="1" width="83.28515625" style="22" customWidth="1"/>
    <col min="2" max="2" width="12" style="22" customWidth="1"/>
    <col min="3" max="3" width="12.5703125" style="22" customWidth="1"/>
    <col min="4" max="4" width="11.85546875" style="56" customWidth="1"/>
    <col min="5" max="16384" width="9.140625" style="22"/>
  </cols>
  <sheetData>
    <row r="1" spans="1:4" s="95" customFormat="1" ht="51" customHeight="1" x14ac:dyDescent="0.55000000000000004">
      <c r="A1" s="96" t="s">
        <v>114</v>
      </c>
      <c r="B1" s="22"/>
      <c r="C1" s="22"/>
      <c r="D1" s="56"/>
    </row>
    <row r="2" spans="1:4" s="62" customFormat="1" ht="4.5" customHeight="1" x14ac:dyDescent="0.5">
      <c r="B2" s="22"/>
      <c r="C2" s="22"/>
      <c r="D2" s="56"/>
    </row>
    <row r="3" spans="1:4" s="62" customFormat="1" ht="23.25" customHeight="1" x14ac:dyDescent="0.5">
      <c r="A3" s="25" t="s">
        <v>77</v>
      </c>
      <c r="B3" s="94" t="s">
        <v>0</v>
      </c>
      <c r="C3" s="94" t="s">
        <v>26</v>
      </c>
      <c r="D3" s="93" t="s">
        <v>25</v>
      </c>
    </row>
    <row r="4" spans="1:4" s="62" customFormat="1" ht="21.75" customHeight="1" x14ac:dyDescent="0.5">
      <c r="A4" s="164"/>
      <c r="B4" s="210" t="s">
        <v>24</v>
      </c>
      <c r="C4" s="210"/>
      <c r="D4" s="210"/>
    </row>
    <row r="5" spans="1:4" s="62" customFormat="1" ht="20.25" customHeight="1" x14ac:dyDescent="0.55000000000000004">
      <c r="A5" s="23" t="s">
        <v>3</v>
      </c>
      <c r="B5" s="169">
        <v>1299811</v>
      </c>
      <c r="C5" s="169">
        <v>717188</v>
      </c>
      <c r="D5" s="169">
        <v>582623</v>
      </c>
    </row>
    <row r="6" spans="1:4" s="62" customFormat="1" ht="8.25" customHeight="1" x14ac:dyDescent="0.25">
      <c r="A6" s="23"/>
      <c r="B6" s="170"/>
      <c r="C6" s="170"/>
      <c r="D6" s="170"/>
    </row>
    <row r="7" spans="1:4" ht="16.5" customHeight="1" x14ac:dyDescent="0.55000000000000004">
      <c r="A7" s="89" t="s">
        <v>76</v>
      </c>
      <c r="B7" s="169">
        <v>521593</v>
      </c>
      <c r="C7" s="169">
        <v>315360</v>
      </c>
      <c r="D7" s="169">
        <v>206233</v>
      </c>
    </row>
    <row r="8" spans="1:4" ht="16.5" customHeight="1" x14ac:dyDescent="0.55000000000000004">
      <c r="A8" s="89" t="s">
        <v>74</v>
      </c>
      <c r="B8" s="169" t="s">
        <v>5</v>
      </c>
      <c r="C8" s="169" t="s">
        <v>5</v>
      </c>
      <c r="D8" s="169" t="s">
        <v>5</v>
      </c>
    </row>
    <row r="9" spans="1:4" ht="16.5" customHeight="1" x14ac:dyDescent="0.55000000000000004">
      <c r="A9" s="89" t="s">
        <v>73</v>
      </c>
      <c r="B9" s="169">
        <v>237044</v>
      </c>
      <c r="C9" s="169">
        <v>109827</v>
      </c>
      <c r="D9" s="169">
        <v>127217</v>
      </c>
    </row>
    <row r="10" spans="1:4" ht="16.5" customHeight="1" x14ac:dyDescent="0.55000000000000004">
      <c r="A10" s="89" t="s">
        <v>72</v>
      </c>
      <c r="B10" s="169">
        <v>1818</v>
      </c>
      <c r="C10" s="169">
        <v>1637</v>
      </c>
      <c r="D10" s="169">
        <v>181</v>
      </c>
    </row>
    <row r="11" spans="1:4" ht="16.5" customHeight="1" x14ac:dyDescent="0.55000000000000004">
      <c r="A11" s="89" t="s">
        <v>71</v>
      </c>
      <c r="B11" s="169">
        <v>4565</v>
      </c>
      <c r="C11" s="169">
        <v>2173</v>
      </c>
      <c r="D11" s="169">
        <v>2392</v>
      </c>
    </row>
    <row r="12" spans="1:4" ht="16.5" customHeight="1" x14ac:dyDescent="0.55000000000000004">
      <c r="A12" s="89" t="s">
        <v>70</v>
      </c>
      <c r="B12" s="169">
        <v>75980</v>
      </c>
      <c r="C12" s="169">
        <v>64174</v>
      </c>
      <c r="D12" s="169">
        <v>11806</v>
      </c>
    </row>
    <row r="13" spans="1:4" ht="16.5" customHeight="1" x14ac:dyDescent="0.55000000000000004">
      <c r="A13" s="89" t="s">
        <v>69</v>
      </c>
      <c r="B13" s="169">
        <v>199458</v>
      </c>
      <c r="C13" s="169">
        <v>106503</v>
      </c>
      <c r="D13" s="169">
        <v>92955</v>
      </c>
    </row>
    <row r="14" spans="1:4" ht="16.5" customHeight="1" x14ac:dyDescent="0.55000000000000004">
      <c r="A14" s="89" t="s">
        <v>68</v>
      </c>
      <c r="B14" s="169">
        <v>18902</v>
      </c>
      <c r="C14" s="169">
        <v>18154</v>
      </c>
      <c r="D14" s="169">
        <v>748</v>
      </c>
    </row>
    <row r="15" spans="1:4" s="84" customFormat="1" ht="16.5" customHeight="1" x14ac:dyDescent="0.55000000000000004">
      <c r="A15" s="88" t="s">
        <v>67</v>
      </c>
      <c r="B15" s="169">
        <v>74960</v>
      </c>
      <c r="C15" s="169">
        <v>27084</v>
      </c>
      <c r="D15" s="169">
        <v>47876</v>
      </c>
    </row>
    <row r="16" spans="1:4" ht="16.5" customHeight="1" x14ac:dyDescent="0.55000000000000004">
      <c r="A16" s="85" t="s">
        <v>66</v>
      </c>
      <c r="B16" s="169">
        <v>5041</v>
      </c>
      <c r="C16" s="169">
        <v>2947</v>
      </c>
      <c r="D16" s="169">
        <v>2094</v>
      </c>
    </row>
    <row r="17" spans="1:4" ht="16.5" customHeight="1" x14ac:dyDescent="0.55000000000000004">
      <c r="A17" s="85" t="s">
        <v>65</v>
      </c>
      <c r="B17" s="169">
        <v>8828</v>
      </c>
      <c r="C17" s="169">
        <v>3093</v>
      </c>
      <c r="D17" s="169">
        <v>5735</v>
      </c>
    </row>
    <row r="18" spans="1:4" ht="16.5" customHeight="1" x14ac:dyDescent="0.55000000000000004">
      <c r="A18" s="85" t="s">
        <v>64</v>
      </c>
      <c r="B18" s="169">
        <v>590</v>
      </c>
      <c r="C18" s="169">
        <v>590</v>
      </c>
      <c r="D18" s="169" t="s">
        <v>5</v>
      </c>
    </row>
    <row r="19" spans="1:4" ht="16.5" customHeight="1" x14ac:dyDescent="0.55000000000000004">
      <c r="A19" s="87" t="s">
        <v>63</v>
      </c>
      <c r="B19" s="169">
        <v>5909</v>
      </c>
      <c r="C19" s="169">
        <v>3453</v>
      </c>
      <c r="D19" s="169">
        <v>2456</v>
      </c>
    </row>
    <row r="20" spans="1:4" ht="16.5" customHeight="1" x14ac:dyDescent="0.55000000000000004">
      <c r="A20" s="87" t="s">
        <v>62</v>
      </c>
      <c r="B20" s="169">
        <v>3962</v>
      </c>
      <c r="C20" s="169">
        <v>2223</v>
      </c>
      <c r="D20" s="169">
        <v>1739</v>
      </c>
    </row>
    <row r="21" spans="1:4" ht="16.5" customHeight="1" x14ac:dyDescent="0.55000000000000004">
      <c r="A21" s="87" t="s">
        <v>61</v>
      </c>
      <c r="B21" s="169">
        <v>41723</v>
      </c>
      <c r="C21" s="169">
        <v>24966</v>
      </c>
      <c r="D21" s="169">
        <v>16757</v>
      </c>
    </row>
    <row r="22" spans="1:4" ht="16.5" customHeight="1" x14ac:dyDescent="0.55000000000000004">
      <c r="A22" s="87" t="s">
        <v>60</v>
      </c>
      <c r="B22" s="169">
        <v>36903</v>
      </c>
      <c r="C22" s="169">
        <v>14896</v>
      </c>
      <c r="D22" s="169">
        <v>22007</v>
      </c>
    </row>
    <row r="23" spans="1:4" ht="16.5" customHeight="1" x14ac:dyDescent="0.55000000000000004">
      <c r="A23" s="87" t="s">
        <v>59</v>
      </c>
      <c r="B23" s="169">
        <v>22511</v>
      </c>
      <c r="C23" s="169">
        <v>3280</v>
      </c>
      <c r="D23" s="169">
        <v>19231</v>
      </c>
    </row>
    <row r="24" spans="1:4" ht="21" customHeight="1" x14ac:dyDescent="0.55000000000000004">
      <c r="A24" s="87" t="s">
        <v>58</v>
      </c>
      <c r="B24" s="169">
        <v>11164</v>
      </c>
      <c r="C24" s="169">
        <v>6659</v>
      </c>
      <c r="D24" s="169">
        <v>4505</v>
      </c>
    </row>
    <row r="25" spans="1:4" ht="16.5" customHeight="1" x14ac:dyDescent="0.55000000000000004">
      <c r="A25" s="87" t="s">
        <v>57</v>
      </c>
      <c r="B25" s="169">
        <v>22355</v>
      </c>
      <c r="C25" s="169">
        <v>7930</v>
      </c>
      <c r="D25" s="169">
        <v>14425</v>
      </c>
    </row>
    <row r="26" spans="1:4" ht="16.5" customHeight="1" x14ac:dyDescent="0.55000000000000004">
      <c r="A26" s="85" t="s">
        <v>56</v>
      </c>
      <c r="B26" s="169">
        <v>6505</v>
      </c>
      <c r="C26" s="169">
        <v>2239</v>
      </c>
      <c r="D26" s="169">
        <v>4266</v>
      </c>
    </row>
    <row r="27" spans="1:4" ht="16.5" customHeight="1" x14ac:dyDescent="0.55000000000000004">
      <c r="A27" s="87" t="s">
        <v>55</v>
      </c>
      <c r="B27" s="169" t="s">
        <v>5</v>
      </c>
      <c r="C27" s="169" t="s">
        <v>5</v>
      </c>
      <c r="D27" s="169" t="s">
        <v>5</v>
      </c>
    </row>
    <row r="28" spans="1:4" s="62" customFormat="1" ht="16.5" customHeight="1" x14ac:dyDescent="0.55000000000000004">
      <c r="A28" s="87" t="s">
        <v>54</v>
      </c>
      <c r="B28" s="169" t="s">
        <v>5</v>
      </c>
      <c r="C28" s="169" t="s">
        <v>5</v>
      </c>
      <c r="D28" s="169" t="s">
        <v>5</v>
      </c>
    </row>
    <row r="29" spans="1:4" s="62" customFormat="1" ht="25.9" customHeight="1" x14ac:dyDescent="0.5">
      <c r="A29" s="92"/>
      <c r="B29" s="91"/>
      <c r="C29" s="91" t="s">
        <v>20</v>
      </c>
      <c r="D29" s="91"/>
    </row>
    <row r="30" spans="1:4" ht="18" customHeight="1" x14ac:dyDescent="0.5">
      <c r="A30" s="164" t="s">
        <v>3</v>
      </c>
      <c r="B30" s="90">
        <v>100</v>
      </c>
      <c r="C30" s="90">
        <v>100</v>
      </c>
      <c r="D30" s="90">
        <v>100</v>
      </c>
    </row>
    <row r="31" spans="1:4" ht="16.5" customHeight="1" x14ac:dyDescent="0.5">
      <c r="A31" s="89" t="s">
        <v>75</v>
      </c>
      <c r="B31" s="86">
        <f t="shared" ref="B31:B41" si="0">B7*100/$B$5</f>
        <v>40.128372509541769</v>
      </c>
      <c r="C31" s="86">
        <f t="shared" ref="C31:C37" si="1">C7*100/$C$5</f>
        <v>43.971734050207196</v>
      </c>
      <c r="D31" s="86">
        <f>D7*100/$D$5</f>
        <v>35.397332408778922</v>
      </c>
    </row>
    <row r="32" spans="1:4" ht="16.5" customHeight="1" x14ac:dyDescent="0.55000000000000004">
      <c r="A32" s="89" t="s">
        <v>74</v>
      </c>
      <c r="B32" s="193" t="s">
        <v>5</v>
      </c>
      <c r="C32" s="193" t="s">
        <v>5</v>
      </c>
      <c r="D32" s="193" t="s">
        <v>5</v>
      </c>
    </row>
    <row r="33" spans="1:4" ht="16.5" customHeight="1" x14ac:dyDescent="0.5">
      <c r="A33" s="89" t="s">
        <v>73</v>
      </c>
      <c r="B33" s="86">
        <f t="shared" si="0"/>
        <v>18.236805197063266</v>
      </c>
      <c r="C33" s="86">
        <f t="shared" si="1"/>
        <v>15.313557951332147</v>
      </c>
      <c r="D33" s="86">
        <f>D9*100/$D$5</f>
        <v>21.835217627865703</v>
      </c>
    </row>
    <row r="34" spans="1:4" ht="16.5" customHeight="1" x14ac:dyDescent="0.5">
      <c r="A34" s="89" t="s">
        <v>72</v>
      </c>
      <c r="B34" s="86">
        <f t="shared" si="0"/>
        <v>0.13986648828175788</v>
      </c>
      <c r="C34" s="86">
        <f t="shared" si="1"/>
        <v>0.22825256418121886</v>
      </c>
      <c r="D34" s="86" t="s">
        <v>5</v>
      </c>
    </row>
    <row r="35" spans="1:4" ht="16.5" customHeight="1" x14ac:dyDescent="0.5">
      <c r="A35" s="89" t="s">
        <v>71</v>
      </c>
      <c r="B35" s="86">
        <f t="shared" si="0"/>
        <v>0.35120490594401804</v>
      </c>
      <c r="C35" s="86">
        <f t="shared" si="1"/>
        <v>0.30298889551972424</v>
      </c>
      <c r="D35" s="86">
        <f t="shared" ref="D35:D50" si="2">D11*100/$D$5</f>
        <v>0.41055708408353259</v>
      </c>
    </row>
    <row r="36" spans="1:4" ht="16.5" customHeight="1" x14ac:dyDescent="0.5">
      <c r="A36" s="89" t="s">
        <v>70</v>
      </c>
      <c r="B36" s="86">
        <f t="shared" si="0"/>
        <v>5.8454652253289128</v>
      </c>
      <c r="C36" s="86">
        <f t="shared" si="1"/>
        <v>8.9480024763381429</v>
      </c>
      <c r="D36" s="86">
        <f t="shared" si="2"/>
        <v>2.0263532335661312</v>
      </c>
    </row>
    <row r="37" spans="1:4" ht="16.5" customHeight="1" x14ac:dyDescent="0.5">
      <c r="A37" s="89" t="s">
        <v>69</v>
      </c>
      <c r="B37" s="86">
        <f t="shared" si="0"/>
        <v>15.3451540262392</v>
      </c>
      <c r="C37" s="86">
        <f t="shared" si="1"/>
        <v>14.850081150270222</v>
      </c>
      <c r="D37" s="86">
        <f t="shared" si="2"/>
        <v>15.954570966130756</v>
      </c>
    </row>
    <row r="38" spans="1:4" s="84" customFormat="1" ht="16.5" customHeight="1" x14ac:dyDescent="0.5">
      <c r="A38" s="88" t="s">
        <v>68</v>
      </c>
      <c r="B38" s="86">
        <f t="shared" si="0"/>
        <v>1.4542114199679799</v>
      </c>
      <c r="C38" s="86">
        <f>C14*100/$C$5</f>
        <v>2.5312749237299008</v>
      </c>
      <c r="D38" s="86">
        <f t="shared" si="2"/>
        <v>0.12838490756458293</v>
      </c>
    </row>
    <row r="39" spans="1:4" ht="16.5" customHeight="1" x14ac:dyDescent="0.5">
      <c r="A39" s="85" t="s">
        <v>67</v>
      </c>
      <c r="B39" s="86">
        <f t="shared" si="0"/>
        <v>5.7669922781081251</v>
      </c>
      <c r="C39" s="86">
        <f t="shared" ref="C39:C50" si="3">C15*100/$C$5</f>
        <v>3.776415667858358</v>
      </c>
      <c r="D39" s="86">
        <f t="shared" si="2"/>
        <v>8.2173206344411387</v>
      </c>
    </row>
    <row r="40" spans="1:4" ht="16.5" customHeight="1" x14ac:dyDescent="0.5">
      <c r="A40" s="85" t="s">
        <v>66</v>
      </c>
      <c r="B40" s="86">
        <f t="shared" si="0"/>
        <v>0.38782561464705251</v>
      </c>
      <c r="C40" s="86">
        <f t="shared" si="3"/>
        <v>0.41091038890778986</v>
      </c>
      <c r="D40" s="86">
        <f t="shared" si="2"/>
        <v>0.35940908615004902</v>
      </c>
    </row>
    <row r="41" spans="1:4" ht="16.5" customHeight="1" x14ac:dyDescent="0.5">
      <c r="A41" s="85" t="s">
        <v>65</v>
      </c>
      <c r="B41" s="86">
        <f t="shared" si="0"/>
        <v>0.67917566476972424</v>
      </c>
      <c r="C41" s="86">
        <f t="shared" si="3"/>
        <v>0.43126767319029319</v>
      </c>
      <c r="D41" s="86">
        <f t="shared" si="2"/>
        <v>0.98434150385412178</v>
      </c>
    </row>
    <row r="42" spans="1:4" ht="16.5" customHeight="1" x14ac:dyDescent="0.55000000000000004">
      <c r="A42" s="87" t="s">
        <v>64</v>
      </c>
      <c r="B42" s="86">
        <f>B18*100/$B$5+0.03</f>
        <v>7.5391214568887324E-2</v>
      </c>
      <c r="C42" s="86">
        <f t="shared" si="3"/>
        <v>8.2265737853951817E-2</v>
      </c>
      <c r="D42" s="193" t="s">
        <v>5</v>
      </c>
    </row>
    <row r="43" spans="1:4" ht="16.5" customHeight="1" x14ac:dyDescent="0.5">
      <c r="A43" s="87" t="s">
        <v>63</v>
      </c>
      <c r="B43" s="86">
        <f t="shared" ref="B43:B48" si="4">B19*100/$B$5</f>
        <v>0.45460455404670369</v>
      </c>
      <c r="C43" s="86">
        <f t="shared" si="3"/>
        <v>0.48146371662660281</v>
      </c>
      <c r="D43" s="86">
        <f t="shared" si="2"/>
        <v>0.42154188900884448</v>
      </c>
    </row>
    <row r="44" spans="1:4" ht="16.5" customHeight="1" x14ac:dyDescent="0.5">
      <c r="A44" s="87" t="s">
        <v>62</v>
      </c>
      <c r="B44" s="86">
        <f t="shared" si="4"/>
        <v>0.30481354596937554</v>
      </c>
      <c r="C44" s="86">
        <f t="shared" si="3"/>
        <v>0.3099605682192117</v>
      </c>
      <c r="D44" s="86">
        <f t="shared" si="2"/>
        <v>0.29847774632995949</v>
      </c>
    </row>
    <row r="45" spans="1:4" ht="16.5" customHeight="1" x14ac:dyDescent="0.5">
      <c r="A45" s="87" t="s">
        <v>61</v>
      </c>
      <c r="B45" s="86">
        <f t="shared" si="4"/>
        <v>3.2099282126401452</v>
      </c>
      <c r="C45" s="86">
        <f t="shared" si="3"/>
        <v>3.4810956123080699</v>
      </c>
      <c r="D45" s="86">
        <f t="shared" si="2"/>
        <v>2.8761308770851821</v>
      </c>
    </row>
    <row r="46" spans="1:4" ht="16.5" customHeight="1" x14ac:dyDescent="0.5">
      <c r="A46" s="87" t="s">
        <v>60</v>
      </c>
      <c r="B46" s="86">
        <f t="shared" si="4"/>
        <v>2.8391050698909304</v>
      </c>
      <c r="C46" s="86">
        <f t="shared" si="3"/>
        <v>2.077000730631299</v>
      </c>
      <c r="D46" s="86">
        <f t="shared" si="2"/>
        <v>3.7772281561146746</v>
      </c>
    </row>
    <row r="47" spans="1:4" ht="16.5" customHeight="1" x14ac:dyDescent="0.5">
      <c r="A47" s="87" t="s">
        <v>59</v>
      </c>
      <c r="B47" s="86">
        <f t="shared" si="4"/>
        <v>1.7318671714580043</v>
      </c>
      <c r="C47" s="86">
        <f t="shared" si="3"/>
        <v>0.45734172908637621</v>
      </c>
      <c r="D47" s="86">
        <f t="shared" si="2"/>
        <v>3.3007622424792706</v>
      </c>
    </row>
    <row r="48" spans="1:4" ht="16.5" customHeight="1" x14ac:dyDescent="0.5">
      <c r="A48" s="87" t="s">
        <v>58</v>
      </c>
      <c r="B48" s="86">
        <f t="shared" si="4"/>
        <v>0.85889410075772554</v>
      </c>
      <c r="C48" s="86">
        <f t="shared" si="3"/>
        <v>0.92848737011773763</v>
      </c>
      <c r="D48" s="86">
        <f t="shared" si="2"/>
        <v>0.77322728419578357</v>
      </c>
    </row>
    <row r="49" spans="1:4" s="84" customFormat="1" ht="16.5" customHeight="1" x14ac:dyDescent="0.5">
      <c r="A49" s="85" t="s">
        <v>57</v>
      </c>
      <c r="B49" s="86">
        <f>B25*100/$B$5</f>
        <v>1.7198654265889426</v>
      </c>
      <c r="C49" s="86">
        <f t="shared" si="3"/>
        <v>1.1057072901387084</v>
      </c>
      <c r="D49" s="86">
        <f t="shared" si="2"/>
        <v>2.4758720476191294</v>
      </c>
    </row>
    <row r="50" spans="1:4" s="84" customFormat="1" ht="16.5" customHeight="1" x14ac:dyDescent="0.5">
      <c r="A50" s="85" t="s">
        <v>56</v>
      </c>
      <c r="B50" s="86">
        <f>B26*100/$B$5</f>
        <v>0.50045737418747804</v>
      </c>
      <c r="C50" s="86">
        <f t="shared" si="3"/>
        <v>0.31219150348304769</v>
      </c>
      <c r="D50" s="86">
        <f t="shared" si="2"/>
        <v>0.73220590330282187</v>
      </c>
    </row>
    <row r="51" spans="1:4" s="84" customFormat="1" ht="16.5" customHeight="1" x14ac:dyDescent="0.55000000000000004">
      <c r="A51" s="85" t="s">
        <v>55</v>
      </c>
      <c r="B51" s="169" t="s">
        <v>5</v>
      </c>
      <c r="C51" s="169" t="s">
        <v>5</v>
      </c>
      <c r="D51" s="169" t="s">
        <v>5</v>
      </c>
    </row>
    <row r="52" spans="1:4" s="84" customFormat="1" ht="16.5" customHeight="1" x14ac:dyDescent="0.55000000000000004">
      <c r="A52" s="85" t="s">
        <v>54</v>
      </c>
      <c r="B52" s="169" t="s">
        <v>5</v>
      </c>
      <c r="C52" s="169" t="s">
        <v>5</v>
      </c>
      <c r="D52" s="169" t="s">
        <v>5</v>
      </c>
    </row>
    <row r="53" spans="1:4" ht="14.25" customHeight="1" x14ac:dyDescent="0.5">
      <c r="A53" s="83"/>
      <c r="B53" s="82"/>
      <c r="C53" s="82"/>
      <c r="D53" s="82"/>
    </row>
    <row r="55" spans="1:4" ht="14.25" customHeight="1" x14ac:dyDescent="0.5">
      <c r="A55" s="11" t="s">
        <v>4</v>
      </c>
    </row>
    <row r="76" spans="2:4" ht="14.25" customHeight="1" x14ac:dyDescent="0.5">
      <c r="B76" s="81"/>
      <c r="C76" s="81"/>
      <c r="D76" s="22"/>
    </row>
    <row r="77" spans="2:4" ht="14.25" customHeight="1" x14ac:dyDescent="0.5">
      <c r="B77" s="81"/>
      <c r="C77" s="81"/>
      <c r="D77" s="22"/>
    </row>
    <row r="78" spans="2:4" ht="14.25" customHeight="1" x14ac:dyDescent="0.5">
      <c r="B78" s="81"/>
      <c r="C78" s="81"/>
      <c r="D78" s="22"/>
    </row>
    <row r="79" spans="2:4" ht="14.25" customHeight="1" x14ac:dyDescent="0.5">
      <c r="B79" s="81"/>
      <c r="C79" s="81"/>
      <c r="D79" s="22"/>
    </row>
    <row r="80" spans="2:4" ht="14.25" customHeight="1" x14ac:dyDescent="0.5">
      <c r="B80" s="81"/>
      <c r="C80" s="81"/>
      <c r="D80" s="22"/>
    </row>
    <row r="81" spans="2:4" ht="14.25" customHeight="1" x14ac:dyDescent="0.5">
      <c r="B81" s="81"/>
      <c r="C81" s="81"/>
      <c r="D81" s="22"/>
    </row>
    <row r="82" spans="2:4" ht="14.25" customHeight="1" x14ac:dyDescent="0.5">
      <c r="B82" s="81"/>
      <c r="C82" s="81"/>
      <c r="D82" s="22"/>
    </row>
    <row r="83" spans="2:4" ht="14.25" customHeight="1" x14ac:dyDescent="0.5">
      <c r="B83" s="81"/>
      <c r="C83" s="81"/>
      <c r="D83" s="22"/>
    </row>
    <row r="84" spans="2:4" ht="14.25" customHeight="1" x14ac:dyDescent="0.5">
      <c r="B84" s="81"/>
      <c r="C84" s="81"/>
      <c r="D84" s="22"/>
    </row>
    <row r="85" spans="2:4" ht="14.25" customHeight="1" x14ac:dyDescent="0.5">
      <c r="B85" s="81"/>
      <c r="C85" s="81"/>
      <c r="D85" s="22"/>
    </row>
    <row r="86" spans="2:4" ht="14.25" customHeight="1" x14ac:dyDescent="0.5">
      <c r="B86" s="81"/>
      <c r="C86" s="81"/>
      <c r="D86" s="22"/>
    </row>
    <row r="87" spans="2:4" ht="14.25" customHeight="1" x14ac:dyDescent="0.5">
      <c r="B87" s="81"/>
      <c r="C87" s="81"/>
      <c r="D87" s="22"/>
    </row>
    <row r="88" spans="2:4" ht="14.25" customHeight="1" x14ac:dyDescent="0.5">
      <c r="B88" s="81"/>
      <c r="C88" s="81"/>
      <c r="D88" s="22"/>
    </row>
    <row r="89" spans="2:4" ht="14.25" customHeight="1" x14ac:dyDescent="0.5">
      <c r="B89" s="81"/>
      <c r="C89" s="81"/>
      <c r="D89" s="22"/>
    </row>
    <row r="90" spans="2:4" ht="14.25" customHeight="1" x14ac:dyDescent="0.5">
      <c r="B90" s="81"/>
      <c r="C90" s="81"/>
      <c r="D90" s="22"/>
    </row>
    <row r="91" spans="2:4" ht="14.25" customHeight="1" x14ac:dyDescent="0.5">
      <c r="B91" s="81"/>
      <c r="C91" s="81"/>
      <c r="D91" s="22"/>
    </row>
    <row r="92" spans="2:4" ht="14.25" customHeight="1" x14ac:dyDescent="0.5">
      <c r="B92" s="81"/>
      <c r="C92" s="81"/>
      <c r="D92" s="22"/>
    </row>
    <row r="93" spans="2:4" ht="14.25" customHeight="1" x14ac:dyDescent="0.5">
      <c r="B93" s="81"/>
      <c r="C93" s="81"/>
      <c r="D93" s="22"/>
    </row>
    <row r="94" spans="2:4" ht="14.25" customHeight="1" x14ac:dyDescent="0.5">
      <c r="B94" s="81"/>
      <c r="C94" s="81"/>
      <c r="D94" s="22"/>
    </row>
    <row r="95" spans="2:4" ht="14.25" customHeight="1" x14ac:dyDescent="0.5">
      <c r="B95" s="81"/>
      <c r="C95" s="81"/>
      <c r="D95" s="22"/>
    </row>
  </sheetData>
  <mergeCells count="1">
    <mergeCell ref="B4:D4"/>
  </mergeCells>
  <pageMargins left="0.51181102362204722" right="0" top="0.74803149606299213" bottom="0.55118110236220474" header="0.31496062992125984" footer="0.31496062992125984"/>
  <pageSetup paperSize="9" scale="80" orientation="portrait" horizontalDpi="4294967293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zoomScale="80" zoomScaleNormal="80" workbookViewId="0">
      <selection activeCell="E7" sqref="E7"/>
    </sheetView>
  </sheetViews>
  <sheetFormatPr defaultColWidth="9.140625" defaultRowHeight="30.75" customHeight="1" x14ac:dyDescent="0.55000000000000004"/>
  <cols>
    <col min="1" max="1" width="31.7109375" style="8" customWidth="1"/>
    <col min="2" max="3" width="17.85546875" style="8" customWidth="1"/>
    <col min="4" max="4" width="18" style="8" customWidth="1"/>
    <col min="5" max="5" width="12.42578125" style="8" bestFit="1" customWidth="1"/>
    <col min="6" max="16384" width="9.140625" style="8"/>
  </cols>
  <sheetData>
    <row r="1" spans="1:5" s="26" customFormat="1" ht="30.75" customHeight="1" x14ac:dyDescent="0.55000000000000004">
      <c r="A1" s="26" t="s">
        <v>53</v>
      </c>
      <c r="B1" s="51"/>
      <c r="C1" s="51"/>
      <c r="D1" s="51"/>
    </row>
    <row r="2" spans="1:5" s="9" customFormat="1" ht="17.25" customHeight="1" x14ac:dyDescent="0.55000000000000004">
      <c r="A2" s="78"/>
      <c r="B2" s="78"/>
      <c r="C2" s="78"/>
      <c r="D2" s="78"/>
    </row>
    <row r="3" spans="1:5" s="9" customFormat="1" ht="30.75" customHeight="1" x14ac:dyDescent="0.55000000000000004">
      <c r="A3" s="25" t="s">
        <v>52</v>
      </c>
      <c r="B3" s="24" t="s">
        <v>0</v>
      </c>
      <c r="C3" s="24" t="s">
        <v>26</v>
      </c>
      <c r="D3" s="24" t="s">
        <v>25</v>
      </c>
    </row>
    <row r="4" spans="1:5" s="9" customFormat="1" ht="30.75" customHeight="1" x14ac:dyDescent="0.55000000000000004">
      <c r="A4" s="20"/>
      <c r="B4" s="210" t="s">
        <v>24</v>
      </c>
      <c r="C4" s="210"/>
      <c r="D4" s="210"/>
    </row>
    <row r="5" spans="1:5" s="62" customFormat="1" ht="24.95" customHeight="1" x14ac:dyDescent="0.55000000000000004">
      <c r="A5" s="23" t="s">
        <v>3</v>
      </c>
      <c r="B5" s="177">
        <v>1299811</v>
      </c>
      <c r="C5" s="177">
        <v>717188</v>
      </c>
      <c r="D5" s="177">
        <v>582623</v>
      </c>
      <c r="E5" s="9"/>
    </row>
    <row r="6" spans="1:5" s="62" customFormat="1" ht="6" customHeight="1" x14ac:dyDescent="0.55000000000000004">
      <c r="A6" s="23"/>
      <c r="B6" s="170"/>
      <c r="C6" s="170"/>
      <c r="D6" s="170"/>
      <c r="E6" s="9"/>
    </row>
    <row r="7" spans="1:5" s="22" customFormat="1" ht="21.6" customHeight="1" x14ac:dyDescent="0.55000000000000004">
      <c r="A7" s="75" t="s">
        <v>51</v>
      </c>
      <c r="B7" s="177">
        <v>25072</v>
      </c>
      <c r="C7" s="177">
        <v>21159</v>
      </c>
      <c r="D7" s="177">
        <v>3913</v>
      </c>
      <c r="E7" s="9"/>
    </row>
    <row r="8" spans="1:5" s="22" customFormat="1" ht="21.6" customHeight="1" x14ac:dyDescent="0.55000000000000004">
      <c r="A8" s="75" t="s">
        <v>50</v>
      </c>
      <c r="B8" s="169">
        <v>108346</v>
      </c>
      <c r="C8" s="169">
        <v>47639</v>
      </c>
      <c r="D8" s="169">
        <v>60707</v>
      </c>
      <c r="E8" s="9"/>
    </row>
    <row r="9" spans="1:5" s="22" customFormat="1" ht="21.6" customHeight="1" x14ac:dyDescent="0.55000000000000004">
      <c r="A9" s="75" t="s">
        <v>49</v>
      </c>
      <c r="B9" s="169">
        <v>476056</v>
      </c>
      <c r="C9" s="169">
        <v>253813</v>
      </c>
      <c r="D9" s="169">
        <v>222243</v>
      </c>
      <c r="E9" s="9"/>
    </row>
    <row r="10" spans="1:5" s="22" customFormat="1" ht="21.6" customHeight="1" x14ac:dyDescent="0.55000000000000004">
      <c r="A10" s="75" t="s">
        <v>48</v>
      </c>
      <c r="B10" s="169">
        <v>461630</v>
      </c>
      <c r="C10" s="169">
        <v>294640</v>
      </c>
      <c r="D10" s="169">
        <v>166990</v>
      </c>
      <c r="E10" s="9"/>
    </row>
    <row r="11" spans="1:5" ht="21.6" customHeight="1" x14ac:dyDescent="0.55000000000000004">
      <c r="A11" s="75" t="s">
        <v>47</v>
      </c>
      <c r="B11" s="169">
        <v>227955</v>
      </c>
      <c r="C11" s="169">
        <v>99485</v>
      </c>
      <c r="D11" s="169">
        <v>128470</v>
      </c>
      <c r="E11" s="9"/>
    </row>
    <row r="12" spans="1:5" ht="21.6" customHeight="1" x14ac:dyDescent="0.55000000000000004">
      <c r="A12" s="18" t="s">
        <v>46</v>
      </c>
      <c r="B12" s="169">
        <v>752</v>
      </c>
      <c r="C12" s="169">
        <v>452</v>
      </c>
      <c r="D12" s="169">
        <v>300</v>
      </c>
      <c r="E12" s="9"/>
    </row>
    <row r="13" spans="1:5" ht="24.95" customHeight="1" x14ac:dyDescent="0.55000000000000004">
      <c r="B13" s="212" t="s">
        <v>20</v>
      </c>
      <c r="C13" s="212"/>
      <c r="D13" s="212"/>
      <c r="E13" s="9"/>
    </row>
    <row r="14" spans="1:5" s="62" customFormat="1" ht="24.95" customHeight="1" x14ac:dyDescent="0.55000000000000004">
      <c r="A14" s="23" t="s">
        <v>3</v>
      </c>
      <c r="B14" s="77">
        <f>B5/$B$5*100</f>
        <v>100</v>
      </c>
      <c r="C14" s="77">
        <f>C5/$C$5*100</f>
        <v>100</v>
      </c>
      <c r="D14" s="77">
        <f>D5/$D$5*100</f>
        <v>100</v>
      </c>
      <c r="E14" s="9"/>
    </row>
    <row r="15" spans="1:5" s="62" customFormat="1" ht="6" customHeight="1" x14ac:dyDescent="0.55000000000000004">
      <c r="A15" s="23"/>
      <c r="B15" s="76"/>
      <c r="C15" s="76"/>
      <c r="D15" s="76"/>
      <c r="E15" s="9"/>
    </row>
    <row r="16" spans="1:5" s="22" customFormat="1" ht="24.95" customHeight="1" x14ac:dyDescent="0.55000000000000004">
      <c r="A16" s="75" t="s">
        <v>51</v>
      </c>
      <c r="B16" s="74">
        <f>B7*100/$B$5</f>
        <v>1.9288958163917678</v>
      </c>
      <c r="C16" s="74">
        <f>C7*100/$C$5</f>
        <v>2.950272452969096</v>
      </c>
      <c r="D16" s="74">
        <f>D7*100/$D$5</f>
        <v>0.67161783863664837</v>
      </c>
      <c r="E16" s="9"/>
    </row>
    <row r="17" spans="1:4" s="22" customFormat="1" ht="24.95" customHeight="1" x14ac:dyDescent="0.5">
      <c r="A17" s="75" t="s">
        <v>50</v>
      </c>
      <c r="B17" s="74">
        <f>B8*100/$B$5</f>
        <v>8.3355195486112983</v>
      </c>
      <c r="C17" s="74">
        <f>C8*100/$C$5</f>
        <v>6.6424703146176451</v>
      </c>
      <c r="D17" s="74">
        <f>D8*100/$D$5</f>
        <v>10.419602384389218</v>
      </c>
    </row>
    <row r="18" spans="1:4" s="22" customFormat="1" ht="24.95" customHeight="1" x14ac:dyDescent="0.5">
      <c r="A18" s="75" t="s">
        <v>49</v>
      </c>
      <c r="B18" s="74">
        <f>B9*100/$B$5</f>
        <v>36.62501702170546</v>
      </c>
      <c r="C18" s="74">
        <f>C9*100/$C$5</f>
        <v>35.390023257500125</v>
      </c>
      <c r="D18" s="74">
        <f>D9*100/$D$5</f>
        <v>38.145250015876478</v>
      </c>
    </row>
    <row r="19" spans="1:4" s="22" customFormat="1" ht="24.95" customHeight="1" x14ac:dyDescent="0.5">
      <c r="A19" s="75" t="s">
        <v>48</v>
      </c>
      <c r="B19" s="74">
        <f>B10*100/$B$5</f>
        <v>35.515163358365179</v>
      </c>
      <c r="C19" s="74">
        <f>C10*100/$C$5</f>
        <v>41.082672883539601</v>
      </c>
      <c r="D19" s="74">
        <f>D10*100/$D$5</f>
        <v>28.661758976216181</v>
      </c>
    </row>
    <row r="20" spans="1:4" ht="24.95" customHeight="1" x14ac:dyDescent="0.55000000000000004">
      <c r="A20" s="75" t="s">
        <v>47</v>
      </c>
      <c r="B20" s="74">
        <f>B11*100/$B$5+0.03</f>
        <v>17.567549689916458</v>
      </c>
      <c r="C20" s="74">
        <f>C11*100/$C$5</f>
        <v>13.871537170170164</v>
      </c>
      <c r="D20" s="74">
        <f>D11*100/$D$5</f>
        <v>22.050279511794077</v>
      </c>
    </row>
    <row r="21" spans="1:4" ht="24.95" customHeight="1" x14ac:dyDescent="0.55000000000000004">
      <c r="A21" s="18" t="s">
        <v>46</v>
      </c>
      <c r="B21" s="74">
        <f>B12*100/$B$5</f>
        <v>5.7854565009836045E-2</v>
      </c>
      <c r="C21" s="74">
        <f>C12*100/$C$5</f>
        <v>6.3023921203366487E-2</v>
      </c>
      <c r="D21" s="74">
        <f>D12*100/$D$5</f>
        <v>5.1491273087399571E-2</v>
      </c>
    </row>
    <row r="22" spans="1:4" ht="18.75" customHeight="1" x14ac:dyDescent="0.55000000000000004">
      <c r="A22" s="71"/>
      <c r="B22" s="98"/>
      <c r="C22" s="70"/>
      <c r="D22" s="70"/>
    </row>
    <row r="24" spans="1:4" ht="30.75" customHeight="1" x14ac:dyDescent="0.55000000000000004">
      <c r="B24" s="10"/>
      <c r="C24" s="10"/>
      <c r="D24" s="10"/>
    </row>
    <row r="25" spans="1:4" ht="30.75" customHeight="1" x14ac:dyDescent="0.55000000000000004">
      <c r="B25" s="10"/>
      <c r="C25" s="10"/>
      <c r="D25" s="10"/>
    </row>
    <row r="26" spans="1:4" ht="30.75" customHeight="1" x14ac:dyDescent="0.55000000000000004">
      <c r="B26" s="10"/>
      <c r="C26" s="10"/>
      <c r="D26" s="10"/>
    </row>
    <row r="27" spans="1:4" ht="30.75" customHeight="1" x14ac:dyDescent="0.55000000000000004">
      <c r="B27" s="10"/>
      <c r="C27" s="10"/>
      <c r="D27" s="10"/>
    </row>
    <row r="28" spans="1:4" ht="30.75" customHeight="1" x14ac:dyDescent="0.55000000000000004">
      <c r="B28" s="10"/>
      <c r="C28" s="10"/>
      <c r="D28" s="10"/>
    </row>
    <row r="29" spans="1:4" ht="30.75" customHeight="1" x14ac:dyDescent="0.55000000000000004">
      <c r="B29" s="10"/>
      <c r="C29" s="10"/>
      <c r="D29" s="10"/>
    </row>
    <row r="30" spans="1:4" ht="30.75" customHeight="1" x14ac:dyDescent="0.55000000000000004">
      <c r="B30" s="10"/>
      <c r="C30" s="10"/>
      <c r="D30" s="10"/>
    </row>
  </sheetData>
  <mergeCells count="2">
    <mergeCell ref="B4:D4"/>
    <mergeCell ref="B13:D13"/>
  </mergeCells>
  <pageMargins left="0.9055118110236221" right="0" top="0.74803149606299213" bottom="0.74803149606299213" header="0.31496062992125984" footer="0.31496062992125984"/>
  <pageSetup paperSize="9" orientation="portrait" horizontalDpi="4294967293" verticalDpi="0" r:id="rId1"/>
  <headerFooter>
    <oddHeader>&amp;C&amp;"TH SarabunPSK,ธรรมดา"&amp;16 20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ตารางที่1ไตรมาส 3พ.ศ.2561</vt:lpstr>
      <vt:lpstr>ตารางที่1ไตรมาส  3พ.ศ.2561</vt:lpstr>
      <vt:lpstr>ตารางที่2ไตรมาส 3 พ.ศ.2561</vt:lpstr>
      <vt:lpstr>ตารางที่2ไตรมาส 3 พ.ศ.2561 </vt:lpstr>
      <vt:lpstr>ตารางที่3ไตรมาส 3พ.ศ.  2561 </vt:lpstr>
      <vt:lpstr>ตารางที่3ไตรมาส 3พ.ศ. 2561</vt:lpstr>
      <vt:lpstr>ตารางที่4ไตรมาส 3 พ.ศ. 2561 </vt:lpstr>
      <vt:lpstr>ตารางที่4ไตรมาส 3 พ.ศ. 2561</vt:lpstr>
      <vt:lpstr>ตารางที่5ไตรมาส3 พ.ศ.2561 </vt:lpstr>
      <vt:lpstr>ตารางที่5ไตรมาส3 พ.ศ.2561</vt:lpstr>
      <vt:lpstr>ตารางที่6ไตรมาส 3 พ.ศ. 2561</vt:lpstr>
      <vt:lpstr>ตารางที่6ไตรมาส 3 พ.ศ.  2561</vt:lpstr>
      <vt:lpstr>ตารางที่7ไตรมาส 3 พ.ศ. 2561 </vt:lpstr>
      <vt:lpstr>ตารางที่7ไตรมาส 3 พ.ศ. 2561</vt:lpstr>
      <vt:lpstr>Sheet1</vt:lpstr>
    </vt:vector>
  </TitlesOfParts>
  <Company>noe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lfs</dc:creator>
  <cp:lastModifiedBy>2</cp:lastModifiedBy>
  <cp:lastPrinted>2018-07-11T13:39:29Z</cp:lastPrinted>
  <dcterms:created xsi:type="dcterms:W3CDTF">2001-06-27T09:38:18Z</dcterms:created>
  <dcterms:modified xsi:type="dcterms:W3CDTF">2018-10-22T09:39:36Z</dcterms:modified>
</cp:coreProperties>
</file>