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/>
  </bookViews>
  <sheets>
    <sheet name="ตารางที่6ไตรมาส 3 พ.ศ.2562 " sheetId="28" r:id="rId1"/>
    <sheet name="ตารางที่7ไตรมาส3พ.ศ. 2562 " sheetId="27" r:id="rId2"/>
    <sheet name="ตารางที่1ไตรมาส3พ.ศ.2562" sheetId="26" r:id="rId3"/>
    <sheet name="ตารางที่2ไตรมาส3 พ.ศ.2562 " sheetId="24" r:id="rId4"/>
    <sheet name="ตารางที่3ไตรมาส3พ.ศ. 2562" sheetId="22" r:id="rId5"/>
    <sheet name="ตารางที่4ไตรมาส 3 พ.ศ. 2561" sheetId="20" r:id="rId6"/>
    <sheet name="ตารางที่5ไตรมาส3พ.ศ.2562" sheetId="18" r:id="rId7"/>
    <sheet name="ตารางที่6ไตรมาส 3พ.ศ.2562" sheetId="16" r:id="rId8"/>
    <sheet name="ตารางที่7ไตรมาส3พ.ศ. 2562" sheetId="14" r:id="rId9"/>
  </sheets>
  <definedNames>
    <definedName name="OLE_LINK1" localSheetId="3">'ตารางที่2ไตรมาส3 พ.ศ.2562 '!#REF!</definedName>
  </definedNames>
  <calcPr calcId="162913"/>
  <fileRecoveryPr autoRecover="0"/>
</workbook>
</file>

<file path=xl/calcChain.xml><?xml version="1.0" encoding="utf-8"?>
<calcChain xmlns="http://schemas.openxmlformats.org/spreadsheetml/2006/main">
  <c r="D25" i="28" l="1"/>
  <c r="C25" i="28"/>
  <c r="B25" i="28"/>
  <c r="D24" i="28"/>
  <c r="C24" i="28"/>
  <c r="B24" i="28"/>
  <c r="D23" i="28"/>
  <c r="C23" i="28"/>
  <c r="B23" i="28"/>
  <c r="D22" i="28"/>
  <c r="C22" i="28"/>
  <c r="B22" i="28"/>
  <c r="D21" i="28"/>
  <c r="C21" i="28"/>
  <c r="B21" i="28"/>
  <c r="D20" i="28"/>
  <c r="C20" i="28"/>
  <c r="B20" i="28"/>
  <c r="D19" i="28"/>
  <c r="C19" i="28"/>
  <c r="B19" i="28"/>
  <c r="D18" i="28"/>
  <c r="C18" i="28"/>
  <c r="B18" i="28"/>
  <c r="D16" i="28"/>
  <c r="C16" i="28"/>
  <c r="B16" i="28"/>
  <c r="C25" i="27"/>
  <c r="C24" i="27"/>
  <c r="D37" i="27"/>
  <c r="C37" i="27"/>
  <c r="B37" i="27"/>
  <c r="D35" i="27"/>
  <c r="C35" i="27"/>
  <c r="B35" i="27"/>
  <c r="D34" i="27"/>
  <c r="C34" i="27"/>
  <c r="B34" i="27"/>
  <c r="D33" i="27"/>
  <c r="C33" i="27"/>
  <c r="B33" i="27"/>
  <c r="B32" i="27"/>
  <c r="D30" i="27"/>
  <c r="C30" i="27"/>
  <c r="B30" i="27"/>
  <c r="D29" i="27"/>
  <c r="C29" i="27"/>
  <c r="B29" i="27"/>
  <c r="C28" i="27"/>
  <c r="B28" i="27"/>
  <c r="D27" i="27"/>
  <c r="C27" i="27"/>
  <c r="B27" i="27"/>
  <c r="D26" i="27"/>
  <c r="C26" i="27"/>
  <c r="B26" i="27"/>
  <c r="D25" i="27"/>
  <c r="B25" i="27"/>
  <c r="D24" i="27"/>
  <c r="B24" i="27"/>
  <c r="D22" i="27"/>
  <c r="C22" i="27"/>
  <c r="B22" i="27"/>
  <c r="D15" i="27"/>
  <c r="D32" i="27" s="1"/>
  <c r="C15" i="27"/>
  <c r="C32" i="27" s="1"/>
  <c r="B15" i="27"/>
  <c r="M11" i="27"/>
  <c r="D11" i="27"/>
  <c r="D28" i="27" s="1"/>
  <c r="C11" i="27"/>
  <c r="B11" i="27"/>
  <c r="L10" i="27"/>
  <c r="K10" i="27"/>
  <c r="H10" i="27"/>
  <c r="L9" i="27"/>
  <c r="K9" i="27"/>
  <c r="J9" i="27"/>
  <c r="J10" i="27" s="1"/>
  <c r="I9" i="27"/>
  <c r="I10" i="27" s="1"/>
  <c r="H9" i="27"/>
  <c r="G9" i="27"/>
  <c r="G10" i="27" s="1"/>
  <c r="M10" i="27" l="1"/>
  <c r="B37" i="14"/>
  <c r="D37" i="14" l="1"/>
  <c r="D32" i="14"/>
  <c r="B29" i="14"/>
  <c r="B33" i="14"/>
  <c r="D15" i="14"/>
  <c r="C15" i="14"/>
  <c r="B15" i="14"/>
  <c r="D11" i="14"/>
  <c r="C11" i="14"/>
  <c r="B11" i="14"/>
  <c r="B20" i="16"/>
  <c r="D19" i="16"/>
  <c r="B24" i="16"/>
  <c r="D20" i="18" l="1"/>
  <c r="D17" i="18"/>
  <c r="D18" i="18"/>
  <c r="D16" i="18" l="1"/>
  <c r="D19" i="18" l="1"/>
  <c r="D21" i="18"/>
  <c r="B21" i="18"/>
  <c r="I11" i="20"/>
  <c r="I10" i="20"/>
  <c r="J13" i="20"/>
  <c r="T9" i="20"/>
  <c r="S9" i="20"/>
  <c r="R9" i="20"/>
  <c r="Q9" i="20"/>
  <c r="P9" i="20"/>
  <c r="O9" i="20"/>
  <c r="N9" i="20"/>
  <c r="M9" i="20"/>
  <c r="L9" i="20"/>
  <c r="K9" i="20"/>
  <c r="J9" i="20"/>
  <c r="D36" i="20" l="1"/>
  <c r="C38" i="20"/>
  <c r="D40" i="20"/>
  <c r="D41" i="20"/>
  <c r="B36" i="20"/>
  <c r="C30" i="22"/>
  <c r="D27" i="22"/>
  <c r="D26" i="24"/>
  <c r="D25" i="24"/>
  <c r="B30" i="24"/>
  <c r="C32" i="24"/>
  <c r="C33" i="24"/>
  <c r="D33" i="24"/>
  <c r="D34" i="24"/>
  <c r="D35" i="24"/>
  <c r="D32" i="24"/>
  <c r="D27" i="24"/>
  <c r="D28" i="24"/>
  <c r="D29" i="24"/>
  <c r="D30" i="24"/>
  <c r="D24" i="24"/>
  <c r="C25" i="24"/>
  <c r="C26" i="24"/>
  <c r="C27" i="24"/>
  <c r="C28" i="24"/>
  <c r="C29" i="24"/>
  <c r="C30" i="24"/>
  <c r="B26" i="24"/>
  <c r="B27" i="24"/>
  <c r="B28" i="24"/>
  <c r="B29" i="24"/>
  <c r="B32" i="24"/>
  <c r="B33" i="24"/>
  <c r="B34" i="24"/>
  <c r="B35" i="24"/>
  <c r="B37" i="24"/>
  <c r="B25" i="24"/>
  <c r="B24" i="24"/>
  <c r="D7" i="26" l="1"/>
  <c r="C7" i="26"/>
  <c r="C6" i="26" s="1"/>
  <c r="C24" i="26" s="1"/>
  <c r="B28" i="26"/>
  <c r="B6" i="26"/>
  <c r="B24" i="26" s="1"/>
  <c r="D6" i="26"/>
  <c r="D24" i="26" s="1"/>
  <c r="B7" i="26"/>
  <c r="C21" i="26" l="1"/>
  <c r="C36" i="22"/>
  <c r="B28" i="22"/>
  <c r="J11" i="20"/>
  <c r="S13" i="20" l="1"/>
  <c r="R13" i="20"/>
  <c r="Q13" i="20"/>
  <c r="P13" i="20"/>
  <c r="O13" i="20"/>
  <c r="N13" i="20"/>
  <c r="M13" i="20"/>
  <c r="L13" i="20"/>
  <c r="D42" i="20"/>
  <c r="C42" i="20"/>
  <c r="C40" i="20"/>
  <c r="B42" i="20"/>
  <c r="J10" i="20" l="1"/>
  <c r="K13" i="20"/>
  <c r="S11" i="20"/>
  <c r="B20" i="18"/>
  <c r="B19" i="18"/>
  <c r="M11" i="14"/>
  <c r="L9" i="14"/>
  <c r="L10" i="14" s="1"/>
  <c r="K9" i="14"/>
  <c r="K10" i="14" s="1"/>
  <c r="J9" i="14"/>
  <c r="J10" i="14" s="1"/>
  <c r="I9" i="14"/>
  <c r="I10" i="14" s="1"/>
  <c r="H9" i="14"/>
  <c r="H10" i="14" s="1"/>
  <c r="G9" i="14"/>
  <c r="G10" i="14" s="1"/>
  <c r="B26" i="14"/>
  <c r="M10" i="14" l="1"/>
  <c r="C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C19" i="16"/>
  <c r="B19" i="16"/>
  <c r="D18" i="16"/>
  <c r="C18" i="16"/>
  <c r="B18" i="16"/>
  <c r="D16" i="16"/>
  <c r="C16" i="16"/>
  <c r="B16" i="16"/>
  <c r="C20" i="18"/>
  <c r="C19" i="18"/>
  <c r="C18" i="18"/>
  <c r="B18" i="18"/>
  <c r="C17" i="18"/>
  <c r="B17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B30" i="22"/>
  <c r="D28" i="22"/>
  <c r="C28" i="22"/>
  <c r="C27" i="22"/>
  <c r="B27" i="22"/>
  <c r="D24" i="22"/>
  <c r="C24" i="22"/>
  <c r="B24" i="22"/>
  <c r="D37" i="24"/>
  <c r="C37" i="24"/>
  <c r="C35" i="24"/>
  <c r="C34" i="24"/>
  <c r="C24" i="24"/>
  <c r="D22" i="24"/>
  <c r="C22" i="24"/>
  <c r="B22" i="24"/>
  <c r="D28" i="26"/>
  <c r="C28" i="26"/>
  <c r="D27" i="26"/>
  <c r="C27" i="26"/>
  <c r="B27" i="26"/>
  <c r="D26" i="26"/>
  <c r="C26" i="26"/>
  <c r="B26" i="26"/>
  <c r="D25" i="26"/>
  <c r="C25" i="26"/>
  <c r="B25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<sst xmlns="http://schemas.openxmlformats.org/spreadsheetml/2006/main" count="406" uniqueCount="128">
  <si>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</si>
  <si>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</si>
  <si>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</si>
  <si>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</si>
  <si>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</si>
  <si>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</si>
  <si>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</si>
  <si>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</si>
  <si>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</si>
  <si>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</si>
  <si>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</si>
  <si>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</si>
  <si>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</si>
  <si>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</si>
  <si>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</si>
  <si>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</si>
  <si>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</si>
  <si>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</si>
  <si>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</si>
  <si>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</si>
  <si>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</si>
  <si>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</si>
  <si>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</si>
  <si>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</si>
  <si>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</si>
  <si>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</si>
  <si>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</si>
  <si>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</si>
  <si>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</si>
  <si>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</si>
  <si>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</si>
  <si>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</si>
  <si>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</si>
  <si>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</si>
  <si>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</si>
  <si>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</si>
  <si>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</si>
  <si>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</si>
  <si>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</si>
  <si>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</si>
  <si>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</si>
  <si>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</si>
  <si>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</si>
  <si>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</si>
  <si>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</si>
  <si>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</si>
  <si>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</si>
  <si>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</si>
  <si>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</si>
  <si>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</si>
  <si>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</si>
  <si>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</si>
  <si>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</si>
  <si>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</si>
  <si>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</si>
  <si>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</si>
  <si>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</si>
  <si>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</si>
  <si>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</si>
  <si>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</si>
  <si>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</si>
  <si>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</si>
  <si>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</si>
  <si>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</si>
  <si>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</si>
  <si>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</si>
  <si>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</si>
  <si>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</si>
  <si>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</si>
  <si>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</si>
  <si>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</si>
  <si>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</si>
  <si>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</si>
  <si>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</si>
  <si>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</si>
  <si>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</si>
  <si>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</si>
  <si>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</si>
  <si>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</si>
  <si>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</si>
  <si>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</si>
  <si>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</si>
  <si>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</si>
  <si>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</si>
  <si>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</si>
  <si>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</si>
  <si>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</si>
  <si>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</si>
  <si>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</si>
  <si>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</si>
  <si>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</si>
  <si>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</si>
  <si>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</si>
  <si>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</si>
  <si>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</si>
  <si>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</si>
  <si>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</si>
  <si>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</si>
  <si>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</si>
  <si>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</si>
  <si>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</si>
  <si>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</si>
  <si>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</si>
  <si>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</si>
  <si>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</si>
  <si>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</si>
  <si>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</si>
  <si>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</si>
  <si>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</si>
  <si>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</si>
  <si>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</si>
  <si>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</si>
  <si>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</si>
  <si>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</si>
  <si>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</si>
  <si>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</si>
  <si>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</si>
  <si>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t>ตารางที่ 3  จำนวนและร้อยละของผู้มีงานทำ จำแนกตามอาชีพและเพศ ไตรมาส 2 พ.ศ. 2562</t>
  </si>
  <si>
    <t>ตารางที่  4  จำนวนและร้อยละของผู้มีงานทำ จำแนกตามอุตสาหกรรม และเพศ ไตรมาส 2พ.ศ.2562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</si>
  <si>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</si>
  <si>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พ.ศ.2562</t>
  </si>
  <si>
    <t>3/2562</t>
  </si>
  <si>
    <t>3/2561</t>
  </si>
  <si>
    <t>ตารางที่ 6 จำนวนและร้อยละของผู้มีงานทำ จำแนกตามชั่วโมงการทำงานต่อสัปดาห์และเพศ ไตรมาส 3พ.ศ.2562</t>
  </si>
  <si>
    <t>ตารางที่ 5  จำนวนและร้อยละของผู้มีงานทำ จำแนกตามสถานภาพการทำงานและเพศ ไตรมาส 3 พ.ศ.2562</t>
  </si>
  <si>
    <t>ตารางที่ 7  จำนวนและร้อยละของผู้มีงานทำ  จำแนกตามระดับการศึกษาที่สำเร็จและเพศ ไตรมาส 3พ.ศ.2562</t>
  </si>
  <si>
    <t>ตารางที่ 7  จำนวนและร้อยละของผู้มีงานทำ  จำแนกตามระดับการศึกษาที่สำเร็จและเพศ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</si>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</sst>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-* #,##0.00_-;\-* #,##0.00_-;_-* &quot;-&quot;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23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190" fontId="8" fillId="0" borderId="0" xfId="8" applyNumberFormat="1" applyFont="1" applyAlignment="1">
      <alignment vertical="center"/>
    </xf>
    <xf numFmtId="3" fontId="8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0" applyNumberFormat="1" applyFont="1" applyAlignment="1">
      <alignment horizontal="right"/>
    </xf>
    <xf numFmtId="4" fontId="10" fillId="0" borderId="0" xfId="8" applyNumberFormat="1" applyFont="1" applyAlignment="1">
      <alignment vertical="center"/>
    </xf>
    <xf numFmtId="4" fontId="8" fillId="0" borderId="0" xfId="0" applyNumberFormat="1" applyFont="1"/>
    <xf numFmtId="4" fontId="8" fillId="0" borderId="0" xfId="8" applyNumberFormat="1" applyFont="1" applyAlignment="1">
      <alignment vertical="center"/>
    </xf>
    <xf numFmtId="190" fontId="5" fillId="0" borderId="0" xfId="8" applyNumberFormat="1" applyFont="1" applyAlignment="1">
      <alignment vertical="center"/>
    </xf>
    <xf numFmtId="191" fontId="8" fillId="0" borderId="0" xfId="4" applyNumberFormat="1" applyFont="1" applyAlignment="1">
      <alignment vertical="center"/>
    </xf>
    <xf numFmtId="2" fontId="10" fillId="0" borderId="0" xfId="4" applyNumberFormat="1" applyFont="1" applyAlignment="1">
      <alignment vertical="center"/>
    </xf>
    <xf numFmtId="1" fontId="10" fillId="0" borderId="0" xfId="4" applyNumberFormat="1" applyFont="1" applyAlignment="1">
      <alignment vertical="center"/>
    </xf>
    <xf numFmtId="1" fontId="8" fillId="0" borderId="0" xfId="4" applyNumberFormat="1" applyFont="1" applyAlignment="1">
      <alignment vertical="center"/>
    </xf>
    <xf numFmtId="191" fontId="8" fillId="0" borderId="0" xfId="0" applyNumberFormat="1" applyFont="1" applyAlignment="1">
      <alignment horizontal="right"/>
    </xf>
    <xf numFmtId="191" fontId="13" fillId="0" borderId="0" xfId="0" applyNumberFormat="1" applyFont="1"/>
    <xf numFmtId="191" fontId="10" fillId="0" borderId="0" xfId="0" applyNumberFormat="1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0" fontId="13" fillId="0" borderId="0" xfId="0" applyFont="1" applyAlignment="1">
      <alignment vertical="center"/>
    </xf>
    <xf numFmtId="191" fontId="10" fillId="0" borderId="0" xfId="2" applyNumberFormat="1" applyFont="1" applyAlignment="1">
      <alignment vertical="center"/>
    </xf>
    <xf numFmtId="1" fontId="10" fillId="0" borderId="0" xfId="2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2" fontId="10" fillId="0" borderId="0" xfId="2" applyNumberFormat="1" applyFont="1" applyBorder="1" applyAlignment="1">
      <alignment vertical="center"/>
    </xf>
    <xf numFmtId="2" fontId="8" fillId="0" borderId="0" xfId="2" applyNumberFormat="1" applyFont="1" applyAlignment="1">
      <alignment vertical="center"/>
    </xf>
    <xf numFmtId="195" fontId="8" fillId="0" borderId="0" xfId="2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/>
    <xf numFmtId="2" fontId="10" fillId="0" borderId="0" xfId="1" applyNumberFormat="1" applyFont="1" applyAlignment="1">
      <alignment horizontal="right"/>
    </xf>
    <xf numFmtId="2" fontId="10" fillId="0" borderId="0" xfId="0" applyNumberFormat="1" applyFont="1" applyAlignment="1">
      <alignment vertical="center"/>
    </xf>
    <xf numFmtId="2" fontId="10" fillId="0" borderId="0" xfId="1" applyNumberFormat="1" applyFont="1" applyAlignment="1">
      <alignment horizontal="right" vertical="center"/>
    </xf>
    <xf numFmtId="189" fontId="10" fillId="0" borderId="0" xfId="2" applyNumberFormat="1" applyFont="1"/>
    <xf numFmtId="187" fontId="8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188" fontId="6" fillId="0" borderId="0" xfId="9" applyNumberFormat="1" applyFont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  <xf numFmtId="43" fontId="10" fillId="0" borderId="0" xfId="2" applyNumberFormat="1" applyFont="1" applyAlignment="1">
      <alignment vertical="center"/>
    </xf>
  </cellXfs>
  <cellStyles count="29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 2" xfId="28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tabSelected="1" workbookViewId="0"/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127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213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opLeftCell="A15" zoomScaleNormal="100" workbookViewId="0">
      <selection activeCell="B29" sqref="B2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126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6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213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213"/>
      <c r="B23" s="18"/>
      <c r="C23" s="18"/>
      <c r="D23" s="18"/>
      <c r="E23" s="20"/>
      <c r="F23" s="222"/>
      <c r="G23" s="222"/>
      <c r="H23" s="222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148"/>
      <c r="G24" s="148"/>
      <c r="H24" s="14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>C8*100/$C$5</f>
        <v>22.857338977233727</v>
      </c>
      <c r="D25" s="12">
        <f t="shared" si="5"/>
        <v>19.302276671731178</v>
      </c>
      <c r="E25" s="20"/>
      <c r="F25" s="148"/>
      <c r="G25" s="148"/>
      <c r="H25" s="14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148"/>
      <c r="G26" s="148"/>
      <c r="H26" s="148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148"/>
      <c r="G27" s="148"/>
      <c r="H27" s="148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148"/>
      <c r="G28" s="148"/>
      <c r="H28" s="148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148"/>
      <c r="G29" s="148"/>
      <c r="H29" s="148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148"/>
      <c r="G30" s="148"/>
      <c r="H30" s="148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148"/>
      <c r="G31" s="148"/>
      <c r="H31" s="148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53"/>
      <c r="F32" s="148"/>
      <c r="G32" s="148"/>
      <c r="H32" s="148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148"/>
      <c r="G33" s="148"/>
      <c r="H33" s="148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148"/>
      <c r="G34" s="148"/>
      <c r="H34" s="148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148"/>
      <c r="G35" s="148"/>
      <c r="H35" s="148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148"/>
      <c r="G36" s="148"/>
      <c r="H36" s="148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148"/>
      <c r="G37" s="148"/>
      <c r="H37" s="148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zoomScale="70" zoomScaleNormal="70" workbookViewId="0">
      <selection activeCell="B9" sqref="B9:D9"/>
    </sheetView>
  </sheetViews>
  <sheetFormatPr defaultColWidth="9.140625" defaultRowHeight="24" customHeight="1" x14ac:dyDescent="0.55000000000000004"/>
  <cols>
    <col min="1" max="1" width="33.5703125" style="101" customWidth="1"/>
    <col min="2" max="4" width="17.140625" style="101" customWidth="1"/>
    <col min="5" max="5" width="18.140625" style="101" customWidth="1"/>
    <col min="6" max="6" width="13.5703125" style="101" bestFit="1" customWidth="1"/>
    <col min="7" max="7" width="15.42578125" style="101" bestFit="1" customWidth="1"/>
    <col min="8" max="8" width="13.140625" style="101" customWidth="1"/>
    <col min="9" max="9" width="10.42578125" style="101" customWidth="1"/>
    <col min="10" max="10" width="13.140625" style="101" customWidth="1"/>
    <col min="11" max="11" width="10.7109375" style="101" customWidth="1"/>
    <col min="12" max="12" width="9.85546875" style="101" bestFit="1" customWidth="1"/>
    <col min="13" max="16384" width="9.140625" style="101"/>
  </cols>
  <sheetData>
    <row r="1" spans="1:14" ht="29.25" customHeight="1" x14ac:dyDescent="0.55000000000000004">
      <c r="A1" s="122" t="s">
        <v>119</v>
      </c>
    </row>
    <row r="2" spans="1:14" s="122" customFormat="1" ht="7.5" customHeight="1" x14ac:dyDescent="0.55000000000000004"/>
    <row r="3" spans="1:14" s="122" customFormat="1" ht="13.5" customHeight="1" x14ac:dyDescent="0.55000000000000004">
      <c r="A3" s="125"/>
      <c r="B3" s="125"/>
      <c r="C3" s="125"/>
      <c r="D3" s="125"/>
    </row>
    <row r="4" spans="1:14" s="122" customFormat="1" ht="32.25" customHeight="1" x14ac:dyDescent="0.55000000000000004">
      <c r="A4" s="124" t="s">
        <v>107</v>
      </c>
      <c r="B4" s="123" t="s">
        <v>0</v>
      </c>
      <c r="C4" s="123" t="s">
        <v>31</v>
      </c>
      <c r="D4" s="123" t="s">
        <v>30</v>
      </c>
    </row>
    <row r="5" spans="1:14" s="122" customFormat="1" ht="27.75" customHeight="1" x14ac:dyDescent="0.55000000000000004">
      <c r="A5" s="117"/>
      <c r="B5" s="117"/>
      <c r="C5" s="118" t="s">
        <v>29</v>
      </c>
      <c r="D5" s="117"/>
      <c r="F5" s="186"/>
      <c r="G5" s="186"/>
      <c r="H5" s="187"/>
      <c r="L5" s="182"/>
      <c r="M5" s="182"/>
    </row>
    <row r="6" spans="1:14" s="111" customFormat="1" ht="20.25" customHeight="1" x14ac:dyDescent="0.55000000000000004">
      <c r="A6" s="111" t="s">
        <v>106</v>
      </c>
      <c r="B6" s="138">
        <f>B7+B12</f>
        <v>2052652</v>
      </c>
      <c r="C6" s="138">
        <f>C7+C12</f>
        <v>991315</v>
      </c>
      <c r="D6" s="138">
        <f>D7+D12</f>
        <v>1061337</v>
      </c>
      <c r="E6" s="138"/>
      <c r="F6" s="132"/>
      <c r="G6" s="132"/>
      <c r="H6" s="183"/>
      <c r="I6" s="148"/>
      <c r="J6" s="148"/>
      <c r="K6" s="148"/>
      <c r="L6" s="182"/>
      <c r="M6" s="182"/>
    </row>
    <row r="7" spans="1:14" s="110" customFormat="1" ht="20.25" customHeight="1" x14ac:dyDescent="0.55000000000000004">
      <c r="A7" s="110" t="s">
        <v>105</v>
      </c>
      <c r="B7" s="131">
        <f>B8+B11</f>
        <v>1201981</v>
      </c>
      <c r="C7" s="131">
        <f t="shared" ref="C7:D7" si="0">C8+C11</f>
        <v>685500</v>
      </c>
      <c r="D7" s="131">
        <f t="shared" si="0"/>
        <v>516481</v>
      </c>
      <c r="E7" s="14"/>
      <c r="I7" s="148"/>
      <c r="J7" s="148"/>
      <c r="K7" s="148"/>
      <c r="L7" s="188"/>
      <c r="M7" s="188"/>
      <c r="N7" s="188"/>
    </row>
    <row r="8" spans="1:14" s="110" customFormat="1" ht="20.25" customHeight="1" x14ac:dyDescent="0.55000000000000004">
      <c r="A8" s="110" t="s">
        <v>104</v>
      </c>
      <c r="B8" s="131">
        <v>1178865</v>
      </c>
      <c r="C8" s="131">
        <v>665381</v>
      </c>
      <c r="D8" s="131">
        <v>513484</v>
      </c>
      <c r="E8" s="14"/>
      <c r="F8" s="184"/>
      <c r="G8" s="184"/>
      <c r="H8" s="185"/>
      <c r="I8" s="148"/>
      <c r="J8" s="148"/>
      <c r="K8" s="148"/>
      <c r="L8" s="182"/>
      <c r="M8" s="182"/>
    </row>
    <row r="9" spans="1:14" s="110" customFormat="1" ht="20.25" customHeight="1" x14ac:dyDescent="0.55000000000000004">
      <c r="A9" s="110" t="s">
        <v>103</v>
      </c>
      <c r="B9" s="131">
        <v>1164344</v>
      </c>
      <c r="C9" s="131">
        <v>655575</v>
      </c>
      <c r="D9" s="131">
        <v>508769</v>
      </c>
      <c r="E9" s="14"/>
      <c r="F9" s="132"/>
      <c r="G9" s="132"/>
      <c r="H9" s="183"/>
      <c r="I9" s="148"/>
      <c r="J9" s="148"/>
      <c r="K9" s="148"/>
      <c r="L9" s="182"/>
      <c r="M9" s="182"/>
    </row>
    <row r="10" spans="1:14" s="110" customFormat="1" ht="20.25" customHeight="1" x14ac:dyDescent="0.55000000000000004">
      <c r="A10" s="110" t="s">
        <v>102</v>
      </c>
      <c r="B10" s="131">
        <v>14521</v>
      </c>
      <c r="C10" s="131">
        <v>9806</v>
      </c>
      <c r="D10" s="131">
        <v>4715</v>
      </c>
      <c r="E10" s="14"/>
      <c r="F10" s="132"/>
      <c r="G10" s="132"/>
      <c r="H10" s="185"/>
      <c r="I10" s="148"/>
      <c r="J10" s="148"/>
      <c r="K10" s="148"/>
      <c r="L10" s="182"/>
      <c r="M10" s="182"/>
    </row>
    <row r="11" spans="1:14" s="110" customFormat="1" ht="20.25" customHeight="1" x14ac:dyDescent="0.55000000000000004">
      <c r="A11" s="110" t="s">
        <v>101</v>
      </c>
      <c r="B11" s="131">
        <v>23116</v>
      </c>
      <c r="C11" s="131">
        <v>20119</v>
      </c>
      <c r="D11" s="131">
        <v>2997</v>
      </c>
      <c r="E11" s="14"/>
      <c r="F11" s="184"/>
      <c r="G11" s="184"/>
      <c r="H11" s="185"/>
      <c r="M11" s="182"/>
    </row>
    <row r="12" spans="1:14" s="110" customFormat="1" ht="20.25" customHeight="1" x14ac:dyDescent="0.55000000000000004">
      <c r="A12" s="110" t="s">
        <v>100</v>
      </c>
      <c r="B12" s="131">
        <v>850671</v>
      </c>
      <c r="C12" s="131">
        <v>305815</v>
      </c>
      <c r="D12" s="131">
        <v>544856</v>
      </c>
    </row>
    <row r="13" spans="1:14" s="110" customFormat="1" ht="20.25" customHeight="1" x14ac:dyDescent="0.55000000000000004">
      <c r="A13" s="110" t="s">
        <v>99</v>
      </c>
      <c r="B13" s="131">
        <v>231399</v>
      </c>
      <c r="C13" s="131">
        <v>11292</v>
      </c>
      <c r="D13" s="131">
        <v>220107</v>
      </c>
      <c r="I13" s="148"/>
      <c r="J13" s="148"/>
      <c r="K13" s="148"/>
    </row>
    <row r="14" spans="1:14" s="111" customFormat="1" ht="20.25" customHeight="1" x14ac:dyDescent="0.55000000000000004">
      <c r="A14" s="110" t="s">
        <v>98</v>
      </c>
      <c r="B14" s="131">
        <v>178910</v>
      </c>
      <c r="C14" s="131">
        <v>82234</v>
      </c>
      <c r="D14" s="131">
        <v>96676</v>
      </c>
      <c r="E14" s="14"/>
      <c r="F14" s="132"/>
      <c r="G14" s="132"/>
      <c r="H14" s="183"/>
      <c r="I14" s="148"/>
      <c r="J14" s="148"/>
      <c r="K14" s="148"/>
      <c r="L14" s="182"/>
      <c r="M14" s="182"/>
      <c r="N14" s="110"/>
    </row>
    <row r="15" spans="1:14" s="110" customFormat="1" ht="20.25" customHeight="1" x14ac:dyDescent="0.55000000000000004">
      <c r="A15" s="109" t="s">
        <v>97</v>
      </c>
      <c r="B15" s="131">
        <v>440362</v>
      </c>
      <c r="C15" s="131">
        <v>212289</v>
      </c>
      <c r="D15" s="131">
        <v>228073</v>
      </c>
      <c r="E15" s="14"/>
      <c r="F15" s="132"/>
      <c r="G15" s="132"/>
      <c r="H15" s="182"/>
      <c r="I15" s="148"/>
      <c r="J15" s="148"/>
      <c r="K15" s="148"/>
      <c r="L15" s="182"/>
      <c r="M15" s="182"/>
    </row>
    <row r="16" spans="1:14" s="110" customFormat="1" ht="18.75" customHeight="1" x14ac:dyDescent="0.55000000000000004">
      <c r="A16" s="121"/>
      <c r="B16" s="120"/>
      <c r="C16" s="120"/>
      <c r="D16" s="120"/>
      <c r="E16" s="14"/>
      <c r="F16" s="184"/>
      <c r="G16" s="184"/>
      <c r="H16" s="185"/>
      <c r="I16" s="148"/>
      <c r="J16" s="148"/>
      <c r="K16" s="148"/>
      <c r="L16" s="182"/>
      <c r="M16" s="182"/>
      <c r="N16" s="111"/>
    </row>
    <row r="17" spans="1:14" s="116" customFormat="1" ht="23.25" customHeight="1" x14ac:dyDescent="0.55000000000000004">
      <c r="A17" s="117"/>
      <c r="B17" s="119"/>
      <c r="C17" s="118" t="s">
        <v>25</v>
      </c>
      <c r="D17" s="117"/>
      <c r="E17" s="14"/>
      <c r="F17" s="183"/>
      <c r="G17" s="183"/>
      <c r="H17" s="183"/>
      <c r="I17" s="135"/>
      <c r="J17" s="135"/>
      <c r="K17" s="135"/>
      <c r="L17" s="182"/>
      <c r="M17" s="182"/>
      <c r="N17" s="110"/>
    </row>
    <row r="18" spans="1:14" s="114" customFormat="1" ht="20.25" customHeight="1" x14ac:dyDescent="0.5">
      <c r="A18" s="115"/>
      <c r="I18" s="188"/>
      <c r="J18" s="188"/>
      <c r="K18" s="188"/>
    </row>
    <row r="19" spans="1:14" s="111" customFormat="1" ht="20.25" customHeight="1" x14ac:dyDescent="0.55000000000000004">
      <c r="A19" s="111" t="s">
        <v>106</v>
      </c>
      <c r="B19" s="113">
        <v>100</v>
      </c>
      <c r="C19" s="113">
        <v>100</v>
      </c>
      <c r="D19" s="113">
        <v>100</v>
      </c>
      <c r="E19" s="112"/>
      <c r="I19" s="181"/>
      <c r="J19" s="181"/>
      <c r="K19" s="181"/>
    </row>
    <row r="20" spans="1:14" s="110" customFormat="1" ht="20.25" customHeight="1" x14ac:dyDescent="0.55000000000000004">
      <c r="A20" s="110" t="s">
        <v>105</v>
      </c>
      <c r="B20" s="108">
        <f t="shared" ref="B20:D28" si="1">B7*100/B$6</f>
        <v>58.557466146234241</v>
      </c>
      <c r="C20" s="108">
        <f t="shared" si="1"/>
        <v>69.150572724108883</v>
      </c>
      <c r="D20" s="108">
        <f t="shared" si="1"/>
        <v>48.663242683520878</v>
      </c>
      <c r="E20" s="107"/>
    </row>
    <row r="21" spans="1:14" s="110" customFormat="1" ht="20.25" customHeight="1" x14ac:dyDescent="0.55000000000000004">
      <c r="A21" s="110" t="s">
        <v>104</v>
      </c>
      <c r="B21" s="108">
        <f t="shared" si="1"/>
        <v>57.43131324744769</v>
      </c>
      <c r="C21" s="108">
        <f>C8*100/C$6</f>
        <v>67.121046287002613</v>
      </c>
      <c r="D21" s="108">
        <f t="shared" si="1"/>
        <v>48.380863005812479</v>
      </c>
      <c r="E21" s="107"/>
    </row>
    <row r="22" spans="1:14" s="103" customFormat="1" ht="20.25" customHeight="1" x14ac:dyDescent="0.55000000000000004">
      <c r="A22" s="110" t="s">
        <v>103</v>
      </c>
      <c r="B22" s="108">
        <f t="shared" si="1"/>
        <v>56.723886952099043</v>
      </c>
      <c r="C22" s="108">
        <f t="shared" si="1"/>
        <v>66.131855162082687</v>
      </c>
      <c r="D22" s="108">
        <f t="shared" si="1"/>
        <v>47.936612028036336</v>
      </c>
      <c r="E22" s="107"/>
    </row>
    <row r="23" spans="1:14" s="103" customFormat="1" ht="20.25" customHeight="1" x14ac:dyDescent="0.55000000000000004">
      <c r="A23" s="110" t="s">
        <v>102</v>
      </c>
      <c r="B23" s="108">
        <f t="shared" si="1"/>
        <v>0.70742629534865142</v>
      </c>
      <c r="C23" s="108">
        <f t="shared" si="1"/>
        <v>0.98919112491992955</v>
      </c>
      <c r="D23" s="108">
        <f t="shared" si="1"/>
        <v>0.44425097777614464</v>
      </c>
      <c r="E23" s="107"/>
    </row>
    <row r="24" spans="1:14" s="103" customFormat="1" ht="20.25" customHeight="1" x14ac:dyDescent="0.55000000000000004">
      <c r="A24" s="110" t="s">
        <v>101</v>
      </c>
      <c r="B24" s="108">
        <f>B11*100/B$6+0.03</f>
        <v>1.1561528987865455</v>
      </c>
      <c r="C24" s="108">
        <f>C11*100/C$6+0.03</f>
        <v>2.0595264371062676</v>
      </c>
      <c r="D24" s="108">
        <f>D11*100/D$6+0.08</f>
        <v>0.36237967770839991</v>
      </c>
      <c r="E24" s="107"/>
    </row>
    <row r="25" spans="1:14" s="103" customFormat="1" ht="20.25" customHeight="1" x14ac:dyDescent="0.55000000000000004">
      <c r="A25" s="110" t="s">
        <v>100</v>
      </c>
      <c r="B25" s="108">
        <f t="shared" si="1"/>
        <v>41.442533853765759</v>
      </c>
      <c r="C25" s="108">
        <f t="shared" si="1"/>
        <v>30.849427275891113</v>
      </c>
      <c r="D25" s="108">
        <f t="shared" si="1"/>
        <v>51.336757316479122</v>
      </c>
      <c r="E25" s="107"/>
    </row>
    <row r="26" spans="1:14" s="103" customFormat="1" ht="20.25" customHeight="1" x14ac:dyDescent="0.55000000000000004">
      <c r="A26" s="110" t="s">
        <v>99</v>
      </c>
      <c r="B26" s="108">
        <f t="shared" si="1"/>
        <v>11.273172461771406</v>
      </c>
      <c r="C26" s="108">
        <f t="shared" si="1"/>
        <v>1.1390930229039204</v>
      </c>
      <c r="D26" s="108">
        <f t="shared" si="1"/>
        <v>20.738653227014606</v>
      </c>
      <c r="E26" s="107"/>
    </row>
    <row r="27" spans="1:14" s="103" customFormat="1" ht="20.25" customHeight="1" x14ac:dyDescent="0.55000000000000004">
      <c r="A27" s="110" t="s">
        <v>98</v>
      </c>
      <c r="B27" s="108">
        <f t="shared" si="1"/>
        <v>8.7160414916897757</v>
      </c>
      <c r="C27" s="108">
        <f t="shared" si="1"/>
        <v>8.2954459480588909</v>
      </c>
      <c r="D27" s="108">
        <f t="shared" si="1"/>
        <v>9.1088881288412633</v>
      </c>
      <c r="E27" s="107"/>
    </row>
    <row r="28" spans="1:14" s="103" customFormat="1" ht="20.25" customHeight="1" x14ac:dyDescent="0.55000000000000004">
      <c r="A28" s="109" t="s">
        <v>97</v>
      </c>
      <c r="B28" s="108">
        <f>B15*100/B$6-0.03</f>
        <v>21.42331990030458</v>
      </c>
      <c r="C28" s="108">
        <f t="shared" si="1"/>
        <v>21.414888304928301</v>
      </c>
      <c r="D28" s="108">
        <f t="shared" si="1"/>
        <v>21.489215960623252</v>
      </c>
      <c r="E28" s="107"/>
    </row>
    <row r="29" spans="1:14" s="103" customFormat="1" ht="20.25" customHeight="1" x14ac:dyDescent="0.55000000000000004">
      <c r="A29" s="106"/>
      <c r="B29" s="105"/>
      <c r="C29" s="105"/>
      <c r="D29" s="105"/>
    </row>
    <row r="30" spans="1:14" s="103" customFormat="1" ht="20.25" customHeight="1" x14ac:dyDescent="0.55000000000000004">
      <c r="A30" s="104"/>
      <c r="B30" s="101"/>
      <c r="C30" s="101"/>
      <c r="D30" s="101"/>
    </row>
    <row r="31" spans="1:14" s="103" customFormat="1" ht="24" customHeight="1" x14ac:dyDescent="0.55000000000000004">
      <c r="A31" s="104"/>
      <c r="B31" s="101"/>
      <c r="C31" s="101"/>
      <c r="D31" s="101"/>
      <c r="E31" s="101"/>
    </row>
    <row r="47" spans="2:4" ht="24" customHeight="1" x14ac:dyDescent="0.55000000000000004">
      <c r="B47" s="102"/>
      <c r="D47" s="102"/>
    </row>
    <row r="48" spans="2:4" ht="24" customHeight="1" x14ac:dyDescent="0.55000000000000004">
      <c r="B48" s="102"/>
      <c r="D48" s="102"/>
    </row>
    <row r="49" spans="2:4" ht="24" customHeight="1" x14ac:dyDescent="0.55000000000000004">
      <c r="B49" s="102"/>
      <c r="D49" s="102"/>
    </row>
    <row r="50" spans="2:4" ht="24" customHeight="1" x14ac:dyDescent="0.55000000000000004">
      <c r="B50" s="102"/>
      <c r="D50" s="102"/>
    </row>
    <row r="51" spans="2:4" ht="24" customHeight="1" x14ac:dyDescent="0.55000000000000004">
      <c r="B51" s="102"/>
      <c r="D51" s="102"/>
    </row>
    <row r="52" spans="2:4" ht="24" customHeight="1" x14ac:dyDescent="0.55000000000000004">
      <c r="B52" s="102"/>
      <c r="D52" s="102"/>
    </row>
    <row r="54" spans="2:4" ht="24" customHeight="1" x14ac:dyDescent="0.55000000000000004">
      <c r="B54" s="102"/>
      <c r="D54" s="102"/>
    </row>
    <row r="55" spans="2:4" ht="24" customHeight="1" x14ac:dyDescent="0.55000000000000004">
      <c r="B55" s="102"/>
      <c r="D55" s="102"/>
    </row>
    <row r="56" spans="2:4" ht="24" customHeight="1" x14ac:dyDescent="0.55000000000000004">
      <c r="B56" s="102"/>
      <c r="D56" s="102"/>
    </row>
    <row r="57" spans="2:4" ht="24" customHeight="1" x14ac:dyDescent="0.55000000000000004">
      <c r="B57" s="102"/>
      <c r="D57" s="102"/>
    </row>
    <row r="58" spans="2:4" ht="24" customHeight="1" x14ac:dyDescent="0.55000000000000004">
      <c r="B58" s="102"/>
      <c r="D58" s="102"/>
    </row>
    <row r="74" spans="2:4" ht="24" customHeight="1" x14ac:dyDescent="0.55000000000000004">
      <c r="B74" s="102"/>
      <c r="D74" s="102"/>
    </row>
    <row r="75" spans="2:4" ht="24" customHeight="1" x14ac:dyDescent="0.55000000000000004">
      <c r="B75" s="102"/>
      <c r="D75" s="102"/>
    </row>
    <row r="76" spans="2:4" ht="24" customHeight="1" x14ac:dyDescent="0.55000000000000004">
      <c r="B76" s="102"/>
      <c r="D76" s="102"/>
    </row>
    <row r="78" spans="2:4" ht="24" customHeight="1" x14ac:dyDescent="0.55000000000000004">
      <c r="B78" s="102"/>
      <c r="D78" s="102"/>
    </row>
    <row r="79" spans="2:4" ht="24" customHeight="1" x14ac:dyDescent="0.55000000000000004">
      <c r="B79" s="102"/>
    </row>
    <row r="80" spans="2:4" ht="24" customHeight="1" x14ac:dyDescent="0.55000000000000004">
      <c r="B80" s="102"/>
      <c r="D80" s="102"/>
    </row>
    <row r="81" spans="2:4" ht="24" customHeight="1" x14ac:dyDescent="0.55000000000000004">
      <c r="B81" s="102"/>
      <c r="D81" s="102"/>
    </row>
    <row r="83" spans="2:4" ht="24" customHeight="1" x14ac:dyDescent="0.55000000000000004">
      <c r="B83" s="102"/>
      <c r="D83" s="102"/>
    </row>
    <row r="85" spans="2:4" ht="24" customHeight="1" x14ac:dyDescent="0.55000000000000004">
      <c r="B85" s="102"/>
      <c r="D85" s="102"/>
    </row>
    <row r="87" spans="2:4" ht="24" customHeight="1" x14ac:dyDescent="0.55000000000000004">
      <c r="B87" s="102"/>
      <c r="D87" s="102"/>
    </row>
    <row r="100" spans="2:4" ht="24" customHeight="1" x14ac:dyDescent="0.55000000000000004">
      <c r="B100" s="102"/>
      <c r="D100" s="102"/>
    </row>
    <row r="101" spans="2:4" ht="24" customHeight="1" x14ac:dyDescent="0.55000000000000004">
      <c r="B101" s="102"/>
      <c r="D101" s="102"/>
    </row>
    <row r="104" spans="2:4" ht="24" customHeight="1" x14ac:dyDescent="0.55000000000000004">
      <c r="B104" s="102"/>
      <c r="D104" s="102"/>
    </row>
    <row r="106" spans="2:4" ht="24" customHeight="1" x14ac:dyDescent="0.55000000000000004">
      <c r="B106" s="102"/>
      <c r="D106" s="102"/>
    </row>
    <row r="108" spans="2:4" ht="24" customHeight="1" x14ac:dyDescent="0.55000000000000004">
      <c r="B108" s="102"/>
      <c r="D108" s="102"/>
    </row>
    <row r="109" spans="2:4" ht="24" customHeight="1" x14ac:dyDescent="0.55000000000000004">
      <c r="B109" s="102"/>
      <c r="D109" s="102"/>
    </row>
    <row r="110" spans="2:4" ht="24" customHeight="1" x14ac:dyDescent="0.55000000000000004">
      <c r="B110" s="102"/>
      <c r="D110" s="102"/>
    </row>
    <row r="111" spans="2:4" ht="24" customHeight="1" x14ac:dyDescent="0.55000000000000004">
      <c r="B111" s="102"/>
      <c r="D111" s="102"/>
    </row>
    <row r="112" spans="2:4" ht="24" customHeight="1" x14ac:dyDescent="0.55000000000000004">
      <c r="B112" s="102"/>
      <c r="D112" s="102"/>
    </row>
    <row r="114" spans="2:4" ht="24" customHeight="1" x14ac:dyDescent="0.55000000000000004">
      <c r="B114" s="102"/>
      <c r="D114" s="102"/>
    </row>
    <row r="115" spans="2:4" ht="24" customHeight="1" x14ac:dyDescent="0.55000000000000004">
      <c r="B115" s="102"/>
      <c r="D115" s="102"/>
    </row>
    <row r="116" spans="2:4" ht="24" customHeight="1" x14ac:dyDescent="0.55000000000000004">
      <c r="B116" s="102"/>
      <c r="D116" s="102"/>
    </row>
    <row r="117" spans="2:4" ht="24" customHeight="1" x14ac:dyDescent="0.55000000000000004">
      <c r="B117" s="102"/>
      <c r="D117" s="102"/>
    </row>
    <row r="118" spans="2:4" ht="24" customHeight="1" x14ac:dyDescent="0.55000000000000004">
      <c r="B118" s="102"/>
      <c r="D118" s="102"/>
    </row>
    <row r="136" spans="2:4" ht="24" customHeight="1" x14ac:dyDescent="0.55000000000000004">
      <c r="B136" s="102"/>
      <c r="D136" s="102"/>
    </row>
    <row r="137" spans="2:4" ht="24" customHeight="1" x14ac:dyDescent="0.55000000000000004">
      <c r="B137" s="102"/>
      <c r="D137" s="102"/>
    </row>
    <row r="138" spans="2:4" ht="24" customHeight="1" x14ac:dyDescent="0.55000000000000004">
      <c r="B138" s="102"/>
      <c r="D138" s="102"/>
    </row>
    <row r="139" spans="2:4" ht="24" customHeight="1" x14ac:dyDescent="0.55000000000000004">
      <c r="B139" s="102"/>
      <c r="D139" s="102"/>
    </row>
    <row r="140" spans="2:4" ht="24" customHeight="1" x14ac:dyDescent="0.55000000000000004">
      <c r="B140" s="102"/>
      <c r="D140" s="102"/>
    </row>
    <row r="141" spans="2:4" ht="24" customHeight="1" x14ac:dyDescent="0.55000000000000004">
      <c r="B141" s="102"/>
      <c r="D141" s="102"/>
    </row>
    <row r="162" spans="2:4" ht="24" customHeight="1" x14ac:dyDescent="0.55000000000000004">
      <c r="B162" s="102"/>
      <c r="D162" s="102"/>
    </row>
    <row r="163" spans="2:4" ht="24" customHeight="1" x14ac:dyDescent="0.55000000000000004">
      <c r="B163" s="102"/>
      <c r="D163" s="102"/>
    </row>
    <row r="165" spans="2:4" ht="24" customHeight="1" x14ac:dyDescent="0.55000000000000004">
      <c r="B165" s="102"/>
      <c r="D165" s="102"/>
    </row>
    <row r="166" spans="2:4" ht="24" customHeight="1" x14ac:dyDescent="0.55000000000000004">
      <c r="B166" s="102"/>
      <c r="D166" s="102"/>
    </row>
    <row r="167" spans="2:4" ht="24" customHeight="1" x14ac:dyDescent="0.55000000000000004">
      <c r="B167" s="102"/>
      <c r="D167" s="102"/>
    </row>
    <row r="168" spans="2:4" ht="24" customHeight="1" x14ac:dyDescent="0.55000000000000004">
      <c r="B168" s="102"/>
      <c r="D168" s="102"/>
    </row>
    <row r="169" spans="2:4" ht="24" customHeight="1" x14ac:dyDescent="0.55000000000000004">
      <c r="B169" s="102"/>
      <c r="D169" s="102"/>
    </row>
    <row r="170" spans="2:4" ht="24" customHeight="1" x14ac:dyDescent="0.55000000000000004">
      <c r="B170" s="102"/>
      <c r="D170" s="102"/>
    </row>
    <row r="183" spans="2:4" ht="24" customHeight="1" x14ac:dyDescent="0.55000000000000004">
      <c r="B183" s="102"/>
      <c r="C183" s="102"/>
      <c r="D183" s="102"/>
    </row>
    <row r="184" spans="2:4" ht="24" customHeight="1" x14ac:dyDescent="0.55000000000000004">
      <c r="B184" s="102"/>
      <c r="C184" s="102"/>
      <c r="D184" s="102"/>
    </row>
    <row r="185" spans="2:4" ht="24" customHeight="1" x14ac:dyDescent="0.55000000000000004">
      <c r="B185" s="102"/>
      <c r="C185" s="102"/>
      <c r="D185" s="102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36"/>
  <sheetViews>
    <sheetView topLeftCell="A4" zoomScale="70" zoomScaleNormal="70" workbookViewId="0">
      <selection activeCell="D13" sqref="D13"/>
    </sheetView>
  </sheetViews>
  <sheetFormatPr defaultColWidth="11.28515625" defaultRowHeight="8.25" customHeight="1" x14ac:dyDescent="0.5"/>
  <cols>
    <col min="1" max="1" width="31.7109375" style="84" customWidth="1"/>
    <col min="2" max="2" width="18.85546875" style="83" customWidth="1"/>
    <col min="3" max="3" width="20.28515625" style="83" customWidth="1"/>
    <col min="4" max="4" width="20.7109375" style="83" customWidth="1"/>
    <col min="5" max="5" width="11.28515625" style="83" customWidth="1"/>
    <col min="6" max="6" width="11.28515625" style="83"/>
    <col min="7" max="7" width="15.5703125" style="83" bestFit="1" customWidth="1"/>
    <col min="8" max="8" width="14.42578125" style="83" bestFit="1" customWidth="1"/>
    <col min="9" max="9" width="15.5703125" style="83" bestFit="1" customWidth="1"/>
    <col min="10" max="16384" width="11.28515625" style="83"/>
  </cols>
  <sheetData>
    <row r="1" spans="1:16" s="98" customFormat="1" ht="50.25" customHeight="1" x14ac:dyDescent="0.55000000000000004">
      <c r="A1" s="98" t="s">
        <v>120</v>
      </c>
      <c r="B1" s="99"/>
      <c r="C1" s="99"/>
      <c r="D1" s="99"/>
    </row>
    <row r="3" spans="1:16" s="84" customFormat="1" ht="30" customHeight="1" x14ac:dyDescent="0.5">
      <c r="A3" s="97" t="s">
        <v>32</v>
      </c>
      <c r="B3" s="96" t="s">
        <v>0</v>
      </c>
      <c r="C3" s="96" t="s">
        <v>31</v>
      </c>
      <c r="D3" s="96" t="s">
        <v>30</v>
      </c>
    </row>
    <row r="4" spans="1:16" s="84" customFormat="1" ht="19.5" customHeight="1" x14ac:dyDescent="0.5">
      <c r="B4" s="215" t="s">
        <v>29</v>
      </c>
      <c r="C4" s="215"/>
      <c r="D4" s="215"/>
      <c r="G4" s="83"/>
      <c r="H4" s="83"/>
      <c r="I4" s="83"/>
      <c r="K4" s="189"/>
      <c r="L4" s="189"/>
      <c r="M4" s="189"/>
    </row>
    <row r="5" spans="1:16" s="84" customFormat="1" ht="21" customHeight="1" x14ac:dyDescent="0.55000000000000004">
      <c r="A5" s="95" t="s">
        <v>5</v>
      </c>
      <c r="B5" s="130">
        <v>2052652</v>
      </c>
      <c r="C5" s="130">
        <v>991315</v>
      </c>
      <c r="D5" s="130">
        <v>1061337</v>
      </c>
      <c r="G5" s="191"/>
      <c r="H5" s="191"/>
      <c r="I5" s="191"/>
      <c r="J5" s="14"/>
      <c r="K5" s="193"/>
      <c r="L5" s="193"/>
      <c r="M5" s="193"/>
    </row>
    <row r="6" spans="1:16" ht="4.1500000000000004" customHeight="1" x14ac:dyDescent="0.55000000000000004">
      <c r="A6" s="95"/>
      <c r="B6" s="128"/>
      <c r="C6" s="128"/>
      <c r="D6" s="128"/>
      <c r="G6" s="191"/>
      <c r="H6" s="191"/>
      <c r="I6" s="191"/>
      <c r="J6" s="177"/>
      <c r="K6" s="194"/>
      <c r="L6" s="194"/>
      <c r="M6" s="194"/>
      <c r="N6" s="84"/>
    </row>
    <row r="7" spans="1:16" ht="19.149999999999999" customHeight="1" x14ac:dyDescent="0.55000000000000004">
      <c r="A7" s="93" t="s">
        <v>24</v>
      </c>
      <c r="B7" s="128">
        <v>41929</v>
      </c>
      <c r="C7" s="128">
        <v>16389</v>
      </c>
      <c r="D7" s="128">
        <v>25540</v>
      </c>
      <c r="G7" s="190"/>
      <c r="H7" s="190"/>
      <c r="I7" s="190"/>
      <c r="J7" s="14"/>
      <c r="K7" s="195"/>
      <c r="L7" s="195"/>
      <c r="M7" s="195"/>
      <c r="N7" s="84"/>
    </row>
    <row r="8" spans="1:16" ht="19.149999999999999" customHeight="1" x14ac:dyDescent="0.55000000000000004">
      <c r="A8" s="83" t="s">
        <v>23</v>
      </c>
      <c r="B8" s="128">
        <v>650243</v>
      </c>
      <c r="C8" s="128">
        <v>286778</v>
      </c>
      <c r="D8" s="128">
        <v>363465</v>
      </c>
      <c r="G8" s="191"/>
      <c r="H8" s="191"/>
      <c r="I8" s="191"/>
      <c r="J8" s="14"/>
      <c r="K8" s="195"/>
      <c r="L8" s="195"/>
      <c r="M8" s="195"/>
      <c r="N8" s="84"/>
    </row>
    <row r="9" spans="1:16" ht="19.149999999999999" customHeight="1" x14ac:dyDescent="0.55000000000000004">
      <c r="A9" s="92" t="s">
        <v>22</v>
      </c>
      <c r="B9" s="128">
        <v>375676</v>
      </c>
      <c r="C9" s="128">
        <v>201243</v>
      </c>
      <c r="D9" s="128">
        <v>174433</v>
      </c>
      <c r="G9" s="180"/>
      <c r="H9" s="180"/>
      <c r="I9" s="180"/>
      <c r="J9" s="14"/>
      <c r="K9" s="195"/>
      <c r="L9" s="195"/>
      <c r="M9" s="195"/>
      <c r="N9" s="84"/>
    </row>
    <row r="10" spans="1:16" ht="19.149999999999999" customHeight="1" x14ac:dyDescent="0.55000000000000004">
      <c r="A10" s="92" t="s">
        <v>21</v>
      </c>
      <c r="B10" s="128">
        <v>406391</v>
      </c>
      <c r="C10" s="128">
        <v>202313</v>
      </c>
      <c r="D10" s="128">
        <v>204078</v>
      </c>
      <c r="G10" s="191"/>
      <c r="H10" s="191"/>
      <c r="I10" s="191"/>
      <c r="J10" s="14"/>
      <c r="K10" s="195"/>
      <c r="L10" s="195"/>
      <c r="M10" s="195"/>
      <c r="N10" s="84"/>
    </row>
    <row r="11" spans="1:16" ht="19.149999999999999" customHeight="1" x14ac:dyDescent="0.55000000000000004">
      <c r="A11" s="83" t="s">
        <v>20</v>
      </c>
      <c r="B11" s="128">
        <v>341321</v>
      </c>
      <c r="C11" s="128">
        <v>182968</v>
      </c>
      <c r="D11" s="128">
        <v>158353</v>
      </c>
      <c r="K11" s="195"/>
      <c r="L11" s="195"/>
      <c r="M11" s="195"/>
      <c r="N11" s="189"/>
      <c r="O11" s="189"/>
      <c r="P11" s="189"/>
    </row>
    <row r="12" spans="1:16" ht="19.149999999999999" customHeight="1" x14ac:dyDescent="0.55000000000000004">
      <c r="A12" s="90" t="s">
        <v>19</v>
      </c>
      <c r="B12" s="128">
        <v>272456</v>
      </c>
      <c r="C12" s="128">
        <v>133349</v>
      </c>
      <c r="D12" s="128">
        <v>139107</v>
      </c>
      <c r="G12" s="191"/>
      <c r="H12" s="191"/>
      <c r="I12" s="192"/>
      <c r="J12" s="14"/>
      <c r="K12" s="195"/>
      <c r="L12" s="195"/>
      <c r="M12" s="195"/>
      <c r="N12" s="84"/>
    </row>
    <row r="13" spans="1:16" ht="19.149999999999999" customHeight="1" x14ac:dyDescent="0.55000000000000004">
      <c r="A13" s="90" t="s">
        <v>18</v>
      </c>
      <c r="B13" s="128">
        <v>68865</v>
      </c>
      <c r="C13" s="128">
        <v>49619</v>
      </c>
      <c r="D13" s="128">
        <v>19246</v>
      </c>
      <c r="G13" s="191"/>
      <c r="H13" s="191"/>
      <c r="I13" s="191"/>
      <c r="J13" s="14"/>
      <c r="K13" s="195"/>
      <c r="L13" s="195"/>
      <c r="M13" s="195"/>
      <c r="N13" s="84"/>
    </row>
    <row r="14" spans="1:16" ht="19.149999999999999" customHeight="1" x14ac:dyDescent="0.55000000000000004">
      <c r="A14" s="91" t="s">
        <v>17</v>
      </c>
      <c r="B14" s="128" t="s">
        <v>10</v>
      </c>
      <c r="C14" s="128" t="s">
        <v>10</v>
      </c>
      <c r="D14" s="128" t="s">
        <v>10</v>
      </c>
      <c r="G14" s="191"/>
      <c r="H14" s="191"/>
      <c r="I14" s="191"/>
      <c r="J14" s="6"/>
      <c r="K14" s="195"/>
      <c r="L14" s="195"/>
      <c r="M14" s="195"/>
      <c r="N14" s="84"/>
    </row>
    <row r="15" spans="1:16" ht="19.149999999999999" customHeight="1" x14ac:dyDescent="0.55000000000000004">
      <c r="A15" s="83" t="s">
        <v>16</v>
      </c>
      <c r="B15" s="128">
        <v>235247</v>
      </c>
      <c r="C15" s="128">
        <v>101366</v>
      </c>
      <c r="D15" s="128">
        <v>133881</v>
      </c>
      <c r="K15" s="195"/>
      <c r="L15" s="195"/>
      <c r="M15" s="195"/>
      <c r="N15" s="189"/>
      <c r="O15" s="189"/>
      <c r="P15" s="189"/>
    </row>
    <row r="16" spans="1:16" ht="19.149999999999999" customHeight="1" x14ac:dyDescent="0.55000000000000004">
      <c r="A16" s="91" t="s">
        <v>15</v>
      </c>
      <c r="B16" s="128">
        <v>117238</v>
      </c>
      <c r="C16" s="128">
        <v>42770</v>
      </c>
      <c r="D16" s="128">
        <v>74468</v>
      </c>
      <c r="G16" s="191"/>
      <c r="H16" s="191"/>
      <c r="I16" s="191"/>
      <c r="J16" s="14"/>
      <c r="K16" s="195"/>
      <c r="L16" s="195"/>
      <c r="M16" s="195"/>
      <c r="N16" s="84"/>
    </row>
    <row r="17" spans="1:14" ht="19.149999999999999" customHeight="1" x14ac:dyDescent="0.55000000000000004">
      <c r="A17" s="91" t="s">
        <v>14</v>
      </c>
      <c r="B17" s="128">
        <v>85755</v>
      </c>
      <c r="C17" s="128">
        <v>49341</v>
      </c>
      <c r="D17" s="128">
        <v>36414</v>
      </c>
      <c r="G17" s="191"/>
      <c r="H17" s="191"/>
      <c r="I17" s="192"/>
      <c r="J17" s="14"/>
      <c r="K17" s="195"/>
      <c r="L17" s="195"/>
      <c r="M17" s="195"/>
      <c r="N17" s="84"/>
    </row>
    <row r="18" spans="1:14" ht="19.149999999999999" customHeight="1" x14ac:dyDescent="0.55000000000000004">
      <c r="A18" s="91" t="s">
        <v>13</v>
      </c>
      <c r="B18" s="128">
        <v>32254</v>
      </c>
      <c r="C18" s="128">
        <v>9255</v>
      </c>
      <c r="D18" s="128">
        <v>22999</v>
      </c>
      <c r="G18" s="191"/>
      <c r="H18" s="191"/>
      <c r="I18" s="191"/>
      <c r="J18" s="14"/>
      <c r="K18" s="195"/>
      <c r="L18" s="195"/>
      <c r="M18" s="195"/>
      <c r="N18" s="84"/>
    </row>
    <row r="19" spans="1:14" ht="19.149999999999999" customHeight="1" x14ac:dyDescent="0.55000000000000004">
      <c r="A19" s="90" t="s">
        <v>12</v>
      </c>
      <c r="B19" s="128" t="s">
        <v>10</v>
      </c>
      <c r="C19" s="128" t="s">
        <v>10</v>
      </c>
      <c r="D19" s="128" t="s">
        <v>10</v>
      </c>
      <c r="J19" s="6"/>
      <c r="K19" s="195"/>
      <c r="L19" s="195"/>
      <c r="M19" s="195"/>
      <c r="N19" s="84"/>
    </row>
    <row r="20" spans="1:14" ht="19.149999999999999" customHeight="1" x14ac:dyDescent="0.55000000000000004">
      <c r="A20" s="90" t="s">
        <v>11</v>
      </c>
      <c r="B20" s="128">
        <v>1845</v>
      </c>
      <c r="C20" s="128">
        <v>258</v>
      </c>
      <c r="D20" s="128">
        <v>1587</v>
      </c>
      <c r="G20" s="191"/>
      <c r="H20" s="191"/>
      <c r="I20" s="191"/>
      <c r="J20" s="14"/>
      <c r="K20" s="195"/>
      <c r="L20" s="195"/>
      <c r="M20" s="195"/>
      <c r="N20" s="84"/>
    </row>
    <row r="21" spans="1:14" ht="21" customHeight="1" x14ac:dyDescent="0.5">
      <c r="A21" s="83"/>
      <c r="B21" s="216" t="s">
        <v>25</v>
      </c>
      <c r="C21" s="216"/>
      <c r="D21" s="216"/>
      <c r="G21" s="191"/>
      <c r="H21" s="191"/>
      <c r="I21" s="191"/>
      <c r="N21" s="84"/>
    </row>
    <row r="22" spans="1:14" ht="18.75" customHeight="1" x14ac:dyDescent="0.5">
      <c r="A22" s="126" t="s">
        <v>5</v>
      </c>
      <c r="B22" s="94">
        <f>B5/$B$5*100</f>
        <v>100</v>
      </c>
      <c r="C22" s="94">
        <f>C5/$C$5*100</f>
        <v>100</v>
      </c>
      <c r="D22" s="94">
        <f>D5/$D$5*100</f>
        <v>100</v>
      </c>
    </row>
    <row r="23" spans="1:14" ht="6" customHeight="1" x14ac:dyDescent="0.25">
      <c r="A23" s="126"/>
      <c r="B23" s="89"/>
      <c r="C23" s="94"/>
      <c r="D23" s="94"/>
      <c r="G23" s="177"/>
      <c r="H23" s="177"/>
      <c r="I23" s="177"/>
    </row>
    <row r="24" spans="1:14" ht="19.149999999999999" customHeight="1" x14ac:dyDescent="0.55000000000000004">
      <c r="A24" s="93" t="s">
        <v>24</v>
      </c>
      <c r="B24" s="89">
        <f>B7/$B$5*100</f>
        <v>2.0426745498019145</v>
      </c>
      <c r="C24" s="89">
        <f>C7/$C$5*100</f>
        <v>1.6532585505111896</v>
      </c>
      <c r="D24" s="89">
        <f>D7/$D$5*100</f>
        <v>2.4063987216124567</v>
      </c>
      <c r="G24" s="14"/>
      <c r="H24" s="14"/>
      <c r="I24" s="14"/>
      <c r="J24" s="14"/>
      <c r="K24" s="14"/>
      <c r="L24" s="14"/>
    </row>
    <row r="25" spans="1:14" ht="19.149999999999999" customHeight="1" x14ac:dyDescent="0.55000000000000004">
      <c r="A25" s="83" t="s">
        <v>23</v>
      </c>
      <c r="B25" s="89">
        <f>B8/$B$5*100</f>
        <v>31.678189970827979</v>
      </c>
      <c r="C25" s="89">
        <f t="shared" ref="C25:C30" si="0">C8/$C$5*100</f>
        <v>28.929048788730121</v>
      </c>
      <c r="D25" s="89">
        <f>D8/$D$5*100+0.03</f>
        <v>34.275955808569755</v>
      </c>
      <c r="G25" s="14"/>
      <c r="H25" s="14"/>
      <c r="I25" s="14"/>
      <c r="J25" s="14"/>
      <c r="K25" s="14"/>
      <c r="L25" s="14"/>
    </row>
    <row r="26" spans="1:14" ht="19.149999999999999" customHeight="1" x14ac:dyDescent="0.55000000000000004">
      <c r="A26" s="92" t="s">
        <v>22</v>
      </c>
      <c r="B26" s="89">
        <f t="shared" ref="B26:B37" si="1">B9/$B$5*100</f>
        <v>18.301982021307069</v>
      </c>
      <c r="C26" s="89">
        <f t="shared" si="0"/>
        <v>20.300610804840037</v>
      </c>
      <c r="D26" s="89">
        <f>D9/$D$5*100+0.03</f>
        <v>16.465213320556998</v>
      </c>
      <c r="G26" s="14"/>
      <c r="H26" s="14"/>
      <c r="I26" s="14"/>
      <c r="J26" s="14"/>
      <c r="K26" s="14"/>
      <c r="L26" s="14"/>
    </row>
    <row r="27" spans="1:14" ht="19.149999999999999" customHeight="1" x14ac:dyDescent="0.55000000000000004">
      <c r="A27" s="92" t="s">
        <v>21</v>
      </c>
      <c r="B27" s="89">
        <f t="shared" si="1"/>
        <v>19.798338929346034</v>
      </c>
      <c r="C27" s="89">
        <f t="shared" si="0"/>
        <v>20.408548241477227</v>
      </c>
      <c r="D27" s="89">
        <f t="shared" ref="D27:D35" si="2">D10/$D$5*100</f>
        <v>19.228388344135748</v>
      </c>
      <c r="G27" s="14"/>
      <c r="H27" s="14"/>
      <c r="I27" s="14"/>
      <c r="J27" s="14"/>
      <c r="K27" s="14"/>
      <c r="L27" s="14"/>
    </row>
    <row r="28" spans="1:14" ht="19.149999999999999" customHeight="1" x14ac:dyDescent="0.55000000000000004">
      <c r="A28" s="83" t="s">
        <v>20</v>
      </c>
      <c r="B28" s="89">
        <f t="shared" si="1"/>
        <v>16.628293544156534</v>
      </c>
      <c r="C28" s="89">
        <f t="shared" si="0"/>
        <v>18.457099912742166</v>
      </c>
      <c r="D28" s="89">
        <f t="shared" si="2"/>
        <v>14.920143177897312</v>
      </c>
      <c r="G28" s="14"/>
      <c r="H28" s="14"/>
      <c r="I28" s="14"/>
    </row>
    <row r="29" spans="1:14" ht="19.149999999999999" customHeight="1" x14ac:dyDescent="0.55000000000000004">
      <c r="A29" s="90" t="s">
        <v>19</v>
      </c>
      <c r="B29" s="89">
        <f t="shared" si="1"/>
        <v>13.273365382929011</v>
      </c>
      <c r="C29" s="89">
        <f t="shared" si="0"/>
        <v>13.451728259937557</v>
      </c>
      <c r="D29" s="89">
        <f t="shared" si="2"/>
        <v>13.106770045706501</v>
      </c>
      <c r="G29" s="178"/>
      <c r="H29" s="178"/>
      <c r="I29" s="178"/>
    </row>
    <row r="30" spans="1:14" ht="19.149999999999999" customHeight="1" x14ac:dyDescent="0.55000000000000004">
      <c r="A30" s="90" t="s">
        <v>18</v>
      </c>
      <c r="B30" s="89">
        <f>B13/$B$5*100-0.03</f>
        <v>3.3249281612275245</v>
      </c>
      <c r="C30" s="89">
        <f t="shared" si="0"/>
        <v>5.0053716528046079</v>
      </c>
      <c r="D30" s="89">
        <f t="shared" si="2"/>
        <v>1.8133731321908122</v>
      </c>
      <c r="G30" s="178"/>
      <c r="H30" s="178"/>
      <c r="I30" s="178"/>
    </row>
    <row r="31" spans="1:14" ht="19.149999999999999" customHeight="1" x14ac:dyDescent="0.55000000000000004">
      <c r="A31" s="91" t="s">
        <v>17</v>
      </c>
      <c r="B31" s="179" t="s">
        <v>108</v>
      </c>
      <c r="C31" s="179" t="s">
        <v>108</v>
      </c>
      <c r="D31" s="179" t="s">
        <v>108</v>
      </c>
      <c r="G31" s="178"/>
      <c r="H31" s="178"/>
      <c r="I31" s="178"/>
    </row>
    <row r="32" spans="1:14" ht="19.149999999999999" customHeight="1" x14ac:dyDescent="0.55000000000000004">
      <c r="A32" s="83" t="s">
        <v>16</v>
      </c>
      <c r="B32" s="89">
        <f t="shared" si="1"/>
        <v>11.460637263403637</v>
      </c>
      <c r="C32" s="89">
        <f>C15/$C$5*100</f>
        <v>10.225407665575524</v>
      </c>
      <c r="D32" s="89">
        <f t="shared" si="2"/>
        <v>12.614372249342104</v>
      </c>
      <c r="G32" s="14"/>
      <c r="H32" s="14"/>
      <c r="I32" s="14"/>
    </row>
    <row r="33" spans="1:12" ht="19.149999999999999" customHeight="1" x14ac:dyDescent="0.55000000000000004">
      <c r="A33" s="91" t="s">
        <v>15</v>
      </c>
      <c r="B33" s="89">
        <f t="shared" si="1"/>
        <v>5.7115380493137655</v>
      </c>
      <c r="C33" s="89">
        <f>C16/$C$5*100</f>
        <v>4.3144711822175594</v>
      </c>
      <c r="D33" s="89">
        <f t="shared" si="2"/>
        <v>7.0164330462426161</v>
      </c>
      <c r="G33" s="178"/>
      <c r="H33" s="178"/>
      <c r="I33" s="178"/>
    </row>
    <row r="34" spans="1:12" ht="19.149999999999999" customHeight="1" x14ac:dyDescent="0.55000000000000004">
      <c r="A34" s="91" t="s">
        <v>14</v>
      </c>
      <c r="B34" s="89">
        <f t="shared" si="1"/>
        <v>4.1777661288908208</v>
      </c>
      <c r="C34" s="89">
        <f>C17/$C$5*100</f>
        <v>4.9773280945007388</v>
      </c>
      <c r="D34" s="89">
        <f t="shared" si="2"/>
        <v>3.4309554835080656</v>
      </c>
      <c r="G34" s="178"/>
      <c r="H34" s="178"/>
      <c r="I34" s="178"/>
    </row>
    <row r="35" spans="1:12" ht="19.149999999999999" customHeight="1" x14ac:dyDescent="0.55000000000000004">
      <c r="A35" s="91" t="s">
        <v>13</v>
      </c>
      <c r="B35" s="89">
        <f t="shared" si="1"/>
        <v>1.5713330851990497</v>
      </c>
      <c r="C35" s="89">
        <f>C18/$C$5*100</f>
        <v>0.93360838885722508</v>
      </c>
      <c r="D35" s="89">
        <f t="shared" si="2"/>
        <v>2.1669837195914208</v>
      </c>
      <c r="G35" s="178"/>
      <c r="H35" s="178"/>
      <c r="I35" s="178"/>
    </row>
    <row r="36" spans="1:12" ht="19.149999999999999" customHeight="1" x14ac:dyDescent="0.55000000000000004">
      <c r="A36" s="90" t="s">
        <v>12</v>
      </c>
      <c r="B36" s="179" t="s">
        <v>108</v>
      </c>
      <c r="C36" s="179" t="s">
        <v>108</v>
      </c>
      <c r="D36" s="179" t="s">
        <v>108</v>
      </c>
      <c r="G36" s="14"/>
      <c r="H36" s="14"/>
      <c r="I36" s="14"/>
    </row>
    <row r="37" spans="1:12" ht="19.149999999999999" customHeight="1" x14ac:dyDescent="0.55000000000000004">
      <c r="A37" s="90" t="s">
        <v>11</v>
      </c>
      <c r="B37" s="89">
        <f t="shared" si="1"/>
        <v>8.9883721156825414E-2</v>
      </c>
      <c r="C37" s="89">
        <f>C20/$B$5*100</f>
        <v>1.2569105722743066E-2</v>
      </c>
      <c r="D37" s="89">
        <f>D20/$D$5*100</f>
        <v>0.14952837788562914</v>
      </c>
      <c r="G37" s="14"/>
      <c r="H37" s="14"/>
      <c r="I37" s="14"/>
      <c r="J37" s="14"/>
      <c r="K37" s="14"/>
      <c r="L37" s="14"/>
    </row>
    <row r="38" spans="1:12" ht="2.25" customHeight="1" x14ac:dyDescent="0.5">
      <c r="A38" s="88"/>
      <c r="B38" s="88"/>
      <c r="C38" s="88"/>
      <c r="D38" s="87">
        <v>0</v>
      </c>
    </row>
    <row r="39" spans="1:12" ht="12.75" customHeight="1" x14ac:dyDescent="0.5">
      <c r="A39" s="86"/>
      <c r="B39" s="85"/>
    </row>
    <row r="40" spans="1:12" ht="20.25" customHeight="1" x14ac:dyDescent="0.5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23" zoomScaleNormal="100" workbookViewId="0">
      <selection activeCell="N12" sqref="N12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1" customFormat="1" ht="49.15" customHeight="1" x14ac:dyDescent="0.55000000000000004">
      <c r="A1" s="81" t="s">
        <v>117</v>
      </c>
      <c r="B1" s="82"/>
      <c r="C1" s="82"/>
      <c r="D1" s="82"/>
    </row>
    <row r="2" spans="1:5" s="41" customFormat="1" ht="9" customHeight="1" x14ac:dyDescent="0.5">
      <c r="A2" s="21"/>
      <c r="B2" s="21"/>
      <c r="C2" s="21"/>
      <c r="D2" s="21"/>
    </row>
    <row r="3" spans="1:5" s="41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1" customFormat="1" ht="18" customHeight="1" x14ac:dyDescent="0.5">
      <c r="A4" s="127"/>
      <c r="B4" s="217" t="s">
        <v>29</v>
      </c>
      <c r="C4" s="217"/>
      <c r="D4" s="217"/>
    </row>
    <row r="5" spans="1:5" s="41" customFormat="1" ht="18" customHeight="1" x14ac:dyDescent="0.55000000000000004">
      <c r="A5" s="52" t="s">
        <v>5</v>
      </c>
      <c r="B5" s="80">
        <v>1164344</v>
      </c>
      <c r="C5" s="80">
        <v>655575</v>
      </c>
      <c r="D5" s="80">
        <v>508769</v>
      </c>
      <c r="E5" s="77"/>
    </row>
    <row r="6" spans="1:5" s="41" customFormat="1" ht="8.25" customHeight="1" x14ac:dyDescent="0.55000000000000004">
      <c r="A6" s="52"/>
      <c r="B6" s="79"/>
      <c r="C6" s="79"/>
      <c r="D6" s="79"/>
    </row>
    <row r="7" spans="1:5" ht="18.600000000000001" customHeight="1" x14ac:dyDescent="0.55000000000000004">
      <c r="A7" s="174" t="s">
        <v>95</v>
      </c>
      <c r="B7" s="79"/>
      <c r="C7" s="79"/>
      <c r="D7" s="79"/>
    </row>
    <row r="8" spans="1:5" ht="18.600000000000001" customHeight="1" x14ac:dyDescent="0.55000000000000004">
      <c r="A8" s="174" t="s">
        <v>94</v>
      </c>
      <c r="B8" s="132">
        <v>30501</v>
      </c>
      <c r="C8" s="132">
        <v>21550</v>
      </c>
      <c r="D8" s="132">
        <v>8951</v>
      </c>
      <c r="E8" s="77"/>
    </row>
    <row r="9" spans="1:5" ht="18.600000000000001" customHeight="1" x14ac:dyDescent="0.55000000000000004">
      <c r="A9" s="174" t="s">
        <v>93</v>
      </c>
      <c r="B9" s="132">
        <v>56131</v>
      </c>
      <c r="C9" s="132">
        <v>14430</v>
      </c>
      <c r="D9" s="132">
        <v>41701</v>
      </c>
      <c r="E9" s="77"/>
    </row>
    <row r="10" spans="1:5" ht="18.600000000000001" customHeight="1" x14ac:dyDescent="0.55000000000000004">
      <c r="A10" s="174" t="s">
        <v>92</v>
      </c>
      <c r="B10" s="100"/>
      <c r="C10" s="100"/>
      <c r="D10" s="100"/>
      <c r="E10" s="78"/>
    </row>
    <row r="11" spans="1:5" ht="18.600000000000001" customHeight="1" x14ac:dyDescent="0.55000000000000004">
      <c r="A11" s="174" t="s">
        <v>91</v>
      </c>
      <c r="B11" s="132">
        <v>37933</v>
      </c>
      <c r="C11" s="132">
        <v>24614</v>
      </c>
      <c r="D11" s="132">
        <v>13319</v>
      </c>
      <c r="E11" s="77"/>
    </row>
    <row r="12" spans="1:5" ht="18.600000000000001" customHeight="1" x14ac:dyDescent="0.55000000000000004">
      <c r="A12" s="174" t="s">
        <v>90</v>
      </c>
      <c r="B12" s="132">
        <v>40136</v>
      </c>
      <c r="C12" s="132">
        <v>9318</v>
      </c>
      <c r="D12" s="132">
        <v>30818</v>
      </c>
      <c r="E12" s="77"/>
    </row>
    <row r="13" spans="1:5" ht="18.600000000000001" customHeight="1" x14ac:dyDescent="0.55000000000000004">
      <c r="A13" s="174" t="s">
        <v>89</v>
      </c>
      <c r="B13" s="132">
        <v>232153</v>
      </c>
      <c r="C13" s="132">
        <v>94988</v>
      </c>
      <c r="D13" s="132">
        <v>137165</v>
      </c>
      <c r="E13" s="77"/>
    </row>
    <row r="14" spans="1:5" ht="18.600000000000001" customHeight="1" x14ac:dyDescent="0.55000000000000004">
      <c r="A14" s="174" t="s">
        <v>88</v>
      </c>
      <c r="B14" s="100"/>
      <c r="C14" s="100"/>
      <c r="D14" s="100"/>
      <c r="E14" s="78"/>
    </row>
    <row r="15" spans="1:5" ht="18.600000000000001" customHeight="1" x14ac:dyDescent="0.55000000000000004">
      <c r="A15" s="175" t="s">
        <v>87</v>
      </c>
      <c r="B15" s="132">
        <v>370035</v>
      </c>
      <c r="C15" s="132">
        <v>237295</v>
      </c>
      <c r="D15" s="132">
        <v>132740</v>
      </c>
      <c r="E15" s="77"/>
    </row>
    <row r="16" spans="1:5" ht="18.600000000000001" customHeight="1" x14ac:dyDescent="0.55000000000000004">
      <c r="A16" s="174" t="s">
        <v>86</v>
      </c>
      <c r="B16" s="100"/>
      <c r="C16" s="100"/>
      <c r="D16" s="100"/>
      <c r="E16" s="78"/>
    </row>
    <row r="17" spans="1:5" ht="18.600000000000001" customHeight="1" x14ac:dyDescent="0.55000000000000004">
      <c r="A17" s="174" t="s">
        <v>85</v>
      </c>
      <c r="B17" s="132">
        <v>154712</v>
      </c>
      <c r="C17" s="132">
        <v>122432</v>
      </c>
      <c r="D17" s="132">
        <v>32280</v>
      </c>
      <c r="E17" s="77"/>
    </row>
    <row r="18" spans="1:5" ht="18.600000000000001" customHeight="1" x14ac:dyDescent="0.55000000000000004">
      <c r="A18" s="174" t="s">
        <v>84</v>
      </c>
      <c r="B18" s="100"/>
      <c r="C18" s="100"/>
      <c r="D18" s="100"/>
      <c r="E18" s="78"/>
    </row>
    <row r="19" spans="1:5" ht="18.600000000000001" customHeight="1" x14ac:dyDescent="0.55000000000000004">
      <c r="A19" s="174" t="s">
        <v>83</v>
      </c>
      <c r="B19" s="132">
        <v>139310</v>
      </c>
      <c r="C19" s="132">
        <v>73267</v>
      </c>
      <c r="D19" s="132">
        <v>66043</v>
      </c>
      <c r="E19" s="77"/>
    </row>
    <row r="20" spans="1:5" ht="18.600000000000001" customHeight="1" x14ac:dyDescent="0.55000000000000004">
      <c r="A20" s="174" t="s">
        <v>82</v>
      </c>
      <c r="B20" s="100"/>
      <c r="C20" s="100"/>
      <c r="D20" s="100"/>
      <c r="E20" s="78"/>
    </row>
    <row r="21" spans="1:5" ht="18.600000000000001" customHeight="1" x14ac:dyDescent="0.55000000000000004">
      <c r="A21" s="174" t="s">
        <v>81</v>
      </c>
      <c r="B21" s="132">
        <v>103433</v>
      </c>
      <c r="C21" s="132">
        <v>57681</v>
      </c>
      <c r="D21" s="132">
        <v>45752</v>
      </c>
      <c r="E21" s="77"/>
    </row>
    <row r="22" spans="1:5" ht="18.600000000000001" customHeight="1" x14ac:dyDescent="0.55000000000000004">
      <c r="A22" s="176" t="s">
        <v>80</v>
      </c>
      <c r="B22" s="14" t="s">
        <v>10</v>
      </c>
      <c r="C22" s="14" t="s">
        <v>10</v>
      </c>
      <c r="D22" s="14" t="s">
        <v>10</v>
      </c>
      <c r="E22" s="77"/>
    </row>
    <row r="23" spans="1:5" ht="21.75" customHeight="1" x14ac:dyDescent="0.5">
      <c r="B23" s="218" t="s">
        <v>25</v>
      </c>
      <c r="C23" s="218"/>
      <c r="D23" s="218"/>
    </row>
    <row r="24" spans="1:5" s="41" customFormat="1" ht="18" customHeight="1" x14ac:dyDescent="0.5">
      <c r="A24" s="21" t="s">
        <v>5</v>
      </c>
      <c r="B24" s="76">
        <f>B5/$B$5*100</f>
        <v>100</v>
      </c>
      <c r="C24" s="76">
        <f>C5/$C$5*100</f>
        <v>100</v>
      </c>
      <c r="D24" s="76">
        <f>D5/$D$5*100</f>
        <v>100</v>
      </c>
      <c r="E24" s="20"/>
    </row>
    <row r="25" spans="1:5" s="41" customFormat="1" ht="4.9000000000000004" customHeight="1" x14ac:dyDescent="0.5">
      <c r="A25" s="75"/>
      <c r="B25" s="74"/>
      <c r="C25" s="74"/>
      <c r="D25" s="74"/>
      <c r="E25" s="20"/>
    </row>
    <row r="26" spans="1:5" ht="19.149999999999999" customHeight="1" x14ac:dyDescent="0.5">
      <c r="A26" s="16" t="s">
        <v>95</v>
      </c>
      <c r="B26" s="53"/>
      <c r="C26" s="53"/>
      <c r="D26" s="53"/>
      <c r="E26" s="41"/>
    </row>
    <row r="27" spans="1:5" ht="19.149999999999999" customHeight="1" x14ac:dyDescent="0.5">
      <c r="A27" s="16" t="s">
        <v>94</v>
      </c>
      <c r="B27" s="71">
        <f>B8*100/$B$5</f>
        <v>2.6195866513676371</v>
      </c>
      <c r="C27" s="71">
        <f>C8*100/$C$5</f>
        <v>3.2871906341761048</v>
      </c>
      <c r="D27" s="71">
        <f>D8*100/$D$5-0.03</f>
        <v>1.729344614156916</v>
      </c>
      <c r="E27" s="41"/>
    </row>
    <row r="28" spans="1:5" ht="19.149999999999999" customHeight="1" x14ac:dyDescent="0.5">
      <c r="A28" s="16" t="s">
        <v>93</v>
      </c>
      <c r="B28" s="71">
        <f>B9*100/$B$5</f>
        <v>4.8208261475989911</v>
      </c>
      <c r="C28" s="71">
        <f>C9*100/$C$5</f>
        <v>2.2011211531861341</v>
      </c>
      <c r="D28" s="71">
        <f>D9*100/$D$5</f>
        <v>8.1964506485261488</v>
      </c>
    </row>
    <row r="29" spans="1:5" ht="19.149999999999999" customHeight="1" x14ac:dyDescent="0.5">
      <c r="A29" s="16" t="s">
        <v>92</v>
      </c>
      <c r="B29" s="71"/>
      <c r="C29" s="72"/>
      <c r="D29" s="72"/>
    </row>
    <row r="30" spans="1:5" ht="19.149999999999999" customHeight="1" x14ac:dyDescent="0.5">
      <c r="A30" s="16" t="s">
        <v>91</v>
      </c>
      <c r="B30" s="71">
        <f>B11*100/$B$5</f>
        <v>3.2578859855850162</v>
      </c>
      <c r="C30" s="71">
        <f>C11*100/$C$5-0.03</f>
        <v>3.7245666018380814</v>
      </c>
      <c r="D30" s="71">
        <f>D11*100/$D$5</f>
        <v>2.6178874892141621</v>
      </c>
    </row>
    <row r="31" spans="1:5" ht="19.149999999999999" customHeight="1" x14ac:dyDescent="0.5">
      <c r="A31" s="16" t="s">
        <v>90</v>
      </c>
      <c r="B31" s="71">
        <f>B12*100/$B$5</f>
        <v>3.4470912376411094</v>
      </c>
      <c r="C31" s="71">
        <f>C12*100/$C$5</f>
        <v>1.421347671891088</v>
      </c>
      <c r="D31" s="71">
        <f>D12*100/$D$5</f>
        <v>6.0573659165554501</v>
      </c>
    </row>
    <row r="32" spans="1:5" ht="19.149999999999999" customHeight="1" x14ac:dyDescent="0.5">
      <c r="A32" s="16" t="s">
        <v>89</v>
      </c>
      <c r="B32" s="71">
        <f>B13*100/$B$5</f>
        <v>19.938523323004198</v>
      </c>
      <c r="C32" s="71">
        <f>C13*100/$C$5</f>
        <v>14.489265148915074</v>
      </c>
      <c r="D32" s="71">
        <f>D13*100/$D$5</f>
        <v>26.960172494786434</v>
      </c>
    </row>
    <row r="33" spans="1:4" ht="19.149999999999999" customHeight="1" x14ac:dyDescent="0.5">
      <c r="A33" s="16" t="s">
        <v>88</v>
      </c>
      <c r="B33" s="72"/>
      <c r="C33" s="72"/>
      <c r="D33" s="72"/>
    </row>
    <row r="34" spans="1:4" ht="19.149999999999999" customHeight="1" x14ac:dyDescent="0.5">
      <c r="A34" s="73" t="s">
        <v>87</v>
      </c>
      <c r="B34" s="71">
        <f>B15*100/$B$5</f>
        <v>31.780556261723341</v>
      </c>
      <c r="C34" s="71">
        <f>C15*100/$C$5</f>
        <v>36.1964687488083</v>
      </c>
      <c r="D34" s="71">
        <f>D15*100/$D$5</f>
        <v>26.090426106936548</v>
      </c>
    </row>
    <row r="35" spans="1:4" ht="19.149999999999999" customHeight="1" x14ac:dyDescent="0.5">
      <c r="A35" s="16" t="s">
        <v>86</v>
      </c>
      <c r="B35" s="72"/>
      <c r="C35" s="72"/>
      <c r="D35" s="72"/>
    </row>
    <row r="36" spans="1:4" ht="19.149999999999999" customHeight="1" x14ac:dyDescent="0.5">
      <c r="A36" s="16" t="s">
        <v>85</v>
      </c>
      <c r="B36" s="71">
        <f>B17*100/$B$5</f>
        <v>13.287482049978356</v>
      </c>
      <c r="C36" s="71">
        <f>C17*100/$C$5</f>
        <v>18.675513861876979</v>
      </c>
      <c r="D36" s="71">
        <f>D17*100/$D$5</f>
        <v>6.3447261920439333</v>
      </c>
    </row>
    <row r="37" spans="1:4" ht="19.149999999999999" customHeight="1" x14ac:dyDescent="0.5">
      <c r="A37" s="16" t="s">
        <v>84</v>
      </c>
      <c r="B37" s="72"/>
      <c r="C37" s="72"/>
      <c r="D37" s="71"/>
    </row>
    <row r="38" spans="1:4" ht="19.149999999999999" customHeight="1" x14ac:dyDescent="0.5">
      <c r="A38" s="16" t="s">
        <v>83</v>
      </c>
      <c r="B38" s="71">
        <f>B19*100/$B$5</f>
        <v>11.964677105735074</v>
      </c>
      <c r="C38" s="71">
        <f>C19*100/$C$5</f>
        <v>11.175990542653397</v>
      </c>
      <c r="D38" s="71">
        <f>D19*100/$D$5</f>
        <v>12.980940269552587</v>
      </c>
    </row>
    <row r="39" spans="1:4" ht="19.149999999999999" customHeight="1" x14ac:dyDescent="0.5">
      <c r="A39" s="16" t="s">
        <v>82</v>
      </c>
      <c r="B39" s="72"/>
      <c r="C39" s="72"/>
      <c r="D39" s="72"/>
    </row>
    <row r="40" spans="1:4" ht="19.149999999999999" customHeight="1" x14ac:dyDescent="0.5">
      <c r="A40" s="16" t="s">
        <v>81</v>
      </c>
      <c r="B40" s="71">
        <f>B21*100/$B$5</f>
        <v>8.8833712373662763</v>
      </c>
      <c r="C40" s="71">
        <f>C21*100/$C$5</f>
        <v>8.7985356366548455</v>
      </c>
      <c r="D40" s="71">
        <f>D21*100/$D$5</f>
        <v>8.9926862682278212</v>
      </c>
    </row>
    <row r="41" spans="1:4" ht="19.149999999999999" customHeight="1" x14ac:dyDescent="0.55000000000000004">
      <c r="A41" s="13" t="s">
        <v>80</v>
      </c>
      <c r="B41" s="69" t="s">
        <v>10</v>
      </c>
      <c r="C41" s="69" t="s">
        <v>10</v>
      </c>
      <c r="D41" s="69" t="s">
        <v>10</v>
      </c>
    </row>
    <row r="42" spans="1:4" ht="9" customHeight="1" x14ac:dyDescent="0.5">
      <c r="A42" s="55"/>
      <c r="B42" s="55"/>
      <c r="C42" s="55"/>
      <c r="D42" s="55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120" zoomScaleNormal="120" workbookViewId="0">
      <selection activeCell="B5" sqref="B5:D28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55000000000000004">
      <c r="A1" s="68" t="s">
        <v>118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5">
      <c r="A3" s="23" t="s">
        <v>79</v>
      </c>
      <c r="B3" s="66" t="s">
        <v>0</v>
      </c>
      <c r="C3" s="66" t="s">
        <v>31</v>
      </c>
      <c r="D3" s="65" t="s">
        <v>30</v>
      </c>
    </row>
    <row r="4" spans="1:32" s="41" customFormat="1" ht="21.75" customHeight="1" x14ac:dyDescent="0.5">
      <c r="A4" s="127"/>
      <c r="B4" s="217" t="s">
        <v>29</v>
      </c>
      <c r="C4" s="217"/>
      <c r="D4" s="217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AB4" s="204"/>
      <c r="AC4" s="204"/>
      <c r="AD4" s="204"/>
    </row>
    <row r="5" spans="1:32" s="41" customFormat="1" ht="20.2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V5" s="20"/>
      <c r="W5" s="20"/>
      <c r="X5" s="56"/>
      <c r="Y5" s="201"/>
      <c r="Z5" s="203"/>
      <c r="AA5" s="203"/>
      <c r="AB5" s="202"/>
      <c r="AC5" s="202"/>
      <c r="AD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5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5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122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5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121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5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5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5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5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5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5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5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5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5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5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5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5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5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5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5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5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5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5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5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127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55000000000000004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55000000000000004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55000000000000004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55000000000000004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5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C1" zoomScale="120" zoomScaleNormal="120" workbookViewId="0">
      <selection activeCell="H10" sqref="H10"/>
    </sheetView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55000000000000004">
      <c r="A1" s="24" t="s">
        <v>124</v>
      </c>
      <c r="B1" s="35"/>
      <c r="C1" s="35"/>
      <c r="D1" s="35"/>
    </row>
    <row r="2" spans="1:14" s="8" customFormat="1" ht="17.25" customHeight="1" x14ac:dyDescent="0.55000000000000004">
      <c r="A2" s="52"/>
      <c r="B2" s="52"/>
      <c r="C2" s="52"/>
      <c r="D2" s="52"/>
    </row>
    <row r="3" spans="1:14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55000000000000004">
      <c r="A4" s="127"/>
      <c r="B4" s="217" t="s">
        <v>29</v>
      </c>
      <c r="C4" s="217"/>
      <c r="D4" s="217"/>
      <c r="H4" s="153"/>
      <c r="J4" s="153"/>
      <c r="K4" s="153"/>
    </row>
    <row r="5" spans="1:14" s="41" customFormat="1" ht="24.9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55000000000000004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55000000000000004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55000000000000004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55000000000000004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55000000000000004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55000000000000004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55000000000000004">
      <c r="B13" s="219" t="s">
        <v>25</v>
      </c>
      <c r="C13" s="219"/>
      <c r="D13" s="219"/>
      <c r="G13" s="43"/>
      <c r="H13" s="41"/>
      <c r="I13" s="41"/>
    </row>
    <row r="14" spans="1:14" s="41" customFormat="1" ht="24.95" customHeight="1" x14ac:dyDescent="0.55000000000000004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55000000000000004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55000000000000004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55000000000000004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55000000000000004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55000000000000004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55000000000000004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55000000000000004">
      <c r="A22" s="47"/>
      <c r="B22" s="70"/>
      <c r="C22" s="46"/>
      <c r="D22" s="46"/>
      <c r="E22" s="45"/>
      <c r="F22" s="45"/>
      <c r="G22" s="45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C2" sqref="C2"/>
    </sheetView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123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127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zoomScaleNormal="100" workbookViewId="0">
      <selection activeCell="E9" sqref="E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125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18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127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127"/>
      <c r="B23" s="18"/>
      <c r="C23" s="18"/>
      <c r="D23" s="18"/>
      <c r="E23" s="20"/>
      <c r="F23" s="20"/>
      <c r="G23" s="198"/>
      <c r="H23" s="198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20"/>
      <c r="G24" s="198"/>
      <c r="H24" s="19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 t="shared" si="4"/>
        <v>22.857338977233727</v>
      </c>
      <c r="D25" s="12">
        <f t="shared" si="5"/>
        <v>19.302276671731178</v>
      </c>
      <c r="E25" s="20"/>
      <c r="F25" s="20"/>
      <c r="G25" s="198"/>
      <c r="H25" s="19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20"/>
      <c r="G26" s="20"/>
      <c r="H26" s="20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20"/>
      <c r="G27" s="20"/>
      <c r="H27" s="20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20"/>
      <c r="G28" s="20"/>
      <c r="H28" s="20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20"/>
      <c r="G29" s="20"/>
      <c r="H29" s="20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20"/>
      <c r="G30" s="20"/>
      <c r="H30" s="20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20"/>
      <c r="F32" s="20"/>
      <c r="G32" s="20"/>
      <c r="H32" s="20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20"/>
      <c r="G33" s="20"/>
      <c r="H33" s="20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20"/>
      <c r="G34" s="20"/>
      <c r="H34" s="20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20"/>
      <c r="G35" s="20"/>
      <c r="H35" s="20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20"/>
      <c r="G37" s="20"/>
      <c r="H37" s="20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ตารางที่6ไตรมาส 3 พ.ศ.2562 </vt:lpstr>
      <vt:lpstr>ตารางที่7ไตรมาส3พ.ศ. 2562 </vt:lpstr>
      <vt:lpstr>ตารางที่1ไตรมาส3พ.ศ.2562</vt:lpstr>
      <vt:lpstr>ตารางที่2ไตรมาส3 พ.ศ.2562 </vt:lpstr>
      <vt:lpstr>ตารางที่3ไตรมาส3พ.ศ. 2562</vt:lpstr>
      <vt:lpstr>ตารางที่4ไตรมาส 3 พ.ศ. 2561</vt:lpstr>
      <vt:lpstr>ตารางที่5ไตรมาส3พ.ศ.2562</vt:lpstr>
      <vt:lpstr>ตารางที่6ไตรมาส 3พ.ศ.2562</vt:lpstr>
      <vt:lpstr>ตารางที่7ไตรมาส3พ.ศ.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2019-10-12T07:17:13Z</cp:lastPrinted>
  <dcterms:created xsi:type="dcterms:W3CDTF">2001-06-27T09:38:18Z</dcterms:created>
  <dcterms:modified xsi:type="dcterms:W3CDTF">2019-10-12T07:17:29Z</dcterms:modified>
</cp:coreProperties>
</file>