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7" sheetId="1" r:id="rId1"/>
  </sheets>
  <definedNames>
    <definedName name="_xlnm.Print_Area" localSheetId="0">'T-3.7'!$A$1:$V$30</definedName>
  </definedNames>
  <calcPr calcId="124519"/>
</workbook>
</file>

<file path=xl/calcChain.xml><?xml version="1.0" encoding="utf-8"?>
<calcChain xmlns="http://schemas.openxmlformats.org/spreadsheetml/2006/main">
  <c r="I10" i="1"/>
  <c r="J10"/>
  <c r="L10"/>
  <c r="M10"/>
  <c r="Y10"/>
  <c r="Z10"/>
  <c r="AA10"/>
  <c r="AB10"/>
  <c r="AC10"/>
  <c r="AD10"/>
  <c r="AE10"/>
  <c r="AF10"/>
  <c r="AG10"/>
  <c r="AH10"/>
  <c r="AI10"/>
  <c r="AJ10"/>
  <c r="AK10"/>
  <c r="AL10"/>
  <c r="AM10"/>
  <c r="AO10"/>
  <c r="AP10"/>
  <c r="AQ10"/>
  <c r="AR10"/>
  <c r="AS10"/>
  <c r="AT10"/>
  <c r="AU10"/>
  <c r="AV10"/>
  <c r="AW10"/>
  <c r="AX10"/>
  <c r="AY10"/>
  <c r="AZ10"/>
  <c r="BA10"/>
  <c r="BB10"/>
  <c r="BC10"/>
  <c r="BI10"/>
  <c r="BJ10"/>
  <c r="BL10"/>
  <c r="BM10"/>
  <c r="BO10"/>
  <c r="BP10"/>
  <c r="BR10"/>
  <c r="BS10"/>
  <c r="H11"/>
  <c r="K11"/>
  <c r="K10" s="1"/>
  <c r="O11"/>
  <c r="F11" s="1"/>
  <c r="P11"/>
  <c r="P10" s="1"/>
  <c r="R11"/>
  <c r="R10" s="1"/>
  <c r="S11"/>
  <c r="S10" s="1"/>
  <c r="BF11"/>
  <c r="BE11" s="1"/>
  <c r="BG11"/>
  <c r="BG10" s="1"/>
  <c r="BH11"/>
  <c r="BH10" s="1"/>
  <c r="BK11"/>
  <c r="BK10" s="1"/>
  <c r="BN11"/>
  <c r="BN10" s="1"/>
  <c r="BQ11"/>
  <c r="BQ10" s="1"/>
  <c r="F12"/>
  <c r="G12"/>
  <c r="N12"/>
  <c r="E12" s="1"/>
  <c r="Q12"/>
  <c r="BF12"/>
  <c r="BE12" s="1"/>
  <c r="BG12"/>
  <c r="BH12"/>
  <c r="BK12"/>
  <c r="BN12"/>
  <c r="BQ12"/>
  <c r="F13"/>
  <c r="G13"/>
  <c r="N13"/>
  <c r="E13" s="1"/>
  <c r="Q13"/>
  <c r="BF13"/>
  <c r="BE13" s="1"/>
  <c r="BG13"/>
  <c r="BH13"/>
  <c r="BK13"/>
  <c r="BN13"/>
  <c r="BQ13"/>
  <c r="H14"/>
  <c r="K14"/>
  <c r="O14"/>
  <c r="F14" s="1"/>
  <c r="P14"/>
  <c r="G14" s="1"/>
  <c r="Q14"/>
  <c r="BF14"/>
  <c r="BE14" s="1"/>
  <c r="BG14"/>
  <c r="BH14"/>
  <c r="BK14"/>
  <c r="BN14"/>
  <c r="BQ14"/>
  <c r="H15"/>
  <c r="K15"/>
  <c r="O15"/>
  <c r="F15" s="1"/>
  <c r="P15"/>
  <c r="G15" s="1"/>
  <c r="R15"/>
  <c r="S15"/>
  <c r="Q15" s="1"/>
  <c r="BF15"/>
  <c r="BE15" s="1"/>
  <c r="BG15"/>
  <c r="BH15"/>
  <c r="BK15"/>
  <c r="BN15"/>
  <c r="BQ15"/>
  <c r="F16"/>
  <c r="G16"/>
  <c r="N16"/>
  <c r="Q16"/>
  <c r="E16" s="1"/>
  <c r="BF16"/>
  <c r="BE16" s="1"/>
  <c r="BG16"/>
  <c r="BH16"/>
  <c r="BK16"/>
  <c r="BN16"/>
  <c r="BQ16"/>
  <c r="BE10" l="1"/>
  <c r="G10"/>
  <c r="Q11"/>
  <c r="Q10" s="1"/>
  <c r="G11"/>
  <c r="BF10"/>
  <c r="O10"/>
  <c r="F10" s="1"/>
  <c r="N15"/>
  <c r="E15" s="1"/>
  <c r="N14"/>
  <c r="E14" s="1"/>
  <c r="N11"/>
  <c r="N10" s="1"/>
  <c r="H10"/>
  <c r="E11" l="1"/>
  <c r="E10"/>
</calcChain>
</file>

<file path=xl/sharedStrings.xml><?xml version="1.0" encoding="utf-8"?>
<sst xmlns="http://schemas.openxmlformats.org/spreadsheetml/2006/main" count="191" uniqueCount="41">
  <si>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</si>
  <si>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</si>
  <si>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</si>
  <si>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</si>
  <si>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</si>
  <si>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</si>
  <si>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</si>
  <si>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 xml:space="preserve">  Bang Sao Thong</t>
  </si>
  <si>
    <t>บางเสาธง</t>
  </si>
  <si>
    <t xml:space="preserve">  Phra Samut Chedi</t>
  </si>
  <si>
    <t>พระสมุทรเจดีย์</t>
  </si>
  <si>
    <t xml:space="preserve">  Phra Pradaeag</t>
  </si>
  <si>
    <t>พระประแดง</t>
  </si>
  <si>
    <t xml:space="preserve">  Bang Phli</t>
  </si>
  <si>
    <t>บางพลี</t>
  </si>
  <si>
    <t xml:space="preserve">  Bang Bo</t>
  </si>
  <si>
    <t>บางบ่อ</t>
  </si>
  <si>
    <t xml:space="preserve">  Mueang Samut Prakan</t>
  </si>
  <si>
    <t>เมืองสมุทรปราการ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</si>
  <si>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</si>
  <si>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</si>
  <si>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</si>
  <si>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</si>
  <si>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</si>
  <si>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</si>
  <si>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</si>
  <si>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</si>
  <si>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</si>
  <si>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</si>
  <si>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</si>
  <si>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</si>
  <si>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</si>
  <si>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</si>
  <si>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</si>
  <si>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ระดับการศึกษา Level of  education</t>
  </si>
  <si>
    <t>District</t>
  </si>
  <si>
    <t>อำเภอ</t>
  </si>
  <si>
    <t>Student by Level of Education, Sex and District: Academic Year 2016</t>
  </si>
  <si>
    <t xml:space="preserve">Table </t>
  </si>
  <si>
    <t>นักเรียน จำแนกตามระดับการศึกษา และเพศ เป็นรายอำเภอ ปีการศึกษา 2559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</si>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</sst>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\-\ 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vertical="center"/>
    </xf>
    <xf numFmtId="3" fontId="6" fillId="2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187" fontId="3" fillId="0" borderId="5" xfId="1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87" fontId="9" fillId="0" borderId="5" xfId="1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0" fillId="0" borderId="0" xfId="0" applyFont="1"/>
    <xf numFmtId="0" fontId="5" fillId="0" borderId="0" xfId="0" quotePrefix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1000125</xdr:colOff>
      <xdr:row>0</xdr:row>
      <xdr:rowOff>0</xdr:rowOff>
    </xdr:from>
    <xdr:to>
      <xdr:col>22</xdr:col>
      <xdr:colOff>209550</xdr:colOff>
      <xdr:row>28</xdr:row>
      <xdr:rowOff>142875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353550" y="0"/>
          <a:ext cx="819150" cy="6515100"/>
          <a:chOff x="975" y="1"/>
          <a:chExt cx="65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" y="84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30"/>
  <sheetViews>
    <sheetView showGridLines="0" tabSelected="1" workbookViewId="0">
      <selection activeCell="S2" sqref="S2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2.28515625" style="1" customWidth="1"/>
    <col min="5" max="5" width="8.7109375" style="1" bestFit="1" customWidth="1"/>
    <col min="6" max="19" width="7.28515625" style="1" customWidth="1"/>
    <col min="20" max="20" width="17.42578125" style="1" customWidth="1"/>
    <col min="21" max="21" width="2.28515625" style="1" customWidth="1"/>
    <col min="22" max="22" width="4.42578125" style="1" customWidth="1"/>
    <col min="23" max="24" width="9.140625" style="1"/>
    <col min="25" max="71" width="0" style="1" hidden="1" customWidth="1"/>
    <col min="72" max="16384" width="9.140625" style="1"/>
  </cols>
  <sheetData>
    <row r="1" spans="1:71" s="4" customFormat="1">
      <c r="B1" s="4" t="s">
        <v>40</v>
      </c>
      <c r="C1" s="64">
        <v>3.7</v>
      </c>
      <c r="D1" s="4" t="s">
        <v>39</v>
      </c>
    </row>
    <row r="2" spans="1:71" s="63" customFormat="1">
      <c r="B2" s="4" t="s">
        <v>38</v>
      </c>
      <c r="C2" s="64">
        <v>3.7</v>
      </c>
      <c r="D2" s="4" t="s">
        <v>37</v>
      </c>
      <c r="E2" s="4"/>
    </row>
    <row r="3" spans="1:71" ht="6" customHeight="1"/>
    <row r="4" spans="1:71" s="2" customFormat="1" ht="21" customHeight="1">
      <c r="A4" s="62" t="s">
        <v>36</v>
      </c>
      <c r="B4" s="62"/>
      <c r="C4" s="62"/>
      <c r="D4" s="61"/>
      <c r="E4" s="60"/>
      <c r="F4" s="59"/>
      <c r="G4" s="58"/>
      <c r="H4" s="57" t="s">
        <v>34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5"/>
      <c r="T4" s="54" t="s">
        <v>35</v>
      </c>
      <c r="Y4" s="60"/>
      <c r="Z4" s="59"/>
      <c r="AA4" s="58"/>
      <c r="AB4" s="57" t="s">
        <v>34</v>
      </c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5"/>
      <c r="AO4" s="60"/>
      <c r="AP4" s="59"/>
      <c r="AQ4" s="58"/>
      <c r="AR4" s="57" t="s">
        <v>34</v>
      </c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5"/>
      <c r="BE4" s="60"/>
      <c r="BF4" s="59"/>
      <c r="BG4" s="58"/>
      <c r="BH4" s="57" t="s">
        <v>34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5"/>
    </row>
    <row r="5" spans="1:71" s="2" customFormat="1" ht="18" customHeight="1">
      <c r="A5" s="43"/>
      <c r="B5" s="43"/>
      <c r="C5" s="43"/>
      <c r="D5" s="42"/>
      <c r="E5" s="41" t="s">
        <v>25</v>
      </c>
      <c r="F5" s="48"/>
      <c r="G5" s="47"/>
      <c r="H5" s="54" t="s">
        <v>33</v>
      </c>
      <c r="I5" s="53"/>
      <c r="J5" s="52"/>
      <c r="K5" s="54" t="s">
        <v>32</v>
      </c>
      <c r="L5" s="53"/>
      <c r="M5" s="52"/>
      <c r="N5" s="53" t="s">
        <v>31</v>
      </c>
      <c r="O5" s="53"/>
      <c r="P5" s="52"/>
      <c r="Q5" s="51" t="s">
        <v>30</v>
      </c>
      <c r="R5" s="50"/>
      <c r="S5" s="49"/>
      <c r="T5" s="41"/>
      <c r="Y5" s="41" t="s">
        <v>25</v>
      </c>
      <c r="Z5" s="48"/>
      <c r="AA5" s="47"/>
      <c r="AB5" s="54" t="s">
        <v>33</v>
      </c>
      <c r="AC5" s="53"/>
      <c r="AD5" s="52"/>
      <c r="AE5" s="54" t="s">
        <v>32</v>
      </c>
      <c r="AF5" s="53"/>
      <c r="AG5" s="52"/>
      <c r="AH5" s="53" t="s">
        <v>31</v>
      </c>
      <c r="AI5" s="53"/>
      <c r="AJ5" s="52"/>
      <c r="AK5" s="51" t="s">
        <v>30</v>
      </c>
      <c r="AL5" s="50"/>
      <c r="AM5" s="49"/>
      <c r="AO5" s="41" t="s">
        <v>25</v>
      </c>
      <c r="AP5" s="48"/>
      <c r="AQ5" s="47"/>
      <c r="AR5" s="54" t="s">
        <v>33</v>
      </c>
      <c r="AS5" s="53"/>
      <c r="AT5" s="52"/>
      <c r="AU5" s="54" t="s">
        <v>32</v>
      </c>
      <c r="AV5" s="53"/>
      <c r="AW5" s="52"/>
      <c r="AX5" s="53" t="s">
        <v>31</v>
      </c>
      <c r="AY5" s="53"/>
      <c r="AZ5" s="52"/>
      <c r="BA5" s="51" t="s">
        <v>30</v>
      </c>
      <c r="BB5" s="50"/>
      <c r="BC5" s="49"/>
      <c r="BE5" s="41" t="s">
        <v>25</v>
      </c>
      <c r="BF5" s="48"/>
      <c r="BG5" s="47"/>
      <c r="BH5" s="54" t="s">
        <v>33</v>
      </c>
      <c r="BI5" s="53"/>
      <c r="BJ5" s="52"/>
      <c r="BK5" s="54" t="s">
        <v>32</v>
      </c>
      <c r="BL5" s="53"/>
      <c r="BM5" s="52"/>
      <c r="BN5" s="53" t="s">
        <v>31</v>
      </c>
      <c r="BO5" s="53"/>
      <c r="BP5" s="52"/>
      <c r="BQ5" s="51" t="s">
        <v>30</v>
      </c>
      <c r="BR5" s="50"/>
      <c r="BS5" s="49"/>
    </row>
    <row r="6" spans="1:71" s="2" customFormat="1" ht="18" customHeight="1">
      <c r="A6" s="43"/>
      <c r="B6" s="43"/>
      <c r="C6" s="43"/>
      <c r="D6" s="42"/>
      <c r="E6" s="41" t="s">
        <v>19</v>
      </c>
      <c r="F6" s="48"/>
      <c r="G6" s="47"/>
      <c r="H6" s="41" t="s">
        <v>29</v>
      </c>
      <c r="I6" s="48"/>
      <c r="J6" s="47"/>
      <c r="K6" s="41" t="s">
        <v>28</v>
      </c>
      <c r="L6" s="48"/>
      <c r="M6" s="47"/>
      <c r="N6" s="45" t="s">
        <v>27</v>
      </c>
      <c r="O6" s="45"/>
      <c r="P6" s="44"/>
      <c r="Q6" s="46" t="s">
        <v>26</v>
      </c>
      <c r="R6" s="45"/>
      <c r="S6" s="44"/>
      <c r="T6" s="41"/>
      <c r="Y6" s="41" t="s">
        <v>19</v>
      </c>
      <c r="Z6" s="48"/>
      <c r="AA6" s="47"/>
      <c r="AB6" s="41" t="s">
        <v>29</v>
      </c>
      <c r="AC6" s="48"/>
      <c r="AD6" s="47"/>
      <c r="AE6" s="41" t="s">
        <v>28</v>
      </c>
      <c r="AF6" s="48"/>
      <c r="AG6" s="47"/>
      <c r="AH6" s="45" t="s">
        <v>27</v>
      </c>
      <c r="AI6" s="45"/>
      <c r="AJ6" s="44"/>
      <c r="AK6" s="46" t="s">
        <v>26</v>
      </c>
      <c r="AL6" s="45"/>
      <c r="AM6" s="44"/>
      <c r="AO6" s="41" t="s">
        <v>19</v>
      </c>
      <c r="AP6" s="48"/>
      <c r="AQ6" s="47"/>
      <c r="AR6" s="41" t="s">
        <v>29</v>
      </c>
      <c r="AS6" s="48"/>
      <c r="AT6" s="47"/>
      <c r="AU6" s="41" t="s">
        <v>28</v>
      </c>
      <c r="AV6" s="48"/>
      <c r="AW6" s="47"/>
      <c r="AX6" s="45" t="s">
        <v>27</v>
      </c>
      <c r="AY6" s="45"/>
      <c r="AZ6" s="44"/>
      <c r="BA6" s="46" t="s">
        <v>26</v>
      </c>
      <c r="BB6" s="45"/>
      <c r="BC6" s="44"/>
      <c r="BE6" s="41" t="s">
        <v>19</v>
      </c>
      <c r="BF6" s="48"/>
      <c r="BG6" s="47"/>
      <c r="BH6" s="41" t="s">
        <v>29</v>
      </c>
      <c r="BI6" s="48"/>
      <c r="BJ6" s="47"/>
      <c r="BK6" s="41" t="s">
        <v>28</v>
      </c>
      <c r="BL6" s="48"/>
      <c r="BM6" s="47"/>
      <c r="BN6" s="45" t="s">
        <v>27</v>
      </c>
      <c r="BO6" s="45"/>
      <c r="BP6" s="44"/>
      <c r="BQ6" s="46" t="s">
        <v>26</v>
      </c>
      <c r="BR6" s="45"/>
      <c r="BS6" s="44"/>
    </row>
    <row r="7" spans="1:71" s="2" customFormat="1" ht="19.5" customHeight="1">
      <c r="A7" s="43"/>
      <c r="B7" s="43"/>
      <c r="C7" s="43"/>
      <c r="D7" s="42"/>
      <c r="E7" s="40" t="s">
        <v>25</v>
      </c>
      <c r="F7" s="40" t="s">
        <v>24</v>
      </c>
      <c r="G7" s="39" t="s">
        <v>23</v>
      </c>
      <c r="H7" s="40" t="s">
        <v>25</v>
      </c>
      <c r="I7" s="40" t="s">
        <v>24</v>
      </c>
      <c r="J7" s="39" t="s">
        <v>23</v>
      </c>
      <c r="K7" s="40" t="s">
        <v>25</v>
      </c>
      <c r="L7" s="40" t="s">
        <v>24</v>
      </c>
      <c r="M7" s="39" t="s">
        <v>23</v>
      </c>
      <c r="N7" s="40" t="s">
        <v>25</v>
      </c>
      <c r="O7" s="40" t="s">
        <v>24</v>
      </c>
      <c r="P7" s="39" t="s">
        <v>23</v>
      </c>
      <c r="Q7" s="40" t="s">
        <v>25</v>
      </c>
      <c r="R7" s="40" t="s">
        <v>24</v>
      </c>
      <c r="S7" s="39" t="s">
        <v>23</v>
      </c>
      <c r="T7" s="41"/>
      <c r="Y7" s="40" t="s">
        <v>25</v>
      </c>
      <c r="Z7" s="40" t="s">
        <v>24</v>
      </c>
      <c r="AA7" s="39" t="s">
        <v>23</v>
      </c>
      <c r="AB7" s="40" t="s">
        <v>25</v>
      </c>
      <c r="AC7" s="40" t="s">
        <v>24</v>
      </c>
      <c r="AD7" s="39" t="s">
        <v>23</v>
      </c>
      <c r="AE7" s="40" t="s">
        <v>25</v>
      </c>
      <c r="AF7" s="40" t="s">
        <v>24</v>
      </c>
      <c r="AG7" s="39" t="s">
        <v>23</v>
      </c>
      <c r="AH7" s="40" t="s">
        <v>25</v>
      </c>
      <c r="AI7" s="40" t="s">
        <v>24</v>
      </c>
      <c r="AJ7" s="39" t="s">
        <v>23</v>
      </c>
      <c r="AK7" s="40" t="s">
        <v>25</v>
      </c>
      <c r="AL7" s="40" t="s">
        <v>24</v>
      </c>
      <c r="AM7" s="39" t="s">
        <v>23</v>
      </c>
      <c r="AO7" s="40" t="s">
        <v>25</v>
      </c>
      <c r="AP7" s="40" t="s">
        <v>24</v>
      </c>
      <c r="AQ7" s="39" t="s">
        <v>23</v>
      </c>
      <c r="AR7" s="40" t="s">
        <v>25</v>
      </c>
      <c r="AS7" s="40" t="s">
        <v>24</v>
      </c>
      <c r="AT7" s="39" t="s">
        <v>23</v>
      </c>
      <c r="AU7" s="40" t="s">
        <v>25</v>
      </c>
      <c r="AV7" s="40" t="s">
        <v>24</v>
      </c>
      <c r="AW7" s="39" t="s">
        <v>23</v>
      </c>
      <c r="AX7" s="40" t="s">
        <v>25</v>
      </c>
      <c r="AY7" s="40" t="s">
        <v>24</v>
      </c>
      <c r="AZ7" s="39" t="s">
        <v>23</v>
      </c>
      <c r="BA7" s="40" t="s">
        <v>25</v>
      </c>
      <c r="BB7" s="40" t="s">
        <v>24</v>
      </c>
      <c r="BC7" s="39" t="s">
        <v>23</v>
      </c>
      <c r="BE7" s="40" t="s">
        <v>25</v>
      </c>
      <c r="BF7" s="40" t="s">
        <v>24</v>
      </c>
      <c r="BG7" s="39" t="s">
        <v>23</v>
      </c>
      <c r="BH7" s="40" t="s">
        <v>25</v>
      </c>
      <c r="BI7" s="40" t="s">
        <v>24</v>
      </c>
      <c r="BJ7" s="39" t="s">
        <v>23</v>
      </c>
      <c r="BK7" s="40" t="s">
        <v>25</v>
      </c>
      <c r="BL7" s="40" t="s">
        <v>24</v>
      </c>
      <c r="BM7" s="39" t="s">
        <v>23</v>
      </c>
      <c r="BN7" s="40" t="s">
        <v>25</v>
      </c>
      <c r="BO7" s="40" t="s">
        <v>24</v>
      </c>
      <c r="BP7" s="39" t="s">
        <v>23</v>
      </c>
      <c r="BQ7" s="40" t="s">
        <v>25</v>
      </c>
      <c r="BR7" s="40" t="s">
        <v>24</v>
      </c>
      <c r="BS7" s="39" t="s">
        <v>23</v>
      </c>
    </row>
    <row r="8" spans="1:71" s="2" customFormat="1" ht="19.5" customHeight="1">
      <c r="A8" s="38"/>
      <c r="B8" s="38"/>
      <c r="C8" s="38"/>
      <c r="D8" s="37"/>
      <c r="E8" s="35" t="s">
        <v>19</v>
      </c>
      <c r="F8" s="35" t="s">
        <v>22</v>
      </c>
      <c r="G8" s="34" t="s">
        <v>21</v>
      </c>
      <c r="H8" s="35" t="s">
        <v>19</v>
      </c>
      <c r="I8" s="35" t="s">
        <v>22</v>
      </c>
      <c r="J8" s="34" t="s">
        <v>21</v>
      </c>
      <c r="K8" s="35" t="s">
        <v>19</v>
      </c>
      <c r="L8" s="35" t="s">
        <v>22</v>
      </c>
      <c r="M8" s="34" t="s">
        <v>21</v>
      </c>
      <c r="N8" s="35" t="s">
        <v>19</v>
      </c>
      <c r="O8" s="35" t="s">
        <v>22</v>
      </c>
      <c r="P8" s="34" t="s">
        <v>21</v>
      </c>
      <c r="Q8" s="35" t="s">
        <v>19</v>
      </c>
      <c r="R8" s="35" t="s">
        <v>22</v>
      </c>
      <c r="S8" s="34" t="s">
        <v>21</v>
      </c>
      <c r="T8" s="36"/>
      <c r="Y8" s="35" t="s">
        <v>19</v>
      </c>
      <c r="Z8" s="35" t="s">
        <v>22</v>
      </c>
      <c r="AA8" s="34" t="s">
        <v>21</v>
      </c>
      <c r="AB8" s="35" t="s">
        <v>19</v>
      </c>
      <c r="AC8" s="35" t="s">
        <v>22</v>
      </c>
      <c r="AD8" s="34" t="s">
        <v>21</v>
      </c>
      <c r="AE8" s="35" t="s">
        <v>19</v>
      </c>
      <c r="AF8" s="35" t="s">
        <v>22</v>
      </c>
      <c r="AG8" s="34" t="s">
        <v>21</v>
      </c>
      <c r="AH8" s="35" t="s">
        <v>19</v>
      </c>
      <c r="AI8" s="35" t="s">
        <v>22</v>
      </c>
      <c r="AJ8" s="34" t="s">
        <v>21</v>
      </c>
      <c r="AK8" s="35" t="s">
        <v>19</v>
      </c>
      <c r="AL8" s="35" t="s">
        <v>22</v>
      </c>
      <c r="AM8" s="34" t="s">
        <v>21</v>
      </c>
      <c r="AO8" s="35" t="s">
        <v>19</v>
      </c>
      <c r="AP8" s="35" t="s">
        <v>22</v>
      </c>
      <c r="AQ8" s="34" t="s">
        <v>21</v>
      </c>
      <c r="AR8" s="35" t="s">
        <v>19</v>
      </c>
      <c r="AS8" s="35" t="s">
        <v>22</v>
      </c>
      <c r="AT8" s="34" t="s">
        <v>21</v>
      </c>
      <c r="AU8" s="35" t="s">
        <v>19</v>
      </c>
      <c r="AV8" s="35" t="s">
        <v>22</v>
      </c>
      <c r="AW8" s="34" t="s">
        <v>21</v>
      </c>
      <c r="AX8" s="35" t="s">
        <v>19</v>
      </c>
      <c r="AY8" s="35" t="s">
        <v>22</v>
      </c>
      <c r="AZ8" s="34" t="s">
        <v>21</v>
      </c>
      <c r="BA8" s="35" t="s">
        <v>19</v>
      </c>
      <c r="BB8" s="35" t="s">
        <v>22</v>
      </c>
      <c r="BC8" s="34" t="s">
        <v>21</v>
      </c>
      <c r="BE8" s="35" t="s">
        <v>19</v>
      </c>
      <c r="BF8" s="35" t="s">
        <v>22</v>
      </c>
      <c r="BG8" s="34" t="s">
        <v>21</v>
      </c>
      <c r="BH8" s="35" t="s">
        <v>19</v>
      </c>
      <c r="BI8" s="35" t="s">
        <v>22</v>
      </c>
      <c r="BJ8" s="34" t="s">
        <v>21</v>
      </c>
      <c r="BK8" s="35" t="s">
        <v>19</v>
      </c>
      <c r="BL8" s="35" t="s">
        <v>22</v>
      </c>
      <c r="BM8" s="34" t="s">
        <v>21</v>
      </c>
      <c r="BN8" s="35" t="s">
        <v>19</v>
      </c>
      <c r="BO8" s="35" t="s">
        <v>22</v>
      </c>
      <c r="BP8" s="34" t="s">
        <v>21</v>
      </c>
      <c r="BQ8" s="35" t="s">
        <v>19</v>
      </c>
      <c r="BR8" s="35" t="s">
        <v>22</v>
      </c>
      <c r="BS8" s="34" t="s">
        <v>21</v>
      </c>
    </row>
    <row r="9" spans="1:71" s="29" customFormat="1" ht="3" customHeight="1">
      <c r="A9" s="33"/>
      <c r="B9" s="33"/>
      <c r="C9" s="33"/>
      <c r="D9" s="32"/>
      <c r="E9" s="31"/>
      <c r="F9" s="31"/>
      <c r="G9" s="30"/>
      <c r="H9" s="31"/>
      <c r="I9" s="31"/>
      <c r="J9" s="30"/>
      <c r="K9" s="31"/>
      <c r="L9" s="31"/>
      <c r="M9" s="30"/>
      <c r="N9" s="31"/>
      <c r="O9" s="31"/>
      <c r="P9" s="31"/>
      <c r="Q9" s="31"/>
      <c r="R9" s="31"/>
      <c r="S9" s="30"/>
      <c r="T9" s="9"/>
    </row>
    <row r="10" spans="1:71" s="24" customFormat="1">
      <c r="A10" s="28" t="s">
        <v>20</v>
      </c>
      <c r="B10" s="28"/>
      <c r="C10" s="28"/>
      <c r="D10" s="27"/>
      <c r="E10" s="26">
        <f>SUM(H10,K10,N10,Q10)</f>
        <v>138238</v>
      </c>
      <c r="F10" s="26">
        <f>SUM(I10,L10,O10,R10)</f>
        <v>68533</v>
      </c>
      <c r="G10" s="26">
        <f>SUM(J10,M10,P10,S10)</f>
        <v>69705</v>
      </c>
      <c r="H10" s="26">
        <f>SUM(I10:J10)</f>
        <v>19572</v>
      </c>
      <c r="I10" s="26">
        <f>SUM(I11:I16)</f>
        <v>9700</v>
      </c>
      <c r="J10" s="26">
        <f>SUM(J11:J16)</f>
        <v>9872</v>
      </c>
      <c r="K10" s="26">
        <f>SUM(K11:K16)</f>
        <v>56193</v>
      </c>
      <c r="L10" s="26">
        <f>SUM(L11:L16)</f>
        <v>29433</v>
      </c>
      <c r="M10" s="26">
        <f>SUM(M11:M16)</f>
        <v>26760</v>
      </c>
      <c r="N10" s="26">
        <f>SUM(N11:N16)</f>
        <v>39269</v>
      </c>
      <c r="O10" s="26">
        <f>SUM(O11:O16)</f>
        <v>19470</v>
      </c>
      <c r="P10" s="26">
        <f>SUM(P11:P16)</f>
        <v>19799</v>
      </c>
      <c r="Q10" s="26">
        <f>SUM(Q11:Q16)</f>
        <v>23204</v>
      </c>
      <c r="R10" s="26">
        <f>SUM(R11:R16)</f>
        <v>9930</v>
      </c>
      <c r="S10" s="26">
        <f>SUM(S11:S16)</f>
        <v>13274</v>
      </c>
      <c r="T10" s="25" t="s">
        <v>19</v>
      </c>
      <c r="Y10" s="24">
        <f>SUM(Y11:Y16)</f>
        <v>90236</v>
      </c>
      <c r="Z10" s="24">
        <f>SUM(Z11:Z16)</f>
        <v>45564</v>
      </c>
      <c r="AA10" s="24">
        <f>SUM(AA11:AA16)</f>
        <v>44672</v>
      </c>
      <c r="AB10" s="24">
        <f>SUM(AB11:AB16)</f>
        <v>18325</v>
      </c>
      <c r="AC10" s="24">
        <f>SUM(AC11:AC16)</f>
        <v>9316</v>
      </c>
      <c r="AD10" s="24">
        <f>SUM(AD11:AD16)</f>
        <v>9009</v>
      </c>
      <c r="AE10" s="24">
        <f>SUM(AE11:AE16)</f>
        <v>56797</v>
      </c>
      <c r="AF10" s="24">
        <f>SUM(AF11:AF16)</f>
        <v>28664</v>
      </c>
      <c r="AG10" s="24">
        <f>SUM(AG11:AG16)</f>
        <v>28133</v>
      </c>
      <c r="AH10" s="24">
        <f>SUM(AH11:AH16)</f>
        <v>11647</v>
      </c>
      <c r="AI10" s="24">
        <f>SUM(AI11:AI16)</f>
        <v>5947</v>
      </c>
      <c r="AJ10" s="24">
        <f>SUM(AJ11:AJ16)</f>
        <v>5700</v>
      </c>
      <c r="AK10" s="24">
        <f>SUM(AK11:AK16)</f>
        <v>3467</v>
      </c>
      <c r="AL10" s="24">
        <f>SUM(AL11:AL16)</f>
        <v>1637</v>
      </c>
      <c r="AM10" s="24">
        <f>SUM(AM11:AM16)</f>
        <v>1830</v>
      </c>
      <c r="AO10" s="24">
        <f>SUM(AO11:AO16)</f>
        <v>0</v>
      </c>
      <c r="AP10" s="24">
        <f>SUM(AP11:AP16)</f>
        <v>0</v>
      </c>
      <c r="AQ10" s="24">
        <f>SUM(AQ11:AQ16)</f>
        <v>0</v>
      </c>
      <c r="AR10" s="24">
        <f>SUM(AR11:AR16)</f>
        <v>0</v>
      </c>
      <c r="AS10" s="24">
        <f>SUM(AS11:AS16)</f>
        <v>0</v>
      </c>
      <c r="AT10" s="24">
        <f>SUM(AT11:AT16)</f>
        <v>0</v>
      </c>
      <c r="AU10" s="24">
        <f>SUM(AU11:AU16)</f>
        <v>0</v>
      </c>
      <c r="AV10" s="24">
        <f>SUM(AV11:AV16)</f>
        <v>0</v>
      </c>
      <c r="AW10" s="24">
        <f>SUM(AW11:AW16)</f>
        <v>0</v>
      </c>
      <c r="AX10" s="24">
        <f>SUM(AX11:AX16)</f>
        <v>0</v>
      </c>
      <c r="AY10" s="24">
        <f>SUM(AY11:AY16)</f>
        <v>0</v>
      </c>
      <c r="AZ10" s="24">
        <f>SUM(AZ11:AZ16)</f>
        <v>0</v>
      </c>
      <c r="BA10" s="24">
        <f>SUM(BA11:BA16)</f>
        <v>0</v>
      </c>
      <c r="BB10" s="24">
        <f>SUM(BB11:BB16)</f>
        <v>0</v>
      </c>
      <c r="BC10" s="24">
        <f>SUM(BC11:BC16)</f>
        <v>0</v>
      </c>
      <c r="BE10" s="24">
        <f>SUM(BE11:BE16)</f>
        <v>50586</v>
      </c>
      <c r="BF10" s="24">
        <f>SUM(BF11:BF16)</f>
        <v>22641</v>
      </c>
      <c r="BG10" s="24">
        <f>SUM(BG11:BG16)</f>
        <v>27945</v>
      </c>
      <c r="BH10" s="24">
        <f>SUM(BH11:BH16)</f>
        <v>0</v>
      </c>
      <c r="BI10" s="24">
        <f>SUM(BI11:BI16)</f>
        <v>0</v>
      </c>
      <c r="BJ10" s="24">
        <f>SUM(BJ11:BJ16)</f>
        <v>0</v>
      </c>
      <c r="BK10" s="24">
        <f>SUM(BK11:BK16)</f>
        <v>0</v>
      </c>
      <c r="BL10" s="24">
        <f>SUM(BL11:BL16)</f>
        <v>0</v>
      </c>
      <c r="BM10" s="24">
        <f>SUM(BM11:BM16)</f>
        <v>0</v>
      </c>
      <c r="BN10" s="24">
        <f>SUM(BN11:BN16)</f>
        <v>28364</v>
      </c>
      <c r="BO10" s="24">
        <f>SUM(BO11:BO16)</f>
        <v>13663</v>
      </c>
      <c r="BP10" s="24">
        <f>SUM(BP11:BP16)</f>
        <v>14701</v>
      </c>
      <c r="BQ10" s="24">
        <f>SUM(BQ11:BQ16)</f>
        <v>22222</v>
      </c>
      <c r="BR10" s="24">
        <f>SUM(BR11:BR16)</f>
        <v>8978</v>
      </c>
      <c r="BS10" s="24">
        <f>SUM(BS11:BS16)</f>
        <v>13244</v>
      </c>
    </row>
    <row r="11" spans="1:71" s="12" customFormat="1" ht="32.25" customHeight="1">
      <c r="A11" s="22" t="s">
        <v>18</v>
      </c>
      <c r="C11" s="17"/>
      <c r="D11" s="21"/>
      <c r="E11" s="19">
        <f>SUM(H11,K11,N11,Q11)</f>
        <v>76235</v>
      </c>
      <c r="F11" s="19">
        <f>SUM(I11,L11,O11,R11)</f>
        <v>38950</v>
      </c>
      <c r="G11" s="19">
        <f>SUM(J11,M11,P11,S11)</f>
        <v>37285</v>
      </c>
      <c r="H11" s="19">
        <f>SUM(I11:J11)</f>
        <v>12656</v>
      </c>
      <c r="I11" s="19">
        <v>6249</v>
      </c>
      <c r="J11" s="19">
        <v>6407</v>
      </c>
      <c r="K11" s="19">
        <f>SUM(L11:M11)</f>
        <v>36340</v>
      </c>
      <c r="L11" s="19">
        <v>19378</v>
      </c>
      <c r="M11" s="19">
        <v>16962</v>
      </c>
      <c r="N11" s="19">
        <f>SUM(O11:P11)</f>
        <v>17464</v>
      </c>
      <c r="O11" s="19">
        <f>4375+4532</f>
        <v>8907</v>
      </c>
      <c r="P11" s="19">
        <f>3396+5161</f>
        <v>8557</v>
      </c>
      <c r="Q11" s="19">
        <f>SUM(R11:S11)</f>
        <v>9775</v>
      </c>
      <c r="R11" s="19">
        <f>1633+2783</f>
        <v>4416</v>
      </c>
      <c r="S11" s="19">
        <f>1025+4334</f>
        <v>5359</v>
      </c>
      <c r="T11" s="18" t="s">
        <v>17</v>
      </c>
      <c r="U11" s="17"/>
      <c r="Y11" s="23">
        <v>59601</v>
      </c>
      <c r="Z11" s="23">
        <v>29661</v>
      </c>
      <c r="AA11" s="23">
        <v>29940</v>
      </c>
      <c r="AB11" s="23">
        <v>11717</v>
      </c>
      <c r="AC11" s="23">
        <v>5877</v>
      </c>
      <c r="AD11" s="23">
        <v>5840</v>
      </c>
      <c r="AE11" s="23">
        <v>36866</v>
      </c>
      <c r="AF11" s="23">
        <v>18389</v>
      </c>
      <c r="AG11" s="23">
        <v>18477</v>
      </c>
      <c r="AH11" s="23">
        <v>7973</v>
      </c>
      <c r="AI11" s="23">
        <v>3966</v>
      </c>
      <c r="AJ11" s="23">
        <v>4007</v>
      </c>
      <c r="AK11" s="23">
        <v>3045</v>
      </c>
      <c r="AL11" s="23">
        <v>1429</v>
      </c>
      <c r="AM11" s="23">
        <v>1616</v>
      </c>
      <c r="BE11" s="14">
        <f>SUM(BF11:BG11)</f>
        <v>17602</v>
      </c>
      <c r="BF11" s="14">
        <f>SUM(BI11,BL11,BO11,BR11)</f>
        <v>7754</v>
      </c>
      <c r="BG11" s="16">
        <f>SUM(BJ11,BM11,BP11,BS11)</f>
        <v>9848</v>
      </c>
      <c r="BH11" s="14">
        <f>SUM(BI11:BJ11)</f>
        <v>0</v>
      </c>
      <c r="BI11" s="15"/>
      <c r="BJ11" s="13"/>
      <c r="BK11" s="14">
        <f>SUM(BL11:BM11)</f>
        <v>0</v>
      </c>
      <c r="BL11" s="15"/>
      <c r="BM11" s="13"/>
      <c r="BN11" s="14">
        <f>SUM(BO11:BP11)</f>
        <v>9983</v>
      </c>
      <c r="BO11" s="13">
        <v>4783</v>
      </c>
      <c r="BP11" s="13">
        <v>5200</v>
      </c>
      <c r="BQ11" s="14">
        <f>SUM(BR11:BS11)</f>
        <v>7619</v>
      </c>
      <c r="BR11" s="15">
        <v>2971</v>
      </c>
      <c r="BS11" s="13">
        <v>4648</v>
      </c>
    </row>
    <row r="12" spans="1:71" s="12" customFormat="1" ht="32.25" customHeight="1">
      <c r="A12" s="22" t="s">
        <v>16</v>
      </c>
      <c r="C12" s="17"/>
      <c r="D12" s="21"/>
      <c r="E12" s="19">
        <f>SUM(H12,K12,N12,Q12)</f>
        <v>6638</v>
      </c>
      <c r="F12" s="19">
        <f>SUM(I12,L12,O12,R12)</f>
        <v>3001</v>
      </c>
      <c r="G12" s="19">
        <f>SUM(J12,M12,P12,S12)</f>
        <v>3637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9">
        <f>SUM(O12:P12)</f>
        <v>4133</v>
      </c>
      <c r="O12" s="19">
        <v>2020</v>
      </c>
      <c r="P12" s="19">
        <v>2113</v>
      </c>
      <c r="Q12" s="19">
        <f>SUM(R12:S12)</f>
        <v>2505</v>
      </c>
      <c r="R12" s="19">
        <v>981</v>
      </c>
      <c r="S12" s="19">
        <v>1524</v>
      </c>
      <c r="T12" s="18" t="s">
        <v>15</v>
      </c>
      <c r="U12" s="17"/>
      <c r="BE12" s="14">
        <f>SUM(BF12:BG12)</f>
        <v>6991</v>
      </c>
      <c r="BF12" s="14">
        <f>SUM(BI12,BL12,BO12,BR12)</f>
        <v>3211</v>
      </c>
      <c r="BG12" s="16">
        <f>SUM(BJ12,BM12,BP12,BS12)</f>
        <v>3780</v>
      </c>
      <c r="BH12" s="14">
        <f>SUM(BI12:BJ12)</f>
        <v>0</v>
      </c>
      <c r="BI12" s="15"/>
      <c r="BJ12" s="13"/>
      <c r="BK12" s="14">
        <f>SUM(BL12:BM12)</f>
        <v>0</v>
      </c>
      <c r="BL12" s="15"/>
      <c r="BM12" s="13"/>
      <c r="BN12" s="14">
        <f>SUM(BO12:BP12)</f>
        <v>4220</v>
      </c>
      <c r="BO12" s="13">
        <v>2078</v>
      </c>
      <c r="BP12" s="13">
        <v>2142</v>
      </c>
      <c r="BQ12" s="14">
        <f>SUM(BR12:BS12)</f>
        <v>2771</v>
      </c>
      <c r="BR12" s="13">
        <v>1133</v>
      </c>
      <c r="BS12" s="13">
        <v>1638</v>
      </c>
    </row>
    <row r="13" spans="1:71" s="12" customFormat="1" ht="32.25" customHeight="1">
      <c r="A13" s="22" t="s">
        <v>14</v>
      </c>
      <c r="C13" s="17"/>
      <c r="D13" s="21"/>
      <c r="E13" s="19">
        <f>SUM(H13,K13,N13,Q13)</f>
        <v>10702</v>
      </c>
      <c r="F13" s="19">
        <f>SUM(I13,L13,O13,R13)</f>
        <v>5005</v>
      </c>
      <c r="G13" s="19">
        <f>SUM(J13,M13,P13,S13)</f>
        <v>5697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9">
        <f>SUM(O13:P13)</f>
        <v>6198</v>
      </c>
      <c r="O13" s="19">
        <v>3045</v>
      </c>
      <c r="P13" s="19">
        <v>3153</v>
      </c>
      <c r="Q13" s="19">
        <f>SUM(R13:S13)</f>
        <v>4504</v>
      </c>
      <c r="R13" s="19">
        <v>1960</v>
      </c>
      <c r="S13" s="19">
        <v>2544</v>
      </c>
      <c r="T13" s="18" t="s">
        <v>13</v>
      </c>
      <c r="U13" s="17"/>
      <c r="BE13" s="14">
        <f>SUM(BF13:BG13)</f>
        <v>11186</v>
      </c>
      <c r="BF13" s="14">
        <f>SUM(BI13,BL13,BO13,BR13)</f>
        <v>5290</v>
      </c>
      <c r="BG13" s="16">
        <f>SUM(BJ13,BM13,BP13,BS13)</f>
        <v>5896</v>
      </c>
      <c r="BH13" s="14">
        <f>SUM(BI13:BJ13)</f>
        <v>0</v>
      </c>
      <c r="BI13" s="15"/>
      <c r="BJ13" s="13"/>
      <c r="BK13" s="14">
        <f>SUM(BL13:BM13)</f>
        <v>0</v>
      </c>
      <c r="BL13" s="15"/>
      <c r="BM13" s="13"/>
      <c r="BN13" s="14">
        <f>SUM(BO13:BP13)</f>
        <v>6169</v>
      </c>
      <c r="BO13" s="13">
        <v>3094</v>
      </c>
      <c r="BP13" s="13">
        <v>3075</v>
      </c>
      <c r="BQ13" s="14">
        <f>SUM(BR13:BS13)</f>
        <v>5017</v>
      </c>
      <c r="BR13" s="13">
        <v>2196</v>
      </c>
      <c r="BS13" s="13">
        <v>2821</v>
      </c>
    </row>
    <row r="14" spans="1:71" s="12" customFormat="1" ht="32.25" customHeight="1">
      <c r="A14" s="22" t="s">
        <v>12</v>
      </c>
      <c r="C14" s="17"/>
      <c r="D14" s="21"/>
      <c r="E14" s="19">
        <f>SUM(H14,K14,N14,Q14)</f>
        <v>28117</v>
      </c>
      <c r="F14" s="19">
        <f>SUM(I14,L14,O14,R14)</f>
        <v>13226</v>
      </c>
      <c r="G14" s="19">
        <f>SUM(J14,M14,P14,S14)</f>
        <v>14891</v>
      </c>
      <c r="H14" s="19">
        <f>SUM(I14:J14)</f>
        <v>4188</v>
      </c>
      <c r="I14" s="19">
        <v>2094</v>
      </c>
      <c r="J14" s="19">
        <v>2094</v>
      </c>
      <c r="K14" s="19">
        <f>SUM(L14:M14)</f>
        <v>12435</v>
      </c>
      <c r="L14" s="19">
        <v>6317</v>
      </c>
      <c r="M14" s="19">
        <v>6118</v>
      </c>
      <c r="N14" s="19">
        <f>SUM(O14:P14)</f>
        <v>7212</v>
      </c>
      <c r="O14" s="19">
        <f>941+2275</f>
        <v>3216</v>
      </c>
      <c r="P14" s="19">
        <f>918+3078</f>
        <v>3996</v>
      </c>
      <c r="Q14" s="19">
        <f>SUM(R14:S14)</f>
        <v>4282</v>
      </c>
      <c r="R14" s="19">
        <v>1599</v>
      </c>
      <c r="S14" s="19">
        <v>2683</v>
      </c>
      <c r="T14" s="18" t="s">
        <v>11</v>
      </c>
      <c r="U14" s="17"/>
      <c r="Y14" s="23">
        <v>18554</v>
      </c>
      <c r="Z14" s="23">
        <v>9675</v>
      </c>
      <c r="AA14" s="23">
        <v>8879</v>
      </c>
      <c r="AB14" s="23">
        <v>4054</v>
      </c>
      <c r="AC14" s="23">
        <v>2118</v>
      </c>
      <c r="AD14" s="23">
        <v>1936</v>
      </c>
      <c r="AE14" s="23">
        <v>12546</v>
      </c>
      <c r="AF14" s="23">
        <v>6453</v>
      </c>
      <c r="AG14" s="23">
        <v>6093</v>
      </c>
      <c r="AH14" s="23">
        <v>1954</v>
      </c>
      <c r="AI14" s="23">
        <v>1104</v>
      </c>
      <c r="AJ14" s="23">
        <v>850</v>
      </c>
      <c r="AK14" s="23">
        <v>0</v>
      </c>
      <c r="AL14" s="23">
        <v>0</v>
      </c>
      <c r="AM14" s="23">
        <v>0</v>
      </c>
      <c r="BE14" s="14">
        <f>SUM(BF14:BG14)</f>
        <v>10290</v>
      </c>
      <c r="BF14" s="14">
        <f>SUM(BI14,BL14,BO14,BR14)</f>
        <v>4223</v>
      </c>
      <c r="BG14" s="16">
        <f>SUM(BJ14,BM14,BP14,BS14)</f>
        <v>6067</v>
      </c>
      <c r="BH14" s="14">
        <f>SUM(BI14:BJ14)</f>
        <v>0</v>
      </c>
      <c r="BI14" s="15"/>
      <c r="BJ14" s="13"/>
      <c r="BK14" s="14">
        <f>SUM(BL14:BM14)</f>
        <v>0</v>
      </c>
      <c r="BL14" s="15"/>
      <c r="BM14" s="13"/>
      <c r="BN14" s="14">
        <f>SUM(BO14:BP14)</f>
        <v>5514</v>
      </c>
      <c r="BO14" s="13">
        <v>2423</v>
      </c>
      <c r="BP14" s="13">
        <v>3091</v>
      </c>
      <c r="BQ14" s="14">
        <f>SUM(BR14:BS14)</f>
        <v>4776</v>
      </c>
      <c r="BR14" s="13">
        <v>1800</v>
      </c>
      <c r="BS14" s="13">
        <v>2976</v>
      </c>
    </row>
    <row r="15" spans="1:71" s="12" customFormat="1" ht="32.25" customHeight="1">
      <c r="A15" s="22" t="s">
        <v>10</v>
      </c>
      <c r="C15" s="17"/>
      <c r="D15" s="21"/>
      <c r="E15" s="19">
        <f>SUM(H15,K15,N15,Q15)</f>
        <v>14186</v>
      </c>
      <c r="F15" s="19">
        <f>SUM(I15,L15,O15,R15)</f>
        <v>7222</v>
      </c>
      <c r="G15" s="19">
        <f>SUM(J15,M15,P15,S15)</f>
        <v>6964</v>
      </c>
      <c r="H15" s="19">
        <f>SUM(I15:J15)</f>
        <v>2728</v>
      </c>
      <c r="I15" s="19">
        <v>1357</v>
      </c>
      <c r="J15" s="19">
        <v>1371</v>
      </c>
      <c r="K15" s="19">
        <f>SUM(L15:M15)</f>
        <v>7418</v>
      </c>
      <c r="L15" s="19">
        <v>3738</v>
      </c>
      <c r="M15" s="19">
        <v>3680</v>
      </c>
      <c r="N15" s="19">
        <f>SUM(O15:P15)</f>
        <v>2900</v>
      </c>
      <c r="O15" s="19">
        <f>923+662</f>
        <v>1585</v>
      </c>
      <c r="P15" s="19">
        <f>809+506</f>
        <v>1315</v>
      </c>
      <c r="Q15" s="19">
        <f>SUM(R15:S15)</f>
        <v>1140</v>
      </c>
      <c r="R15" s="19">
        <f>240+302</f>
        <v>542</v>
      </c>
      <c r="S15" s="19">
        <f>238+360</f>
        <v>598</v>
      </c>
      <c r="T15" s="18" t="s">
        <v>9</v>
      </c>
      <c r="U15" s="17"/>
      <c r="Y15" s="23">
        <v>12081</v>
      </c>
      <c r="Z15" s="23">
        <v>6228</v>
      </c>
      <c r="AA15" s="23">
        <v>5853</v>
      </c>
      <c r="AB15" s="23">
        <v>2554</v>
      </c>
      <c r="AC15" s="23">
        <v>1321</v>
      </c>
      <c r="AD15" s="23">
        <v>1233</v>
      </c>
      <c r="AE15" s="23">
        <v>7385</v>
      </c>
      <c r="AF15" s="23">
        <v>3822</v>
      </c>
      <c r="AG15" s="23">
        <v>3563</v>
      </c>
      <c r="AH15" s="23">
        <v>1720</v>
      </c>
      <c r="AI15" s="23">
        <v>877</v>
      </c>
      <c r="AJ15" s="23">
        <v>843</v>
      </c>
      <c r="AK15" s="23">
        <v>422</v>
      </c>
      <c r="AL15" s="23">
        <v>208</v>
      </c>
      <c r="AM15" s="23">
        <v>214</v>
      </c>
      <c r="BE15" s="14">
        <f>SUM(BF15:BG15)</f>
        <v>1898</v>
      </c>
      <c r="BF15" s="14">
        <f>SUM(BI15,BL15,BO15,BR15)</f>
        <v>959</v>
      </c>
      <c r="BG15" s="16">
        <f>SUM(BJ15,BM15,BP15,BS15)</f>
        <v>939</v>
      </c>
      <c r="BH15" s="14">
        <f>SUM(BI15:BJ15)</f>
        <v>0</v>
      </c>
      <c r="BI15" s="15"/>
      <c r="BJ15" s="13"/>
      <c r="BK15" s="14">
        <f>SUM(BL15:BM15)</f>
        <v>0</v>
      </c>
      <c r="BL15" s="15"/>
      <c r="BM15" s="13"/>
      <c r="BN15" s="14">
        <f>SUM(BO15:BP15)</f>
        <v>1133</v>
      </c>
      <c r="BO15" s="13">
        <v>607</v>
      </c>
      <c r="BP15" s="13">
        <v>526</v>
      </c>
      <c r="BQ15" s="14">
        <f>SUM(BR15:BS15)</f>
        <v>765</v>
      </c>
      <c r="BR15" s="13">
        <v>352</v>
      </c>
      <c r="BS15" s="13">
        <v>413</v>
      </c>
    </row>
    <row r="16" spans="1:71" s="12" customFormat="1" ht="32.25" customHeight="1">
      <c r="A16" s="22" t="s">
        <v>8</v>
      </c>
      <c r="C16" s="17"/>
      <c r="D16" s="21"/>
      <c r="E16" s="19">
        <f>SUM(H16,K16,N16,Q16)</f>
        <v>2360</v>
      </c>
      <c r="F16" s="19">
        <f>SUM(I16,L16,O16,R16)</f>
        <v>1129</v>
      </c>
      <c r="G16" s="19">
        <f>SUM(J16,M16,P16,S16)</f>
        <v>1231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9">
        <f>SUM(O16:P16)</f>
        <v>1362</v>
      </c>
      <c r="O16" s="19">
        <v>697</v>
      </c>
      <c r="P16" s="19">
        <v>665</v>
      </c>
      <c r="Q16" s="19">
        <f>SUM(R16:S16)</f>
        <v>998</v>
      </c>
      <c r="R16" s="19">
        <v>432</v>
      </c>
      <c r="S16" s="19">
        <v>566</v>
      </c>
      <c r="T16" s="18" t="s">
        <v>7</v>
      </c>
      <c r="U16" s="17"/>
      <c r="BE16" s="14">
        <f>SUM(BF16:BG16)</f>
        <v>2619</v>
      </c>
      <c r="BF16" s="14">
        <f>SUM(BI16,BL16,BO16,BR16)</f>
        <v>1204</v>
      </c>
      <c r="BG16" s="16">
        <f>SUM(BJ16,BM16,BP16,BS16)</f>
        <v>1415</v>
      </c>
      <c r="BH16" s="14">
        <f>SUM(BI16:BJ16)</f>
        <v>0</v>
      </c>
      <c r="BI16" s="15"/>
      <c r="BJ16" s="13"/>
      <c r="BK16" s="14">
        <f>SUM(BL16:BM16)</f>
        <v>0</v>
      </c>
      <c r="BL16" s="15"/>
      <c r="BM16" s="13"/>
      <c r="BN16" s="14">
        <f>SUM(BO16:BP16)</f>
        <v>1345</v>
      </c>
      <c r="BO16" s="13">
        <v>678</v>
      </c>
      <c r="BP16" s="13">
        <v>667</v>
      </c>
      <c r="BQ16" s="14">
        <f>SUM(BR16:BS16)</f>
        <v>1274</v>
      </c>
      <c r="BR16" s="13">
        <v>526</v>
      </c>
      <c r="BS16" s="13">
        <v>748</v>
      </c>
    </row>
    <row r="17" spans="1:20" ht="6" customHeight="1">
      <c r="A17" s="9"/>
      <c r="B17" s="9"/>
      <c r="C17" s="9"/>
      <c r="D17" s="10"/>
      <c r="E17" s="11"/>
      <c r="F17" s="11"/>
      <c r="G17" s="10"/>
      <c r="H17" s="11"/>
      <c r="I17" s="11"/>
      <c r="J17" s="10"/>
      <c r="K17" s="11"/>
      <c r="L17" s="11"/>
      <c r="M17" s="10"/>
      <c r="N17" s="11"/>
      <c r="O17" s="11"/>
      <c r="P17" s="11"/>
      <c r="Q17" s="11"/>
      <c r="R17" s="11"/>
      <c r="S17" s="10"/>
      <c r="T17" s="9"/>
    </row>
    <row r="18" spans="1:20" s="4" customFormat="1" ht="3" customHeight="1">
      <c r="A18" s="6"/>
      <c r="B18" s="6"/>
      <c r="C18" s="6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6"/>
    </row>
    <row r="19" spans="1:20" s="4" customFormat="1" ht="3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s="3" customFormat="1" ht="17.25">
      <c r="B20" s="3" t="s">
        <v>6</v>
      </c>
      <c r="D20" s="3" t="s">
        <v>5</v>
      </c>
      <c r="L20" s="3" t="s">
        <v>4</v>
      </c>
    </row>
    <row r="21" spans="1:20" s="3" customFormat="1" ht="17.25" hidden="1">
      <c r="D21" s="3" t="s">
        <v>3</v>
      </c>
      <c r="L21" s="3" t="s">
        <v>2</v>
      </c>
    </row>
    <row r="22" spans="1:20" s="3" customFormat="1" ht="17.25">
      <c r="D22" s="3" t="s">
        <v>1</v>
      </c>
      <c r="L22" s="3" t="s">
        <v>0</v>
      </c>
    </row>
    <row r="23" spans="1:20" s="3" customFormat="1" ht="17.25"/>
    <row r="24" spans="1:20" ht="17.25" customHeight="1">
      <c r="C24" s="3"/>
      <c r="D24" s="3"/>
      <c r="E24" s="3"/>
      <c r="F24" s="3"/>
      <c r="G24" s="3"/>
      <c r="J24" s="3"/>
      <c r="K24" s="3"/>
      <c r="L24" s="3"/>
      <c r="M24" s="3"/>
    </row>
    <row r="25" spans="1:20" s="2" customFormat="1" ht="17.100000000000001" customHeight="1">
      <c r="B25" s="3"/>
      <c r="K25" s="3"/>
    </row>
    <row r="26" spans="1:20" s="2" customFormat="1" ht="17.100000000000001" customHeight="1">
      <c r="B26" s="3"/>
      <c r="K26" s="3"/>
    </row>
    <row r="27" spans="1:20" s="2" customFormat="1" ht="17.100000000000001" customHeight="1">
      <c r="B27" s="3"/>
      <c r="K27" s="3"/>
    </row>
    <row r="28" spans="1:20" s="2" customFormat="1" ht="17.100000000000001" customHeight="1">
      <c r="B28" s="3"/>
      <c r="K28" s="3"/>
    </row>
    <row r="29" spans="1:20" s="2" customFormat="1" ht="17.100000000000001" customHeight="1">
      <c r="B29" s="3"/>
      <c r="K29" s="3"/>
    </row>
    <row r="30" spans="1:20" s="2" customFormat="1" ht="17.100000000000001" customHeight="1">
      <c r="B30" s="3"/>
      <c r="K30" s="3"/>
    </row>
  </sheetData>
  <mergeCells count="47">
    <mergeCell ref="BA6:BC6"/>
    <mergeCell ref="BN6:BP6"/>
    <mergeCell ref="BQ6:BS6"/>
    <mergeCell ref="AX6:AZ6"/>
    <mergeCell ref="AK6:AM6"/>
    <mergeCell ref="AO6:AQ6"/>
    <mergeCell ref="AU6:AW6"/>
    <mergeCell ref="AR6:AT6"/>
    <mergeCell ref="BH4:BS4"/>
    <mergeCell ref="BE5:BG5"/>
    <mergeCell ref="BH5:BJ5"/>
    <mergeCell ref="BK5:BM5"/>
    <mergeCell ref="BN5:BP5"/>
    <mergeCell ref="BE6:BG6"/>
    <mergeCell ref="BK6:BM6"/>
    <mergeCell ref="BQ5:BS5"/>
    <mergeCell ref="BH6:BJ6"/>
    <mergeCell ref="N6:P6"/>
    <mergeCell ref="AB6:AD6"/>
    <mergeCell ref="AK5:AM5"/>
    <mergeCell ref="AH5:AJ5"/>
    <mergeCell ref="AR4:BC4"/>
    <mergeCell ref="AO5:AQ5"/>
    <mergeCell ref="AR5:AT5"/>
    <mergeCell ref="AU5:AW5"/>
    <mergeCell ref="AX5:AZ5"/>
    <mergeCell ref="BA5:BC5"/>
    <mergeCell ref="Y5:AA5"/>
    <mergeCell ref="AB5:AD5"/>
    <mergeCell ref="AE6:AG6"/>
    <mergeCell ref="AH6:AJ6"/>
    <mergeCell ref="Q6:S6"/>
    <mergeCell ref="T4:T8"/>
    <mergeCell ref="AE5:AG5"/>
    <mergeCell ref="AB4:AM4"/>
    <mergeCell ref="Y6:AA6"/>
    <mergeCell ref="Q5:S5"/>
    <mergeCell ref="H4:S4"/>
    <mergeCell ref="H6:J6"/>
    <mergeCell ref="H5:J5"/>
    <mergeCell ref="K5:M5"/>
    <mergeCell ref="A10:D10"/>
    <mergeCell ref="E6:G6"/>
    <mergeCell ref="A4:D8"/>
    <mergeCell ref="E5:G5"/>
    <mergeCell ref="K6:M6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2017-07-11T04:04:26Z</dcterms:created>
  <dcterms:modified xsi:type="dcterms:W3CDTF">2017-07-11T04:04:31Z</dcterms:modified>
</cp:coreProperties>
</file>