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9345" yWindow="-180" windowWidth="10965" windowHeight="8265" firstSheet="6" activeTab="6"/>
  </bookViews>
  <sheets>
    <sheet name="T-2.1" sheetId="7" state="hidden" r:id="rId1"/>
    <sheet name="T-2.2" sheetId="19" state="hidden" r:id="rId2"/>
    <sheet name="T-2.3" sheetId="11" state="hidden" r:id="rId3"/>
    <sheet name="T-2.4" sheetId="12" state="hidden" r:id="rId4"/>
    <sheet name="T-2.5" sheetId="14" state="hidden" r:id="rId5"/>
    <sheet name="T-2.6" sheetId="13" state="hidden" r:id="rId6"/>
    <sheet name="T-2.7" sheetId="10" r:id="rId7"/>
    <sheet name="T-2.8" sheetId="16" state="hidden" r:id="rId8"/>
    <sheet name="T-2.9" sheetId="18" state="hidden" r:id="rId9"/>
  </sheets>
  <definedNames>
    <definedName name="_xlnm.Print_Area" localSheetId="0">'T-2.1'!$A$1:$Y$27</definedName>
    <definedName name="_xlnm.Print_Area" localSheetId="2">'T-2.3'!$A$1:$AA$28</definedName>
    <definedName name="_xlnm.Print_Area" localSheetId="3">'T-2.4'!$A$1:$Z$41</definedName>
    <definedName name="_xlnm.Print_Area" localSheetId="4">'T-2.5'!$A$1:$W$19</definedName>
    <definedName name="_xlnm.Print_Area" localSheetId="5">'T-2.6'!$A$1:$W$28</definedName>
    <definedName name="_xlnm.Print_Area" localSheetId="6">'T-2.7'!$A$1:$X$21</definedName>
    <definedName name="_xlnm.Print_Area" localSheetId="7">'T-2.8'!$A$1:$N$34</definedName>
    <definedName name="_xlnm.Print_Area" localSheetId="8">'T-2.9'!$A$1:$V$30</definedName>
  </definedNames>
  <calcPr calcId="144525"/>
</workbook>
</file>

<file path=xl/calcChain.xml><?xml version="1.0" encoding="utf-8"?>
<calcChain xmlns="http://schemas.openxmlformats.org/spreadsheetml/2006/main">
  <c r="M31" i="19" l="1"/>
  <c r="L31" i="19"/>
  <c r="K31" i="19"/>
  <c r="J31" i="19"/>
  <c r="I31" i="19"/>
  <c r="H31" i="19"/>
  <c r="G31" i="19"/>
  <c r="F31" i="19"/>
  <c r="E31" i="19"/>
  <c r="J28" i="16" l="1"/>
  <c r="I28" i="16"/>
  <c r="H28" i="16"/>
  <c r="H26" i="16"/>
  <c r="Q52" i="13"/>
  <c r="R52" i="13"/>
  <c r="S52" i="13"/>
  <c r="Q48" i="13"/>
  <c r="R48" i="13"/>
  <c r="S48" i="13"/>
  <c r="R10" i="12"/>
  <c r="S10" i="12"/>
  <c r="T10" i="12"/>
  <c r="R12" i="12"/>
  <c r="S12" i="12"/>
  <c r="T12" i="12"/>
  <c r="R55" i="12"/>
  <c r="S55" i="12"/>
  <c r="T55" i="12"/>
  <c r="S53" i="12"/>
  <c r="T53" i="12"/>
  <c r="R53" i="12"/>
  <c r="S24" i="12"/>
  <c r="T24" i="12"/>
  <c r="T23" i="12"/>
  <c r="S22" i="12"/>
  <c r="S25" i="12"/>
  <c r="R35" i="12"/>
  <c r="S35" i="12"/>
  <c r="T35" i="12"/>
  <c r="R23" i="12"/>
  <c r="R24" i="12"/>
  <c r="R11" i="11"/>
  <c r="S11" i="11"/>
  <c r="T11" i="11"/>
  <c r="R12" i="11"/>
  <c r="S12" i="11"/>
  <c r="T12" i="11"/>
  <c r="R14" i="11"/>
  <c r="S14" i="11"/>
  <c r="T14" i="11"/>
  <c r="R15" i="11"/>
  <c r="S15" i="11"/>
  <c r="T15" i="11"/>
  <c r="R16" i="11"/>
  <c r="S16" i="11"/>
  <c r="T16" i="11"/>
  <c r="R18" i="11"/>
  <c r="S18" i="11"/>
  <c r="T18" i="11"/>
  <c r="R19" i="11"/>
  <c r="S19" i="11"/>
  <c r="T19" i="11"/>
  <c r="R21" i="11"/>
  <c r="S21" i="11"/>
  <c r="T21" i="11"/>
  <c r="R22" i="11"/>
  <c r="S22" i="11"/>
  <c r="T22" i="11"/>
  <c r="R9" i="11"/>
  <c r="S9" i="11"/>
  <c r="T9" i="11"/>
  <c r="I26" i="16" l="1"/>
  <c r="H25" i="16"/>
  <c r="P52" i="13"/>
  <c r="O52" i="13"/>
  <c r="N52" i="13"/>
  <c r="P48" i="13"/>
  <c r="O48" i="13"/>
  <c r="N48" i="13"/>
  <c r="O9" i="12" l="1"/>
  <c r="P9" i="12"/>
  <c r="Q9" i="12"/>
  <c r="O11" i="12"/>
  <c r="P11" i="12"/>
  <c r="Q11" i="12"/>
  <c r="O13" i="12"/>
  <c r="P13" i="12"/>
  <c r="Q13" i="12"/>
  <c r="O14" i="12"/>
  <c r="P14" i="12"/>
  <c r="Q14" i="12"/>
  <c r="O15" i="12"/>
  <c r="P15" i="12"/>
  <c r="Q15" i="12"/>
  <c r="O17" i="12"/>
  <c r="P17" i="12"/>
  <c r="Q17" i="12"/>
  <c r="O18" i="12"/>
  <c r="P18" i="12"/>
  <c r="Q18" i="12"/>
  <c r="O20" i="12"/>
  <c r="P20" i="12"/>
  <c r="Q20" i="12"/>
  <c r="O21" i="12"/>
  <c r="P21" i="12"/>
  <c r="Q21" i="12"/>
  <c r="O22" i="12"/>
  <c r="P22" i="12"/>
  <c r="Q22" i="12"/>
  <c r="O23" i="12"/>
  <c r="P23" i="12"/>
  <c r="Q23" i="12"/>
  <c r="O24" i="12"/>
  <c r="P24" i="12"/>
  <c r="Q24" i="12"/>
  <c r="O25" i="12"/>
  <c r="P25" i="12"/>
  <c r="Q25" i="12"/>
  <c r="O26" i="12"/>
  <c r="P26" i="12"/>
  <c r="Q26" i="12"/>
  <c r="O27" i="12"/>
  <c r="P27" i="12"/>
  <c r="Q27" i="12"/>
  <c r="O29" i="12"/>
  <c r="P29" i="12"/>
  <c r="Q29" i="12"/>
  <c r="O30" i="12"/>
  <c r="P30" i="12"/>
  <c r="Q30" i="12"/>
  <c r="O31" i="12"/>
  <c r="P31" i="12"/>
  <c r="Q31" i="12"/>
  <c r="O32" i="12"/>
  <c r="P32" i="12"/>
  <c r="Q32" i="12"/>
  <c r="O33" i="12"/>
  <c r="P33" i="12"/>
  <c r="Q33" i="12"/>
  <c r="O35" i="12"/>
  <c r="P35" i="12"/>
  <c r="Q35" i="12"/>
  <c r="O55" i="12"/>
  <c r="O12" i="12" s="1"/>
  <c r="P55" i="12"/>
  <c r="P12" i="12" s="1"/>
  <c r="Q55" i="12"/>
  <c r="Q12" i="12" s="1"/>
  <c r="O53" i="12"/>
  <c r="O10" i="12" s="1"/>
  <c r="P53" i="12"/>
  <c r="P10" i="12" s="1"/>
  <c r="Q53" i="12"/>
  <c r="Q10" i="12" s="1"/>
  <c r="O9" i="11"/>
  <c r="P9" i="11"/>
  <c r="Q9" i="11"/>
  <c r="O11" i="11"/>
  <c r="P11" i="11"/>
  <c r="Q11" i="11"/>
  <c r="O12" i="11"/>
  <c r="P12" i="11"/>
  <c r="Q12" i="11"/>
  <c r="O14" i="11"/>
  <c r="P14" i="11"/>
  <c r="Q14" i="11"/>
  <c r="O15" i="11"/>
  <c r="P15" i="11"/>
  <c r="Q15" i="11"/>
  <c r="O16" i="11"/>
  <c r="P16" i="11"/>
  <c r="Q16" i="11"/>
  <c r="O18" i="11"/>
  <c r="P18" i="11"/>
  <c r="Q18" i="11"/>
  <c r="O19" i="11"/>
  <c r="P19" i="11"/>
  <c r="Q19" i="11"/>
  <c r="O21" i="11"/>
  <c r="P21" i="11"/>
  <c r="Q21" i="11"/>
  <c r="O22" i="11"/>
  <c r="P22" i="11"/>
  <c r="Q22" i="11"/>
  <c r="F27" i="19"/>
  <c r="G27" i="19"/>
  <c r="H27" i="19"/>
  <c r="I27" i="19"/>
  <c r="J27" i="19"/>
  <c r="K27" i="19"/>
  <c r="L27" i="19"/>
  <c r="M27" i="19"/>
  <c r="F28" i="19"/>
  <c r="G28" i="19"/>
  <c r="H28" i="19"/>
  <c r="I28" i="19"/>
  <c r="J28" i="19"/>
  <c r="K28" i="19"/>
  <c r="L28" i="19"/>
  <c r="M28" i="19"/>
  <c r="F29" i="19"/>
  <c r="G29" i="19"/>
  <c r="H29" i="19"/>
  <c r="J29" i="19"/>
  <c r="K29" i="19"/>
  <c r="L29" i="19"/>
  <c r="M29" i="19"/>
  <c r="E28" i="19"/>
  <c r="E29" i="19"/>
  <c r="I25" i="16"/>
  <c r="J25" i="16"/>
  <c r="L31" i="12"/>
  <c r="M31" i="12"/>
  <c r="N31" i="12"/>
  <c r="L32" i="12"/>
  <c r="M32" i="12"/>
  <c r="N32" i="12"/>
  <c r="L33" i="12"/>
  <c r="M33" i="12"/>
  <c r="N33" i="12"/>
  <c r="L35" i="12"/>
  <c r="M35" i="12"/>
  <c r="N35" i="12"/>
  <c r="L53" i="12"/>
  <c r="M53" i="12"/>
  <c r="N53" i="12"/>
  <c r="L55" i="12"/>
  <c r="L12" i="12" s="1"/>
  <c r="M55" i="12"/>
  <c r="N55" i="12"/>
  <c r="N12" i="12" s="1"/>
  <c r="L22" i="11"/>
  <c r="M22" i="11"/>
  <c r="N22" i="11"/>
  <c r="L21" i="11"/>
  <c r="M21" i="11"/>
  <c r="N21" i="11"/>
  <c r="L19" i="11"/>
  <c r="M19" i="11"/>
  <c r="N19" i="11"/>
  <c r="L9" i="11"/>
  <c r="M9" i="11"/>
  <c r="N9" i="11"/>
  <c r="L11" i="11"/>
  <c r="M11" i="11"/>
  <c r="N11" i="11"/>
  <c r="L12" i="11"/>
  <c r="M12" i="11"/>
  <c r="N12" i="11"/>
  <c r="L14" i="11"/>
  <c r="M14" i="11"/>
  <c r="N14" i="11"/>
  <c r="L15" i="11"/>
  <c r="M15" i="11"/>
  <c r="N15" i="11"/>
  <c r="L16" i="11"/>
  <c r="M16" i="11"/>
  <c r="N16" i="11"/>
  <c r="L18" i="11"/>
  <c r="M18" i="11"/>
  <c r="N18" i="11"/>
  <c r="I24" i="16"/>
  <c r="J24" i="16"/>
  <c r="H24" i="16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F11" i="10"/>
  <c r="G11" i="10"/>
  <c r="H11" i="10"/>
  <c r="I11" i="10"/>
  <c r="J11" i="10"/>
  <c r="K11" i="10"/>
  <c r="L11" i="10"/>
  <c r="M11" i="10"/>
  <c r="N11" i="10"/>
  <c r="P11" i="10"/>
  <c r="Q11" i="10"/>
  <c r="R11" i="10"/>
  <c r="S11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E11" i="10"/>
  <c r="E12" i="10"/>
  <c r="E13" i="10"/>
  <c r="E14" i="10"/>
  <c r="E15" i="10"/>
  <c r="E16" i="10"/>
  <c r="E17" i="10"/>
  <c r="E10" i="10"/>
  <c r="E9" i="10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F17" i="13"/>
  <c r="G17" i="13"/>
  <c r="H17" i="13"/>
  <c r="I17" i="13"/>
  <c r="J17" i="13"/>
  <c r="K17" i="13"/>
  <c r="L17" i="13"/>
  <c r="M17" i="13"/>
  <c r="N17" i="13"/>
  <c r="O17" i="13"/>
  <c r="P17" i="13"/>
  <c r="K18" i="13"/>
  <c r="L18" i="13"/>
  <c r="M18" i="13"/>
  <c r="N18" i="13"/>
  <c r="O18" i="13"/>
  <c r="Q18" i="13"/>
  <c r="R18" i="13"/>
  <c r="S18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F22" i="13"/>
  <c r="G22" i="13"/>
  <c r="H22" i="13"/>
  <c r="I22" i="13"/>
  <c r="J22" i="13"/>
  <c r="K22" i="13"/>
  <c r="L22" i="13"/>
  <c r="M22" i="13"/>
  <c r="N22" i="13"/>
  <c r="O22" i="13"/>
  <c r="P22" i="13"/>
  <c r="K23" i="13"/>
  <c r="L23" i="13"/>
  <c r="M23" i="13"/>
  <c r="E12" i="13"/>
  <c r="E13" i="13"/>
  <c r="E14" i="13"/>
  <c r="E15" i="13"/>
  <c r="E16" i="13"/>
  <c r="E17" i="13"/>
  <c r="E19" i="13"/>
  <c r="E20" i="13"/>
  <c r="E21" i="13"/>
  <c r="E22" i="13"/>
  <c r="E11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E10" i="13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G15" i="14"/>
  <c r="H15" i="14"/>
  <c r="I15" i="14"/>
  <c r="K15" i="14"/>
  <c r="L15" i="14"/>
  <c r="Q15" i="14"/>
  <c r="R15" i="14"/>
  <c r="S15" i="14"/>
  <c r="E11" i="14"/>
  <c r="E12" i="14"/>
  <c r="E13" i="14"/>
  <c r="E14" i="14"/>
  <c r="E15" i="14"/>
  <c r="E10" i="14"/>
  <c r="E9" i="14"/>
  <c r="L10" i="12"/>
  <c r="M10" i="12"/>
  <c r="N10" i="12"/>
  <c r="G11" i="12"/>
  <c r="H11" i="12"/>
  <c r="I11" i="12"/>
  <c r="J11" i="12"/>
  <c r="K11" i="12"/>
  <c r="L11" i="12"/>
  <c r="M11" i="12"/>
  <c r="N11" i="12"/>
  <c r="R11" i="12"/>
  <c r="S11" i="12"/>
  <c r="T11" i="12"/>
  <c r="M12" i="12"/>
  <c r="G13" i="12"/>
  <c r="I13" i="12"/>
  <c r="J13" i="12"/>
  <c r="K13" i="12"/>
  <c r="L13" i="12"/>
  <c r="M13" i="12"/>
  <c r="N13" i="12"/>
  <c r="R13" i="12"/>
  <c r="S13" i="12"/>
  <c r="T13" i="12"/>
  <c r="G14" i="12"/>
  <c r="H14" i="12"/>
  <c r="I14" i="12"/>
  <c r="J14" i="12"/>
  <c r="K14" i="12"/>
  <c r="L14" i="12"/>
  <c r="M14" i="12"/>
  <c r="N14" i="12"/>
  <c r="R14" i="12"/>
  <c r="S14" i="12"/>
  <c r="T14" i="12"/>
  <c r="G15" i="12"/>
  <c r="H15" i="12"/>
  <c r="I15" i="12"/>
  <c r="J15" i="12"/>
  <c r="K15" i="12"/>
  <c r="L15" i="12"/>
  <c r="M15" i="12"/>
  <c r="N15" i="12"/>
  <c r="R15" i="12"/>
  <c r="S15" i="12"/>
  <c r="T15" i="12"/>
  <c r="G17" i="12"/>
  <c r="H17" i="12"/>
  <c r="I17" i="12"/>
  <c r="J17" i="12"/>
  <c r="K17" i="12"/>
  <c r="L17" i="12"/>
  <c r="M17" i="12"/>
  <c r="N17" i="12"/>
  <c r="R17" i="12"/>
  <c r="S17" i="12"/>
  <c r="T17" i="12"/>
  <c r="G18" i="12"/>
  <c r="H18" i="12"/>
  <c r="I18" i="12"/>
  <c r="J18" i="12"/>
  <c r="K18" i="12"/>
  <c r="L18" i="12"/>
  <c r="M18" i="12"/>
  <c r="N18" i="12"/>
  <c r="R18" i="12"/>
  <c r="S18" i="12"/>
  <c r="T18" i="12"/>
  <c r="G20" i="12"/>
  <c r="H20" i="12"/>
  <c r="I20" i="12"/>
  <c r="J20" i="12"/>
  <c r="K20" i="12"/>
  <c r="L20" i="12"/>
  <c r="M20" i="12"/>
  <c r="N20" i="12"/>
  <c r="R20" i="12"/>
  <c r="S20" i="12"/>
  <c r="T20" i="12"/>
  <c r="G21" i="12"/>
  <c r="H21" i="12"/>
  <c r="I21" i="12"/>
  <c r="J21" i="12"/>
  <c r="K21" i="12"/>
  <c r="L21" i="12"/>
  <c r="M21" i="12"/>
  <c r="N21" i="12"/>
  <c r="R21" i="12"/>
  <c r="S21" i="12"/>
  <c r="T21" i="12"/>
  <c r="G22" i="12"/>
  <c r="H22" i="12"/>
  <c r="I22" i="12"/>
  <c r="J22" i="12"/>
  <c r="K22" i="12"/>
  <c r="L22" i="12"/>
  <c r="M22" i="12"/>
  <c r="N22" i="12"/>
  <c r="R22" i="12"/>
  <c r="T22" i="12"/>
  <c r="H23" i="12"/>
  <c r="I23" i="12"/>
  <c r="K23" i="12"/>
  <c r="L23" i="12"/>
  <c r="M23" i="12"/>
  <c r="N23" i="12"/>
  <c r="G24" i="12"/>
  <c r="H24" i="12"/>
  <c r="I24" i="12"/>
  <c r="J24" i="12"/>
  <c r="K24" i="12"/>
  <c r="L24" i="12"/>
  <c r="M24" i="12"/>
  <c r="N24" i="12"/>
  <c r="H25" i="12"/>
  <c r="I25" i="12"/>
  <c r="K25" i="12"/>
  <c r="L25" i="12"/>
  <c r="M25" i="12"/>
  <c r="N25" i="12"/>
  <c r="R25" i="12"/>
  <c r="T25" i="12"/>
  <c r="G26" i="12"/>
  <c r="H26" i="12"/>
  <c r="I26" i="12"/>
  <c r="J26" i="12"/>
  <c r="L26" i="12"/>
  <c r="M26" i="12"/>
  <c r="N26" i="12"/>
  <c r="R26" i="12"/>
  <c r="S26" i="12"/>
  <c r="T26" i="12"/>
  <c r="G27" i="12"/>
  <c r="H27" i="12"/>
  <c r="I27" i="12"/>
  <c r="J27" i="12"/>
  <c r="K27" i="12"/>
  <c r="L27" i="12"/>
  <c r="M27" i="12"/>
  <c r="N27" i="12"/>
  <c r="R27" i="12"/>
  <c r="S27" i="12"/>
  <c r="T27" i="12"/>
  <c r="G29" i="12"/>
  <c r="H29" i="12"/>
  <c r="I29" i="12"/>
  <c r="J29" i="12"/>
  <c r="K29" i="12"/>
  <c r="L29" i="12"/>
  <c r="M29" i="12"/>
  <c r="N29" i="12"/>
  <c r="R29" i="12"/>
  <c r="S29" i="12"/>
  <c r="T29" i="12"/>
  <c r="G30" i="12"/>
  <c r="H30" i="12"/>
  <c r="I30" i="12"/>
  <c r="J30" i="12"/>
  <c r="K30" i="12"/>
  <c r="L30" i="12"/>
  <c r="M30" i="12"/>
  <c r="N30" i="12"/>
  <c r="R30" i="12"/>
  <c r="S30" i="12"/>
  <c r="T30" i="12"/>
  <c r="G31" i="12"/>
  <c r="H31" i="12"/>
  <c r="I31" i="12"/>
  <c r="J31" i="12"/>
  <c r="K31" i="12"/>
  <c r="R31" i="12"/>
  <c r="S31" i="12"/>
  <c r="T31" i="12"/>
  <c r="G32" i="12"/>
  <c r="H32" i="12"/>
  <c r="I32" i="12"/>
  <c r="J32" i="12"/>
  <c r="K32" i="12"/>
  <c r="R32" i="12"/>
  <c r="S32" i="12"/>
  <c r="T32" i="12"/>
  <c r="G33" i="12"/>
  <c r="H33" i="12"/>
  <c r="I33" i="12"/>
  <c r="J33" i="12"/>
  <c r="K33" i="12"/>
  <c r="R33" i="12"/>
  <c r="S33" i="12"/>
  <c r="T33" i="12"/>
  <c r="G35" i="12"/>
  <c r="H35" i="12"/>
  <c r="I35" i="12"/>
  <c r="J35" i="12"/>
  <c r="K35" i="12"/>
  <c r="F18" i="12"/>
  <c r="F20" i="12"/>
  <c r="F21" i="12"/>
  <c r="F22" i="12"/>
  <c r="F23" i="12"/>
  <c r="F24" i="12"/>
  <c r="F25" i="12"/>
  <c r="F26" i="12"/>
  <c r="F27" i="12"/>
  <c r="F29" i="12"/>
  <c r="F30" i="12"/>
  <c r="F31" i="12"/>
  <c r="F32" i="12"/>
  <c r="F33" i="12"/>
  <c r="F35" i="12"/>
  <c r="F17" i="12"/>
  <c r="F15" i="12"/>
  <c r="F11" i="12"/>
  <c r="F13" i="12"/>
  <c r="F14" i="12"/>
  <c r="I9" i="12"/>
  <c r="J9" i="12"/>
  <c r="K9" i="12"/>
  <c r="L9" i="12"/>
  <c r="M9" i="12"/>
  <c r="N9" i="12"/>
  <c r="R9" i="12"/>
  <c r="S9" i="12"/>
  <c r="T9" i="12"/>
  <c r="G22" i="11"/>
  <c r="H22" i="11"/>
  <c r="I22" i="11"/>
  <c r="J22" i="11"/>
  <c r="K22" i="11"/>
  <c r="F22" i="11"/>
  <c r="G21" i="11"/>
  <c r="H21" i="11"/>
  <c r="I21" i="11"/>
  <c r="J21" i="11"/>
  <c r="K21" i="11"/>
  <c r="F21" i="11"/>
  <c r="G19" i="11"/>
  <c r="H19" i="11"/>
  <c r="I19" i="11"/>
  <c r="J19" i="11"/>
  <c r="K19" i="11"/>
  <c r="F19" i="11"/>
  <c r="G18" i="11"/>
  <c r="H18" i="11"/>
  <c r="I18" i="11"/>
  <c r="J18" i="11"/>
  <c r="K18" i="11"/>
  <c r="F18" i="11"/>
  <c r="G16" i="11"/>
  <c r="H16" i="11"/>
  <c r="I16" i="11"/>
  <c r="J16" i="11"/>
  <c r="K16" i="11"/>
  <c r="F16" i="11"/>
  <c r="G15" i="11"/>
  <c r="H15" i="11"/>
  <c r="I15" i="11"/>
  <c r="J15" i="11"/>
  <c r="K15" i="11"/>
  <c r="F15" i="11"/>
  <c r="G14" i="11"/>
  <c r="H14" i="11"/>
  <c r="I14" i="11"/>
  <c r="J14" i="11"/>
  <c r="K14" i="11"/>
  <c r="F14" i="11"/>
  <c r="G12" i="11"/>
  <c r="H12" i="11"/>
  <c r="I12" i="11"/>
  <c r="J12" i="11"/>
  <c r="K12" i="11"/>
  <c r="F12" i="11"/>
  <c r="G11" i="11"/>
  <c r="H11" i="11"/>
  <c r="I11" i="11"/>
  <c r="J11" i="11"/>
  <c r="K11" i="11"/>
  <c r="F11" i="11"/>
  <c r="G9" i="11"/>
  <c r="H9" i="11"/>
  <c r="I9" i="11"/>
  <c r="J9" i="11"/>
  <c r="K9" i="11"/>
  <c r="F9" i="11"/>
  <c r="E27" i="19"/>
  <c r="I55" i="12"/>
  <c r="I12" i="12" s="1"/>
  <c r="J55" i="12"/>
  <c r="J12" i="12" s="1"/>
  <c r="K55" i="12"/>
  <c r="K12" i="12" s="1"/>
  <c r="I53" i="12"/>
  <c r="I10" i="12" s="1"/>
  <c r="J53" i="12"/>
  <c r="J10" i="12" s="1"/>
  <c r="K53" i="12"/>
  <c r="K10" i="12" s="1"/>
  <c r="H55" i="12"/>
  <c r="H12" i="12" s="1"/>
  <c r="G55" i="12"/>
  <c r="G12" i="12" s="1"/>
  <c r="F55" i="12"/>
  <c r="F12" i="12" s="1"/>
  <c r="H53" i="12"/>
  <c r="H10" i="12" s="1"/>
  <c r="G53" i="12"/>
  <c r="G10" i="12" s="1"/>
  <c r="F53" i="12"/>
  <c r="F10" i="12" s="1"/>
  <c r="F52" i="12"/>
  <c r="F9" i="12" s="1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M11" i="18"/>
  <c r="N11" i="18"/>
  <c r="M12" i="18"/>
  <c r="N12" i="18"/>
  <c r="M13" i="18"/>
  <c r="N13" i="18"/>
  <c r="M14" i="18"/>
  <c r="N14" i="18"/>
  <c r="M15" i="18"/>
  <c r="N15" i="18"/>
  <c r="M16" i="18"/>
  <c r="N16" i="18"/>
  <c r="M17" i="18"/>
  <c r="N17" i="18"/>
  <c r="M18" i="18"/>
  <c r="N18" i="18"/>
  <c r="M19" i="18"/>
  <c r="N19" i="18"/>
  <c r="M20" i="18"/>
  <c r="N20" i="18"/>
  <c r="M21" i="18"/>
  <c r="N21" i="18"/>
  <c r="M22" i="18"/>
  <c r="N22" i="18"/>
  <c r="M23" i="18"/>
  <c r="N23" i="18"/>
  <c r="M24" i="18"/>
  <c r="N24" i="18"/>
  <c r="M25" i="18"/>
  <c r="N25" i="18"/>
  <c r="M26" i="18"/>
  <c r="N26" i="18"/>
  <c r="N10" i="18"/>
  <c r="M10" i="18"/>
  <c r="H52" i="12" l="1"/>
  <c r="H9" i="12" s="1"/>
  <c r="G52" i="12"/>
  <c r="G9" i="12" s="1"/>
</calcChain>
</file>

<file path=xl/sharedStrings.xml><?xml version="1.0" encoding="utf-8"?>
<sst xmlns="http://schemas.openxmlformats.org/spreadsheetml/2006/main" count="1312" uniqueCount="359">
  <si>
    <t>ตาราง</t>
  </si>
  <si>
    <t>รวม</t>
  </si>
  <si>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</si>
  <si>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</si>
  <si>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</si>
  <si>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</si>
  <si>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</si>
  <si>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</si>
  <si>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</si>
  <si>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1. กำลังแรงงานปัจจุบัน</t>
  </si>
  <si>
    <t>1.1  ผู้มีงานทำ</t>
  </si>
  <si>
    <t>1.1.1  ทำงาน</t>
  </si>
  <si>
    <t>1.2  ผู้ว่างงาน</t>
  </si>
  <si>
    <t>1.2.1  หางานทำ</t>
  </si>
  <si>
    <t>1.2.2  ไม่หางานทำแต่พร้อมที่จะทำงาน</t>
  </si>
  <si>
    <t>1. ทำงานบ้าน</t>
  </si>
  <si>
    <t>2. เรียนหนังสือ</t>
  </si>
  <si>
    <t>4. อื่น ๆ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</si>
  <si>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</si>
  <si>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</si>
  <si>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</si>
  <si>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</si>
  <si>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</si>
  <si>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</si>
  <si>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</si>
  <si>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</si>
  <si>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</si>
  <si>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</si>
  <si>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</si>
  <si>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</si>
  <si>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</si>
  <si>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</si>
  <si>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</si>
  <si>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</si>
  <si>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</si>
  <si>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</si>
  <si>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</si>
  <si>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</si>
  <si>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</si>
  <si>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</si>
  <si>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</si>
  <si>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</si>
  <si>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</si>
  <si>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</si>
  <si>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</si>
  <si>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</si>
  <si>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</si>
  <si>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</si>
  <si>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</si>
  <si>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</si>
  <si>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</si>
  <si>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</si>
  <si>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</si>
  <si>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</si>
  <si>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</si>
  <si>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</si>
  <si>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</si>
  <si>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1.2.1  Looking for work</t>
  </si>
  <si>
    <t>2.  กำลังแรงงานที่รอฤดูกาล</t>
  </si>
  <si>
    <t>2. Studies</t>
  </si>
  <si>
    <t>4. Others</t>
  </si>
  <si>
    <t>1.1.1  At work</t>
  </si>
  <si>
    <t>1. Household work</t>
  </si>
  <si>
    <t>1.2  Unemployed</t>
  </si>
  <si>
    <t>1.1.  Employed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</si>
  <si>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</si>
  <si>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</si>
  <si>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</si>
  <si>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</si>
  <si>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</si>
  <si>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</si>
  <si>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</si>
  <si>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</si>
  <si>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</si>
  <si>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</si>
  <si>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</si>
  <si>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</si>
  <si>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</si>
  <si>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</si>
  <si>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ที่มา:</t>
  </si>
  <si>
    <t>Source:</t>
  </si>
  <si>
    <t>Wholesale and retail trade, repair of motor vehicles</t>
  </si>
  <si>
    <t>Total  labour  force</t>
  </si>
  <si>
    <t>1.  Current  labour force</t>
  </si>
  <si>
    <t>2. Seasonally inactive labour force</t>
  </si>
  <si>
    <t>Persons not in labour force</t>
  </si>
  <si>
    <t>Labour force status</t>
  </si>
  <si>
    <t xml:space="preserve"> ข้อมูลเป็นค่าเฉลี่ยของ 4 ไตรมาส</t>
  </si>
  <si>
    <t>.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</si>
  <si>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</si>
  <si>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</si>
  <si>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</si>
  <si>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</si>
  <si>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</si>
  <si>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</si>
  <si>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</si>
  <si>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</si>
  <si>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</si>
  <si>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1.2.2  Not looking but available for work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</si>
  <si>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</si>
  <si>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</si>
  <si>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</si>
  <si>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</si>
  <si>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</si>
  <si>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</si>
  <si>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</si>
  <si>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</si>
  <si>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</si>
  <si>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</si>
  <si>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</si>
  <si>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</si>
  <si>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</si>
  <si>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</si>
  <si>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</si>
  <si>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</si>
  <si>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</si>
  <si>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</si>
  <si>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จังหวัด</t>
  </si>
  <si>
    <t>Province</t>
  </si>
  <si>
    <t>ค่าจ้าง  Wage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</si>
  <si>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</si>
  <si>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</si>
  <si>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</si>
  <si>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</si>
  <si>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</si>
  <si>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</si>
  <si>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</si>
  <si>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</si>
  <si>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</si>
  <si>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</si>
  <si>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</si>
  <si>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</si>
  <si>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</si>
  <si>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</si>
  <si>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</si>
  <si>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</si>
  <si>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</si>
  <si>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Whole Kingdom</t>
  </si>
  <si>
    <t xml:space="preserve">ภาคกลาง           </t>
  </si>
  <si>
    <t xml:space="preserve">ภาคใต้      </t>
  </si>
  <si>
    <t>50  ชั่วโมงขึ้นไป</t>
  </si>
  <si>
    <t xml:space="preserve"> Bangkok</t>
  </si>
  <si>
    <t>ภาคตะวันออกเฉียงเหนือ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</si>
  <si>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</si>
  <si>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</si>
  <si>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</si>
  <si>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</si>
  <si>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</si>
  <si>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</si>
  <si>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</si>
  <si>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</si>
  <si>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</si>
  <si>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1.1.2  ไม่ทำงานแต่มีงานประจำ</t>
  </si>
  <si>
    <t>3. ยังเล็ก ชรา/ไม่สามารถทำงานได้</t>
  </si>
  <si>
    <t>The data is the average of four quarters.</t>
  </si>
  <si>
    <t>3. Too young/old/incapable of work</t>
  </si>
  <si>
    <t>1.1.2  With job but not at work</t>
  </si>
  <si>
    <t>ภาคเหนือ</t>
  </si>
  <si>
    <t>ประชากรอายุ 15 ปีขึ้นไป   Population 15 years and over</t>
  </si>
  <si>
    <t>None education</t>
  </si>
  <si>
    <t>กรุงเทพมหานคร</t>
  </si>
  <si>
    <t xml:space="preserve">ทั่วราชอาณาจักร      </t>
  </si>
  <si>
    <t>ช่วยธุรกิจครัวเรือน</t>
  </si>
  <si>
    <t>(หน่วยเป็นพัน  In thousands)</t>
  </si>
  <si>
    <t>(หน่วยเป็นพัน   In thousands)</t>
  </si>
  <si>
    <t xml:space="preserve">               (หน่วยเป็นพัน   In thousands)</t>
  </si>
  <si>
    <t>(2011)</t>
  </si>
  <si>
    <t>(บาท/วัน   Baht/day)</t>
  </si>
  <si>
    <t>ไฟฟ้า  ก๊าซ ไอน้ำ และระบบปรับอากาศ</t>
  </si>
  <si>
    <t xml:space="preserve">การจัดหาน้ำ การจัดการ และการบำบัดน้ำเสีย ของเสีย </t>
  </si>
  <si>
    <t>และสิ่งปฏิกูล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</si>
  <si>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</si>
  <si>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</si>
  <si>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</si>
  <si>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</si>
  <si>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</si>
  <si>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</si>
  <si>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</si>
  <si>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</si>
  <si>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</si>
  <si>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</si>
  <si>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</si>
  <si>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</si>
  <si>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</si>
  <si>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</si>
  <si>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</si>
  <si>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</si>
  <si>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</si>
  <si>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</si>
  <si>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</si>
  <si>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</si>
  <si>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</si>
  <si>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</si>
  <si>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</si>
  <si>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</si>
  <si>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</si>
  <si>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</si>
  <si>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</si>
  <si>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</si>
  <si>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</si>
  <si>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</si>
  <si>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</si>
  <si>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</si>
  <si>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</si>
  <si>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</si>
  <si>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Activities of extraterritorial organizations and bodies</t>
  </si>
  <si>
    <t xml:space="preserve"> เม.ย.</t>
  </si>
  <si>
    <t>(2013)</t>
  </si>
  <si>
    <t>(2012)</t>
  </si>
  <si>
    <t xml:space="preserve">ตาราง    </t>
  </si>
  <si>
    <t>Table</t>
  </si>
  <si>
    <t xml:space="preserve">ตาราง </t>
  </si>
  <si>
    <t xml:space="preserve">ตาราง  </t>
  </si>
  <si>
    <t xml:space="preserve">  2014</t>
  </si>
  <si>
    <t xml:space="preserve">     Note:</t>
  </si>
  <si>
    <t xml:space="preserve">  Source:</t>
  </si>
  <si>
    <t xml:space="preserve">     (หน่วยเป็นพัน   In thousands)</t>
  </si>
  <si>
    <t>2014</t>
  </si>
  <si>
    <t xml:space="preserve">     Note:   </t>
  </si>
  <si>
    <t xml:space="preserve">                 (หน่วยเป็นพัน   In thousands)</t>
  </si>
  <si>
    <t xml:space="preserve">ผู้ว่างงาน  </t>
  </si>
  <si>
    <t xml:space="preserve"> หมายเหตุ:</t>
  </si>
  <si>
    <t xml:space="preserve">  2015</t>
  </si>
  <si>
    <t>2015</t>
  </si>
  <si>
    <t>Employed Persons Aged 15 Years and Over by Industry, Sex and Quarterly: _ _ _ _ - _ _ _ _</t>
  </si>
  <si>
    <t>ไม่ได้ทำงาน</t>
  </si>
  <si>
    <t xml:space="preserve"> การสำรวจภาวะการทำงานของประชากร พ.ศ. _ _ _ _ - _ _ _ _ ระดับจังหวัด  สำนักงานสถิติแห่งชาติ</t>
  </si>
  <si>
    <t xml:space="preserve"> การสำรวจภาวะการทำงานของประชากร พ.ศ. _ _ _ _ - _ _ _ _ ระดับจังหวัด สำนักงานสถิติแห่งชาติ</t>
  </si>
  <si>
    <t>อัตราการว่างงาน</t>
  </si>
  <si>
    <t>Northern region</t>
  </si>
  <si>
    <t>Central region</t>
  </si>
  <si>
    <t>Southern region</t>
  </si>
  <si>
    <t>The  Labour Force Survey: _ _ _ _ - _ _ _ _ ,  Provincial level,  National Statistical Office</t>
  </si>
  <si>
    <t>Professional</t>
  </si>
  <si>
    <t>Clerk</t>
  </si>
  <si>
    <t xml:space="preserve"> Member of producers cooperative</t>
  </si>
  <si>
    <r>
      <t xml:space="preserve">Unemployment rate </t>
    </r>
    <r>
      <rPr>
        <sz val="11"/>
        <rFont val="TH SarabunPSK"/>
        <family val="2"/>
      </rPr>
      <t>(%)</t>
    </r>
  </si>
  <si>
    <t>ประชากรอายุ 15 ปีขึ้นไปที่มีงานทำ จำแนกตามระดับการศึกษาที่สำเร็จ และเพศ เป็นรายไตรมาส พ.ศ. _ _ _ _ - _ _ _ _</t>
  </si>
  <si>
    <t>Employed Persons Aged 15 Years and Over by Level of Educational Attainment, Sex and Quarterly: _ _ _ _ - _ _ _ _</t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</si>
  <si>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</si>
  <si>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</si>
  <si>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</si>
  <si>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</si>
  <si>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</si>
  <si>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</si>
  <si>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</si>
  <si>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</si>
  <si>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</si>
  <si>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</si>
  <si>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</si>
  <si>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</si>
  <si>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</si>
  <si>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</si>
  <si>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</si>
  <si>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</si>
  <si>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</si>
  <si>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</si>
  <si>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</si>
  <si>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</si>
  <si>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</si>
  <si>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</si>
  <si>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กิจกรรมการจ้างงานในครัวเรือนส่วนบุคคล  การผลิตสินค้า</t>
  </si>
  <si>
    <t>และบริการที่ทำขี้นเองเพื่อใช้ในครัวเรือน</t>
  </si>
  <si>
    <t>Water supply; sewerage , waste management</t>
  </si>
  <si>
    <t xml:space="preserve">Activities of households as employers; undifferentiated goods </t>
  </si>
  <si>
    <t>Less than elementary</t>
  </si>
  <si>
    <t>Lower secondary level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</si>
  <si>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</si>
  <si>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</si>
  <si>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</si>
  <si>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</si>
  <si>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</si>
  <si>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</si>
  <si>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2559 (2016)</t>
  </si>
  <si>
    <t>2016</t>
  </si>
  <si>
    <t xml:space="preserve">ประชากรอายุ 15 ปีขึ้นไปที่มีงานทำ จำแนกตามอุตสาหกรรม และเพศ เป็นรายไตรมาส พ.ศ. _ _ _ _ - _ _ _ _ </t>
  </si>
  <si>
    <t xml:space="preserve">  2017</t>
  </si>
  <si>
    <t>2560 (2017)</t>
  </si>
  <si>
    <t>Service worker and sell goods</t>
  </si>
  <si>
    <t>2017</t>
  </si>
  <si>
    <t>region</t>
  </si>
  <si>
    <t xml:space="preserve">Northeastern </t>
  </si>
  <si>
    <t>อัตราการเปลี่ยนแปลง Percentage Change (%)</t>
  </si>
  <si>
    <t>(2014)</t>
  </si>
  <si>
    <t>(2015)</t>
  </si>
  <si>
    <t>(2016)</t>
  </si>
  <si>
    <t>ม.ค.</t>
  </si>
  <si>
    <t>เม.ย.</t>
  </si>
  <si>
    <t>Jan.</t>
  </si>
  <si>
    <t>Apr.</t>
  </si>
  <si>
    <t>Apr..</t>
  </si>
  <si>
    <t>Northern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</si>
  <si>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</si>
  <si>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</si>
  <si>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</si>
  <si>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</si>
  <si>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</si>
  <si>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</si>
  <si>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</si>
  <si>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</si>
  <si>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</si>
  <si>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</si>
  <si>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</si>
  <si>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</si>
  <si>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</si>
  <si>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</si>
  <si>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</si>
  <si>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</si>
  <si>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</si>
  <si>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</si>
  <si>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</si>
  <si>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</si>
  <si>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</si>
  <si>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</si>
  <si>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</si>
  <si>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</si>
  <si>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</si>
  <si>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</si>
  <si>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</si>
  <si>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</si>
  <si>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</si>
  <si>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</si>
  <si>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</si>
  <si>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</si>
  <si>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</si>
  <si>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</si>
  <si>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 xml:space="preserve">    ที่มา:</t>
  </si>
  <si>
    <t>สำนักงานสวัสดิการและคุ้มครองแรงงานจังหวัดลำปาง</t>
  </si>
  <si>
    <t>Lampang Provincial Labour Protection and Welfare Office</t>
  </si>
  <si>
    <t>(2017)</t>
  </si>
  <si>
    <t>อัตราค่าจ้างขั้นต่ำ จำแนกเป็นรายจังหวัดในภาคเหนือ พ.ศ. 2554 - 2560</t>
  </si>
  <si>
    <t>Minimum Wage Rate by Province of Northern Region: 2011 - 2017</t>
  </si>
  <si>
    <t xml:space="preserve">ประชากรอายุ 15 ปีขึ้นไป จำแนกตามสถานภาพแรงงาน และเพศ เป็นรายภาค พ.ศ. 2559 </t>
  </si>
  <si>
    <t>Population Aged 15 Years and Over by Labour Force Status, Sex and Region: 2012</t>
  </si>
  <si>
    <t xml:space="preserve"> การสำรวจภาวะการทำงานของประชากร พ.ศ. 2559 สำนักงานสถิติแห่งชาติ</t>
  </si>
  <si>
    <t>The Labour Force Survey: 2016, National Statistical Office</t>
  </si>
  <si>
    <t xml:space="preserve"> Service worker and sell goods</t>
  </si>
  <si>
    <t>-</t>
  </si>
  <si>
    <t>ประชากรอายุ 15 ปีขึ้นไป จำแนกตามสถานภาพแรงงาน เป็นรายไตรมาส พ.ศ. 2557 - 2560</t>
  </si>
  <si>
    <t>Population Aged 15 Years and Over by Labour Force Status and Quarterly: 2014 - 2017</t>
  </si>
  <si>
    <t xml:space="preserve">           ที่มา:  การสำรวจภาวะการทำงานของประชากร พ.ศ. 2557 - 2560  ระดับจังหวัด  สำนักงานสถิติแห่งชาติ</t>
  </si>
  <si>
    <t xml:space="preserve">       Source: The  Labour Force Survey: 2014 - 2017 , Provincial level ,  National Statistical Office</t>
  </si>
  <si>
    <t>ประชากรอายุ 15 ปีขึ้นไปที่มีงานทำ จำแนกตามอาชีพ และเพศ เป็นรายไตรมาส พ.ศ. 2559 - 2560</t>
  </si>
  <si>
    <t>Employed Persons Aged 15 Years and Over by Occupation, Sex and Quarterly: 2016 - 2017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</si>
  <si>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</si>
  <si>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>The  Labour Force Survey: 2016 - 2017 ,  Provincial level,  National Statistical Office</t>
  </si>
  <si>
    <t>ประชากรอายุ 15 ปีขึ้นไปที่มีงานทำ จำแนกตามอุตสาหกรรม และเพศ เป็นรายไตรมาส พ.ศ. 2559 - 2560</t>
  </si>
  <si>
    <t>Employed Persons Aged 15 Years and Over by Industry, Sex and Quarterly: 2016 - 2017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</si>
  <si>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</si>
  <si>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>ประชากรอายุ 15 ปีขึ้นไปที่มีงานทำ จำแนกตามสถานภาพการทำงาน และเพศ เป็นรายไตรมาส พ.ศ. 2559 - 2560</t>
  </si>
  <si>
    <t>Employed Persons Aged 15 Years and Over by Work Status, Sex and Quarterly: 2016 - 2017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</si>
  <si>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2559 - 2560</t>
  </si>
  <si>
    <t>Employed Persons Aged 15 Years and Over by Level of Educational Attainment, Sex and Quarterly: 2016 - 2017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</si>
  <si>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2559 - 2560</t>
  </si>
  <si>
    <t>Employed Persons Aged 15 Years and Over by Hours Worked per Week, Sex and Quarterly: 2016 - 2017</t>
  </si>
  <si>
    <t>ผู้ว่างงาน และอัตราการว่างงาน จำแนกตามเพศ เป็นรายไตรมาส พ.ศ. 2559 - 2560</t>
  </si>
  <si>
    <t>Unemployed and Unemployment Rate by Sex and Quarterly: 2016 - 2017</t>
  </si>
  <si>
    <t xml:space="preserve">  การสำรวจภาวะการทำงานของประชากร 2557 - 2560, ระดับจังหวัด</t>
  </si>
  <si>
    <t xml:space="preserve">  The Labour Force Survey 2014 - 2017, Province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</si>
</sst>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0.0"/>
    <numFmt numFmtId="190" formatCode="#,##0_ ;\-#,##0\ "/>
    <numFmt numFmtId="191" formatCode="#,##0.0_ ;\-#,##0.0\ "/>
    <numFmt numFmtId="192" formatCode="#,##0.0"/>
    <numFmt numFmtId="193" formatCode="_-* #,##0_-;\-* #,##0_-;_-* &quot;-&quot;??_-;_-@_-"/>
    <numFmt numFmtId="194" formatCode="_-* #,##0.0_-;\-* #,##0.0_-;_-* &quot;-&quot;??_-;_-@_-"/>
  </numFmts>
  <fonts count="2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b/>
      <sz val="12"/>
      <color indexed="8"/>
      <name val="TH SarabunPSK"/>
      <family val="2"/>
    </font>
    <font>
      <sz val="12"/>
      <color rgb="FFFF0000"/>
      <name val="TH SarabunPSK"/>
      <family val="2"/>
    </font>
    <font>
      <b/>
      <i/>
      <sz val="14"/>
      <name val="TH SarabunPSK"/>
      <family val="2"/>
    </font>
    <font>
      <sz val="8"/>
      <name val="TH SarabunPSK"/>
      <family val="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2" fillId="0" borderId="0"/>
  </cellStyleXfs>
  <cellXfs count="495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7" xfId="0" applyFont="1" applyBorder="1"/>
    <xf numFmtId="0" fontId="7" fillId="0" borderId="0" xfId="0" applyFont="1"/>
    <xf numFmtId="0" fontId="7" fillId="0" borderId="0" xfId="0" applyFont="1" applyBorder="1"/>
    <xf numFmtId="0" fontId="6" fillId="0" borderId="4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5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189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188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187" fontId="7" fillId="0" borderId="2" xfId="1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7" fontId="11" fillId="0" borderId="5" xfId="1" applyNumberFormat="1" applyFont="1" applyBorder="1" applyAlignment="1">
      <alignment horizontal="right"/>
    </xf>
    <xf numFmtId="188" fontId="11" fillId="0" borderId="5" xfId="1" applyNumberFormat="1" applyFont="1" applyBorder="1" applyAlignment="1">
      <alignment horizontal="right"/>
    </xf>
    <xf numFmtId="187" fontId="11" fillId="0" borderId="0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12" fillId="0" borderId="0" xfId="0" applyFont="1" applyBorder="1"/>
    <xf numFmtId="0" fontId="12" fillId="0" borderId="0" xfId="0" applyFont="1"/>
    <xf numFmtId="0" fontId="12" fillId="0" borderId="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0" xfId="0" applyFont="1" applyBorder="1"/>
    <xf numFmtId="0" fontId="12" fillId="0" borderId="4" xfId="0" applyFont="1" applyBorder="1"/>
    <xf numFmtId="0" fontId="12" fillId="0" borderId="7" xfId="0" applyFont="1" applyBorder="1"/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4" fillId="0" borderId="4" xfId="0" applyFont="1" applyBorder="1"/>
    <xf numFmtId="0" fontId="4" fillId="0" borderId="7" xfId="0" applyFont="1" applyBorder="1"/>
    <xf numFmtId="0" fontId="13" fillId="0" borderId="0" xfId="0" applyFont="1" applyBorder="1"/>
    <xf numFmtId="0" fontId="12" fillId="0" borderId="1" xfId="0" applyFont="1" applyBorder="1" applyAlignment="1">
      <alignment horizontal="left"/>
    </xf>
    <xf numFmtId="0" fontId="12" fillId="0" borderId="5" xfId="0" applyFont="1" applyBorder="1"/>
    <xf numFmtId="0" fontId="12" fillId="0" borderId="8" xfId="0" applyFont="1" applyBorder="1"/>
    <xf numFmtId="0" fontId="8" fillId="0" borderId="1" xfId="0" applyFont="1" applyBorder="1"/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7" xfId="0" applyFont="1" applyBorder="1"/>
    <xf numFmtId="0" fontId="13" fillId="0" borderId="3" xfId="0" applyFont="1" applyBorder="1"/>
    <xf numFmtId="0" fontId="13" fillId="0" borderId="0" xfId="0" applyFont="1"/>
    <xf numFmtId="0" fontId="8" fillId="0" borderId="7" xfId="0" applyFont="1" applyBorder="1"/>
    <xf numFmtId="0" fontId="8" fillId="0" borderId="4" xfId="0" applyFont="1" applyBorder="1"/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13" fillId="0" borderId="4" xfId="0" applyFont="1" applyBorder="1"/>
    <xf numFmtId="0" fontId="6" fillId="0" borderId="0" xfId="0" quotePrefix="1" applyFont="1" applyAlignment="1">
      <alignment horizontal="left"/>
    </xf>
    <xf numFmtId="0" fontId="5" fillId="0" borderId="9" xfId="0" applyFont="1" applyBorder="1"/>
    <xf numFmtId="0" fontId="8" fillId="0" borderId="0" xfId="0" applyFont="1" applyBorder="1" applyAlignment="1">
      <alignment horizontal="center" vertical="center" shrinkToFit="1"/>
    </xf>
    <xf numFmtId="0" fontId="4" fillId="0" borderId="2" xfId="0" applyFont="1" applyBorder="1"/>
    <xf numFmtId="0" fontId="12" fillId="0" borderId="1" xfId="0" applyFont="1" applyBorder="1"/>
    <xf numFmtId="0" fontId="12" fillId="0" borderId="6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15" fillId="0" borderId="0" xfId="0" applyFont="1"/>
    <xf numFmtId="0" fontId="7" fillId="0" borderId="0" xfId="0" applyFont="1" applyBorder="1" applyAlignment="1">
      <alignment horizontal="center"/>
    </xf>
    <xf numFmtId="0" fontId="15" fillId="0" borderId="7" xfId="0" applyFont="1" applyBorder="1"/>
    <xf numFmtId="0" fontId="15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1" xfId="0" applyFont="1" applyBorder="1"/>
    <xf numFmtId="0" fontId="16" fillId="0" borderId="6" xfId="0" applyFont="1" applyBorder="1"/>
    <xf numFmtId="0" fontId="16" fillId="0" borderId="8" xfId="0" applyFont="1" applyBorder="1"/>
    <xf numFmtId="0" fontId="16" fillId="0" borderId="5" xfId="0" applyFont="1" applyBorder="1"/>
    <xf numFmtId="0" fontId="16" fillId="0" borderId="0" xfId="0" applyFont="1"/>
    <xf numFmtId="0" fontId="16" fillId="0" borderId="0" xfId="0" applyFont="1" applyBorder="1"/>
    <xf numFmtId="0" fontId="8" fillId="0" borderId="9" xfId="0" applyFont="1" applyBorder="1"/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/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/>
    <xf numFmtId="0" fontId="8" fillId="0" borderId="6" xfId="0" applyFont="1" applyBorder="1" applyAlignment="1"/>
    <xf numFmtId="0" fontId="8" fillId="0" borderId="9" xfId="0" applyFont="1" applyBorder="1" applyAlignment="1">
      <alignment horizontal="left"/>
    </xf>
    <xf numFmtId="0" fontId="8" fillId="0" borderId="10" xfId="0" applyFont="1" applyBorder="1"/>
    <xf numFmtId="0" fontId="12" fillId="0" borderId="0" xfId="0" quotePrefix="1" applyFont="1" applyAlignment="1">
      <alignment horizontal="left"/>
    </xf>
    <xf numFmtId="0" fontId="12" fillId="0" borderId="0" xfId="0" quotePrefix="1" applyFont="1" applyBorder="1"/>
    <xf numFmtId="0" fontId="12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7" xfId="0" quotePrefix="1" applyFont="1" applyBorder="1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1" xfId="0" applyFont="1" applyBorder="1"/>
    <xf numFmtId="0" fontId="6" fillId="0" borderId="10" xfId="0" applyFont="1" applyBorder="1"/>
    <xf numFmtId="0" fontId="17" fillId="0" borderId="7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left"/>
    </xf>
    <xf numFmtId="187" fontId="18" fillId="0" borderId="4" xfId="1" applyNumberFormat="1" applyFont="1" applyBorder="1" applyAlignment="1">
      <alignment horizontal="right" vertical="center"/>
    </xf>
    <xf numFmtId="43" fontId="18" fillId="0" borderId="0" xfId="1" applyFont="1" applyBorder="1" applyAlignment="1">
      <alignment horizontal="left"/>
    </xf>
    <xf numFmtId="188" fontId="18" fillId="0" borderId="0" xfId="1" applyNumberFormat="1" applyFont="1" applyAlignment="1">
      <alignment horizontal="right" vertical="center"/>
    </xf>
    <xf numFmtId="0" fontId="9" fillId="0" borderId="0" xfId="0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0" fontId="9" fillId="0" borderId="0" xfId="0" applyFont="1" applyAlignment="1">
      <alignment horizontal="left"/>
    </xf>
    <xf numFmtId="190" fontId="8" fillId="0" borderId="4" xfId="1" applyNumberFormat="1" applyFont="1" applyBorder="1" applyAlignment="1">
      <alignment horizontal="center"/>
    </xf>
    <xf numFmtId="191" fontId="8" fillId="0" borderId="4" xfId="1" applyNumberFormat="1" applyFont="1" applyBorder="1" applyAlignment="1">
      <alignment horizontal="right" indent="1"/>
    </xf>
    <xf numFmtId="188" fontId="8" fillId="0" borderId="0" xfId="1" applyNumberFormat="1" applyFont="1" applyAlignment="1">
      <alignment horizontal="right"/>
    </xf>
    <xf numFmtId="17" fontId="9" fillId="0" borderId="0" xfId="0" applyNumberFormat="1" applyFont="1" applyAlignment="1">
      <alignment horizontal="left"/>
    </xf>
    <xf numFmtId="17" fontId="9" fillId="0" borderId="0" xfId="0" quotePrefix="1" applyNumberFormat="1" applyFont="1" applyAlignment="1">
      <alignment horizontal="left"/>
    </xf>
    <xf numFmtId="188" fontId="9" fillId="0" borderId="0" xfId="1" applyNumberFormat="1" applyFont="1" applyBorder="1" applyAlignment="1">
      <alignment horizontal="right"/>
    </xf>
    <xf numFmtId="190" fontId="9" fillId="0" borderId="4" xfId="1" applyNumberFormat="1" applyFont="1" applyBorder="1" applyAlignment="1">
      <alignment horizontal="center"/>
    </xf>
    <xf numFmtId="187" fontId="6" fillId="0" borderId="5" xfId="1" applyNumberFormat="1" applyFont="1" applyBorder="1" applyAlignment="1">
      <alignment horizontal="right"/>
    </xf>
    <xf numFmtId="43" fontId="8" fillId="0" borderId="0" xfId="1" applyFont="1"/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192" fontId="8" fillId="0" borderId="4" xfId="0" applyNumberFormat="1" applyFont="1" applyBorder="1" applyAlignment="1">
      <alignment horizontal="right" indent="2"/>
    </xf>
    <xf numFmtId="192" fontId="8" fillId="0" borderId="7" xfId="0" applyNumberFormat="1" applyFont="1" applyBorder="1" applyAlignment="1">
      <alignment horizontal="right" indent="2"/>
    </xf>
    <xf numFmtId="192" fontId="8" fillId="0" borderId="4" xfId="0" applyNumberFormat="1" applyFont="1" applyBorder="1" applyAlignment="1">
      <alignment horizontal="right" indent="3"/>
    </xf>
    <xf numFmtId="192" fontId="8" fillId="0" borderId="3" xfId="0" applyNumberFormat="1" applyFont="1" applyBorder="1" applyAlignment="1">
      <alignment horizontal="right" indent="2"/>
    </xf>
    <xf numFmtId="0" fontId="19" fillId="0" borderId="7" xfId="0" applyFont="1" applyBorder="1"/>
    <xf numFmtId="0" fontId="19" fillId="0" borderId="0" xfId="0" applyFont="1" applyBorder="1"/>
    <xf numFmtId="3" fontId="8" fillId="0" borderId="0" xfId="0" applyNumberFormat="1" applyFont="1" applyAlignment="1">
      <alignment horizontal="right" indent="1"/>
    </xf>
    <xf numFmtId="0" fontId="19" fillId="0" borderId="0" xfId="0" applyFont="1" applyBorder="1" applyAlignment="1"/>
    <xf numFmtId="0" fontId="19" fillId="0" borderId="3" xfId="0" applyFont="1" applyBorder="1" applyAlignment="1"/>
    <xf numFmtId="3" fontId="19" fillId="0" borderId="4" xfId="0" applyNumberFormat="1" applyFont="1" applyBorder="1" applyAlignment="1">
      <alignment horizontal="right" indent="1"/>
    </xf>
    <xf numFmtId="3" fontId="19" fillId="0" borderId="7" xfId="0" applyNumberFormat="1" applyFont="1" applyBorder="1" applyAlignment="1">
      <alignment horizontal="right" indent="1"/>
    </xf>
    <xf numFmtId="3" fontId="19" fillId="0" borderId="3" xfId="0" applyNumberFormat="1" applyFont="1" applyBorder="1" applyAlignment="1">
      <alignment horizontal="right" indent="1"/>
    </xf>
    <xf numFmtId="0" fontId="19" fillId="0" borderId="1" xfId="0" applyFont="1" applyBorder="1" applyAlignment="1"/>
    <xf numFmtId="0" fontId="19" fillId="0" borderId="6" xfId="0" applyFont="1" applyBorder="1" applyAlignment="1"/>
    <xf numFmtId="3" fontId="8" fillId="0" borderId="0" xfId="0" applyNumberFormat="1" applyFont="1" applyFill="1" applyAlignment="1">
      <alignment horizontal="right" indent="1"/>
    </xf>
    <xf numFmtId="0" fontId="19" fillId="0" borderId="8" xfId="0" applyFont="1" applyBorder="1"/>
    <xf numFmtId="0" fontId="19" fillId="0" borderId="1" xfId="0" applyFont="1" applyBorder="1"/>
    <xf numFmtId="0" fontId="19" fillId="0" borderId="0" xfId="0" applyFont="1"/>
    <xf numFmtId="3" fontId="20" fillId="0" borderId="0" xfId="0" applyNumberFormat="1" applyFont="1" applyFill="1" applyBorder="1" applyAlignment="1">
      <alignment horizontal="right"/>
    </xf>
    <xf numFmtId="3" fontId="20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3" fontId="15" fillId="0" borderId="3" xfId="0" applyNumberFormat="1" applyFont="1" applyBorder="1"/>
    <xf numFmtId="193" fontId="21" fillId="0" borderId="0" xfId="1" applyNumberFormat="1" applyFont="1" applyAlignment="1">
      <alignment horizontal="right"/>
    </xf>
    <xf numFmtId="193" fontId="16" fillId="0" borderId="3" xfId="0" applyNumberFormat="1" applyFont="1" applyBorder="1" applyAlignment="1">
      <alignment vertical="center"/>
    </xf>
    <xf numFmtId="193" fontId="8" fillId="0" borderId="0" xfId="1" applyNumberFormat="1" applyFont="1" applyAlignment="1">
      <alignment horizontal="right"/>
    </xf>
    <xf numFmtId="43" fontId="8" fillId="0" borderId="0" xfId="1" applyFont="1" applyAlignment="1">
      <alignment horizontal="right"/>
    </xf>
    <xf numFmtId="193" fontId="4" fillId="0" borderId="0" xfId="1" applyNumberFormat="1" applyFont="1" applyAlignment="1">
      <alignment horizontal="right"/>
    </xf>
    <xf numFmtId="1" fontId="16" fillId="0" borderId="3" xfId="0" applyNumberFormat="1" applyFont="1" applyBorder="1" applyAlignment="1">
      <alignment vertical="center"/>
    </xf>
    <xf numFmtId="193" fontId="13" fillId="0" borderId="7" xfId="1" applyNumberFormat="1" applyFont="1" applyBorder="1"/>
    <xf numFmtId="193" fontId="13" fillId="0" borderId="4" xfId="1" applyNumberFormat="1" applyFont="1" applyBorder="1"/>
    <xf numFmtId="193" fontId="13" fillId="0" borderId="3" xfId="1" applyNumberFormat="1" applyFont="1" applyBorder="1"/>
    <xf numFmtId="193" fontId="8" fillId="0" borderId="7" xfId="1" applyNumberFormat="1" applyFont="1" applyBorder="1"/>
    <xf numFmtId="193" fontId="8" fillId="0" borderId="4" xfId="1" applyNumberFormat="1" applyFont="1" applyBorder="1"/>
    <xf numFmtId="193" fontId="8" fillId="0" borderId="3" xfId="1" applyNumberFormat="1" applyFont="1" applyBorder="1"/>
    <xf numFmtId="193" fontId="5" fillId="0" borderId="0" xfId="1" applyNumberFormat="1" applyFont="1" applyAlignment="1">
      <alignment horizontal="right"/>
    </xf>
    <xf numFmtId="193" fontId="8" fillId="0" borderId="0" xfId="1" applyNumberFormat="1" applyFont="1"/>
    <xf numFmtId="193" fontId="8" fillId="0" borderId="8" xfId="1" applyNumberFormat="1" applyFont="1" applyBorder="1"/>
    <xf numFmtId="193" fontId="8" fillId="0" borderId="5" xfId="1" applyNumberFormat="1" applyFont="1" applyBorder="1"/>
    <xf numFmtId="193" fontId="8" fillId="0" borderId="6" xfId="1" applyNumberFormat="1" applyFont="1" applyBorder="1"/>
    <xf numFmtId="193" fontId="8" fillId="0" borderId="0" xfId="0" applyNumberFormat="1" applyFont="1"/>
    <xf numFmtId="193" fontId="8" fillId="0" borderId="4" xfId="0" applyNumberFormat="1" applyFont="1" applyBorder="1"/>
    <xf numFmtId="3" fontId="4" fillId="0" borderId="7" xfId="0" applyNumberFormat="1" applyFont="1" applyBorder="1"/>
    <xf numFmtId="3" fontId="4" fillId="0" borderId="2" xfId="0" applyNumberFormat="1" applyFont="1" applyBorder="1"/>
    <xf numFmtId="3" fontId="4" fillId="0" borderId="3" xfId="0" applyNumberFormat="1" applyFont="1" applyBorder="1"/>
    <xf numFmtId="3" fontId="12" fillId="0" borderId="4" xfId="0" applyNumberFormat="1" applyFont="1" applyBorder="1"/>
    <xf numFmtId="3" fontId="12" fillId="0" borderId="3" xfId="0" applyNumberFormat="1" applyFont="1" applyBorder="1"/>
    <xf numFmtId="3" fontId="12" fillId="0" borderId="7" xfId="0" applyNumberFormat="1" applyFont="1" applyBorder="1"/>
    <xf numFmtId="193" fontId="12" fillId="0" borderId="0" xfId="0" applyNumberFormat="1" applyFont="1"/>
    <xf numFmtId="193" fontId="12" fillId="0" borderId="4" xfId="0" applyNumberFormat="1" applyFont="1" applyBorder="1"/>
    <xf numFmtId="3" fontId="5" fillId="0" borderId="4" xfId="1" applyNumberFormat="1" applyFont="1" applyFill="1" applyBorder="1" applyAlignment="1">
      <alignment horizontal="right" indent="3"/>
    </xf>
    <xf numFmtId="192" fontId="12" fillId="0" borderId="4" xfId="1" applyNumberFormat="1" applyFont="1" applyFill="1" applyBorder="1" applyAlignment="1">
      <alignment horizontal="right" indent="3"/>
    </xf>
    <xf numFmtId="3" fontId="12" fillId="0" borderId="4" xfId="1" applyNumberFormat="1" applyFont="1" applyFill="1" applyBorder="1" applyAlignment="1">
      <alignment horizontal="right" indent="3"/>
    </xf>
    <xf numFmtId="0" fontId="12" fillId="0" borderId="4" xfId="0" applyFont="1" applyFill="1" applyBorder="1"/>
    <xf numFmtId="3" fontId="4" fillId="0" borderId="4" xfId="1" applyNumberFormat="1" applyFont="1" applyFill="1" applyBorder="1" applyAlignment="1">
      <alignment horizontal="right" indent="3"/>
    </xf>
    <xf numFmtId="192" fontId="4" fillId="0" borderId="4" xfId="1" applyNumberFormat="1" applyFont="1" applyFill="1" applyBorder="1" applyAlignment="1">
      <alignment horizontal="right" indent="3"/>
    </xf>
    <xf numFmtId="0" fontId="5" fillId="0" borderId="0" xfId="0" applyFont="1" applyFill="1" applyBorder="1"/>
    <xf numFmtId="194" fontId="5" fillId="0" borderId="0" xfId="1" applyNumberFormat="1" applyFont="1" applyFill="1" applyBorder="1"/>
    <xf numFmtId="0" fontId="13" fillId="0" borderId="4" xfId="0" applyFont="1" applyBorder="1" applyAlignment="1">
      <alignment horizontal="right" indent="3"/>
    </xf>
    <xf numFmtId="189" fontId="8" fillId="0" borderId="7" xfId="0" applyNumberFormat="1" applyFont="1" applyBorder="1"/>
    <xf numFmtId="189" fontId="8" fillId="0" borderId="4" xfId="0" applyNumberFormat="1" applyFont="1" applyBorder="1"/>
    <xf numFmtId="194" fontId="15" fillId="0" borderId="7" xfId="1" applyNumberFormat="1" applyFont="1" applyBorder="1"/>
    <xf numFmtId="194" fontId="16" fillId="0" borderId="7" xfId="1" applyNumberFormat="1" applyFont="1" applyBorder="1" applyAlignment="1">
      <alignment vertical="center"/>
    </xf>
    <xf numFmtId="194" fontId="16" fillId="0" borderId="7" xfId="1" applyNumberFormat="1" applyFont="1" applyBorder="1"/>
    <xf numFmtId="189" fontId="13" fillId="0" borderId="7" xfId="0" applyNumberFormat="1" applyFont="1" applyBorder="1"/>
    <xf numFmtId="194" fontId="8" fillId="0" borderId="7" xfId="0" applyNumberFormat="1" applyFont="1" applyBorder="1"/>
    <xf numFmtId="194" fontId="13" fillId="0" borderId="7" xfId="0" applyNumberFormat="1" applyFont="1" applyBorder="1"/>
    <xf numFmtId="194" fontId="4" fillId="0" borderId="7" xfId="1" applyNumberFormat="1" applyFont="1" applyBorder="1"/>
    <xf numFmtId="194" fontId="12" fillId="0" borderId="4" xfId="1" applyNumberFormat="1" applyFont="1" applyBorder="1"/>
    <xf numFmtId="3" fontId="12" fillId="0" borderId="0" xfId="0" applyNumberFormat="1" applyFont="1" applyAlignment="1">
      <alignment horizontal="right" indent="3"/>
    </xf>
    <xf numFmtId="192" fontId="8" fillId="0" borderId="0" xfId="0" applyNumberFormat="1" applyFont="1" applyAlignment="1">
      <alignment horizontal="right" indent="3"/>
    </xf>
    <xf numFmtId="192" fontId="12" fillId="0" borderId="4" xfId="1" applyNumberFormat="1" applyFont="1" applyBorder="1" applyAlignment="1">
      <alignment horizontal="right" indent="3"/>
    </xf>
    <xf numFmtId="192" fontId="4" fillId="0" borderId="4" xfId="0" applyNumberFormat="1" applyFont="1" applyBorder="1" applyAlignment="1">
      <alignment horizontal="right" indent="3"/>
    </xf>
    <xf numFmtId="193" fontId="5" fillId="0" borderId="0" xfId="1" applyNumberFormat="1" applyFont="1"/>
    <xf numFmtId="193" fontId="13" fillId="0" borderId="0" xfId="1" applyNumberFormat="1" applyFont="1" applyAlignment="1">
      <alignment horizontal="right"/>
    </xf>
    <xf numFmtId="193" fontId="13" fillId="0" borderId="0" xfId="1" applyNumberFormat="1" applyFont="1"/>
    <xf numFmtId="3" fontId="3" fillId="0" borderId="0" xfId="0" applyNumberFormat="1" applyFont="1" applyAlignment="1">
      <alignment horizontal="right"/>
    </xf>
    <xf numFmtId="193" fontId="12" fillId="0" borderId="4" xfId="1" applyNumberFormat="1" applyFont="1" applyBorder="1"/>
    <xf numFmtId="193" fontId="12" fillId="0" borderId="0" xfId="1" applyNumberFormat="1" applyFont="1"/>
    <xf numFmtId="3" fontId="20" fillId="0" borderId="0" xfId="0" applyNumberFormat="1" applyFont="1" applyFill="1" applyAlignment="1">
      <alignment horizontal="right"/>
    </xf>
    <xf numFmtId="3" fontId="12" fillId="0" borderId="0" xfId="0" applyNumberFormat="1" applyFont="1" applyFill="1" applyBorder="1" applyAlignment="1">
      <alignment horizontal="right" indent="3"/>
    </xf>
    <xf numFmtId="193" fontId="20" fillId="0" borderId="0" xfId="1" applyNumberFormat="1" applyFont="1" applyFill="1" applyAlignment="1">
      <alignment horizontal="right"/>
    </xf>
    <xf numFmtId="43" fontId="5" fillId="0" borderId="0" xfId="1" applyFont="1" applyAlignment="1">
      <alignment horizontal="right"/>
    </xf>
    <xf numFmtId="193" fontId="20" fillId="0" borderId="0" xfId="1" applyNumberFormat="1" applyFont="1" applyAlignment="1">
      <alignment horizontal="right"/>
    </xf>
    <xf numFmtId="193" fontId="13" fillId="0" borderId="0" xfId="1" applyNumberFormat="1" applyFont="1" applyFill="1" applyBorder="1" applyAlignment="1">
      <alignment horizontal="right"/>
    </xf>
    <xf numFmtId="193" fontId="8" fillId="0" borderId="0" xfId="1" applyNumberFormat="1" applyFont="1" applyFill="1" applyBorder="1" applyAlignment="1">
      <alignment horizontal="right"/>
    </xf>
    <xf numFmtId="194" fontId="8" fillId="0" borderId="0" xfId="1" applyNumberFormat="1" applyFont="1" applyFill="1" applyBorder="1" applyAlignment="1">
      <alignment horizontal="right" vertical="center"/>
    </xf>
    <xf numFmtId="0" fontId="12" fillId="0" borderId="7" xfId="0" quotePrefix="1" applyFont="1" applyBorder="1" applyAlignment="1">
      <alignment horizontal="left"/>
    </xf>
    <xf numFmtId="193" fontId="3" fillId="0" borderId="0" xfId="1" applyNumberFormat="1" applyFont="1" applyFill="1" applyBorder="1" applyAlignment="1">
      <alignment horizontal="right"/>
    </xf>
    <xf numFmtId="193" fontId="5" fillId="0" borderId="0" xfId="1" applyNumberFormat="1" applyFont="1" applyFill="1" applyBorder="1" applyAlignment="1">
      <alignment horizontal="right"/>
    </xf>
    <xf numFmtId="193" fontId="3" fillId="0" borderId="0" xfId="1" applyNumberFormat="1" applyFont="1" applyFill="1" applyBorder="1" applyAlignment="1">
      <alignment vertical="center"/>
    </xf>
    <xf numFmtId="193" fontId="5" fillId="0" borderId="0" xfId="1" applyNumberFormat="1" applyFont="1" applyFill="1" applyBorder="1" applyAlignment="1">
      <alignment horizontal="right" vertical="center"/>
    </xf>
    <xf numFmtId="193" fontId="7" fillId="0" borderId="15" xfId="1" applyNumberFormat="1" applyFont="1" applyBorder="1" applyAlignment="1">
      <alignment horizontal="right"/>
    </xf>
    <xf numFmtId="193" fontId="6" fillId="0" borderId="15" xfId="1" applyNumberFormat="1" applyFont="1" applyBorder="1" applyAlignment="1">
      <alignment horizontal="right"/>
    </xf>
    <xf numFmtId="193" fontId="6" fillId="0" borderId="16" xfId="1" applyNumberFormat="1" applyFont="1" applyBorder="1" applyAlignment="1">
      <alignment horizontal="right"/>
    </xf>
    <xf numFmtId="192" fontId="8" fillId="0" borderId="4" xfId="1" applyNumberFormat="1" applyFont="1" applyBorder="1" applyAlignment="1">
      <alignment horizontal="right" indent="1"/>
    </xf>
    <xf numFmtId="192" fontId="8" fillId="0" borderId="3" xfId="1" applyNumberFormat="1" applyFont="1" applyBorder="1" applyAlignment="1">
      <alignment horizontal="right" indent="1"/>
    </xf>
    <xf numFmtId="192" fontId="8" fillId="0" borderId="4" xfId="0" applyNumberFormat="1" applyFont="1" applyBorder="1" applyAlignment="1">
      <alignment horizontal="right" indent="1"/>
    </xf>
    <xf numFmtId="192" fontId="8" fillId="0" borderId="0" xfId="0" applyNumberFormat="1" applyFont="1" applyBorder="1" applyAlignment="1">
      <alignment horizontal="right" indent="1"/>
    </xf>
    <xf numFmtId="192" fontId="8" fillId="0" borderId="7" xfId="0" applyNumberFormat="1" applyFont="1" applyBorder="1" applyAlignment="1">
      <alignment horizontal="right" indent="1"/>
    </xf>
    <xf numFmtId="192" fontId="8" fillId="0" borderId="3" xfId="0" applyNumberFormat="1" applyFont="1" applyBorder="1" applyAlignment="1">
      <alignment horizontal="right" indent="1"/>
    </xf>
    <xf numFmtId="192" fontId="8" fillId="0" borderId="0" xfId="1" applyNumberFormat="1" applyFont="1" applyBorder="1" applyAlignment="1">
      <alignment horizontal="right" indent="1"/>
    </xf>
    <xf numFmtId="3" fontId="13" fillId="0" borderId="2" xfId="0" applyNumberFormat="1" applyFont="1" applyBorder="1" applyAlignment="1">
      <alignment horizontal="right"/>
    </xf>
    <xf numFmtId="193" fontId="8" fillId="0" borderId="4" xfId="1" applyNumberFormat="1" applyFont="1" applyFill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0" fontId="8" fillId="0" borderId="4" xfId="0" applyFont="1" applyFill="1" applyBorder="1" applyAlignment="1">
      <alignment vertical="center"/>
    </xf>
    <xf numFmtId="0" fontId="5" fillId="0" borderId="5" xfId="0" applyFont="1" applyBorder="1"/>
    <xf numFmtId="193" fontId="8" fillId="0" borderId="5" xfId="1" applyNumberFormat="1" applyFont="1" applyFill="1" applyBorder="1" applyAlignment="1">
      <alignment horizontal="right" vertical="center"/>
    </xf>
    <xf numFmtId="189" fontId="7" fillId="0" borderId="2" xfId="0" applyNumberFormat="1" applyFont="1" applyBorder="1"/>
    <xf numFmtId="193" fontId="8" fillId="0" borderId="4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194" fontId="16" fillId="0" borderId="7" xfId="1" applyNumberFormat="1" applyFont="1" applyBorder="1" applyAlignment="1">
      <alignment horizontal="right" vertical="center"/>
    </xf>
    <xf numFmtId="194" fontId="16" fillId="0" borderId="7" xfId="1" applyNumberFormat="1" applyFont="1" applyBorder="1" applyAlignment="1">
      <alignment horizontal="right"/>
    </xf>
    <xf numFmtId="194" fontId="16" fillId="0" borderId="4" xfId="1" applyNumberFormat="1" applyFont="1" applyBorder="1"/>
    <xf numFmtId="194" fontId="16" fillId="0" borderId="4" xfId="1" applyNumberFormat="1" applyFont="1" applyBorder="1" applyAlignment="1">
      <alignment vertical="center"/>
    </xf>
    <xf numFmtId="194" fontId="16" fillId="0" borderId="4" xfId="1" applyNumberFormat="1" applyFont="1" applyBorder="1" applyAlignment="1">
      <alignment horizontal="right" vertical="center"/>
    </xf>
    <xf numFmtId="3" fontId="15" fillId="0" borderId="3" xfId="0" applyNumberFormat="1" applyFont="1" applyBorder="1"/>
    <xf numFmtId="194" fontId="15" fillId="0" borderId="4" xfId="1" applyNumberFormat="1" applyFont="1" applyBorder="1"/>
    <xf numFmtId="194" fontId="8" fillId="0" borderId="7" xfId="0" applyNumberFormat="1" applyFont="1" applyBorder="1" applyAlignment="1">
      <alignment horizontal="right"/>
    </xf>
    <xf numFmtId="3" fontId="12" fillId="0" borderId="7" xfId="0" applyNumberFormat="1" applyFont="1" applyBorder="1" applyAlignment="1">
      <alignment horizontal="right" indent="3"/>
    </xf>
    <xf numFmtId="3" fontId="12" fillId="0" borderId="7" xfId="0" applyNumberFormat="1" applyFont="1" applyFill="1" applyBorder="1" applyAlignment="1">
      <alignment horizontal="right" indent="3"/>
    </xf>
    <xf numFmtId="3" fontId="12" fillId="0" borderId="3" xfId="1" applyNumberFormat="1" applyFont="1" applyFill="1" applyBorder="1" applyAlignment="1">
      <alignment horizontal="right" indent="3"/>
    </xf>
    <xf numFmtId="3" fontId="4" fillId="0" borderId="3" xfId="1" applyNumberFormat="1" applyFont="1" applyFill="1" applyBorder="1" applyAlignment="1">
      <alignment horizontal="right" indent="3"/>
    </xf>
    <xf numFmtId="3" fontId="12" fillId="0" borderId="0" xfId="1" applyNumberFormat="1" applyFont="1" applyFill="1" applyBorder="1" applyAlignment="1">
      <alignment horizontal="right" indent="3"/>
    </xf>
    <xf numFmtId="3" fontId="12" fillId="0" borderId="4" xfId="0" applyNumberFormat="1" applyFont="1" applyBorder="1" applyAlignment="1">
      <alignment horizontal="right" indent="3"/>
    </xf>
    <xf numFmtId="3" fontId="12" fillId="0" borderId="4" xfId="0" applyNumberFormat="1" applyFont="1" applyFill="1" applyBorder="1" applyAlignment="1">
      <alignment horizontal="right" indent="3"/>
    </xf>
    <xf numFmtId="192" fontId="8" fillId="0" borderId="5" xfId="0" applyNumberFormat="1" applyFont="1" applyBorder="1" applyAlignment="1">
      <alignment horizontal="right" indent="1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92" fontId="8" fillId="0" borderId="6" xfId="0" applyNumberFormat="1" applyFont="1" applyBorder="1" applyAlignment="1">
      <alignment horizontal="right" indent="1"/>
    </xf>
    <xf numFmtId="3" fontId="13" fillId="0" borderId="0" xfId="1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1" applyNumberFormat="1" applyFont="1" applyFill="1" applyBorder="1" applyAlignment="1">
      <alignment horizontal="right"/>
    </xf>
    <xf numFmtId="193" fontId="13" fillId="0" borderId="7" xfId="1" applyNumberFormat="1" applyFont="1" applyBorder="1" applyAlignment="1">
      <alignment horizontal="right"/>
    </xf>
    <xf numFmtId="193" fontId="13" fillId="0" borderId="4" xfId="1" applyNumberFormat="1" applyFont="1" applyBorder="1" applyAlignment="1">
      <alignment horizontal="right"/>
    </xf>
    <xf numFmtId="193" fontId="13" fillId="0" borderId="3" xfId="1" applyNumberFormat="1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4" xfId="0" applyFont="1" applyBorder="1" applyAlignment="1">
      <alignment horizontal="right"/>
    </xf>
    <xf numFmtId="2" fontId="13" fillId="0" borderId="0" xfId="0" applyNumberFormat="1" applyFont="1" applyAlignment="1">
      <alignment horizontal="right"/>
    </xf>
    <xf numFmtId="189" fontId="8" fillId="0" borderId="7" xfId="0" applyNumberFormat="1" applyFont="1" applyBorder="1" applyAlignment="1">
      <alignment horizontal="right"/>
    </xf>
    <xf numFmtId="0" fontId="8" fillId="0" borderId="7" xfId="0" applyNumberFormat="1" applyFont="1" applyBorder="1" applyAlignment="1">
      <alignment horizontal="right"/>
    </xf>
    <xf numFmtId="0" fontId="12" fillId="0" borderId="4" xfId="1" applyNumberFormat="1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9" fillId="0" borderId="7" xfId="0" quotePrefix="1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/>
    <xf numFmtId="0" fontId="8" fillId="0" borderId="11" xfId="0" applyFont="1" applyBorder="1"/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9" xfId="0" applyFont="1" applyBorder="1"/>
    <xf numFmtId="0" fontId="17" fillId="0" borderId="11" xfId="0" applyFont="1" applyBorder="1"/>
    <xf numFmtId="0" fontId="13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0" xfId="0" quotePrefix="1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384" name="Text Box 1"/>
        <xdr:cNvSpPr txBox="1">
          <a:spLocks noChangeArrowheads="1"/>
        </xdr:cNvSpPr>
      </xdr:nvSpPr>
      <xdr:spPr bwMode="auto">
        <a:xfrm>
          <a:off x="9496425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1524000</xdr:colOff>
      <xdr:row>0</xdr:row>
      <xdr:rowOff>19050</xdr:rowOff>
    </xdr:from>
    <xdr:to>
      <xdr:col>24</xdr:col>
      <xdr:colOff>323849</xdr:colOff>
      <xdr:row>26</xdr:row>
      <xdr:rowOff>228600</xdr:rowOff>
    </xdr:to>
    <xdr:grpSp>
      <xdr:nvGrpSpPr>
        <xdr:cNvPr id="12" name="Group 190"/>
        <xdr:cNvGrpSpPr>
          <a:grpSpLocks/>
        </xdr:cNvGrpSpPr>
      </xdr:nvGrpSpPr>
      <xdr:grpSpPr bwMode="auto">
        <a:xfrm>
          <a:off x="9553575" y="19050"/>
          <a:ext cx="628649" cy="6257925"/>
          <a:chOff x="991" y="0"/>
          <a:chExt cx="62" cy="700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91" y="65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19</a:t>
            </a: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1133475</xdr:colOff>
      <xdr:row>0</xdr:row>
      <xdr:rowOff>0</xdr:rowOff>
    </xdr:from>
    <xdr:to>
      <xdr:col>17</xdr:col>
      <xdr:colOff>104775</xdr:colOff>
      <xdr:row>31</xdr:row>
      <xdr:rowOff>190500</xdr:rowOff>
    </xdr:to>
    <xdr:grpSp>
      <xdr:nvGrpSpPr>
        <xdr:cNvPr id="3426" name="Group 200"/>
        <xdr:cNvGrpSpPr>
          <a:grpSpLocks/>
        </xdr:cNvGrpSpPr>
      </xdr:nvGrpSpPr>
      <xdr:grpSpPr bwMode="auto">
        <a:xfrm>
          <a:off x="9854142" y="0"/>
          <a:ext cx="744008" cy="6392333"/>
          <a:chOff x="1002" y="699"/>
          <a:chExt cx="66" cy="688"/>
        </a:xfrm>
      </xdr:grpSpPr>
      <xdr:sp macro="" textlink="">
        <xdr:nvSpPr>
          <xdr:cNvPr id="3273" name="Text Box 6"/>
          <xdr:cNvSpPr txBox="1">
            <a:spLocks noChangeArrowheads="1"/>
          </xdr:cNvSpPr>
        </xdr:nvSpPr>
        <xdr:spPr bwMode="auto">
          <a:xfrm>
            <a:off x="1032" y="732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327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</a:t>
            </a:r>
          </a:p>
        </xdr:txBody>
      </xdr:sp>
      <xdr:cxnSp macro="">
        <xdr:nvCxnSpPr>
          <xdr:cNvPr id="342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1724025</xdr:colOff>
      <xdr:row>0</xdr:row>
      <xdr:rowOff>0</xdr:rowOff>
    </xdr:from>
    <xdr:to>
      <xdr:col>26</xdr:col>
      <xdr:colOff>266700</xdr:colOff>
      <xdr:row>27</xdr:row>
      <xdr:rowOff>0</xdr:rowOff>
    </xdr:to>
    <xdr:grpSp>
      <xdr:nvGrpSpPr>
        <xdr:cNvPr id="10" name="Group 190"/>
        <xdr:cNvGrpSpPr>
          <a:grpSpLocks/>
        </xdr:cNvGrpSpPr>
      </xdr:nvGrpSpPr>
      <xdr:grpSpPr bwMode="auto">
        <a:xfrm>
          <a:off x="11287125" y="0"/>
          <a:ext cx="552450" cy="6486525"/>
          <a:chOff x="991" y="0"/>
          <a:chExt cx="62" cy="700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1" y="65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1571625</xdr:colOff>
      <xdr:row>0</xdr:row>
      <xdr:rowOff>38099</xdr:rowOff>
    </xdr:from>
    <xdr:to>
      <xdr:col>26</xdr:col>
      <xdr:colOff>19051</xdr:colOff>
      <xdr:row>40</xdr:row>
      <xdr:rowOff>180974</xdr:rowOff>
    </xdr:to>
    <xdr:grpSp>
      <xdr:nvGrpSpPr>
        <xdr:cNvPr id="4370" name="Group 142"/>
        <xdr:cNvGrpSpPr>
          <a:grpSpLocks/>
        </xdr:cNvGrpSpPr>
      </xdr:nvGrpSpPr>
      <xdr:grpSpPr bwMode="auto">
        <a:xfrm>
          <a:off x="10658475" y="38099"/>
          <a:ext cx="600076" cy="6696075"/>
          <a:chOff x="1002" y="699"/>
          <a:chExt cx="66" cy="688"/>
        </a:xfrm>
      </xdr:grpSpPr>
      <xdr:sp macro="" textlink="">
        <xdr:nvSpPr>
          <xdr:cNvPr id="4239" name="Text Box 6"/>
          <xdr:cNvSpPr txBox="1">
            <a:spLocks noChangeArrowheads="1"/>
          </xdr:cNvSpPr>
        </xdr:nvSpPr>
        <xdr:spPr bwMode="auto">
          <a:xfrm>
            <a:off x="1032" y="732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24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</a:t>
            </a:r>
          </a:p>
        </xdr:txBody>
      </xdr:sp>
      <xdr:cxnSp macro="">
        <xdr:nvCxnSpPr>
          <xdr:cNvPr id="437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1323975</xdr:colOff>
      <xdr:row>0</xdr:row>
      <xdr:rowOff>0</xdr:rowOff>
    </xdr:from>
    <xdr:to>
      <xdr:col>23</xdr:col>
      <xdr:colOff>76200</xdr:colOff>
      <xdr:row>18</xdr:row>
      <xdr:rowOff>211807</xdr:rowOff>
    </xdr:to>
    <xdr:grpSp>
      <xdr:nvGrpSpPr>
        <xdr:cNvPr id="5398" name="Group 190"/>
        <xdr:cNvGrpSpPr>
          <a:grpSpLocks/>
        </xdr:cNvGrpSpPr>
      </xdr:nvGrpSpPr>
      <xdr:grpSpPr bwMode="auto">
        <a:xfrm>
          <a:off x="10001250" y="0"/>
          <a:ext cx="600075" cy="6193507"/>
          <a:chOff x="990" y="3"/>
          <a:chExt cx="62" cy="706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2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</a:p>
        </xdr:txBody>
      </xdr:sp>
      <xdr:cxnSp macro="">
        <xdr:nvCxnSpPr>
          <xdr:cNvPr id="5401" name="Straight Connector 12"/>
          <xdr:cNvCxnSpPr>
            <a:cxnSpLocks noChangeShapeType="1"/>
          </xdr:cNvCxnSpPr>
        </xdr:nvCxnSpPr>
        <xdr:spPr bwMode="auto">
          <a:xfrm rot="5400000">
            <a:off x="686" y="336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69849</xdr:colOff>
      <xdr:row>0</xdr:row>
      <xdr:rowOff>0</xdr:rowOff>
    </xdr:from>
    <xdr:to>
      <xdr:col>22</xdr:col>
      <xdr:colOff>384174</xdr:colOff>
      <xdr:row>27</xdr:row>
      <xdr:rowOff>0</xdr:rowOff>
    </xdr:to>
    <xdr:grpSp>
      <xdr:nvGrpSpPr>
        <xdr:cNvPr id="6418" name="Group 142"/>
        <xdr:cNvGrpSpPr>
          <a:grpSpLocks/>
        </xdr:cNvGrpSpPr>
      </xdr:nvGrpSpPr>
      <xdr:grpSpPr bwMode="auto">
        <a:xfrm>
          <a:off x="9303496" y="0"/>
          <a:ext cx="471207" cy="5670176"/>
          <a:chOff x="1002" y="699"/>
          <a:chExt cx="66" cy="688"/>
        </a:xfrm>
      </xdr:grpSpPr>
      <xdr:sp macro="" textlink="">
        <xdr:nvSpPr>
          <xdr:cNvPr id="6287" name="Text Box 6"/>
          <xdr:cNvSpPr txBox="1">
            <a:spLocks noChangeArrowheads="1"/>
          </xdr:cNvSpPr>
        </xdr:nvSpPr>
        <xdr:spPr bwMode="auto">
          <a:xfrm>
            <a:off x="1032" y="732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628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42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1257300</xdr:colOff>
      <xdr:row>33</xdr:row>
      <xdr:rowOff>0</xdr:rowOff>
    </xdr:from>
    <xdr:to>
      <xdr:col>23</xdr:col>
      <xdr:colOff>114300</xdr:colOff>
      <xdr:row>60</xdr:row>
      <xdr:rowOff>0</xdr:rowOff>
    </xdr:to>
    <xdr:grpSp>
      <xdr:nvGrpSpPr>
        <xdr:cNvPr id="7" name="Group 142"/>
        <xdr:cNvGrpSpPr>
          <a:grpSpLocks/>
        </xdr:cNvGrpSpPr>
      </xdr:nvGrpSpPr>
      <xdr:grpSpPr bwMode="auto">
        <a:xfrm>
          <a:off x="9157447" y="7149353"/>
          <a:ext cx="739588" cy="6577853"/>
          <a:chOff x="1002" y="699"/>
          <a:chExt cx="66" cy="688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32" y="732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</a:t>
            </a: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6350</xdr:colOff>
      <xdr:row>0</xdr:row>
      <xdr:rowOff>9525</xdr:rowOff>
    </xdr:from>
    <xdr:to>
      <xdr:col>23</xdr:col>
      <xdr:colOff>317500</xdr:colOff>
      <xdr:row>21</xdr:row>
      <xdr:rowOff>85725</xdr:rowOff>
    </xdr:to>
    <xdr:grpSp>
      <xdr:nvGrpSpPr>
        <xdr:cNvPr id="7445" name="Group 189"/>
        <xdr:cNvGrpSpPr>
          <a:grpSpLocks/>
        </xdr:cNvGrpSpPr>
      </xdr:nvGrpSpPr>
      <xdr:grpSpPr bwMode="auto">
        <a:xfrm>
          <a:off x="9576174" y="9525"/>
          <a:ext cx="714561" cy="6149788"/>
          <a:chOff x="990" y="0"/>
          <a:chExt cx="62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448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49</xdr:row>
      <xdr:rowOff>38100</xdr:rowOff>
    </xdr:from>
    <xdr:to>
      <xdr:col>12</xdr:col>
      <xdr:colOff>0</xdr:colOff>
      <xdr:row>49</xdr:row>
      <xdr:rowOff>38100</xdr:rowOff>
    </xdr:to>
    <xdr:sp macro="" textlink="">
      <xdr:nvSpPr>
        <xdr:cNvPr id="7" name="Text Box 97"/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49</xdr:row>
      <xdr:rowOff>190500</xdr:rowOff>
    </xdr:from>
    <xdr:to>
      <xdr:col>13</xdr:col>
      <xdr:colOff>0</xdr:colOff>
      <xdr:row>49</xdr:row>
      <xdr:rowOff>190500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14</xdr:col>
      <xdr:colOff>76200</xdr:colOff>
      <xdr:row>33</xdr:row>
      <xdr:rowOff>200025</xdr:rowOff>
    </xdr:to>
    <xdr:grpSp>
      <xdr:nvGrpSpPr>
        <xdr:cNvPr id="8586" name="Group 196"/>
        <xdr:cNvGrpSpPr>
          <a:grpSpLocks/>
        </xdr:cNvGrpSpPr>
      </xdr:nvGrpSpPr>
      <xdr:grpSpPr bwMode="auto">
        <a:xfrm>
          <a:off x="10108406" y="0"/>
          <a:ext cx="742950" cy="6665119"/>
          <a:chOff x="1002" y="699"/>
          <a:chExt cx="66" cy="688"/>
        </a:xfrm>
      </xdr:grpSpPr>
      <xdr:sp macro="" textlink="">
        <xdr:nvSpPr>
          <xdr:cNvPr id="8389" name="Text Box 6"/>
          <xdr:cNvSpPr txBox="1">
            <a:spLocks noChangeArrowheads="1"/>
          </xdr:cNvSpPr>
        </xdr:nvSpPr>
        <xdr:spPr bwMode="auto">
          <a:xfrm>
            <a:off x="1032" y="732"/>
            <a:ext cx="36" cy="4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839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58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0</xdr:colOff>
      <xdr:row>34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296400" y="276225"/>
          <a:ext cx="0" cy="6257925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27</xdr:row>
      <xdr:rowOff>95250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34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296400" y="5905500"/>
          <a:ext cx="0" cy="62865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28</xdr:row>
      <xdr:rowOff>0</xdr:rowOff>
    </xdr:from>
    <xdr:to>
      <xdr:col>20</xdr:col>
      <xdr:colOff>0</xdr:colOff>
      <xdr:row>34</xdr:row>
      <xdr:rowOff>0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296400" y="5524500"/>
          <a:ext cx="0" cy="100965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19</xdr:col>
      <xdr:colOff>698500</xdr:colOff>
      <xdr:row>0</xdr:row>
      <xdr:rowOff>0</xdr:rowOff>
    </xdr:from>
    <xdr:to>
      <xdr:col>22</xdr:col>
      <xdr:colOff>127000</xdr:colOff>
      <xdr:row>30</xdr:row>
      <xdr:rowOff>15875</xdr:rowOff>
    </xdr:to>
    <xdr:grpSp>
      <xdr:nvGrpSpPr>
        <xdr:cNvPr id="14292" name="Group 3273"/>
        <xdr:cNvGrpSpPr>
          <a:grpSpLocks/>
        </xdr:cNvGrpSpPr>
      </xdr:nvGrpSpPr>
      <xdr:grpSpPr bwMode="auto">
        <a:xfrm>
          <a:off x="8966200" y="0"/>
          <a:ext cx="1066800" cy="5921375"/>
          <a:chOff x="991" y="0"/>
          <a:chExt cx="62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1003" y="161"/>
            <a:ext cx="29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1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298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1" name="Text Box 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2" name="Text Box 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3" name="Text Box 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4" name="Text Box 5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5" name="Text Box 6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6" name="Text Box 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7" name="Text Box 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8" name="Text Box 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29" name="Group 10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30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1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2" name="Text Box 1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3" name="Text Box 1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4" name="Text Box 15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5" name="Text Box 16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6" name="Text Box 1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7" name="Text Box 1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8" name="Text Box 1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9" name="Text Box 20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34</xdr:row>
      <xdr:rowOff>0</xdr:rowOff>
    </xdr:to>
    <xdr:grpSp>
      <xdr:nvGrpSpPr>
        <xdr:cNvPr id="340" name="Group 21"/>
        <xdr:cNvGrpSpPr>
          <a:grpSpLocks/>
        </xdr:cNvGrpSpPr>
      </xdr:nvGrpSpPr>
      <xdr:grpSpPr bwMode="auto">
        <a:xfrm rot="10797528">
          <a:off x="9515475" y="276225"/>
          <a:ext cx="0" cy="6257925"/>
          <a:chOff x="636" y="6"/>
          <a:chExt cx="25" cy="503"/>
        </a:xfrm>
      </xdr:grpSpPr>
      <xdr:sp macro="" textlink="">
        <xdr:nvSpPr>
          <xdr:cNvPr id="34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3" name="Text Box 2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4" name="Text Box 2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5" name="Text Box 2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6" name="Text Box 30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7" name="Text Box 31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8" name="Text Box 3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9" name="Text Box 3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0" name="Text Box 3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51" name="Group 35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52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53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4" name="Text Box 3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5" name="Text Box 3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6" name="Text Box 40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7" name="Text Box 41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8" name="Text Box 4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9" name="Text Box 4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0" name="Text Box 4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1" name="Text Box 45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2" name="Text Box 46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27</xdr:row>
      <xdr:rowOff>95250</xdr:rowOff>
    </xdr:to>
    <xdr:sp macro="" textlink="">
      <xdr:nvSpPr>
        <xdr:cNvPr id="363" name="Text Box 47"/>
        <xdr:cNvSpPr txBox="1">
          <a:spLocks noChangeArrowheads="1"/>
        </xdr:cNvSpPr>
      </xdr:nvSpPr>
      <xdr:spPr bwMode="auto">
        <a:xfrm>
          <a:off x="9610725" y="933450"/>
          <a:ext cx="0" cy="465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4" name="Text Box 4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65" name="Group 49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66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67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8" name="Text Box 5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9" name="Text Box 5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0" name="Text Box 5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1" name="Text Box 55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2" name="Text Box 56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3" name="Text Box 5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4" name="Text Box 5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5" name="Text Box 5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76" name="Group 60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77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78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9" name="Text Box 6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80" name="Group 64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81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82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3" name="Text Box 6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4" name="Text Box 6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5" name="Text Box 6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6" name="Text Box 70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7" name="Text Box 71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8" name="Text Box 7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9" name="Text Box 7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34</xdr:row>
      <xdr:rowOff>0</xdr:rowOff>
    </xdr:to>
    <xdr:grpSp>
      <xdr:nvGrpSpPr>
        <xdr:cNvPr id="390" name="Group 74"/>
        <xdr:cNvGrpSpPr>
          <a:grpSpLocks/>
        </xdr:cNvGrpSpPr>
      </xdr:nvGrpSpPr>
      <xdr:grpSpPr bwMode="auto">
        <a:xfrm rot="10797528">
          <a:off x="9515475" y="5905500"/>
          <a:ext cx="0" cy="628650"/>
          <a:chOff x="636" y="6"/>
          <a:chExt cx="25" cy="503"/>
        </a:xfrm>
      </xdr:grpSpPr>
      <xdr:sp macro="" textlink="">
        <xdr:nvSpPr>
          <xdr:cNvPr id="39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9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93" name="Text Box 7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34</xdr:row>
      <xdr:rowOff>0</xdr:rowOff>
    </xdr:to>
    <xdr:grpSp>
      <xdr:nvGrpSpPr>
        <xdr:cNvPr id="394" name="Group 78"/>
        <xdr:cNvGrpSpPr>
          <a:grpSpLocks/>
        </xdr:cNvGrpSpPr>
      </xdr:nvGrpSpPr>
      <xdr:grpSpPr bwMode="auto">
        <a:xfrm rot="10797528">
          <a:off x="9515475" y="5524500"/>
          <a:ext cx="0" cy="1009650"/>
          <a:chOff x="636" y="6"/>
          <a:chExt cx="25" cy="503"/>
        </a:xfrm>
      </xdr:grpSpPr>
      <xdr:sp macro="" textlink="">
        <xdr:nvSpPr>
          <xdr:cNvPr id="395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96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97" name="Text Box 9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398" name="Text Box 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399" name="Text Box 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0" name="Text Box 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1" name="Text Box 5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2" name="Text Box 6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3" name="Text Box 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4" name="Text Box 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5" name="Text Box 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06" name="Group 10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07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08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9" name="Text Box 1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0" name="Text Box 1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1" name="Text Box 15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2" name="Text Box 16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3" name="Text Box 1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4" name="Text Box 1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5" name="Text Box 1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6" name="Text Box 20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30</xdr:row>
      <xdr:rowOff>0</xdr:rowOff>
    </xdr:to>
    <xdr:grpSp>
      <xdr:nvGrpSpPr>
        <xdr:cNvPr id="417" name="Group 21"/>
        <xdr:cNvGrpSpPr>
          <a:grpSpLocks/>
        </xdr:cNvGrpSpPr>
      </xdr:nvGrpSpPr>
      <xdr:grpSpPr bwMode="auto">
        <a:xfrm rot="10797528">
          <a:off x="9515475" y="276225"/>
          <a:ext cx="0" cy="5629275"/>
          <a:chOff x="636" y="6"/>
          <a:chExt cx="25" cy="503"/>
        </a:xfrm>
      </xdr:grpSpPr>
      <xdr:sp macro="" textlink="">
        <xdr:nvSpPr>
          <xdr:cNvPr id="418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9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0" name="Text Box 2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1" name="Text Box 2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2" name="Text Box 2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3" name="Text Box 30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4" name="Text Box 31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5" name="Text Box 3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6" name="Text Box 3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7" name="Text Box 3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28" name="Group 35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2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3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1" name="Text Box 3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2" name="Text Box 3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3" name="Text Box 40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4" name="Text Box 41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5" name="Text Box 4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6" name="Text Box 4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7" name="Text Box 4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8" name="Text Box 45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9" name="Text Box 46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440" name="Text Box 47"/>
        <xdr:cNvSpPr txBox="1">
          <a:spLocks noChangeArrowheads="1"/>
        </xdr:cNvSpPr>
      </xdr:nvSpPr>
      <xdr:spPr bwMode="auto">
        <a:xfrm>
          <a:off x="9610725" y="933450"/>
          <a:ext cx="0" cy="450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1" name="Text Box 4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42" name="Group 49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43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44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5" name="Text Box 5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6" name="Text Box 5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7" name="Text Box 5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8" name="Text Box 55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9" name="Text Box 56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50" name="Text Box 5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51" name="Text Box 5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52" name="Text Box 5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53" name="Group 60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54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55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56" name="Text Box 6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57" name="Group 64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58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59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0" name="Text Box 6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1" name="Text Box 6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2" name="Text Box 6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3" name="Text Box 70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4" name="Text Box 71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5" name="Text Box 7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6" name="Text Box 7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30</xdr:row>
      <xdr:rowOff>0</xdr:rowOff>
    </xdr:to>
    <xdr:grpSp>
      <xdr:nvGrpSpPr>
        <xdr:cNvPr id="467" name="Group 74"/>
        <xdr:cNvGrpSpPr>
          <a:grpSpLocks/>
        </xdr:cNvGrpSpPr>
      </xdr:nvGrpSpPr>
      <xdr:grpSpPr bwMode="auto">
        <a:xfrm rot="10797528">
          <a:off x="9515475" y="5305425"/>
          <a:ext cx="0" cy="600075"/>
          <a:chOff x="636" y="6"/>
          <a:chExt cx="25" cy="503"/>
        </a:xfrm>
      </xdr:grpSpPr>
      <xdr:sp macro="" textlink="">
        <xdr:nvSpPr>
          <xdr:cNvPr id="468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69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70" name="Text Box 7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30</xdr:row>
      <xdr:rowOff>0</xdr:rowOff>
    </xdr:to>
    <xdr:grpSp>
      <xdr:nvGrpSpPr>
        <xdr:cNvPr id="471" name="Group 78"/>
        <xdr:cNvGrpSpPr>
          <a:grpSpLocks/>
        </xdr:cNvGrpSpPr>
      </xdr:nvGrpSpPr>
      <xdr:grpSpPr bwMode="auto">
        <a:xfrm rot="10797528">
          <a:off x="9515475" y="5305425"/>
          <a:ext cx="0" cy="600075"/>
          <a:chOff x="636" y="6"/>
          <a:chExt cx="25" cy="503"/>
        </a:xfrm>
      </xdr:grpSpPr>
      <xdr:sp macro="" textlink="">
        <xdr:nvSpPr>
          <xdr:cNvPr id="472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73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74" name="Text Box 9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5" name="Text Box 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7" name="Text Box 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8" name="Text Box 5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9" name="Text Box 6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0" name="Text Box 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1" name="Text Box 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2" name="Text Box 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483" name="Group 10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484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5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6" name="Text Box 1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7" name="Text Box 1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8" name="Text Box 15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9" name="Text Box 16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0" name="Text Box 1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1" name="Text Box 1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2" name="Text Box 1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3" name="Text Box 20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0</xdr:colOff>
      <xdr:row>30</xdr:row>
      <xdr:rowOff>0</xdr:rowOff>
    </xdr:to>
    <xdr:grpSp>
      <xdr:nvGrpSpPr>
        <xdr:cNvPr id="494" name="Group 21"/>
        <xdr:cNvGrpSpPr>
          <a:grpSpLocks/>
        </xdr:cNvGrpSpPr>
      </xdr:nvGrpSpPr>
      <xdr:grpSpPr bwMode="auto">
        <a:xfrm rot="10797528">
          <a:off x="9296400" y="276225"/>
          <a:ext cx="0" cy="5629275"/>
          <a:chOff x="636" y="6"/>
          <a:chExt cx="25" cy="503"/>
        </a:xfrm>
      </xdr:grpSpPr>
      <xdr:sp macro="" textlink="">
        <xdr:nvSpPr>
          <xdr:cNvPr id="495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96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7" name="Text Box 2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8" name="Text Box 2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9" name="Text Box 2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0" name="Text Box 30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1" name="Text Box 31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2" name="Text Box 3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3" name="Text Box 3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505" name="Group 35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506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07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8" name="Text Box 3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9" name="Text Box 3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0" name="Text Box 40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1" name="Text Box 41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2" name="Text Box 4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3" name="Text Box 4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4" name="Text Box 4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5" name="Text Box 45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6" name="Text Box 46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26</xdr:row>
      <xdr:rowOff>0</xdr:rowOff>
    </xdr:to>
    <xdr:sp macro="" textlink="">
      <xdr:nvSpPr>
        <xdr:cNvPr id="517" name="Text Box 47"/>
        <xdr:cNvSpPr txBox="1">
          <a:spLocks noChangeArrowheads="1"/>
        </xdr:cNvSpPr>
      </xdr:nvSpPr>
      <xdr:spPr bwMode="auto">
        <a:xfrm>
          <a:off x="9458325" y="933450"/>
          <a:ext cx="0" cy="450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8" name="Text Box 4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519" name="Group 49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520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21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2" name="Text Box 5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3" name="Text Box 5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4" name="Text Box 5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5" name="Text Box 55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6" name="Text Box 56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7" name="Text Box 5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8" name="Text Box 5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9" name="Text Box 5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530" name="Group 60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531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32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33" name="Text Box 6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534" name="Group 64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535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36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37" name="Text Box 6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38" name="Text Box 6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39" name="Text Box 6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0" name="Text Box 70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1" name="Text Box 71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2" name="Text Box 7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3" name="Text Box 7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26</xdr:row>
      <xdr:rowOff>0</xdr:rowOff>
    </xdr:from>
    <xdr:to>
      <xdr:col>20</xdr:col>
      <xdr:colOff>0</xdr:colOff>
      <xdr:row>30</xdr:row>
      <xdr:rowOff>0</xdr:rowOff>
    </xdr:to>
    <xdr:grpSp>
      <xdr:nvGrpSpPr>
        <xdr:cNvPr id="544" name="Group 74"/>
        <xdr:cNvGrpSpPr>
          <a:grpSpLocks/>
        </xdr:cNvGrpSpPr>
      </xdr:nvGrpSpPr>
      <xdr:grpSpPr bwMode="auto">
        <a:xfrm rot="10797528">
          <a:off x="9296400" y="5305425"/>
          <a:ext cx="0" cy="600075"/>
          <a:chOff x="636" y="6"/>
          <a:chExt cx="25" cy="503"/>
        </a:xfrm>
      </xdr:grpSpPr>
      <xdr:sp macro="" textlink="">
        <xdr:nvSpPr>
          <xdr:cNvPr id="545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46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7" name="Text Box 7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26</xdr:row>
      <xdr:rowOff>0</xdr:rowOff>
    </xdr:from>
    <xdr:to>
      <xdr:col>20</xdr:col>
      <xdr:colOff>0</xdr:colOff>
      <xdr:row>30</xdr:row>
      <xdr:rowOff>0</xdr:rowOff>
    </xdr:to>
    <xdr:grpSp>
      <xdr:nvGrpSpPr>
        <xdr:cNvPr id="548" name="Group 78"/>
        <xdr:cNvGrpSpPr>
          <a:grpSpLocks/>
        </xdr:cNvGrpSpPr>
      </xdr:nvGrpSpPr>
      <xdr:grpSpPr bwMode="auto">
        <a:xfrm rot="10797528">
          <a:off x="9296400" y="5305425"/>
          <a:ext cx="0" cy="600075"/>
          <a:chOff x="636" y="6"/>
          <a:chExt cx="25" cy="503"/>
        </a:xfrm>
      </xdr:grpSpPr>
      <xdr:sp macro="" textlink="">
        <xdr:nvSpPr>
          <xdr:cNvPr id="54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5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51" name="Text Box 9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31"/>
  <sheetViews>
    <sheetView showGridLines="0" view="pageBreakPreview" zoomScaleNormal="100" zoomScaleSheetLayoutView="100" workbookViewId="0">
      <selection activeCell="A4" sqref="A4:F8"/>
    </sheetView>
  </sheetViews>
  <sheetFormatPr defaultRowHeight="21.75"/>
  <cols>
    <col min="1" max="2" width="1.69921875" style="8" customWidth="1"/>
    <col min="3" max="3" width="2.3984375" style="8" customWidth="1"/>
    <col min="4" max="4" width="1.59765625" style="8" customWidth="1"/>
    <col min="5" max="5" width="4.09765625" style="8" customWidth="1"/>
    <col min="6" max="6" width="11.5" style="8" customWidth="1"/>
    <col min="7" max="18" width="4.3984375" style="8" customWidth="1"/>
    <col min="19" max="20" width="1.69921875" style="8" customWidth="1"/>
    <col min="21" max="21" width="2.3984375" style="8" customWidth="1"/>
    <col min="22" max="22" width="2.69921875" style="8" customWidth="1"/>
    <col min="23" max="23" width="17.69921875" style="8" customWidth="1"/>
    <col min="24" max="24" width="1.5" style="8" customWidth="1"/>
    <col min="25" max="25" width="4.09765625" style="8" customWidth="1"/>
    <col min="26" max="16384" width="8.796875" style="8"/>
  </cols>
  <sheetData>
    <row r="1" spans="1:24" s="1" customFormat="1" ht="21.75" customHeight="1">
      <c r="B1" s="2" t="s">
        <v>209</v>
      </c>
      <c r="C1" s="2"/>
      <c r="D1" s="2"/>
      <c r="E1" s="3">
        <v>2.1</v>
      </c>
      <c r="F1" s="2" t="s">
        <v>332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s="5" customFormat="1" ht="21.75" customHeight="1">
      <c r="A2" s="1"/>
      <c r="B2" s="2" t="s">
        <v>210</v>
      </c>
      <c r="C2" s="2"/>
      <c r="D2" s="2"/>
      <c r="E2" s="3">
        <v>2.1</v>
      </c>
      <c r="F2" s="2" t="s">
        <v>333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 ht="15.75" customHeight="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S3" s="376" t="s">
        <v>163</v>
      </c>
      <c r="T3" s="376"/>
      <c r="U3" s="376"/>
      <c r="V3" s="376"/>
      <c r="W3" s="376"/>
    </row>
    <row r="4" spans="1:24" s="10" customFormat="1" ht="30" customHeight="1">
      <c r="A4" s="364" t="s">
        <v>7</v>
      </c>
      <c r="B4" s="364"/>
      <c r="C4" s="364"/>
      <c r="D4" s="364"/>
      <c r="E4" s="364"/>
      <c r="F4" s="365"/>
      <c r="G4" s="176"/>
      <c r="H4" s="175"/>
      <c r="I4" s="176"/>
      <c r="J4" s="175"/>
      <c r="K4" s="176"/>
      <c r="L4" s="175"/>
      <c r="M4" s="176"/>
      <c r="N4" s="175"/>
      <c r="O4" s="377" t="s">
        <v>142</v>
      </c>
      <c r="P4" s="377"/>
      <c r="Q4" s="176"/>
      <c r="R4" s="175"/>
      <c r="S4" s="378" t="s">
        <v>86</v>
      </c>
      <c r="T4" s="379"/>
      <c r="U4" s="379"/>
      <c r="V4" s="379"/>
      <c r="W4" s="379"/>
      <c r="X4" s="9"/>
    </row>
    <row r="5" spans="1:24" s="10" customFormat="1" ht="18" customHeight="1">
      <c r="A5" s="366"/>
      <c r="B5" s="366"/>
      <c r="C5" s="366"/>
      <c r="D5" s="366"/>
      <c r="E5" s="366"/>
      <c r="F5" s="367"/>
      <c r="G5" s="370" t="s">
        <v>161</v>
      </c>
      <c r="H5" s="371"/>
      <c r="I5" s="370" t="s">
        <v>160</v>
      </c>
      <c r="J5" s="374"/>
      <c r="K5" s="370" t="s">
        <v>138</v>
      </c>
      <c r="L5" s="374"/>
      <c r="M5" s="370" t="s">
        <v>157</v>
      </c>
      <c r="N5" s="374"/>
      <c r="O5" s="370" t="s">
        <v>281</v>
      </c>
      <c r="P5" s="374"/>
      <c r="Q5" s="370" t="s">
        <v>139</v>
      </c>
      <c r="R5" s="374"/>
      <c r="S5" s="380"/>
      <c r="T5" s="381"/>
      <c r="U5" s="381"/>
      <c r="V5" s="381"/>
      <c r="W5" s="381"/>
      <c r="X5" s="9"/>
    </row>
    <row r="6" spans="1:24" s="10" customFormat="1" ht="24" customHeight="1">
      <c r="A6" s="366"/>
      <c r="B6" s="366"/>
      <c r="C6" s="366"/>
      <c r="D6" s="366"/>
      <c r="E6" s="366"/>
      <c r="F6" s="367"/>
      <c r="G6" s="372" t="s">
        <v>137</v>
      </c>
      <c r="H6" s="373"/>
      <c r="I6" s="372" t="s">
        <v>141</v>
      </c>
      <c r="J6" s="375"/>
      <c r="K6" s="373" t="s">
        <v>230</v>
      </c>
      <c r="L6" s="373"/>
      <c r="M6" s="372" t="s">
        <v>229</v>
      </c>
      <c r="N6" s="375"/>
      <c r="O6" s="372" t="s">
        <v>280</v>
      </c>
      <c r="P6" s="375"/>
      <c r="Q6" s="372" t="s">
        <v>231</v>
      </c>
      <c r="R6" s="375"/>
      <c r="S6" s="382"/>
      <c r="T6" s="383"/>
      <c r="U6" s="383"/>
      <c r="V6" s="383"/>
      <c r="W6" s="383"/>
    </row>
    <row r="7" spans="1:24" s="10" customFormat="1" ht="20.25" customHeight="1">
      <c r="A7" s="366"/>
      <c r="B7" s="366"/>
      <c r="C7" s="366"/>
      <c r="D7" s="366"/>
      <c r="E7" s="366"/>
      <c r="F7" s="367"/>
      <c r="G7" s="11" t="s">
        <v>2</v>
      </c>
      <c r="H7" s="12" t="s">
        <v>3</v>
      </c>
      <c r="I7" s="13" t="s">
        <v>2</v>
      </c>
      <c r="J7" s="12" t="s">
        <v>3</v>
      </c>
      <c r="K7" s="13" t="s">
        <v>2</v>
      </c>
      <c r="L7" s="14" t="s">
        <v>3</v>
      </c>
      <c r="M7" s="13" t="s">
        <v>2</v>
      </c>
      <c r="N7" s="14" t="s">
        <v>3</v>
      </c>
      <c r="O7" s="11" t="s">
        <v>2</v>
      </c>
      <c r="P7" s="12" t="s">
        <v>3</v>
      </c>
      <c r="Q7" s="11" t="s">
        <v>2</v>
      </c>
      <c r="R7" s="12" t="s">
        <v>3</v>
      </c>
      <c r="S7" s="382"/>
      <c r="T7" s="383"/>
      <c r="U7" s="383"/>
      <c r="V7" s="383"/>
      <c r="W7" s="383"/>
    </row>
    <row r="8" spans="1:24" s="10" customFormat="1" ht="19.5" customHeight="1">
      <c r="A8" s="368"/>
      <c r="B8" s="368"/>
      <c r="C8" s="368"/>
      <c r="D8" s="368"/>
      <c r="E8" s="368"/>
      <c r="F8" s="369"/>
      <c r="G8" s="15" t="s">
        <v>5</v>
      </c>
      <c r="H8" s="16" t="s">
        <v>6</v>
      </c>
      <c r="I8" s="15" t="s">
        <v>5</v>
      </c>
      <c r="J8" s="16" t="s">
        <v>6</v>
      </c>
      <c r="K8" s="15" t="s">
        <v>5</v>
      </c>
      <c r="L8" s="17" t="s">
        <v>6</v>
      </c>
      <c r="M8" s="15" t="s">
        <v>5</v>
      </c>
      <c r="N8" s="16" t="s">
        <v>6</v>
      </c>
      <c r="O8" s="15" t="s">
        <v>5</v>
      </c>
      <c r="P8" s="16" t="s">
        <v>6</v>
      </c>
      <c r="Q8" s="15" t="s">
        <v>5</v>
      </c>
      <c r="R8" s="16" t="s">
        <v>6</v>
      </c>
      <c r="S8" s="384"/>
      <c r="T8" s="385"/>
      <c r="U8" s="385"/>
      <c r="V8" s="385"/>
      <c r="W8" s="385"/>
      <c r="X8" s="9"/>
    </row>
    <row r="9" spans="1:24" s="19" customFormat="1" ht="18" customHeight="1">
      <c r="A9" s="362" t="s">
        <v>120</v>
      </c>
      <c r="B9" s="362"/>
      <c r="C9" s="362"/>
      <c r="D9" s="362"/>
      <c r="E9" s="362"/>
      <c r="F9" s="363"/>
      <c r="G9" s="309">
        <v>26873.404999999999</v>
      </c>
      <c r="H9" s="309">
        <v>28736.735000000001</v>
      </c>
      <c r="I9" s="309">
        <v>7530.03</v>
      </c>
      <c r="J9" s="309">
        <v>3618.35</v>
      </c>
      <c r="K9" s="309">
        <v>7973.4249999999993</v>
      </c>
      <c r="L9" s="309">
        <v>8450.9349999999995</v>
      </c>
      <c r="M9" s="309">
        <v>4575.7450000000008</v>
      </c>
      <c r="N9" s="309">
        <v>4912.0049999999992</v>
      </c>
      <c r="O9" s="309">
        <v>7165.0150000000003</v>
      </c>
      <c r="P9" s="309">
        <v>7740.0625</v>
      </c>
      <c r="Q9" s="309">
        <v>3540.8675000000003</v>
      </c>
      <c r="R9" s="309">
        <v>3722.0474999999997</v>
      </c>
      <c r="S9" s="361" t="s">
        <v>4</v>
      </c>
      <c r="T9" s="362"/>
      <c r="U9" s="362"/>
      <c r="V9" s="362"/>
      <c r="W9" s="362"/>
      <c r="X9" s="10"/>
    </row>
    <row r="10" spans="1:24" s="19" customFormat="1" ht="18.75" customHeight="1">
      <c r="A10" s="19" t="s">
        <v>8</v>
      </c>
      <c r="G10" s="309">
        <v>20849.080000000002</v>
      </c>
      <c r="H10" s="309">
        <v>17417.509999999998</v>
      </c>
      <c r="I10" s="309">
        <v>5276.1725000000006</v>
      </c>
      <c r="J10" s="309">
        <v>2795.84</v>
      </c>
      <c r="K10" s="309">
        <v>6345.3875000000007</v>
      </c>
      <c r="L10" s="309">
        <v>5395.0225</v>
      </c>
      <c r="M10" s="309">
        <v>3479.1975000000002</v>
      </c>
      <c r="N10" s="309">
        <v>2927.34</v>
      </c>
      <c r="O10" s="309">
        <v>5359.6949999999997</v>
      </c>
      <c r="P10" s="309">
        <v>4331.9250000000002</v>
      </c>
      <c r="Q10" s="309">
        <v>2868.96</v>
      </c>
      <c r="R10" s="309">
        <v>2282.8924999999999</v>
      </c>
      <c r="S10" s="18" t="s">
        <v>82</v>
      </c>
      <c r="T10" s="20"/>
      <c r="U10" s="9"/>
      <c r="V10" s="9"/>
      <c r="W10" s="9"/>
      <c r="X10" s="9"/>
    </row>
    <row r="11" spans="1:24" s="10" customFormat="1" ht="18.75" customHeight="1">
      <c r="B11" s="10" t="s">
        <v>9</v>
      </c>
      <c r="G11" s="310">
        <v>20731.009999999998</v>
      </c>
      <c r="H11" s="310">
        <v>17339.105</v>
      </c>
      <c r="I11" s="310">
        <v>5268.2075000000004</v>
      </c>
      <c r="J11" s="310">
        <v>2790.42</v>
      </c>
      <c r="K11" s="310">
        <v>6319.0275000000001</v>
      </c>
      <c r="L11" s="310">
        <v>5381.2775000000001</v>
      </c>
      <c r="M11" s="310">
        <v>3457.97</v>
      </c>
      <c r="N11" s="310">
        <v>2913.8125</v>
      </c>
      <c r="O11" s="310">
        <v>5297.16</v>
      </c>
      <c r="P11" s="310">
        <v>4284.9274999999998</v>
      </c>
      <c r="Q11" s="310">
        <v>2866.4324999999999</v>
      </c>
      <c r="R11" s="310">
        <v>2281.2975000000001</v>
      </c>
      <c r="S11" s="22"/>
      <c r="T11" s="9" t="s">
        <v>83</v>
      </c>
      <c r="U11" s="9"/>
      <c r="V11" s="9"/>
      <c r="W11" s="9"/>
      <c r="X11" s="9"/>
    </row>
    <row r="12" spans="1:24" s="10" customFormat="1" ht="18.75" customHeight="1">
      <c r="C12" s="10" t="s">
        <v>10</v>
      </c>
      <c r="G12" s="310">
        <v>20522.207499999997</v>
      </c>
      <c r="H12" s="310">
        <v>17170.445</v>
      </c>
      <c r="I12" s="310">
        <v>5221.4525000000003</v>
      </c>
      <c r="J12" s="310">
        <v>2760.3325</v>
      </c>
      <c r="K12" s="310">
        <v>6253.0324999999993</v>
      </c>
      <c r="L12" s="310">
        <v>5333.165</v>
      </c>
      <c r="M12" s="310">
        <v>3426.15</v>
      </c>
      <c r="N12" s="310">
        <v>2884.7775000000001</v>
      </c>
      <c r="O12" s="310">
        <v>5253.6925000000001</v>
      </c>
      <c r="P12" s="310">
        <v>4242.8150000000005</v>
      </c>
      <c r="Q12" s="310">
        <v>2828.9949999999999</v>
      </c>
      <c r="R12" s="310">
        <v>2248.5675000000001</v>
      </c>
      <c r="S12" s="22"/>
      <c r="T12" s="9"/>
      <c r="U12" s="9" t="s">
        <v>64</v>
      </c>
      <c r="V12" s="9"/>
      <c r="W12" s="9"/>
      <c r="X12" s="9"/>
    </row>
    <row r="13" spans="1:24" s="10" customFormat="1" ht="18.75" customHeight="1">
      <c r="D13" s="10" t="s">
        <v>11</v>
      </c>
      <c r="G13" s="310">
        <v>20252.8</v>
      </c>
      <c r="H13" s="310">
        <v>16992.505000000001</v>
      </c>
      <c r="I13" s="310">
        <v>5214.9524999999994</v>
      </c>
      <c r="J13" s="310">
        <v>2755.9925000000003</v>
      </c>
      <c r="K13" s="310">
        <v>6209.4325000000008</v>
      </c>
      <c r="L13" s="310">
        <v>5305.1324999999997</v>
      </c>
      <c r="M13" s="310">
        <v>3368.9475000000002</v>
      </c>
      <c r="N13" s="310">
        <v>2859.3174999999997</v>
      </c>
      <c r="O13" s="310">
        <v>5161.67</v>
      </c>
      <c r="P13" s="310">
        <v>4173.3249999999998</v>
      </c>
      <c r="Q13" s="310">
        <v>2756.76</v>
      </c>
      <c r="R13" s="310">
        <v>2195.7725</v>
      </c>
      <c r="S13" s="22"/>
      <c r="T13" s="9"/>
      <c r="U13" s="9"/>
      <c r="V13" s="9" t="s">
        <v>61</v>
      </c>
      <c r="W13" s="9"/>
      <c r="X13" s="9"/>
    </row>
    <row r="14" spans="1:24" s="10" customFormat="1" ht="18.75" customHeight="1">
      <c r="D14" s="10" t="s">
        <v>152</v>
      </c>
      <c r="G14" s="310">
        <v>269.40750000000003</v>
      </c>
      <c r="H14" s="310">
        <v>177.94</v>
      </c>
      <c r="I14" s="310">
        <v>6.5</v>
      </c>
      <c r="J14" s="310">
        <v>4.3425000000000002</v>
      </c>
      <c r="K14" s="310">
        <v>43.604999999999997</v>
      </c>
      <c r="L14" s="310">
        <v>28.032499999999999</v>
      </c>
      <c r="M14" s="310">
        <v>57.202500000000001</v>
      </c>
      <c r="N14" s="310">
        <v>25.46</v>
      </c>
      <c r="O14" s="310">
        <v>92.025000000000006</v>
      </c>
      <c r="P14" s="310">
        <v>69.492500000000007</v>
      </c>
      <c r="Q14" s="310">
        <v>72.237499999999997</v>
      </c>
      <c r="R14" s="310">
        <v>52.797499999999999</v>
      </c>
      <c r="S14" s="22"/>
      <c r="T14" s="9"/>
      <c r="U14" s="9"/>
      <c r="V14" s="9" t="s">
        <v>156</v>
      </c>
      <c r="W14" s="9"/>
      <c r="X14" s="9"/>
    </row>
    <row r="15" spans="1:24" s="10" customFormat="1" ht="18.75" customHeight="1">
      <c r="C15" s="10" t="s">
        <v>12</v>
      </c>
      <c r="G15" s="310">
        <v>208.80500000000001</v>
      </c>
      <c r="H15" s="310">
        <v>168.66249999999999</v>
      </c>
      <c r="I15" s="310">
        <v>46.7575</v>
      </c>
      <c r="J15" s="310">
        <v>30.087499999999999</v>
      </c>
      <c r="K15" s="310">
        <v>65.995000000000005</v>
      </c>
      <c r="L15" s="310">
        <v>48.115000000000002</v>
      </c>
      <c r="M15" s="310">
        <v>31.82</v>
      </c>
      <c r="N15" s="310">
        <v>29.035</v>
      </c>
      <c r="O15" s="310">
        <v>43.465000000000003</v>
      </c>
      <c r="P15" s="310">
        <v>42.112499999999997</v>
      </c>
      <c r="Q15" s="310">
        <v>37.4375</v>
      </c>
      <c r="R15" s="310">
        <v>32.729999999999997</v>
      </c>
      <c r="S15" s="22"/>
      <c r="T15" s="9"/>
      <c r="U15" s="9" t="s">
        <v>63</v>
      </c>
      <c r="V15" s="9"/>
      <c r="W15" s="9"/>
      <c r="X15" s="9"/>
    </row>
    <row r="16" spans="1:24" s="10" customFormat="1" ht="18.75" customHeight="1">
      <c r="D16" s="10" t="s">
        <v>13</v>
      </c>
      <c r="G16" s="310">
        <v>40.049999999999997</v>
      </c>
      <c r="H16" s="310">
        <v>38.577500000000001</v>
      </c>
      <c r="I16" s="310">
        <v>12.2475</v>
      </c>
      <c r="J16" s="310">
        <v>6.7125000000000004</v>
      </c>
      <c r="K16" s="310">
        <v>16.984999999999999</v>
      </c>
      <c r="L16" s="310">
        <v>12.484999999999999</v>
      </c>
      <c r="M16" s="310">
        <v>5.97</v>
      </c>
      <c r="N16" s="310">
        <v>7.67</v>
      </c>
      <c r="O16" s="310">
        <v>3.9375</v>
      </c>
      <c r="P16" s="310">
        <v>6.2824999999999998</v>
      </c>
      <c r="Q16" s="310">
        <v>6.4474999999999998</v>
      </c>
      <c r="R16" s="310">
        <v>6.6050000000000004</v>
      </c>
      <c r="S16" s="22"/>
      <c r="T16" s="9"/>
      <c r="U16" s="9"/>
      <c r="V16" s="9" t="s">
        <v>57</v>
      </c>
      <c r="W16" s="9"/>
      <c r="X16" s="9"/>
    </row>
    <row r="17" spans="1:24" s="10" customFormat="1" ht="18.75" customHeight="1">
      <c r="D17" s="10" t="s">
        <v>14</v>
      </c>
      <c r="G17" s="310">
        <v>168.75749999999999</v>
      </c>
      <c r="H17" s="310">
        <v>130.08750000000001</v>
      </c>
      <c r="I17" s="310">
        <v>34.51</v>
      </c>
      <c r="J17" s="310">
        <v>23.372499999999999</v>
      </c>
      <c r="K17" s="310">
        <v>49.01</v>
      </c>
      <c r="L17" s="310">
        <v>35.627499999999998</v>
      </c>
      <c r="M17" s="310">
        <v>25.855</v>
      </c>
      <c r="N17" s="310">
        <v>21.362500000000001</v>
      </c>
      <c r="O17" s="310">
        <v>39.532499999999999</v>
      </c>
      <c r="P17" s="310">
        <v>35.827500000000001</v>
      </c>
      <c r="Q17" s="310">
        <v>30.99</v>
      </c>
      <c r="R17" s="310">
        <v>26.125</v>
      </c>
      <c r="S17" s="22"/>
      <c r="T17" s="9"/>
      <c r="U17" s="9"/>
      <c r="V17" s="9" t="s">
        <v>98</v>
      </c>
      <c r="W17" s="9"/>
      <c r="X17" s="9"/>
    </row>
    <row r="18" spans="1:24" s="10" customFormat="1" ht="18.75" customHeight="1">
      <c r="B18" s="10" t="s">
        <v>58</v>
      </c>
      <c r="G18" s="310">
        <v>118.0675</v>
      </c>
      <c r="H18" s="310">
        <v>78.407499999999999</v>
      </c>
      <c r="I18" s="310">
        <v>7.9675000000000002</v>
      </c>
      <c r="J18" s="310">
        <v>5.4249999999999998</v>
      </c>
      <c r="K18" s="310">
        <v>26.355</v>
      </c>
      <c r="L18" s="310">
        <v>13.7475</v>
      </c>
      <c r="M18" s="310">
        <v>21.227499999999999</v>
      </c>
      <c r="N18" s="310">
        <v>13.525</v>
      </c>
      <c r="O18" s="310">
        <v>62.532499999999999</v>
      </c>
      <c r="P18" s="310">
        <v>46.994999999999997</v>
      </c>
      <c r="Q18" s="310">
        <v>2.5274999999999999</v>
      </c>
      <c r="R18" s="310">
        <v>1.595</v>
      </c>
      <c r="S18" s="22"/>
      <c r="T18" s="9" t="s">
        <v>84</v>
      </c>
      <c r="U18" s="9"/>
      <c r="V18" s="9"/>
      <c r="W18" s="9"/>
      <c r="X18" s="9"/>
    </row>
    <row r="19" spans="1:24" s="19" customFormat="1" ht="18.75" customHeight="1">
      <c r="A19" s="19" t="s">
        <v>121</v>
      </c>
      <c r="G19" s="309">
        <v>6024.3274999999994</v>
      </c>
      <c r="H19" s="309">
        <v>11319.222500000002</v>
      </c>
      <c r="I19" s="309">
        <v>2253.8575000000001</v>
      </c>
      <c r="J19" s="309">
        <v>822.51</v>
      </c>
      <c r="K19" s="309">
        <v>1628.04</v>
      </c>
      <c r="L19" s="309">
        <v>3055.9124999999999</v>
      </c>
      <c r="M19" s="309">
        <v>1096.5450000000001</v>
      </c>
      <c r="N19" s="309">
        <v>1984.67</v>
      </c>
      <c r="O19" s="309">
        <v>1805.32</v>
      </c>
      <c r="P19" s="309">
        <v>3408.1374999999998</v>
      </c>
      <c r="Q19" s="309">
        <v>671.90499999999997</v>
      </c>
      <c r="R19" s="309">
        <v>1439.1575000000003</v>
      </c>
      <c r="S19" s="18" t="s">
        <v>85</v>
      </c>
      <c r="T19" s="20"/>
      <c r="U19" s="20"/>
      <c r="V19" s="20"/>
      <c r="W19" s="20"/>
      <c r="X19" s="20"/>
    </row>
    <row r="20" spans="1:24" s="10" customFormat="1" ht="18.75" customHeight="1">
      <c r="B20" s="10" t="s">
        <v>15</v>
      </c>
      <c r="G20" s="310">
        <v>235.42500000000001</v>
      </c>
      <c r="H20" s="310">
        <v>4964.7049999999999</v>
      </c>
      <c r="I20" s="310">
        <v>671.92</v>
      </c>
      <c r="J20" s="310">
        <v>31.547499999999999</v>
      </c>
      <c r="K20" s="310">
        <v>95.81</v>
      </c>
      <c r="L20" s="310">
        <v>1419.655</v>
      </c>
      <c r="M20" s="310">
        <v>47.365000000000002</v>
      </c>
      <c r="N20" s="310">
        <v>823.28250000000003</v>
      </c>
      <c r="O20" s="310">
        <v>40.445</v>
      </c>
      <c r="P20" s="310">
        <v>1360.6475</v>
      </c>
      <c r="Q20" s="310">
        <v>20.2575</v>
      </c>
      <c r="R20" s="310">
        <v>720.75</v>
      </c>
      <c r="S20" s="22"/>
      <c r="T20" s="9" t="s">
        <v>62</v>
      </c>
      <c r="U20" s="9"/>
      <c r="V20" s="9"/>
      <c r="W20" s="9"/>
      <c r="X20" s="9"/>
    </row>
    <row r="21" spans="1:24" s="10" customFormat="1" ht="18.75" customHeight="1">
      <c r="B21" s="10" t="s">
        <v>16</v>
      </c>
      <c r="G21" s="310">
        <v>2048.585</v>
      </c>
      <c r="H21" s="310">
        <v>2279.5225</v>
      </c>
      <c r="I21" s="310">
        <v>582.67999999999995</v>
      </c>
      <c r="J21" s="310">
        <v>281.49250000000001</v>
      </c>
      <c r="K21" s="310">
        <v>523.06500000000005</v>
      </c>
      <c r="L21" s="310">
        <v>573.63750000000005</v>
      </c>
      <c r="M21" s="310">
        <v>364.28250000000003</v>
      </c>
      <c r="N21" s="310">
        <v>388.08</v>
      </c>
      <c r="O21" s="310">
        <v>638.19000000000005</v>
      </c>
      <c r="P21" s="310">
        <v>716.34500000000003</v>
      </c>
      <c r="Q21" s="310">
        <v>241.55500000000001</v>
      </c>
      <c r="R21" s="310">
        <v>300.27249999999998</v>
      </c>
      <c r="S21" s="22"/>
      <c r="T21" s="9" t="s">
        <v>59</v>
      </c>
      <c r="U21" s="9"/>
      <c r="V21" s="9"/>
      <c r="W21" s="9"/>
      <c r="X21" s="9"/>
    </row>
    <row r="22" spans="1:24" s="10" customFormat="1" ht="18.75" customHeight="1">
      <c r="B22" s="10" t="s">
        <v>153</v>
      </c>
      <c r="G22" s="310">
        <v>2610.4974999999999</v>
      </c>
      <c r="H22" s="310">
        <v>3371.2449999999999</v>
      </c>
      <c r="I22" s="310">
        <v>600.60249999999996</v>
      </c>
      <c r="J22" s="310">
        <v>262.07</v>
      </c>
      <c r="K22" s="310">
        <v>660.41</v>
      </c>
      <c r="L22" s="310">
        <v>849.9375</v>
      </c>
      <c r="M22" s="310">
        <v>538.16</v>
      </c>
      <c r="N22" s="310">
        <v>691.59</v>
      </c>
      <c r="O22" s="310">
        <v>850.72249999999997</v>
      </c>
      <c r="P22" s="310">
        <v>1138.55</v>
      </c>
      <c r="Q22" s="310">
        <v>299.13499999999999</v>
      </c>
      <c r="R22" s="310">
        <v>352.63749999999999</v>
      </c>
      <c r="S22" s="22"/>
      <c r="T22" s="9" t="s">
        <v>155</v>
      </c>
      <c r="U22" s="9"/>
      <c r="V22" s="9"/>
      <c r="W22" s="9"/>
      <c r="X22" s="9"/>
    </row>
    <row r="23" spans="1:24" s="10" customFormat="1" ht="18.75" customHeight="1">
      <c r="B23" s="10" t="s">
        <v>17</v>
      </c>
      <c r="G23" s="310">
        <v>1129.8225</v>
      </c>
      <c r="H23" s="310">
        <v>703.74749999999995</v>
      </c>
      <c r="I23" s="310">
        <v>398.65499999999997</v>
      </c>
      <c r="J23" s="310">
        <v>247.39500000000001</v>
      </c>
      <c r="K23" s="310">
        <v>348.75749999999999</v>
      </c>
      <c r="L23" s="310">
        <v>212.6825</v>
      </c>
      <c r="M23" s="310">
        <v>146.74</v>
      </c>
      <c r="N23" s="310">
        <v>81.717500000000001</v>
      </c>
      <c r="O23" s="310">
        <v>275.97000000000003</v>
      </c>
      <c r="P23" s="310">
        <v>192.5925</v>
      </c>
      <c r="Q23" s="310">
        <v>110.9575</v>
      </c>
      <c r="R23" s="311">
        <v>65.495000000000005</v>
      </c>
      <c r="S23" s="22"/>
      <c r="T23" s="9" t="s">
        <v>60</v>
      </c>
      <c r="U23" s="9"/>
      <c r="V23" s="9"/>
      <c r="W23" s="9"/>
      <c r="X23" s="9"/>
    </row>
    <row r="24" spans="1:24" s="10" customFormat="1" ht="3" customHeight="1">
      <c r="A24" s="23"/>
      <c r="B24" s="23"/>
      <c r="C24" s="23"/>
      <c r="D24" s="23"/>
      <c r="E24" s="23"/>
      <c r="F24" s="23"/>
      <c r="G24" s="24"/>
      <c r="H24" s="25"/>
      <c r="I24" s="24"/>
      <c r="J24" s="25"/>
      <c r="K24" s="24"/>
      <c r="L24" s="23"/>
      <c r="M24" s="26"/>
      <c r="N24" s="24"/>
      <c r="O24" s="24"/>
      <c r="P24" s="25"/>
      <c r="Q24" s="24"/>
      <c r="R24" s="23"/>
      <c r="S24" s="27"/>
      <c r="T24" s="6"/>
      <c r="U24" s="6"/>
      <c r="V24" s="6"/>
      <c r="W24" s="6"/>
      <c r="X24" s="7"/>
    </row>
    <row r="25" spans="1:24" s="10" customFormat="1" ht="3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7"/>
      <c r="T25" s="7"/>
      <c r="U25" s="7"/>
      <c r="V25" s="7"/>
      <c r="W25" s="7"/>
      <c r="X25" s="7"/>
    </row>
    <row r="26" spans="1:24" s="10" customFormat="1" ht="18.75">
      <c r="A26" s="28" t="s">
        <v>221</v>
      </c>
      <c r="B26" s="28"/>
      <c r="C26" s="28"/>
      <c r="D26" s="28"/>
      <c r="E26" s="28" t="s">
        <v>87</v>
      </c>
      <c r="N26" s="28" t="s">
        <v>214</v>
      </c>
      <c r="O26" s="28" t="s">
        <v>154</v>
      </c>
      <c r="X26" s="9"/>
    </row>
    <row r="27" spans="1:24" s="28" customFormat="1" ht="18.75">
      <c r="D27" s="29" t="s">
        <v>79</v>
      </c>
      <c r="E27" s="28" t="s">
        <v>334</v>
      </c>
      <c r="N27" s="28" t="s">
        <v>215</v>
      </c>
      <c r="O27" s="28" t="s">
        <v>335</v>
      </c>
    </row>
    <row r="28" spans="1:24" s="28" customFormat="1" ht="17.25" customHeight="1"/>
    <row r="29" spans="1:24" s="28" customFormat="1" ht="15.75" customHeight="1"/>
    <row r="30" spans="1:24" s="28" customFormat="1" ht="17.25" customHeight="1"/>
    <row r="31" spans="1:24" s="28" customFormat="1" ht="15.75" customHeight="1"/>
  </sheetData>
  <mergeCells count="18">
    <mergeCell ref="S3:W3"/>
    <mergeCell ref="K5:L5"/>
    <mergeCell ref="K6:L6"/>
    <mergeCell ref="Q5:R5"/>
    <mergeCell ref="Q6:R6"/>
    <mergeCell ref="O4:P4"/>
    <mergeCell ref="S4:W8"/>
    <mergeCell ref="O6:P6"/>
    <mergeCell ref="S9:W9"/>
    <mergeCell ref="A9:F9"/>
    <mergeCell ref="A4:F8"/>
    <mergeCell ref="G5:H5"/>
    <mergeCell ref="G6:H6"/>
    <mergeCell ref="I5:J5"/>
    <mergeCell ref="I6:J6"/>
    <mergeCell ref="M5:N5"/>
    <mergeCell ref="M6:N6"/>
    <mergeCell ref="O5:P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showGridLines="0" view="pageBreakPreview" zoomScale="90" zoomScaleNormal="100" zoomScaleSheetLayoutView="90" workbookViewId="0">
      <selection activeCell="A5" sqref="A5:D11"/>
    </sheetView>
  </sheetViews>
  <sheetFormatPr defaultRowHeight="21.75"/>
  <cols>
    <col min="1" max="1" width="1.69921875" style="8" customWidth="1"/>
    <col min="2" max="2" width="5.59765625" style="8" customWidth="1"/>
    <col min="3" max="3" width="3.19921875" style="8" customWidth="1"/>
    <col min="4" max="4" width="6.296875" style="8" customWidth="1"/>
    <col min="5" max="8" width="7.796875" style="8" customWidth="1"/>
    <col min="9" max="9" width="11" style="8" customWidth="1"/>
    <col min="10" max="13" width="7.296875" style="8" customWidth="1"/>
    <col min="14" max="14" width="3.296875" style="8" customWidth="1"/>
    <col min="15" max="15" width="12.796875" style="8" customWidth="1"/>
    <col min="16" max="16" width="4.19921875" style="8" customWidth="1"/>
    <col min="17" max="17" width="2.09765625" style="8" customWidth="1"/>
    <col min="18" max="18" width="0.59765625" style="8" customWidth="1"/>
    <col min="19" max="19" width="9.09765625" style="8" hidden="1" customWidth="1"/>
    <col min="20" max="16384" width="8.796875" style="8"/>
  </cols>
  <sheetData>
    <row r="1" spans="1:16" s="1" customFormat="1">
      <c r="B1" s="1" t="s">
        <v>211</v>
      </c>
      <c r="C1" s="3">
        <v>2.2000000000000002</v>
      </c>
      <c r="D1" s="1" t="s">
        <v>338</v>
      </c>
    </row>
    <row r="2" spans="1:16" s="5" customFormat="1">
      <c r="B2" s="1" t="s">
        <v>210</v>
      </c>
      <c r="C2" s="3">
        <v>2.2000000000000002</v>
      </c>
      <c r="D2" s="1" t="s">
        <v>339</v>
      </c>
      <c r="E2" s="1"/>
      <c r="O2" s="132"/>
    </row>
    <row r="3" spans="1:16" s="5" customFormat="1" ht="7.5" customHeight="1">
      <c r="C3" s="3"/>
      <c r="O3" s="132"/>
    </row>
    <row r="4" spans="1:16" s="5" customFormat="1" ht="15.75" customHeight="1">
      <c r="C4" s="3"/>
      <c r="O4" s="133" t="s">
        <v>163</v>
      </c>
      <c r="P4" s="134"/>
    </row>
    <row r="5" spans="1:16" s="7" customFormat="1" ht="20.25" customHeight="1">
      <c r="A5" s="389" t="s">
        <v>100</v>
      </c>
      <c r="B5" s="389"/>
      <c r="C5" s="389"/>
      <c r="D5" s="390"/>
      <c r="E5" s="395" t="s">
        <v>158</v>
      </c>
      <c r="F5" s="396"/>
      <c r="G5" s="396"/>
      <c r="H5" s="396"/>
      <c r="I5" s="396"/>
      <c r="J5" s="396"/>
      <c r="K5" s="396"/>
      <c r="L5" s="396"/>
      <c r="M5" s="397"/>
      <c r="N5" s="398" t="s">
        <v>101</v>
      </c>
      <c r="O5" s="399"/>
    </row>
    <row r="6" spans="1:16" s="10" customFormat="1" ht="18.75" customHeight="1">
      <c r="A6" s="391"/>
      <c r="B6" s="391"/>
      <c r="C6" s="391"/>
      <c r="D6" s="392"/>
      <c r="E6" s="404" t="s">
        <v>8</v>
      </c>
      <c r="F6" s="405"/>
      <c r="G6" s="405"/>
      <c r="H6" s="405"/>
      <c r="I6" s="406"/>
      <c r="J6" s="407" t="s">
        <v>121</v>
      </c>
      <c r="K6" s="408"/>
      <c r="L6" s="408"/>
      <c r="M6" s="409"/>
      <c r="N6" s="400"/>
      <c r="O6" s="401"/>
      <c r="P6" s="9"/>
    </row>
    <row r="7" spans="1:16" s="10" customFormat="1" ht="16.5" customHeight="1">
      <c r="A7" s="391"/>
      <c r="B7" s="391"/>
      <c r="C7" s="391"/>
      <c r="D7" s="392"/>
      <c r="E7" s="410" t="s">
        <v>82</v>
      </c>
      <c r="F7" s="411"/>
      <c r="G7" s="411"/>
      <c r="H7" s="411"/>
      <c r="I7" s="412"/>
      <c r="J7" s="410" t="s">
        <v>122</v>
      </c>
      <c r="K7" s="411"/>
      <c r="L7" s="411"/>
      <c r="M7" s="412"/>
      <c r="N7" s="400"/>
      <c r="O7" s="401"/>
      <c r="P7" s="9"/>
    </row>
    <row r="8" spans="1:16" s="10" customFormat="1" ht="17.25" customHeight="1">
      <c r="A8" s="391"/>
      <c r="B8" s="391"/>
      <c r="C8" s="391"/>
      <c r="D8" s="392"/>
      <c r="E8" s="138"/>
      <c r="F8" s="413" t="s">
        <v>123</v>
      </c>
      <c r="G8" s="389"/>
      <c r="H8" s="390"/>
      <c r="I8" s="137" t="s">
        <v>124</v>
      </c>
      <c r="J8" s="91"/>
      <c r="K8" s="91"/>
      <c r="L8" s="136"/>
      <c r="M8" s="91"/>
      <c r="N8" s="400"/>
      <c r="O8" s="401"/>
      <c r="P8" s="9"/>
    </row>
    <row r="9" spans="1:16" s="10" customFormat="1" ht="18.75" customHeight="1">
      <c r="A9" s="391"/>
      <c r="B9" s="391"/>
      <c r="C9" s="391"/>
      <c r="D9" s="392"/>
      <c r="E9" s="116"/>
      <c r="F9" s="414" t="s">
        <v>270</v>
      </c>
      <c r="G9" s="415"/>
      <c r="H9" s="416"/>
      <c r="I9" s="139" t="s">
        <v>125</v>
      </c>
      <c r="J9" s="116"/>
      <c r="K9" s="139" t="s">
        <v>126</v>
      </c>
      <c r="L9" s="90"/>
      <c r="M9" s="139"/>
      <c r="N9" s="400"/>
      <c r="O9" s="401"/>
      <c r="P9" s="9"/>
    </row>
    <row r="10" spans="1:16" s="10" customFormat="1" ht="16.5" customHeight="1">
      <c r="A10" s="391"/>
      <c r="B10" s="391"/>
      <c r="C10" s="391"/>
      <c r="D10" s="392"/>
      <c r="E10" s="171" t="s">
        <v>1</v>
      </c>
      <c r="F10" s="140" t="s">
        <v>1</v>
      </c>
      <c r="G10" s="139" t="s">
        <v>129</v>
      </c>
      <c r="H10" s="139" t="s">
        <v>130</v>
      </c>
      <c r="I10" s="139" t="s">
        <v>131</v>
      </c>
      <c r="J10" s="171" t="s">
        <v>1</v>
      </c>
      <c r="K10" s="139" t="s">
        <v>132</v>
      </c>
      <c r="L10" s="172" t="s">
        <v>127</v>
      </c>
      <c r="M10" s="139" t="s">
        <v>128</v>
      </c>
      <c r="N10" s="400"/>
      <c r="O10" s="401"/>
      <c r="P10" s="9"/>
    </row>
    <row r="11" spans="1:16" s="10" customFormat="1" ht="16.5" customHeight="1">
      <c r="A11" s="393"/>
      <c r="B11" s="393"/>
      <c r="C11" s="393"/>
      <c r="D11" s="394"/>
      <c r="E11" s="95" t="s">
        <v>4</v>
      </c>
      <c r="F11" s="42" t="s">
        <v>4</v>
      </c>
      <c r="G11" s="42" t="s">
        <v>134</v>
      </c>
      <c r="H11" s="42" t="s">
        <v>135</v>
      </c>
      <c r="I11" s="42" t="s">
        <v>271</v>
      </c>
      <c r="J11" s="95" t="s">
        <v>4</v>
      </c>
      <c r="K11" s="42" t="s">
        <v>136</v>
      </c>
      <c r="L11" s="95" t="s">
        <v>133</v>
      </c>
      <c r="M11" s="95" t="s">
        <v>56</v>
      </c>
      <c r="N11" s="402"/>
      <c r="O11" s="403"/>
      <c r="P11" s="9"/>
    </row>
    <row r="12" spans="1:16" s="9" customFormat="1" ht="5.25" customHeight="1">
      <c r="A12" s="110"/>
      <c r="B12" s="110"/>
      <c r="C12" s="110"/>
      <c r="D12" s="110"/>
      <c r="E12" s="102"/>
      <c r="F12" s="116"/>
      <c r="G12" s="116"/>
      <c r="H12" s="116"/>
      <c r="I12" s="38"/>
      <c r="J12" s="39"/>
      <c r="K12" s="39"/>
      <c r="L12" s="39"/>
      <c r="M12" s="116"/>
      <c r="N12" s="141"/>
      <c r="O12" s="86"/>
    </row>
    <row r="13" spans="1:16" s="19" customFormat="1" ht="16.5" customHeight="1">
      <c r="A13" s="420">
        <v>2557</v>
      </c>
      <c r="B13" s="421"/>
      <c r="C13" s="421"/>
      <c r="D13" s="421"/>
      <c r="E13" s="218"/>
      <c r="F13" s="219"/>
      <c r="G13" s="219"/>
      <c r="H13" s="219"/>
      <c r="I13" s="220"/>
      <c r="J13" s="221"/>
      <c r="K13" s="221"/>
      <c r="L13" s="221"/>
      <c r="M13" s="218"/>
      <c r="N13" s="418" t="s">
        <v>213</v>
      </c>
      <c r="O13" s="419"/>
      <c r="P13" s="10"/>
    </row>
    <row r="14" spans="1:16" s="19" customFormat="1" ht="16.5" customHeight="1">
      <c r="A14" s="420" t="s">
        <v>110</v>
      </c>
      <c r="B14" s="421"/>
      <c r="C14" s="421"/>
      <c r="D14" s="421"/>
      <c r="E14" s="312">
        <v>435.74799999999999</v>
      </c>
      <c r="F14" s="313">
        <v>427.46499999999997</v>
      </c>
      <c r="G14" s="313">
        <v>426.59699999999998</v>
      </c>
      <c r="H14" s="313">
        <v>0.86799999999999999</v>
      </c>
      <c r="I14" s="313">
        <v>8.2829999999999995</v>
      </c>
      <c r="J14" s="313">
        <v>194.33500000000001</v>
      </c>
      <c r="K14" s="313">
        <v>38.320999999999998</v>
      </c>
      <c r="L14" s="313">
        <v>52.121000000000002</v>
      </c>
      <c r="M14" s="313">
        <v>103.893</v>
      </c>
      <c r="N14" s="101"/>
      <c r="O14" s="70" t="s">
        <v>103</v>
      </c>
      <c r="P14" s="10"/>
    </row>
    <row r="15" spans="1:16" s="19" customFormat="1" ht="16.5" customHeight="1">
      <c r="A15" s="420" t="s">
        <v>107</v>
      </c>
      <c r="B15" s="421"/>
      <c r="C15" s="421"/>
      <c r="D15" s="421"/>
      <c r="E15" s="312">
        <v>422.62099999999998</v>
      </c>
      <c r="F15" s="313">
        <v>415.11900000000003</v>
      </c>
      <c r="G15" s="313">
        <v>409.44799999999998</v>
      </c>
      <c r="H15" s="313">
        <v>5.67</v>
      </c>
      <c r="I15" s="313">
        <v>7.5019999999999998</v>
      </c>
      <c r="J15" s="313">
        <v>207.876</v>
      </c>
      <c r="K15" s="313">
        <v>41.622999999999998</v>
      </c>
      <c r="L15" s="313">
        <v>54.975000000000001</v>
      </c>
      <c r="M15" s="313">
        <v>111.27800000000001</v>
      </c>
      <c r="N15" s="101"/>
      <c r="O15" s="70" t="s">
        <v>104</v>
      </c>
      <c r="P15" s="9"/>
    </row>
    <row r="16" spans="1:16" s="10" customFormat="1" ht="16.5" customHeight="1">
      <c r="A16" s="142" t="s">
        <v>108</v>
      </c>
      <c r="B16" s="142"/>
      <c r="C16" s="142"/>
      <c r="D16" s="143"/>
      <c r="E16" s="312">
        <v>436.7</v>
      </c>
      <c r="F16" s="313">
        <v>436.24799999999999</v>
      </c>
      <c r="G16" s="313">
        <v>431.75400000000002</v>
      </c>
      <c r="H16" s="313">
        <v>4.4930000000000003</v>
      </c>
      <c r="I16" s="313">
        <v>0.45200000000000001</v>
      </c>
      <c r="J16" s="313">
        <v>194.15700000000001</v>
      </c>
      <c r="K16" s="313">
        <v>38.481999999999999</v>
      </c>
      <c r="L16" s="313">
        <v>53.271000000000001</v>
      </c>
      <c r="M16" s="313">
        <v>102.405</v>
      </c>
      <c r="N16" s="101"/>
      <c r="O16" s="70" t="s">
        <v>105</v>
      </c>
      <c r="P16" s="9"/>
    </row>
    <row r="17" spans="1:16" s="10" customFormat="1" ht="16.5" customHeight="1">
      <c r="A17" s="142" t="s">
        <v>109</v>
      </c>
      <c r="B17" s="142"/>
      <c r="C17" s="142"/>
      <c r="D17" s="143"/>
      <c r="E17" s="312">
        <v>432.96699999999998</v>
      </c>
      <c r="F17" s="313">
        <v>432.464</v>
      </c>
      <c r="G17" s="313">
        <v>430.17200000000003</v>
      </c>
      <c r="H17" s="313">
        <v>2.2919999999999998</v>
      </c>
      <c r="I17" s="313">
        <v>0.503</v>
      </c>
      <c r="J17" s="313">
        <v>198.172</v>
      </c>
      <c r="K17" s="313">
        <v>38.624000000000002</v>
      </c>
      <c r="L17" s="313">
        <v>53.707999999999998</v>
      </c>
      <c r="M17" s="313">
        <v>105.84</v>
      </c>
      <c r="N17" s="101"/>
      <c r="O17" s="70" t="s">
        <v>106</v>
      </c>
      <c r="P17" s="9"/>
    </row>
    <row r="18" spans="1:16" s="10" customFormat="1" ht="6" customHeight="1">
      <c r="A18" s="200"/>
      <c r="B18" s="200"/>
      <c r="C18" s="202"/>
      <c r="D18" s="201"/>
      <c r="E18" s="314"/>
      <c r="F18" s="315"/>
      <c r="G18" s="316"/>
      <c r="H18" s="316"/>
      <c r="I18" s="314"/>
      <c r="J18" s="317"/>
      <c r="K18" s="317"/>
      <c r="L18" s="317"/>
      <c r="M18" s="314"/>
      <c r="N18" s="101"/>
      <c r="O18" s="70"/>
      <c r="P18" s="9"/>
    </row>
    <row r="19" spans="1:16" s="10" customFormat="1" ht="16.5" customHeight="1">
      <c r="A19" s="420">
        <v>2558</v>
      </c>
      <c r="B19" s="421"/>
      <c r="C19" s="421"/>
      <c r="D19" s="421"/>
      <c r="E19" s="314"/>
      <c r="F19" s="315"/>
      <c r="G19" s="316"/>
      <c r="H19" s="316"/>
      <c r="I19" s="314"/>
      <c r="J19" s="317"/>
      <c r="K19" s="317"/>
      <c r="L19" s="317"/>
      <c r="M19" s="314"/>
      <c r="N19" s="418" t="s">
        <v>222</v>
      </c>
      <c r="O19" s="419"/>
      <c r="P19" s="9"/>
    </row>
    <row r="20" spans="1:16" s="10" customFormat="1" ht="15" customHeight="1">
      <c r="A20" s="420" t="s">
        <v>110</v>
      </c>
      <c r="B20" s="421"/>
      <c r="C20" s="421"/>
      <c r="D20" s="421"/>
      <c r="E20" s="312">
        <v>408.74218000000002</v>
      </c>
      <c r="F20" s="313">
        <v>405.65258</v>
      </c>
      <c r="G20" s="313">
        <v>402.29596000000004</v>
      </c>
      <c r="H20" s="313">
        <v>3.3566199999999999</v>
      </c>
      <c r="I20" s="313">
        <v>3.0895999999999999</v>
      </c>
      <c r="J20" s="313">
        <v>222.71881999999999</v>
      </c>
      <c r="K20" s="313">
        <v>47.28078</v>
      </c>
      <c r="L20" s="313">
        <v>54.404139999999998</v>
      </c>
      <c r="M20" s="313">
        <v>121.03389</v>
      </c>
      <c r="N20" s="101"/>
      <c r="O20" s="70" t="s">
        <v>103</v>
      </c>
      <c r="P20" s="9"/>
    </row>
    <row r="21" spans="1:16" s="10" customFormat="1" ht="15" customHeight="1">
      <c r="A21" s="420" t="s">
        <v>107</v>
      </c>
      <c r="B21" s="421"/>
      <c r="C21" s="421"/>
      <c r="D21" s="421"/>
      <c r="E21" s="312">
        <v>411.41068999999999</v>
      </c>
      <c r="F21" s="313">
        <v>409.75445000000002</v>
      </c>
      <c r="G21" s="313">
        <v>407.59242999999998</v>
      </c>
      <c r="H21" s="313">
        <v>2.1620200000000001</v>
      </c>
      <c r="I21" s="313">
        <v>1.65625</v>
      </c>
      <c r="J21" s="313">
        <v>220.32729999999998</v>
      </c>
      <c r="K21" s="313">
        <v>50.213680000000004</v>
      </c>
      <c r="L21" s="313">
        <v>53.037269999999999</v>
      </c>
      <c r="M21" s="313">
        <v>117.07635999999999</v>
      </c>
      <c r="N21" s="101"/>
      <c r="O21" s="70" t="s">
        <v>104</v>
      </c>
      <c r="P21" s="9"/>
    </row>
    <row r="22" spans="1:16" s="10" customFormat="1" ht="15" customHeight="1">
      <c r="A22" s="142" t="s">
        <v>108</v>
      </c>
      <c r="B22" s="142"/>
      <c r="C22" s="142"/>
      <c r="D22" s="143"/>
      <c r="E22" s="312">
        <v>422.65039000000002</v>
      </c>
      <c r="F22" s="313">
        <v>422.43837000000002</v>
      </c>
      <c r="G22" s="313">
        <v>418.99965999999995</v>
      </c>
      <c r="H22" s="313">
        <v>3.4387099999999999</v>
      </c>
      <c r="I22" s="313">
        <v>0.21202000000000001</v>
      </c>
      <c r="J22" s="313">
        <v>209.39061999999998</v>
      </c>
      <c r="K22" s="313">
        <v>44.035489999999996</v>
      </c>
      <c r="L22" s="313">
        <v>48.441859999999998</v>
      </c>
      <c r="M22" s="313">
        <v>116.91327</v>
      </c>
      <c r="N22" s="101"/>
      <c r="O22" s="70" t="s">
        <v>105</v>
      </c>
      <c r="P22" s="9"/>
    </row>
    <row r="23" spans="1:16" s="10" customFormat="1" ht="15" customHeight="1">
      <c r="A23" s="142" t="s">
        <v>109</v>
      </c>
      <c r="B23" s="142"/>
      <c r="C23" s="142"/>
      <c r="D23" s="143"/>
      <c r="E23" s="312">
        <v>435.38639000000001</v>
      </c>
      <c r="F23" s="313">
        <v>435.10700000000003</v>
      </c>
      <c r="G23" s="313">
        <v>430.65906999999999</v>
      </c>
      <c r="H23" s="313">
        <v>4.4479300000000004</v>
      </c>
      <c r="I23" s="313">
        <v>0.27938999999999997</v>
      </c>
      <c r="J23" s="313">
        <v>196.79760999999999</v>
      </c>
      <c r="K23" s="313">
        <v>45.222809999999996</v>
      </c>
      <c r="L23" s="313">
        <v>44.994120000000002</v>
      </c>
      <c r="M23" s="313">
        <v>106.58067999999999</v>
      </c>
      <c r="N23" s="101"/>
      <c r="O23" s="70" t="s">
        <v>106</v>
      </c>
      <c r="P23" s="9"/>
    </row>
    <row r="24" spans="1:16" s="10" customFormat="1" ht="6" customHeight="1">
      <c r="A24" s="142"/>
      <c r="B24" s="142"/>
      <c r="C24" s="142"/>
      <c r="D24" s="143"/>
      <c r="E24" s="312"/>
      <c r="F24" s="318"/>
      <c r="G24" s="312"/>
      <c r="H24" s="312"/>
      <c r="I24" s="313"/>
      <c r="J24" s="313"/>
      <c r="K24" s="313"/>
      <c r="L24" s="313"/>
      <c r="M24" s="313"/>
      <c r="N24" s="101"/>
      <c r="O24" s="70"/>
      <c r="P24" s="9"/>
    </row>
    <row r="25" spans="1:16" s="10" customFormat="1" ht="18.75">
      <c r="A25" s="419">
        <v>2559</v>
      </c>
      <c r="B25" s="419"/>
      <c r="C25" s="419"/>
      <c r="D25" s="420"/>
      <c r="E25" s="314"/>
      <c r="F25" s="316"/>
      <c r="G25" s="316"/>
      <c r="H25" s="316"/>
      <c r="I25" s="314"/>
      <c r="J25" s="317"/>
      <c r="K25" s="317"/>
      <c r="L25" s="317"/>
      <c r="M25" s="314"/>
      <c r="N25" s="418" t="s">
        <v>272</v>
      </c>
      <c r="O25" s="419"/>
      <c r="P25" s="9"/>
    </row>
    <row r="26" spans="1:16" s="10" customFormat="1" ht="16.5" customHeight="1">
      <c r="A26" s="142" t="s">
        <v>110</v>
      </c>
      <c r="B26" s="142"/>
      <c r="C26" s="142"/>
      <c r="D26" s="143"/>
      <c r="E26" s="312">
        <v>410.12455</v>
      </c>
      <c r="F26" s="313">
        <v>408.58439000000004</v>
      </c>
      <c r="G26" s="313">
        <v>405.06622999999996</v>
      </c>
      <c r="H26" s="313">
        <v>3.51816</v>
      </c>
      <c r="I26" s="313">
        <v>1.54017</v>
      </c>
      <c r="J26" s="313">
        <v>222.20845</v>
      </c>
      <c r="K26" s="313">
        <v>47.058999999999997</v>
      </c>
      <c r="L26" s="313">
        <v>52.972919999999995</v>
      </c>
      <c r="M26" s="313">
        <v>122.17653</v>
      </c>
      <c r="N26" s="101"/>
      <c r="O26" s="70" t="s">
        <v>103</v>
      </c>
      <c r="P26" s="9"/>
    </row>
    <row r="27" spans="1:16" s="19" customFormat="1" ht="16.5" customHeight="1">
      <c r="A27" s="420" t="s">
        <v>107</v>
      </c>
      <c r="B27" s="421"/>
      <c r="C27" s="421"/>
      <c r="D27" s="421"/>
      <c r="E27" s="317">
        <f>E48/1000</f>
        <v>408.68696</v>
      </c>
      <c r="F27" s="317">
        <f t="shared" ref="F27:M27" si="0">F48/1000</f>
        <v>405.42471</v>
      </c>
      <c r="G27" s="317">
        <f t="shared" si="0"/>
        <v>400.50468999999998</v>
      </c>
      <c r="H27" s="317">
        <f t="shared" si="0"/>
        <v>4.9200200000000001</v>
      </c>
      <c r="I27" s="317">
        <f t="shared" si="0"/>
        <v>3.2622499999999999</v>
      </c>
      <c r="J27" s="317">
        <f t="shared" si="0"/>
        <v>223.83404000000002</v>
      </c>
      <c r="K27" s="317">
        <f t="shared" si="0"/>
        <v>45.763760000000005</v>
      </c>
      <c r="L27" s="317">
        <f t="shared" si="0"/>
        <v>50.895919999999997</v>
      </c>
      <c r="M27" s="317">
        <f t="shared" si="0"/>
        <v>127.17437</v>
      </c>
      <c r="N27" s="101"/>
      <c r="O27" s="70" t="s">
        <v>104</v>
      </c>
      <c r="P27" s="10"/>
    </row>
    <row r="28" spans="1:16" s="19" customFormat="1" ht="16.5" customHeight="1">
      <c r="A28" s="142" t="s">
        <v>108</v>
      </c>
      <c r="B28" s="142"/>
      <c r="C28" s="142"/>
      <c r="D28" s="143"/>
      <c r="E28" s="317">
        <f t="shared" ref="E28:M31" si="1">E49/1000</f>
        <v>417.27484000000004</v>
      </c>
      <c r="F28" s="317">
        <f t="shared" si="1"/>
        <v>416.30619000000002</v>
      </c>
      <c r="G28" s="317">
        <f t="shared" si="1"/>
        <v>413.79113000000001</v>
      </c>
      <c r="H28" s="317">
        <f t="shared" si="1"/>
        <v>2.5150600000000001</v>
      </c>
      <c r="I28" s="317">
        <f t="shared" si="1"/>
        <v>0.96865000000000001</v>
      </c>
      <c r="J28" s="317">
        <f t="shared" si="1"/>
        <v>215.44316000000001</v>
      </c>
      <c r="K28" s="317">
        <f t="shared" si="1"/>
        <v>48.410730000000001</v>
      </c>
      <c r="L28" s="317">
        <f t="shared" si="1"/>
        <v>51.417269999999995</v>
      </c>
      <c r="M28" s="317">
        <f t="shared" si="1"/>
        <v>115.61516999999999</v>
      </c>
      <c r="N28" s="101"/>
      <c r="O28" s="70" t="s">
        <v>105</v>
      </c>
      <c r="P28" s="10"/>
    </row>
    <row r="29" spans="1:16" s="10" customFormat="1" ht="16.5" customHeight="1">
      <c r="A29" s="142" t="s">
        <v>109</v>
      </c>
      <c r="B29" s="142"/>
      <c r="C29" s="142"/>
      <c r="D29" s="143"/>
      <c r="E29" s="317">
        <f t="shared" si="1"/>
        <v>423.17428999999998</v>
      </c>
      <c r="F29" s="317">
        <f t="shared" si="1"/>
        <v>423.17428999999998</v>
      </c>
      <c r="G29" s="317">
        <f t="shared" si="1"/>
        <v>422.33810999999997</v>
      </c>
      <c r="H29" s="317">
        <f t="shared" si="1"/>
        <v>0.83617999999999992</v>
      </c>
      <c r="I29" s="317" t="s">
        <v>337</v>
      </c>
      <c r="J29" s="317">
        <f t="shared" si="1"/>
        <v>209.62370000000001</v>
      </c>
      <c r="K29" s="317">
        <f t="shared" si="1"/>
        <v>43.72325</v>
      </c>
      <c r="L29" s="317">
        <f t="shared" si="1"/>
        <v>53.468879999999999</v>
      </c>
      <c r="M29" s="317">
        <f t="shared" si="1"/>
        <v>112.43157000000001</v>
      </c>
      <c r="N29" s="101"/>
      <c r="O29" s="70" t="s">
        <v>106</v>
      </c>
      <c r="P29" s="9"/>
    </row>
    <row r="30" spans="1:16" s="19" customFormat="1" ht="16.5" customHeight="1">
      <c r="A30" s="419">
        <v>2560</v>
      </c>
      <c r="B30" s="419"/>
      <c r="C30" s="419"/>
      <c r="D30" s="420"/>
      <c r="E30" s="107"/>
      <c r="F30" s="98"/>
      <c r="G30" s="98"/>
      <c r="H30" s="98"/>
      <c r="I30" s="275"/>
      <c r="J30" s="99"/>
      <c r="K30" s="99"/>
      <c r="L30" s="99"/>
      <c r="M30" s="98"/>
      <c r="N30" s="418" t="s">
        <v>276</v>
      </c>
      <c r="O30" s="419"/>
      <c r="P30" s="10"/>
    </row>
    <row r="31" spans="1:16" s="10" customFormat="1" ht="16.5" customHeight="1">
      <c r="A31" s="144" t="s">
        <v>110</v>
      </c>
      <c r="B31" s="144"/>
      <c r="C31" s="144"/>
      <c r="D31" s="145"/>
      <c r="E31" s="344">
        <f t="shared" si="1"/>
        <v>422.13567</v>
      </c>
      <c r="F31" s="347">
        <f t="shared" si="1"/>
        <v>420.18322999999998</v>
      </c>
      <c r="G31" s="347">
        <f t="shared" si="1"/>
        <v>415.41093000000001</v>
      </c>
      <c r="H31" s="347">
        <f t="shared" si="1"/>
        <v>4.7723000000000004</v>
      </c>
      <c r="I31" s="347">
        <f t="shared" si="1"/>
        <v>1.95244</v>
      </c>
      <c r="J31" s="347">
        <f t="shared" si="1"/>
        <v>210.66932999999997</v>
      </c>
      <c r="K31" s="347">
        <f t="shared" si="1"/>
        <v>46.667699999999996</v>
      </c>
      <c r="L31" s="347">
        <f t="shared" si="1"/>
        <v>51.33831</v>
      </c>
      <c r="M31" s="347">
        <f t="shared" si="1"/>
        <v>112.66332000000001</v>
      </c>
      <c r="N31" s="104"/>
      <c r="O31" s="82" t="s">
        <v>103</v>
      </c>
      <c r="P31" s="9"/>
    </row>
    <row r="32" spans="1:16" s="28" customFormat="1" ht="18.75" customHeight="1">
      <c r="B32" s="85" t="s">
        <v>340</v>
      </c>
      <c r="F32" s="135"/>
      <c r="J32" s="85"/>
    </row>
    <row r="33" spans="1:16" s="28" customFormat="1" ht="17.25" customHeight="1">
      <c r="B33" s="85" t="s">
        <v>341</v>
      </c>
      <c r="D33" s="85"/>
      <c r="F33" s="85"/>
      <c r="G33" s="85"/>
      <c r="H33" s="85"/>
    </row>
    <row r="34" spans="1:16" s="28" customFormat="1" ht="17.25" customHeight="1">
      <c r="C34" s="122"/>
      <c r="D34" s="122"/>
      <c r="F34" s="122"/>
      <c r="G34" s="122"/>
      <c r="H34" s="85"/>
    </row>
    <row r="36" spans="1:16" s="7" customFormat="1" ht="20.25" customHeight="1">
      <c r="A36" s="389" t="s">
        <v>100</v>
      </c>
      <c r="B36" s="389"/>
      <c r="C36" s="389"/>
      <c r="D36" s="390"/>
      <c r="E36" s="395" t="s">
        <v>158</v>
      </c>
      <c r="F36" s="396"/>
      <c r="G36" s="396"/>
      <c r="H36" s="396"/>
      <c r="I36" s="396"/>
      <c r="J36" s="396"/>
      <c r="K36" s="396"/>
      <c r="L36" s="396"/>
      <c r="M36" s="397"/>
      <c r="N36" s="398" t="s">
        <v>101</v>
      </c>
      <c r="O36" s="399"/>
    </row>
    <row r="37" spans="1:16" s="10" customFormat="1" ht="18.75" customHeight="1">
      <c r="A37" s="391"/>
      <c r="B37" s="391"/>
      <c r="C37" s="391"/>
      <c r="D37" s="392"/>
      <c r="E37" s="404" t="s">
        <v>8</v>
      </c>
      <c r="F37" s="405"/>
      <c r="G37" s="405"/>
      <c r="H37" s="405"/>
      <c r="I37" s="406"/>
      <c r="J37" s="407" t="s">
        <v>121</v>
      </c>
      <c r="K37" s="408"/>
      <c r="L37" s="408"/>
      <c r="M37" s="409"/>
      <c r="N37" s="400"/>
      <c r="O37" s="401"/>
      <c r="P37" s="9"/>
    </row>
    <row r="38" spans="1:16" s="10" customFormat="1" ht="16.5" customHeight="1">
      <c r="A38" s="391"/>
      <c r="B38" s="391"/>
      <c r="C38" s="391"/>
      <c r="D38" s="392"/>
      <c r="E38" s="410" t="s">
        <v>82</v>
      </c>
      <c r="F38" s="411"/>
      <c r="G38" s="411"/>
      <c r="H38" s="411"/>
      <c r="I38" s="412"/>
      <c r="J38" s="410" t="s">
        <v>122</v>
      </c>
      <c r="K38" s="411"/>
      <c r="L38" s="411"/>
      <c r="M38" s="412"/>
      <c r="N38" s="400"/>
      <c r="O38" s="401"/>
      <c r="P38" s="9"/>
    </row>
    <row r="39" spans="1:16" s="10" customFormat="1" ht="17.25" customHeight="1">
      <c r="A39" s="391"/>
      <c r="B39" s="391"/>
      <c r="C39" s="391"/>
      <c r="D39" s="392"/>
      <c r="E39" s="138"/>
      <c r="F39" s="413" t="s">
        <v>123</v>
      </c>
      <c r="G39" s="389"/>
      <c r="H39" s="390"/>
      <c r="I39" s="209" t="s">
        <v>124</v>
      </c>
      <c r="J39" s="91"/>
      <c r="K39" s="91"/>
      <c r="L39" s="208"/>
      <c r="M39" s="91"/>
      <c r="N39" s="400"/>
      <c r="O39" s="401"/>
      <c r="P39" s="9"/>
    </row>
    <row r="40" spans="1:16" s="10" customFormat="1" ht="18.75" customHeight="1">
      <c r="A40" s="391"/>
      <c r="B40" s="391"/>
      <c r="C40" s="391"/>
      <c r="D40" s="392"/>
      <c r="E40" s="210"/>
      <c r="F40" s="414" t="s">
        <v>270</v>
      </c>
      <c r="G40" s="415"/>
      <c r="H40" s="416"/>
      <c r="I40" s="139" t="s">
        <v>125</v>
      </c>
      <c r="J40" s="210"/>
      <c r="K40" s="139" t="s">
        <v>126</v>
      </c>
      <c r="L40" s="214"/>
      <c r="M40" s="139"/>
      <c r="N40" s="400"/>
      <c r="O40" s="401"/>
      <c r="P40" s="9"/>
    </row>
    <row r="41" spans="1:16" s="10" customFormat="1" ht="16.5" customHeight="1">
      <c r="A41" s="391"/>
      <c r="B41" s="391"/>
      <c r="C41" s="391"/>
      <c r="D41" s="392"/>
      <c r="E41" s="210" t="s">
        <v>1</v>
      </c>
      <c r="F41" s="140" t="s">
        <v>1</v>
      </c>
      <c r="G41" s="139" t="s">
        <v>129</v>
      </c>
      <c r="H41" s="139" t="s">
        <v>130</v>
      </c>
      <c r="I41" s="139" t="s">
        <v>131</v>
      </c>
      <c r="J41" s="210" t="s">
        <v>1</v>
      </c>
      <c r="K41" s="139" t="s">
        <v>132</v>
      </c>
      <c r="L41" s="214" t="s">
        <v>127</v>
      </c>
      <c r="M41" s="139" t="s">
        <v>128</v>
      </c>
      <c r="N41" s="400"/>
      <c r="O41" s="401"/>
      <c r="P41" s="9"/>
    </row>
    <row r="42" spans="1:16" s="10" customFormat="1" ht="16.5" customHeight="1">
      <c r="A42" s="393"/>
      <c r="B42" s="393"/>
      <c r="C42" s="393"/>
      <c r="D42" s="394"/>
      <c r="E42" s="95" t="s">
        <v>4</v>
      </c>
      <c r="F42" s="42" t="s">
        <v>4</v>
      </c>
      <c r="G42" s="42" t="s">
        <v>134</v>
      </c>
      <c r="H42" s="42" t="s">
        <v>135</v>
      </c>
      <c r="I42" s="42" t="s">
        <v>271</v>
      </c>
      <c r="J42" s="95" t="s">
        <v>4</v>
      </c>
      <c r="K42" s="42" t="s">
        <v>136</v>
      </c>
      <c r="L42" s="95" t="s">
        <v>133</v>
      </c>
      <c r="M42" s="95" t="s">
        <v>56</v>
      </c>
      <c r="N42" s="402"/>
      <c r="O42" s="403"/>
      <c r="P42" s="9"/>
    </row>
    <row r="43" spans="1:16" s="9" customFormat="1" ht="5.25" customHeight="1">
      <c r="A43" s="207"/>
      <c r="B43" s="207"/>
      <c r="C43" s="207"/>
      <c r="D43" s="207"/>
      <c r="E43" s="102"/>
      <c r="F43" s="210"/>
      <c r="G43" s="210"/>
      <c r="H43" s="210"/>
      <c r="I43" s="38"/>
      <c r="J43" s="212"/>
      <c r="K43" s="212"/>
      <c r="L43" s="212"/>
      <c r="M43" s="210"/>
      <c r="N43" s="141"/>
      <c r="O43" s="86"/>
    </row>
    <row r="45" spans="1:16">
      <c r="A45" s="225"/>
      <c r="B45" s="225"/>
      <c r="C45" s="225"/>
      <c r="D45" s="226"/>
      <c r="E45" s="224"/>
      <c r="F45" s="224"/>
      <c r="G45" s="224"/>
      <c r="H45" s="224"/>
      <c r="I45" s="224"/>
      <c r="J45" s="224"/>
      <c r="K45" s="224"/>
      <c r="L45" s="224"/>
      <c r="M45" s="224"/>
      <c r="N45" s="222"/>
      <c r="O45" s="223"/>
    </row>
    <row r="46" spans="1:16">
      <c r="A46" s="386">
        <v>2559</v>
      </c>
      <c r="B46" s="386"/>
      <c r="C46" s="386"/>
      <c r="D46" s="387"/>
      <c r="E46" s="227"/>
      <c r="F46" s="228"/>
      <c r="G46" s="228"/>
      <c r="H46" s="228"/>
      <c r="I46" s="227"/>
      <c r="J46" s="229"/>
      <c r="K46" s="229"/>
      <c r="L46" s="229"/>
      <c r="M46" s="228"/>
      <c r="N46" s="417" t="s">
        <v>272</v>
      </c>
      <c r="O46" s="386"/>
    </row>
    <row r="47" spans="1:16">
      <c r="A47" s="230" t="s">
        <v>110</v>
      </c>
      <c r="B47" s="230"/>
      <c r="C47" s="230"/>
      <c r="D47" s="231"/>
      <c r="E47" s="232">
        <v>410124.55</v>
      </c>
      <c r="F47" s="224">
        <v>408584.39</v>
      </c>
      <c r="G47" s="224">
        <v>405066.23</v>
      </c>
      <c r="H47" s="224">
        <v>3518.16</v>
      </c>
      <c r="I47" s="224">
        <v>1540.17</v>
      </c>
      <c r="J47" s="224">
        <v>222208.45</v>
      </c>
      <c r="K47" s="224">
        <v>47059</v>
      </c>
      <c r="L47" s="224">
        <v>52972.92</v>
      </c>
      <c r="M47" s="224">
        <v>122176.53</v>
      </c>
      <c r="N47" s="233"/>
      <c r="O47" s="234" t="s">
        <v>103</v>
      </c>
    </row>
    <row r="48" spans="1:16">
      <c r="A48" s="387" t="s">
        <v>107</v>
      </c>
      <c r="B48" s="388"/>
      <c r="C48" s="388"/>
      <c r="D48" s="388"/>
      <c r="E48" s="237">
        <v>408686.96</v>
      </c>
      <c r="F48" s="238">
        <v>405424.71</v>
      </c>
      <c r="G48" s="238">
        <v>400504.69</v>
      </c>
      <c r="H48" s="238">
        <v>4920.0200000000004</v>
      </c>
      <c r="I48" s="238">
        <v>3262.25</v>
      </c>
      <c r="J48" s="237">
        <v>223834.04</v>
      </c>
      <c r="K48" s="238">
        <v>45763.76</v>
      </c>
      <c r="L48" s="238">
        <v>50895.92</v>
      </c>
      <c r="M48" s="238">
        <v>127174.37</v>
      </c>
      <c r="N48" s="235"/>
      <c r="O48" s="235"/>
    </row>
    <row r="49" spans="1:13">
      <c r="A49" s="225" t="s">
        <v>108</v>
      </c>
      <c r="B49" s="225"/>
      <c r="C49" s="225"/>
      <c r="D49" s="226"/>
      <c r="E49" s="290">
        <v>417274.84</v>
      </c>
      <c r="F49" s="290">
        <v>416306.19</v>
      </c>
      <c r="G49" s="290">
        <v>413791.13</v>
      </c>
      <c r="H49" s="290">
        <v>2515.06</v>
      </c>
      <c r="I49" s="290">
        <v>968.65</v>
      </c>
      <c r="J49" s="290">
        <v>215443.16</v>
      </c>
      <c r="K49" s="290">
        <v>48410.73</v>
      </c>
      <c r="L49" s="290">
        <v>51417.27</v>
      </c>
      <c r="M49" s="290">
        <v>115615.17</v>
      </c>
    </row>
    <row r="50" spans="1:13">
      <c r="A50" s="225" t="s">
        <v>109</v>
      </c>
      <c r="B50" s="225"/>
      <c r="C50" s="225"/>
      <c r="D50" s="226"/>
      <c r="E50" s="298">
        <v>423174.29</v>
      </c>
      <c r="F50" s="252">
        <v>423174.29</v>
      </c>
      <c r="G50" s="252">
        <v>422338.11</v>
      </c>
      <c r="H50" s="252">
        <v>836.18</v>
      </c>
      <c r="I50" s="299">
        <v>0</v>
      </c>
      <c r="J50" s="300">
        <v>209623.7</v>
      </c>
      <c r="K50" s="252">
        <v>43723.25</v>
      </c>
      <c r="L50" s="252">
        <v>53468.88</v>
      </c>
      <c r="M50" s="252">
        <v>112431.57</v>
      </c>
    </row>
    <row r="51" spans="1:13">
      <c r="A51" s="386">
        <v>2560</v>
      </c>
      <c r="B51" s="386"/>
      <c r="C51" s="386"/>
      <c r="D51" s="387"/>
    </row>
    <row r="52" spans="1:13">
      <c r="A52" s="230" t="s">
        <v>110</v>
      </c>
      <c r="E52" s="345">
        <v>422135.67</v>
      </c>
      <c r="F52" s="345">
        <v>420183.23</v>
      </c>
      <c r="G52" s="345">
        <v>415410.93</v>
      </c>
      <c r="H52" s="345">
        <v>4772.3</v>
      </c>
      <c r="I52" s="345">
        <v>1952.44</v>
      </c>
      <c r="J52" s="346">
        <v>210669.33</v>
      </c>
      <c r="K52" s="346">
        <v>46667.7</v>
      </c>
      <c r="L52" s="346">
        <v>51338.31</v>
      </c>
      <c r="M52" s="346">
        <v>112663.32</v>
      </c>
    </row>
  </sheetData>
  <mergeCells count="35">
    <mergeCell ref="F9:H9"/>
    <mergeCell ref="A13:D13"/>
    <mergeCell ref="A14:D14"/>
    <mergeCell ref="N13:O13"/>
    <mergeCell ref="N5:O11"/>
    <mergeCell ref="F8:H8"/>
    <mergeCell ref="A5:D11"/>
    <mergeCell ref="E5:M5"/>
    <mergeCell ref="E6:I6"/>
    <mergeCell ref="J6:M6"/>
    <mergeCell ref="E7:I7"/>
    <mergeCell ref="J7:M7"/>
    <mergeCell ref="N30:O30"/>
    <mergeCell ref="N19:O19"/>
    <mergeCell ref="A15:D15"/>
    <mergeCell ref="A30:D30"/>
    <mergeCell ref="A19:D19"/>
    <mergeCell ref="A20:D20"/>
    <mergeCell ref="A21:D21"/>
    <mergeCell ref="A27:D27"/>
    <mergeCell ref="A25:D25"/>
    <mergeCell ref="N25:O25"/>
    <mergeCell ref="A51:D51"/>
    <mergeCell ref="A48:D48"/>
    <mergeCell ref="A36:D42"/>
    <mergeCell ref="E36:M36"/>
    <mergeCell ref="N36:O42"/>
    <mergeCell ref="E37:I37"/>
    <mergeCell ref="J37:M37"/>
    <mergeCell ref="E38:I38"/>
    <mergeCell ref="J38:M38"/>
    <mergeCell ref="F39:H39"/>
    <mergeCell ref="F40:H40"/>
    <mergeCell ref="A46:D46"/>
    <mergeCell ref="N46:O4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Y51"/>
  <sheetViews>
    <sheetView showGridLines="0" view="pageBreakPreview" zoomScaleNormal="100" zoomScaleSheetLayoutView="100" workbookViewId="0">
      <selection activeCell="D1" sqref="D1"/>
    </sheetView>
  </sheetViews>
  <sheetFormatPr defaultColWidth="9.09765625" defaultRowHeight="21.75"/>
  <cols>
    <col min="1" max="1" width="1.09765625" style="8" customWidth="1"/>
    <col min="2" max="2" width="4.09765625" style="8" customWidth="1"/>
    <col min="3" max="3" width="3.3984375" style="8" customWidth="1"/>
    <col min="4" max="4" width="4.296875" style="8" customWidth="1"/>
    <col min="5" max="5" width="14.5" style="8" customWidth="1"/>
    <col min="6" max="6" width="4.59765625" style="8" customWidth="1"/>
    <col min="7" max="7" width="4.59765625" style="8" bestFit="1" customWidth="1"/>
    <col min="8" max="8" width="4.69921875" style="8" bestFit="1" customWidth="1"/>
    <col min="9" max="10" width="4.59765625" style="8" bestFit="1" customWidth="1"/>
    <col min="11" max="11" width="4.69921875" style="8" bestFit="1" customWidth="1"/>
    <col min="12" max="14" width="5.5" style="8" bestFit="1" customWidth="1"/>
    <col min="15" max="15" width="4.69921875" style="8" bestFit="1" customWidth="1"/>
    <col min="16" max="18" width="4.59765625" style="8" bestFit="1" customWidth="1"/>
    <col min="19" max="19" width="4.69921875" style="8" bestFit="1" customWidth="1"/>
    <col min="20" max="20" width="4.796875" style="8" customWidth="1"/>
    <col min="21" max="21" width="0.69921875" style="8" customWidth="1"/>
    <col min="22" max="22" width="18.796875" style="8" customWidth="1"/>
    <col min="23" max="23" width="2.59765625" style="8" hidden="1" customWidth="1"/>
    <col min="24" max="24" width="3.69921875" style="8" hidden="1" customWidth="1"/>
    <col min="25" max="25" width="6.09765625" style="8" hidden="1" customWidth="1"/>
    <col min="26" max="26" width="2.296875" style="8" customWidth="1"/>
    <col min="27" max="27" width="3.5" style="8" customWidth="1"/>
    <col min="28" max="16384" width="9.09765625" style="8"/>
  </cols>
  <sheetData>
    <row r="1" spans="1:25" s="1" customFormat="1">
      <c r="B1" s="1" t="s">
        <v>0</v>
      </c>
      <c r="C1" s="3">
        <v>2.2999999999999998</v>
      </c>
      <c r="D1" s="1" t="s">
        <v>342</v>
      </c>
    </row>
    <row r="2" spans="1:25" s="5" customFormat="1">
      <c r="B2" s="1" t="s">
        <v>210</v>
      </c>
      <c r="C2" s="3">
        <v>2.2999999999999998</v>
      </c>
      <c r="D2" s="1" t="s">
        <v>343</v>
      </c>
    </row>
    <row r="3" spans="1: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V3" s="29" t="s">
        <v>163</v>
      </c>
    </row>
    <row r="4" spans="1:25" ht="21.75" customHeight="1">
      <c r="A4" s="405" t="s">
        <v>23</v>
      </c>
      <c r="B4" s="405"/>
      <c r="C4" s="405"/>
      <c r="D4" s="405"/>
      <c r="E4" s="406"/>
      <c r="F4" s="434" t="s">
        <v>273</v>
      </c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6"/>
      <c r="R4" s="434" t="s">
        <v>277</v>
      </c>
      <c r="S4" s="435"/>
      <c r="T4" s="436"/>
      <c r="U4" s="404" t="s">
        <v>22</v>
      </c>
      <c r="V4" s="405"/>
    </row>
    <row r="5" spans="1:25" s="10" customFormat="1" ht="15.75" customHeight="1">
      <c r="A5" s="423"/>
      <c r="B5" s="423"/>
      <c r="C5" s="423"/>
      <c r="D5" s="423"/>
      <c r="E5" s="424"/>
      <c r="F5" s="428" t="s">
        <v>95</v>
      </c>
      <c r="G5" s="429"/>
      <c r="H5" s="430"/>
      <c r="I5" s="428" t="s">
        <v>96</v>
      </c>
      <c r="J5" s="429"/>
      <c r="K5" s="430"/>
      <c r="L5" s="428" t="s">
        <v>97</v>
      </c>
      <c r="M5" s="429"/>
      <c r="N5" s="430"/>
      <c r="O5" s="428" t="s">
        <v>94</v>
      </c>
      <c r="P5" s="429"/>
      <c r="Q5" s="430"/>
      <c r="R5" s="428" t="s">
        <v>95</v>
      </c>
      <c r="S5" s="437"/>
      <c r="T5" s="438"/>
      <c r="U5" s="425"/>
      <c r="V5" s="423"/>
      <c r="W5" s="130"/>
      <c r="X5" s="130"/>
      <c r="Y5" s="130"/>
    </row>
    <row r="6" spans="1:25" s="10" customFormat="1" ht="18" customHeight="1">
      <c r="A6" s="423"/>
      <c r="B6" s="423"/>
      <c r="C6" s="423"/>
      <c r="D6" s="423"/>
      <c r="E6" s="424"/>
      <c r="F6" s="431" t="s">
        <v>90</v>
      </c>
      <c r="G6" s="432"/>
      <c r="H6" s="433"/>
      <c r="I6" s="431" t="s">
        <v>91</v>
      </c>
      <c r="J6" s="432"/>
      <c r="K6" s="433"/>
      <c r="L6" s="431" t="s">
        <v>92</v>
      </c>
      <c r="M6" s="432"/>
      <c r="N6" s="433"/>
      <c r="O6" s="431" t="s">
        <v>93</v>
      </c>
      <c r="P6" s="432"/>
      <c r="Q6" s="433"/>
      <c r="R6" s="431" t="s">
        <v>90</v>
      </c>
      <c r="S6" s="432"/>
      <c r="T6" s="433"/>
      <c r="U6" s="425"/>
      <c r="V6" s="423"/>
      <c r="W6" s="131"/>
      <c r="X6" s="131"/>
      <c r="Y6" s="131"/>
    </row>
    <row r="7" spans="1:25" s="10" customFormat="1" ht="18.75" customHeight="1">
      <c r="A7" s="423"/>
      <c r="B7" s="423"/>
      <c r="C7" s="423"/>
      <c r="D7" s="423"/>
      <c r="E7" s="424"/>
      <c r="F7" s="177" t="s">
        <v>1</v>
      </c>
      <c r="G7" s="178" t="s">
        <v>2</v>
      </c>
      <c r="H7" s="179" t="s">
        <v>3</v>
      </c>
      <c r="I7" s="177" t="s">
        <v>1</v>
      </c>
      <c r="J7" s="178" t="s">
        <v>2</v>
      </c>
      <c r="K7" s="179" t="s">
        <v>3</v>
      </c>
      <c r="L7" s="177" t="s">
        <v>1</v>
      </c>
      <c r="M7" s="178" t="s">
        <v>2</v>
      </c>
      <c r="N7" s="179" t="s">
        <v>3</v>
      </c>
      <c r="O7" s="177" t="s">
        <v>1</v>
      </c>
      <c r="P7" s="178" t="s">
        <v>2</v>
      </c>
      <c r="Q7" s="179" t="s">
        <v>3</v>
      </c>
      <c r="R7" s="177" t="s">
        <v>1</v>
      </c>
      <c r="S7" s="178" t="s">
        <v>2</v>
      </c>
      <c r="T7" s="179" t="s">
        <v>3</v>
      </c>
      <c r="U7" s="425"/>
      <c r="V7" s="423"/>
      <c r="W7" s="131"/>
      <c r="X7" s="131"/>
      <c r="Y7" s="131"/>
    </row>
    <row r="8" spans="1:25" s="10" customFormat="1" ht="18.75" customHeight="1">
      <c r="A8" s="411"/>
      <c r="B8" s="411"/>
      <c r="C8" s="411"/>
      <c r="D8" s="411"/>
      <c r="E8" s="412"/>
      <c r="F8" s="180" t="s">
        <v>4</v>
      </c>
      <c r="G8" s="181" t="s">
        <v>5</v>
      </c>
      <c r="H8" s="182" t="s">
        <v>6</v>
      </c>
      <c r="I8" s="180" t="s">
        <v>4</v>
      </c>
      <c r="J8" s="181" t="s">
        <v>5</v>
      </c>
      <c r="K8" s="182" t="s">
        <v>6</v>
      </c>
      <c r="L8" s="180" t="s">
        <v>4</v>
      </c>
      <c r="M8" s="181" t="s">
        <v>5</v>
      </c>
      <c r="N8" s="182" t="s">
        <v>6</v>
      </c>
      <c r="O8" s="180" t="s">
        <v>4</v>
      </c>
      <c r="P8" s="181" t="s">
        <v>5</v>
      </c>
      <c r="Q8" s="182" t="s">
        <v>6</v>
      </c>
      <c r="R8" s="180" t="s">
        <v>4</v>
      </c>
      <c r="S8" s="181" t="s">
        <v>5</v>
      </c>
      <c r="T8" s="182" t="s">
        <v>6</v>
      </c>
      <c r="U8" s="410"/>
      <c r="V8" s="411"/>
      <c r="W8" s="82"/>
      <c r="X8" s="82"/>
      <c r="Y8" s="82"/>
    </row>
    <row r="9" spans="1:25" s="19" customFormat="1" ht="25.5" customHeight="1">
      <c r="A9" s="422" t="s">
        <v>120</v>
      </c>
      <c r="B9" s="422"/>
      <c r="C9" s="422"/>
      <c r="D9" s="422"/>
      <c r="E9" s="439"/>
      <c r="F9" s="325">
        <f>F35/1000</f>
        <v>405.06622999999996</v>
      </c>
      <c r="G9" s="325">
        <f t="shared" ref="G9:K9" si="0">G35/1000</f>
        <v>224.15049999999999</v>
      </c>
      <c r="H9" s="325">
        <f t="shared" si="0"/>
        <v>180.91573</v>
      </c>
      <c r="I9" s="325">
        <f t="shared" si="0"/>
        <v>400.50468999999998</v>
      </c>
      <c r="J9" s="325">
        <f t="shared" si="0"/>
        <v>221.21588</v>
      </c>
      <c r="K9" s="325">
        <f t="shared" si="0"/>
        <v>179.28882000000002</v>
      </c>
      <c r="L9" s="325">
        <f t="shared" ref="L9:N9" si="1">L35/1000</f>
        <v>413.79113000000001</v>
      </c>
      <c r="M9" s="325">
        <f t="shared" si="1"/>
        <v>224.58938000000001</v>
      </c>
      <c r="N9" s="325">
        <f t="shared" si="1"/>
        <v>189.20175</v>
      </c>
      <c r="O9" s="325">
        <f t="shared" ref="O9:T9" si="2">O35/1000</f>
        <v>422.33810999999997</v>
      </c>
      <c r="P9" s="325">
        <f t="shared" si="2"/>
        <v>226.37446</v>
      </c>
      <c r="Q9" s="325">
        <f t="shared" si="2"/>
        <v>195.96365</v>
      </c>
      <c r="R9" s="325">
        <f t="shared" si="2"/>
        <v>411.30921000000001</v>
      </c>
      <c r="S9" s="325">
        <f t="shared" si="2"/>
        <v>228.6198</v>
      </c>
      <c r="T9" s="325">
        <f t="shared" si="2"/>
        <v>182.68941000000001</v>
      </c>
      <c r="U9" s="422" t="s">
        <v>4</v>
      </c>
      <c r="V9" s="422"/>
      <c r="W9" s="7"/>
      <c r="X9" s="7"/>
      <c r="Y9" s="8"/>
    </row>
    <row r="10" spans="1:25" s="28" customFormat="1" ht="20.25" customHeight="1"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V10" s="28" t="s">
        <v>247</v>
      </c>
    </row>
    <row r="11" spans="1:25" s="28" customFormat="1" ht="20.25" customHeight="1">
      <c r="A11" s="28" t="s">
        <v>239</v>
      </c>
      <c r="F11" s="277">
        <f>F37/1000</f>
        <v>10.141639999999999</v>
      </c>
      <c r="G11" s="277">
        <f t="shared" ref="G11:K11" si="3">G37/1000</f>
        <v>6.2493400000000001</v>
      </c>
      <c r="H11" s="277">
        <f t="shared" si="3"/>
        <v>3.8923000000000001</v>
      </c>
      <c r="I11" s="277">
        <f t="shared" si="3"/>
        <v>9.1037499999999998</v>
      </c>
      <c r="J11" s="277">
        <f t="shared" si="3"/>
        <v>6.6951700000000001</v>
      </c>
      <c r="K11" s="277">
        <f t="shared" si="3"/>
        <v>2.4085900000000002</v>
      </c>
      <c r="L11" s="277">
        <f t="shared" ref="L11:N11" si="4">L37/1000</f>
        <v>6.4639300000000004</v>
      </c>
      <c r="M11" s="277">
        <f t="shared" si="4"/>
        <v>4.93797</v>
      </c>
      <c r="N11" s="277">
        <f t="shared" si="4"/>
        <v>1.52596</v>
      </c>
      <c r="O11" s="277">
        <f t="shared" ref="O11:Q11" si="5">O37/1000</f>
        <v>6.2023000000000001</v>
      </c>
      <c r="P11" s="277">
        <f t="shared" si="5"/>
        <v>3.8891399999999998</v>
      </c>
      <c r="Q11" s="277">
        <f t="shared" si="5"/>
        <v>2.3131599999999999</v>
      </c>
      <c r="R11" s="277">
        <f t="shared" ref="R11:T11" si="6">R37/1000</f>
        <v>12.17984</v>
      </c>
      <c r="S11" s="277">
        <f t="shared" si="6"/>
        <v>8.6162299999999998</v>
      </c>
      <c r="T11" s="277">
        <f t="shared" si="6"/>
        <v>3.5636100000000002</v>
      </c>
      <c r="V11" s="28" t="s">
        <v>248</v>
      </c>
    </row>
    <row r="12" spans="1:25" s="28" customFormat="1" ht="20.25" customHeight="1">
      <c r="A12" s="28" t="s">
        <v>18</v>
      </c>
      <c r="F12" s="277">
        <f>F38/1000</f>
        <v>24.287490000000002</v>
      </c>
      <c r="G12" s="277">
        <f t="shared" ref="G12:K12" si="7">G38/1000</f>
        <v>9.6454799999999992</v>
      </c>
      <c r="H12" s="277">
        <f t="shared" si="7"/>
        <v>14.642010000000001</v>
      </c>
      <c r="I12" s="277">
        <f t="shared" si="7"/>
        <v>19.253689999999999</v>
      </c>
      <c r="J12" s="277">
        <f t="shared" si="7"/>
        <v>7.6782399999999997</v>
      </c>
      <c r="K12" s="277">
        <f t="shared" si="7"/>
        <v>11.57545</v>
      </c>
      <c r="L12" s="277">
        <f t="shared" ref="L12:N12" si="8">L38/1000</f>
        <v>16.867609999999999</v>
      </c>
      <c r="M12" s="277">
        <f t="shared" si="8"/>
        <v>4.3600900000000005</v>
      </c>
      <c r="N12" s="277">
        <f t="shared" si="8"/>
        <v>12.50751</v>
      </c>
      <c r="O12" s="277">
        <f t="shared" ref="O12:Q12" si="9">O38/1000</f>
        <v>20.762490000000003</v>
      </c>
      <c r="P12" s="277">
        <f t="shared" si="9"/>
        <v>7.2826300000000002</v>
      </c>
      <c r="Q12" s="277">
        <f t="shared" si="9"/>
        <v>13.47986</v>
      </c>
      <c r="R12" s="277">
        <f t="shared" ref="R12:T12" si="10">R38/1000</f>
        <v>22.432939999999999</v>
      </c>
      <c r="S12" s="277">
        <f t="shared" si="10"/>
        <v>8.0288400000000006</v>
      </c>
      <c r="T12" s="277">
        <f t="shared" si="10"/>
        <v>14.4041</v>
      </c>
      <c r="V12" s="28" t="s">
        <v>233</v>
      </c>
    </row>
    <row r="13" spans="1:25" s="28" customFormat="1" ht="20.25" customHeight="1">
      <c r="A13" s="28" t="s">
        <v>240</v>
      </c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V13" s="28" t="s">
        <v>249</v>
      </c>
    </row>
    <row r="14" spans="1:25" s="28" customFormat="1" ht="20.25" customHeight="1">
      <c r="B14" s="28" t="s">
        <v>241</v>
      </c>
      <c r="F14" s="277">
        <f>F40/1000</f>
        <v>9.1181099999999997</v>
      </c>
      <c r="G14" s="277">
        <f t="shared" ref="G14:K14" si="11">G40/1000</f>
        <v>5.3664700000000005</v>
      </c>
      <c r="H14" s="277">
        <f t="shared" si="11"/>
        <v>3.7516400000000001</v>
      </c>
      <c r="I14" s="277">
        <f t="shared" si="11"/>
        <v>8.6557399999999998</v>
      </c>
      <c r="J14" s="277">
        <f t="shared" si="11"/>
        <v>3.0673400000000002</v>
      </c>
      <c r="K14" s="277">
        <f t="shared" si="11"/>
        <v>5.5884</v>
      </c>
      <c r="L14" s="277">
        <f t="shared" ref="L14:N14" si="12">L40/1000</f>
        <v>8.9079599999999992</v>
      </c>
      <c r="M14" s="277">
        <f t="shared" si="12"/>
        <v>5.3631599999999997</v>
      </c>
      <c r="N14" s="277">
        <f t="shared" si="12"/>
        <v>3.5448000000000004</v>
      </c>
      <c r="O14" s="277">
        <f t="shared" ref="O14:Q14" si="13">O40/1000</f>
        <v>11.628860000000001</v>
      </c>
      <c r="P14" s="277">
        <f t="shared" si="13"/>
        <v>8.1857799999999994</v>
      </c>
      <c r="Q14" s="277">
        <f t="shared" si="13"/>
        <v>3.4430800000000001</v>
      </c>
      <c r="R14" s="277">
        <f t="shared" ref="R14:T14" si="14">R40/1000</f>
        <v>11.71095</v>
      </c>
      <c r="S14" s="277">
        <f t="shared" si="14"/>
        <v>7.6716699999999998</v>
      </c>
      <c r="T14" s="277">
        <f t="shared" si="14"/>
        <v>4.0392799999999998</v>
      </c>
      <c r="V14" s="28" t="s">
        <v>250</v>
      </c>
    </row>
    <row r="15" spans="1:25" s="28" customFormat="1" ht="20.25" customHeight="1">
      <c r="A15" s="28" t="s">
        <v>19</v>
      </c>
      <c r="F15" s="277">
        <f>F41/1000</f>
        <v>13.6235</v>
      </c>
      <c r="G15" s="277">
        <f t="shared" ref="G15:K15" si="15">G41/1000</f>
        <v>4.6777499999999996</v>
      </c>
      <c r="H15" s="277">
        <f t="shared" si="15"/>
        <v>8.9457500000000003</v>
      </c>
      <c r="I15" s="277">
        <f t="shared" si="15"/>
        <v>14.700479999999999</v>
      </c>
      <c r="J15" s="277">
        <f t="shared" si="15"/>
        <v>3.1511100000000001</v>
      </c>
      <c r="K15" s="277">
        <f t="shared" si="15"/>
        <v>11.549379999999999</v>
      </c>
      <c r="L15" s="277">
        <f t="shared" ref="L15:N15" si="16">L41/1000</f>
        <v>16.959900000000001</v>
      </c>
      <c r="M15" s="277">
        <f t="shared" si="16"/>
        <v>3.8548800000000001</v>
      </c>
      <c r="N15" s="277">
        <f t="shared" si="16"/>
        <v>13.10502</v>
      </c>
      <c r="O15" s="277">
        <f t="shared" ref="O15:Q15" si="17">O41/1000</f>
        <v>14.82147</v>
      </c>
      <c r="P15" s="277">
        <f t="shared" si="17"/>
        <v>3.2449699999999999</v>
      </c>
      <c r="Q15" s="277">
        <f t="shared" si="17"/>
        <v>11.576510000000001</v>
      </c>
      <c r="R15" s="277">
        <f t="shared" ref="R15:T15" si="18">R41/1000</f>
        <v>16.288920000000001</v>
      </c>
      <c r="S15" s="277">
        <f t="shared" si="18"/>
        <v>3.0496500000000002</v>
      </c>
      <c r="T15" s="277">
        <f t="shared" si="18"/>
        <v>13.239280000000001</v>
      </c>
      <c r="V15" s="28" t="s">
        <v>234</v>
      </c>
    </row>
    <row r="16" spans="1:25" s="28" customFormat="1" ht="20.25" customHeight="1">
      <c r="A16" s="28" t="s">
        <v>242</v>
      </c>
      <c r="F16" s="277">
        <f>F42/1000</f>
        <v>81.902320000000003</v>
      </c>
      <c r="G16" s="277">
        <f t="shared" ref="G16:K16" si="19">G42/1000</f>
        <v>31.66375</v>
      </c>
      <c r="H16" s="277">
        <f t="shared" si="19"/>
        <v>50.238570000000003</v>
      </c>
      <c r="I16" s="277">
        <f t="shared" si="19"/>
        <v>75.385869999999997</v>
      </c>
      <c r="J16" s="277">
        <f t="shared" si="19"/>
        <v>31.056650000000001</v>
      </c>
      <c r="K16" s="277">
        <f t="shared" si="19"/>
        <v>44.329230000000003</v>
      </c>
      <c r="L16" s="277">
        <f t="shared" ref="L16:N16" si="20">L42/1000</f>
        <v>78.301580000000001</v>
      </c>
      <c r="M16" s="277">
        <f t="shared" si="20"/>
        <v>29.683529999999998</v>
      </c>
      <c r="N16" s="277">
        <f t="shared" si="20"/>
        <v>48.618050000000004</v>
      </c>
      <c r="O16" s="277">
        <f t="shared" ref="O16:Q16" si="21">O42/1000</f>
        <v>78.297850000000011</v>
      </c>
      <c r="P16" s="277">
        <f t="shared" si="21"/>
        <v>27.583650000000002</v>
      </c>
      <c r="Q16" s="277">
        <f t="shared" si="21"/>
        <v>50.714199999999998</v>
      </c>
      <c r="R16" s="277">
        <f t="shared" ref="R16:T16" si="22">R42/1000</f>
        <v>82.934509999999989</v>
      </c>
      <c r="S16" s="277">
        <f t="shared" si="22"/>
        <v>33.597459999999998</v>
      </c>
      <c r="T16" s="277">
        <f t="shared" si="22"/>
        <v>49.337050000000005</v>
      </c>
      <c r="V16" s="28" t="s">
        <v>278</v>
      </c>
    </row>
    <row r="17" spans="1:25" s="28" customFormat="1" ht="20.25" customHeight="1"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V17" s="28" t="s">
        <v>251</v>
      </c>
    </row>
    <row r="18" spans="1:25" s="28" customFormat="1" ht="20.25" customHeight="1">
      <c r="A18" s="28" t="s">
        <v>243</v>
      </c>
      <c r="F18" s="277">
        <f>F44/1000</f>
        <v>102.87846</v>
      </c>
      <c r="G18" s="277">
        <f t="shared" ref="G18:K18" si="23">G44/1000</f>
        <v>59.650870000000005</v>
      </c>
      <c r="H18" s="277">
        <f t="shared" si="23"/>
        <v>43.227589999999999</v>
      </c>
      <c r="I18" s="277">
        <f t="shared" si="23"/>
        <v>118.59387</v>
      </c>
      <c r="J18" s="277">
        <f t="shared" si="23"/>
        <v>67.037509999999997</v>
      </c>
      <c r="K18" s="277">
        <f t="shared" si="23"/>
        <v>51.556359999999998</v>
      </c>
      <c r="L18" s="277">
        <f t="shared" ref="L18:N18" si="24">L44/1000</f>
        <v>172.77292</v>
      </c>
      <c r="M18" s="277">
        <f t="shared" si="24"/>
        <v>97.193850000000012</v>
      </c>
      <c r="N18" s="277">
        <f t="shared" si="24"/>
        <v>75.579070000000002</v>
      </c>
      <c r="O18" s="277">
        <f t="shared" ref="O18:Q18" si="25">O44/1000</f>
        <v>153.81148000000002</v>
      </c>
      <c r="P18" s="277">
        <f t="shared" si="25"/>
        <v>88.050929999999994</v>
      </c>
      <c r="Q18" s="277">
        <f t="shared" si="25"/>
        <v>65.760550000000009</v>
      </c>
      <c r="R18" s="277">
        <f t="shared" ref="R18:T18" si="26">R44/1000</f>
        <v>129.18616</v>
      </c>
      <c r="S18" s="277">
        <f t="shared" si="26"/>
        <v>76.632530000000003</v>
      </c>
      <c r="T18" s="277">
        <f t="shared" si="26"/>
        <v>52.553640000000001</v>
      </c>
      <c r="V18" s="28" t="s">
        <v>252</v>
      </c>
    </row>
    <row r="19" spans="1:25" s="28" customFormat="1" ht="20.25" customHeight="1">
      <c r="A19" s="28" t="s">
        <v>244</v>
      </c>
      <c r="F19" s="277">
        <f>F45/1000</f>
        <v>75.667929999999998</v>
      </c>
      <c r="G19" s="277">
        <f t="shared" ref="G19:N19" si="27">G45/1000</f>
        <v>54.59375</v>
      </c>
      <c r="H19" s="277">
        <f t="shared" si="27"/>
        <v>21.074180000000002</v>
      </c>
      <c r="I19" s="277">
        <f t="shared" si="27"/>
        <v>71.776690000000002</v>
      </c>
      <c r="J19" s="277">
        <f t="shared" si="27"/>
        <v>52.733339999999998</v>
      </c>
      <c r="K19" s="277">
        <f t="shared" si="27"/>
        <v>19.04336</v>
      </c>
      <c r="L19" s="277">
        <f t="shared" si="27"/>
        <v>54.583359999999999</v>
      </c>
      <c r="M19" s="277">
        <f t="shared" si="27"/>
        <v>37.678280000000001</v>
      </c>
      <c r="N19" s="277">
        <f t="shared" si="27"/>
        <v>16.905080000000002</v>
      </c>
      <c r="O19" s="277">
        <f t="shared" ref="O19:Q19" si="28">O45/1000</f>
        <v>64.276949999999999</v>
      </c>
      <c r="P19" s="277">
        <f t="shared" si="28"/>
        <v>43.411639999999998</v>
      </c>
      <c r="Q19" s="277">
        <f t="shared" si="28"/>
        <v>20.865310000000001</v>
      </c>
      <c r="R19" s="277">
        <f t="shared" ref="R19:T19" si="29">R45/1000</f>
        <v>66.315919999999991</v>
      </c>
      <c r="S19" s="277">
        <f t="shared" si="29"/>
        <v>47.129249999999999</v>
      </c>
      <c r="T19" s="277">
        <f t="shared" si="29"/>
        <v>19.18666</v>
      </c>
      <c r="V19" s="28" t="s">
        <v>253</v>
      </c>
    </row>
    <row r="20" spans="1:25" s="28" customFormat="1" ht="20.25" customHeight="1">
      <c r="A20" s="28" t="s">
        <v>245</v>
      </c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V20" s="28" t="s">
        <v>254</v>
      </c>
    </row>
    <row r="21" spans="1:25" s="28" customFormat="1" ht="20.25" customHeight="1">
      <c r="B21" s="28" t="s">
        <v>20</v>
      </c>
      <c r="F21" s="277">
        <f>F47/1000</f>
        <v>27.536930000000002</v>
      </c>
      <c r="G21" s="277">
        <f t="shared" ref="G21:N21" si="30">G47/1000</f>
        <v>20.394179999999999</v>
      </c>
      <c r="H21" s="277">
        <f t="shared" si="30"/>
        <v>7.1427500000000004</v>
      </c>
      <c r="I21" s="277">
        <f t="shared" si="30"/>
        <v>29.609119999999997</v>
      </c>
      <c r="J21" s="277">
        <f t="shared" si="30"/>
        <v>22.009169999999997</v>
      </c>
      <c r="K21" s="277">
        <f t="shared" si="30"/>
        <v>7.5999600000000003</v>
      </c>
      <c r="L21" s="277">
        <f t="shared" si="30"/>
        <v>24.614240000000002</v>
      </c>
      <c r="M21" s="277">
        <f t="shared" si="30"/>
        <v>19.429950000000002</v>
      </c>
      <c r="N21" s="277">
        <f t="shared" si="30"/>
        <v>5.1842799999999993</v>
      </c>
      <c r="O21" s="277">
        <f t="shared" ref="O21:Q21" si="31">O47/1000</f>
        <v>23.829879999999999</v>
      </c>
      <c r="P21" s="277">
        <f t="shared" si="31"/>
        <v>17.494479999999999</v>
      </c>
      <c r="Q21" s="277">
        <f t="shared" si="31"/>
        <v>6.3353999999999999</v>
      </c>
      <c r="R21" s="277">
        <f t="shared" ref="R21:T21" si="32">R47/1000</f>
        <v>20.6633</v>
      </c>
      <c r="S21" s="277">
        <f t="shared" si="32"/>
        <v>17.350930000000002</v>
      </c>
      <c r="T21" s="277">
        <f t="shared" si="32"/>
        <v>3.31236</v>
      </c>
      <c r="V21" s="28" t="s">
        <v>255</v>
      </c>
    </row>
    <row r="22" spans="1:25" s="28" customFormat="1" ht="20.25" customHeight="1">
      <c r="A22" s="28" t="s">
        <v>246</v>
      </c>
      <c r="F22" s="277">
        <f>F48/1000</f>
        <v>59.909849999999999</v>
      </c>
      <c r="G22" s="277">
        <f t="shared" ref="G22:N22" si="33">G48/1000</f>
        <v>31.908909999999999</v>
      </c>
      <c r="H22" s="277">
        <f t="shared" si="33"/>
        <v>20.727</v>
      </c>
      <c r="I22" s="277">
        <f t="shared" si="33"/>
        <v>53.425470000000004</v>
      </c>
      <c r="J22" s="277">
        <f t="shared" si="33"/>
        <v>27.787369999999999</v>
      </c>
      <c r="K22" s="277">
        <f t="shared" si="33"/>
        <v>25.638099999999998</v>
      </c>
      <c r="L22" s="277">
        <f t="shared" si="33"/>
        <v>34.31964</v>
      </c>
      <c r="M22" s="277">
        <f t="shared" si="33"/>
        <v>22.08766</v>
      </c>
      <c r="N22" s="277">
        <f t="shared" si="33"/>
        <v>12.23199</v>
      </c>
      <c r="O22" s="277">
        <f t="shared" ref="O22:Q22" si="34">O48/1000</f>
        <v>48.70684</v>
      </c>
      <c r="P22" s="277">
        <f t="shared" si="34"/>
        <v>27.231240000000003</v>
      </c>
      <c r="Q22" s="277">
        <f t="shared" si="34"/>
        <v>21.4756</v>
      </c>
      <c r="R22" s="277">
        <f t="shared" ref="R22:T22" si="35">R48/1000</f>
        <v>49.596669999999996</v>
      </c>
      <c r="S22" s="277">
        <f t="shared" si="35"/>
        <v>26.543240000000001</v>
      </c>
      <c r="T22" s="277">
        <f t="shared" si="35"/>
        <v>23.053429999999999</v>
      </c>
      <c r="V22" s="28" t="s">
        <v>256</v>
      </c>
    </row>
    <row r="23" spans="1:25" s="28" customFormat="1" ht="20.25" customHeight="1">
      <c r="A23" s="28" t="s">
        <v>21</v>
      </c>
      <c r="F23" s="326" t="s">
        <v>337</v>
      </c>
      <c r="G23" s="326" t="s">
        <v>337</v>
      </c>
      <c r="H23" s="326" t="s">
        <v>337</v>
      </c>
      <c r="I23" s="326" t="s">
        <v>337</v>
      </c>
      <c r="J23" s="326" t="s">
        <v>337</v>
      </c>
      <c r="K23" s="326" t="s">
        <v>337</v>
      </c>
      <c r="L23" s="326" t="s">
        <v>337</v>
      </c>
      <c r="M23" s="326" t="s">
        <v>337</v>
      </c>
      <c r="N23" s="326" t="s">
        <v>337</v>
      </c>
      <c r="O23" s="326" t="s">
        <v>337</v>
      </c>
      <c r="P23" s="326" t="s">
        <v>337</v>
      </c>
      <c r="Q23" s="326" t="s">
        <v>337</v>
      </c>
      <c r="R23" s="326" t="s">
        <v>337</v>
      </c>
      <c r="S23" s="326" t="s">
        <v>337</v>
      </c>
      <c r="T23" s="326" t="s">
        <v>337</v>
      </c>
      <c r="V23" s="28" t="s">
        <v>257</v>
      </c>
    </row>
    <row r="24" spans="1:25" s="10" customFormat="1" ht="3" customHeight="1">
      <c r="A24" s="23"/>
      <c r="B24" s="23"/>
      <c r="C24" s="23"/>
      <c r="D24" s="23"/>
      <c r="E24" s="23"/>
      <c r="F24" s="26"/>
      <c r="G24" s="24"/>
      <c r="H24" s="25"/>
      <c r="I24" s="25"/>
      <c r="J24" s="24"/>
      <c r="K24" s="23"/>
      <c r="L24" s="24"/>
      <c r="M24" s="26"/>
      <c r="N24" s="26"/>
      <c r="O24" s="24"/>
      <c r="P24" s="24"/>
      <c r="Q24" s="24"/>
      <c r="R24" s="24"/>
      <c r="S24" s="24"/>
      <c r="T24" s="25"/>
      <c r="U24" s="23"/>
      <c r="V24" s="23"/>
      <c r="W24" s="9"/>
      <c r="X24" s="9"/>
      <c r="Y24" s="9"/>
    </row>
    <row r="25" spans="1:25" s="10" customFormat="1" ht="3" customHeight="1">
      <c r="W25" s="9"/>
      <c r="X25" s="9"/>
      <c r="Y25" s="9"/>
    </row>
    <row r="26" spans="1:25" s="28" customFormat="1" ht="18.75">
      <c r="C26" s="29" t="s">
        <v>79</v>
      </c>
      <c r="D26" s="103" t="s">
        <v>344</v>
      </c>
    </row>
    <row r="27" spans="1:25" s="28" customFormat="1" ht="18.75">
      <c r="C27" s="29" t="s">
        <v>80</v>
      </c>
      <c r="D27" s="103" t="s">
        <v>345</v>
      </c>
    </row>
    <row r="30" spans="1:25" ht="21.75" customHeight="1">
      <c r="A30" s="405" t="s">
        <v>23</v>
      </c>
      <c r="B30" s="405"/>
      <c r="C30" s="405"/>
      <c r="D30" s="405"/>
      <c r="E30" s="406"/>
      <c r="F30" s="395">
        <v>2559</v>
      </c>
      <c r="G30" s="396"/>
      <c r="H30" s="396"/>
      <c r="I30" s="396"/>
      <c r="J30" s="396"/>
      <c r="K30" s="396"/>
      <c r="L30" s="396"/>
      <c r="M30" s="396"/>
      <c r="N30" s="396"/>
      <c r="O30" s="396"/>
      <c r="P30" s="396"/>
      <c r="Q30" s="397"/>
      <c r="R30" s="395">
        <v>2560</v>
      </c>
      <c r="S30" s="396"/>
      <c r="T30" s="397"/>
      <c r="U30" s="404" t="s">
        <v>22</v>
      </c>
      <c r="V30" s="405"/>
    </row>
    <row r="31" spans="1:25" s="10" customFormat="1" ht="15.75" customHeight="1">
      <c r="A31" s="423"/>
      <c r="B31" s="423"/>
      <c r="C31" s="423"/>
      <c r="D31" s="423"/>
      <c r="E31" s="424"/>
      <c r="F31" s="404" t="s">
        <v>95</v>
      </c>
      <c r="G31" s="405"/>
      <c r="H31" s="406"/>
      <c r="I31" s="404" t="s">
        <v>96</v>
      </c>
      <c r="J31" s="405"/>
      <c r="K31" s="406"/>
      <c r="L31" s="404" t="s">
        <v>97</v>
      </c>
      <c r="M31" s="405"/>
      <c r="N31" s="406"/>
      <c r="O31" s="404" t="s">
        <v>94</v>
      </c>
      <c r="P31" s="405"/>
      <c r="Q31" s="406"/>
      <c r="R31" s="404" t="s">
        <v>95</v>
      </c>
      <c r="S31" s="426"/>
      <c r="T31" s="427"/>
      <c r="U31" s="425"/>
      <c r="V31" s="423"/>
      <c r="W31" s="130"/>
      <c r="X31" s="130"/>
      <c r="Y31" s="130"/>
    </row>
    <row r="32" spans="1:25" s="10" customFormat="1" ht="18" customHeight="1">
      <c r="A32" s="423"/>
      <c r="B32" s="423"/>
      <c r="C32" s="423"/>
      <c r="D32" s="423"/>
      <c r="E32" s="424"/>
      <c r="F32" s="410" t="s">
        <v>90</v>
      </c>
      <c r="G32" s="411"/>
      <c r="H32" s="412"/>
      <c r="I32" s="410" t="s">
        <v>91</v>
      </c>
      <c r="J32" s="411"/>
      <c r="K32" s="412"/>
      <c r="L32" s="410" t="s">
        <v>92</v>
      </c>
      <c r="M32" s="411"/>
      <c r="N32" s="412"/>
      <c r="O32" s="410" t="s">
        <v>93</v>
      </c>
      <c r="P32" s="411"/>
      <c r="Q32" s="412"/>
      <c r="R32" s="410" t="s">
        <v>90</v>
      </c>
      <c r="S32" s="411"/>
      <c r="T32" s="412"/>
      <c r="U32" s="425"/>
      <c r="V32" s="423"/>
      <c r="W32" s="211"/>
      <c r="X32" s="211"/>
      <c r="Y32" s="211"/>
    </row>
    <row r="33" spans="1:25" s="10" customFormat="1" ht="18.75" customHeight="1">
      <c r="A33" s="423"/>
      <c r="B33" s="423"/>
      <c r="C33" s="423"/>
      <c r="D33" s="423"/>
      <c r="E33" s="424"/>
      <c r="F33" s="214" t="s">
        <v>1</v>
      </c>
      <c r="G33" s="91" t="s">
        <v>2</v>
      </c>
      <c r="H33" s="203" t="s">
        <v>3</v>
      </c>
      <c r="I33" s="214" t="s">
        <v>1</v>
      </c>
      <c r="J33" s="91" t="s">
        <v>2</v>
      </c>
      <c r="K33" s="203" t="s">
        <v>3</v>
      </c>
      <c r="L33" s="214" t="s">
        <v>1</v>
      </c>
      <c r="M33" s="91" t="s">
        <v>2</v>
      </c>
      <c r="N33" s="203" t="s">
        <v>3</v>
      </c>
      <c r="O33" s="214" t="s">
        <v>1</v>
      </c>
      <c r="P33" s="91" t="s">
        <v>2</v>
      </c>
      <c r="Q33" s="203" t="s">
        <v>3</v>
      </c>
      <c r="R33" s="214" t="s">
        <v>1</v>
      </c>
      <c r="S33" s="91" t="s">
        <v>2</v>
      </c>
      <c r="T33" s="203" t="s">
        <v>3</v>
      </c>
      <c r="U33" s="425"/>
      <c r="V33" s="423"/>
      <c r="W33" s="211"/>
      <c r="X33" s="211"/>
      <c r="Y33" s="211"/>
    </row>
    <row r="34" spans="1:25" s="10" customFormat="1" ht="18.75" customHeight="1">
      <c r="A34" s="411"/>
      <c r="B34" s="411"/>
      <c r="C34" s="411"/>
      <c r="D34" s="411"/>
      <c r="E34" s="412"/>
      <c r="F34" s="204" t="s">
        <v>4</v>
      </c>
      <c r="G34" s="95" t="s">
        <v>5</v>
      </c>
      <c r="H34" s="206" t="s">
        <v>6</v>
      </c>
      <c r="I34" s="204" t="s">
        <v>4</v>
      </c>
      <c r="J34" s="95" t="s">
        <v>5</v>
      </c>
      <c r="K34" s="206" t="s">
        <v>6</v>
      </c>
      <c r="L34" s="204" t="s">
        <v>4</v>
      </c>
      <c r="M34" s="95" t="s">
        <v>5</v>
      </c>
      <c r="N34" s="206" t="s">
        <v>6</v>
      </c>
      <c r="O34" s="204" t="s">
        <v>4</v>
      </c>
      <c r="P34" s="95" t="s">
        <v>5</v>
      </c>
      <c r="Q34" s="206" t="s">
        <v>6</v>
      </c>
      <c r="R34" s="204" t="s">
        <v>4</v>
      </c>
      <c r="S34" s="95" t="s">
        <v>5</v>
      </c>
      <c r="T34" s="206" t="s">
        <v>6</v>
      </c>
      <c r="U34" s="410"/>
      <c r="V34" s="411"/>
      <c r="W34" s="82"/>
      <c r="X34" s="82"/>
      <c r="Y34" s="82"/>
    </row>
    <row r="35" spans="1:25" s="19" customFormat="1" ht="25.5" customHeight="1">
      <c r="A35" s="422" t="s">
        <v>120</v>
      </c>
      <c r="B35" s="422"/>
      <c r="C35" s="422"/>
      <c r="D35" s="422"/>
      <c r="E35" s="422"/>
      <c r="F35" s="319">
        <v>405066.23</v>
      </c>
      <c r="G35" s="319">
        <v>224150.5</v>
      </c>
      <c r="H35" s="319">
        <v>180915.73</v>
      </c>
      <c r="I35" s="319">
        <v>400504.69</v>
      </c>
      <c r="J35" s="319">
        <v>221215.88</v>
      </c>
      <c r="K35" s="319">
        <v>179288.82</v>
      </c>
      <c r="L35" s="319">
        <v>413791.13</v>
      </c>
      <c r="M35" s="319">
        <v>224589.38</v>
      </c>
      <c r="N35" s="319">
        <v>189201.75</v>
      </c>
      <c r="O35" s="319">
        <v>422338.11</v>
      </c>
      <c r="P35" s="319">
        <v>226374.46</v>
      </c>
      <c r="Q35" s="319">
        <v>195963.65</v>
      </c>
      <c r="R35" s="319">
        <v>411309.21</v>
      </c>
      <c r="S35" s="319">
        <v>228619.8</v>
      </c>
      <c r="T35" s="319">
        <v>182689.41</v>
      </c>
      <c r="U35" s="422" t="s">
        <v>4</v>
      </c>
      <c r="V35" s="422"/>
      <c r="W35" s="7"/>
      <c r="X35" s="7"/>
      <c r="Y35" s="8"/>
    </row>
    <row r="36" spans="1:25" s="28" customFormat="1" ht="20.25" customHeight="1">
      <c r="A36" s="28" t="s">
        <v>239</v>
      </c>
      <c r="F36" s="102"/>
      <c r="G36" s="102"/>
      <c r="H36" s="102"/>
      <c r="I36" s="320"/>
      <c r="J36" s="320"/>
      <c r="K36" s="320"/>
      <c r="L36" s="320"/>
      <c r="M36" s="320"/>
      <c r="N36" s="320"/>
      <c r="O36" s="320"/>
      <c r="P36" s="320"/>
      <c r="Q36" s="320"/>
      <c r="R36" s="102"/>
      <c r="S36" s="102"/>
      <c r="T36" s="102"/>
      <c r="V36" s="28" t="s">
        <v>247</v>
      </c>
    </row>
    <row r="37" spans="1:25" s="28" customFormat="1" ht="20.25" customHeight="1">
      <c r="F37" s="321">
        <v>10141.64</v>
      </c>
      <c r="G37" s="321">
        <v>6249.34</v>
      </c>
      <c r="H37" s="321">
        <v>3892.3</v>
      </c>
      <c r="I37" s="321">
        <v>9103.75</v>
      </c>
      <c r="J37" s="321">
        <v>6695.17</v>
      </c>
      <c r="K37" s="321">
        <v>2408.59</v>
      </c>
      <c r="L37" s="321">
        <v>6463.93</v>
      </c>
      <c r="M37" s="321">
        <v>4937.97</v>
      </c>
      <c r="N37" s="321">
        <v>1525.96</v>
      </c>
      <c r="O37" s="321">
        <v>6202.3</v>
      </c>
      <c r="P37" s="321">
        <v>3889.14</v>
      </c>
      <c r="Q37" s="321">
        <v>2313.16</v>
      </c>
      <c r="R37" s="321">
        <v>12179.84</v>
      </c>
      <c r="S37" s="321">
        <v>8616.23</v>
      </c>
      <c r="T37" s="321">
        <v>3563.61</v>
      </c>
      <c r="V37" s="28" t="s">
        <v>248</v>
      </c>
    </row>
    <row r="38" spans="1:25" s="28" customFormat="1" ht="20.25" customHeight="1">
      <c r="A38" s="28" t="s">
        <v>18</v>
      </c>
      <c r="F38" s="321">
        <v>24287.49</v>
      </c>
      <c r="G38" s="321">
        <v>9645.48</v>
      </c>
      <c r="H38" s="321">
        <v>14642.01</v>
      </c>
      <c r="I38" s="321">
        <v>19253.689999999999</v>
      </c>
      <c r="J38" s="321">
        <v>7678.24</v>
      </c>
      <c r="K38" s="321">
        <v>11575.45</v>
      </c>
      <c r="L38" s="321">
        <v>16867.61</v>
      </c>
      <c r="M38" s="321">
        <v>4360.09</v>
      </c>
      <c r="N38" s="321">
        <v>12507.51</v>
      </c>
      <c r="O38" s="321">
        <v>20762.490000000002</v>
      </c>
      <c r="P38" s="321">
        <v>7282.63</v>
      </c>
      <c r="Q38" s="321">
        <v>13479.86</v>
      </c>
      <c r="R38" s="321">
        <v>22432.94</v>
      </c>
      <c r="S38" s="321">
        <v>8028.84</v>
      </c>
      <c r="T38" s="321">
        <v>14404.1</v>
      </c>
      <c r="V38" s="28" t="s">
        <v>233</v>
      </c>
    </row>
    <row r="39" spans="1:25" s="28" customFormat="1" ht="20.25" customHeight="1">
      <c r="A39" s="28" t="s">
        <v>240</v>
      </c>
      <c r="F39" s="320"/>
      <c r="G39" s="322"/>
      <c r="H39" s="320"/>
      <c r="I39" s="320"/>
      <c r="J39" s="322"/>
      <c r="K39" s="320"/>
      <c r="L39" s="320"/>
      <c r="M39" s="322"/>
      <c r="N39" s="320"/>
      <c r="O39" s="320"/>
      <c r="P39" s="322"/>
      <c r="Q39" s="320"/>
      <c r="R39" s="102"/>
      <c r="S39" s="102"/>
      <c r="T39" s="102"/>
      <c r="V39" s="28" t="s">
        <v>249</v>
      </c>
    </row>
    <row r="40" spans="1:25" s="28" customFormat="1" ht="20.25" customHeight="1">
      <c r="B40" s="28" t="s">
        <v>241</v>
      </c>
      <c r="F40" s="321">
        <v>9118.11</v>
      </c>
      <c r="G40" s="321">
        <v>5366.47</v>
      </c>
      <c r="H40" s="321">
        <v>3751.64</v>
      </c>
      <c r="I40" s="321">
        <v>8655.74</v>
      </c>
      <c r="J40" s="321">
        <v>3067.34</v>
      </c>
      <c r="K40" s="321">
        <v>5588.4</v>
      </c>
      <c r="L40" s="321">
        <v>8907.9599999999991</v>
      </c>
      <c r="M40" s="321">
        <v>5363.16</v>
      </c>
      <c r="N40" s="321">
        <v>3544.8</v>
      </c>
      <c r="O40" s="321">
        <v>11628.86</v>
      </c>
      <c r="P40" s="321">
        <v>8185.78</v>
      </c>
      <c r="Q40" s="321">
        <v>3443.08</v>
      </c>
      <c r="R40" s="321">
        <v>11710.95</v>
      </c>
      <c r="S40" s="321">
        <v>7671.67</v>
      </c>
      <c r="T40" s="321">
        <v>4039.28</v>
      </c>
      <c r="V40" s="28" t="s">
        <v>250</v>
      </c>
    </row>
    <row r="41" spans="1:25" s="28" customFormat="1" ht="20.25" customHeight="1">
      <c r="A41" s="28" t="s">
        <v>19</v>
      </c>
      <c r="F41" s="321">
        <v>13623.5</v>
      </c>
      <c r="G41" s="321">
        <v>4677.75</v>
      </c>
      <c r="H41" s="321">
        <v>8945.75</v>
      </c>
      <c r="I41" s="321">
        <v>14700.48</v>
      </c>
      <c r="J41" s="321">
        <v>3151.11</v>
      </c>
      <c r="K41" s="321">
        <v>11549.38</v>
      </c>
      <c r="L41" s="321">
        <v>16959.900000000001</v>
      </c>
      <c r="M41" s="321">
        <v>3854.88</v>
      </c>
      <c r="N41" s="321">
        <v>13105.02</v>
      </c>
      <c r="O41" s="321">
        <v>14821.47</v>
      </c>
      <c r="P41" s="321">
        <v>3244.97</v>
      </c>
      <c r="Q41" s="321">
        <v>11576.51</v>
      </c>
      <c r="R41" s="321">
        <v>16288.92</v>
      </c>
      <c r="S41" s="321">
        <v>3049.65</v>
      </c>
      <c r="T41" s="321">
        <v>13239.28</v>
      </c>
      <c r="V41" s="28" t="s">
        <v>234</v>
      </c>
    </row>
    <row r="42" spans="1:25" s="28" customFormat="1" ht="20.25" customHeight="1">
      <c r="A42" s="28" t="s">
        <v>242</v>
      </c>
      <c r="F42" s="321">
        <v>81902.320000000007</v>
      </c>
      <c r="G42" s="321">
        <v>31663.75</v>
      </c>
      <c r="H42" s="321">
        <v>50238.57</v>
      </c>
      <c r="I42" s="321">
        <v>75385.87</v>
      </c>
      <c r="J42" s="321">
        <v>31056.65</v>
      </c>
      <c r="K42" s="321">
        <v>44329.23</v>
      </c>
      <c r="L42" s="321">
        <v>78301.58</v>
      </c>
      <c r="M42" s="321">
        <v>29683.53</v>
      </c>
      <c r="N42" s="321">
        <v>48618.05</v>
      </c>
      <c r="O42" s="321">
        <v>78297.850000000006</v>
      </c>
      <c r="P42" s="321">
        <v>27583.65</v>
      </c>
      <c r="Q42" s="321">
        <v>50714.2</v>
      </c>
      <c r="R42" s="321">
        <v>82934.509999999995</v>
      </c>
      <c r="S42" s="321">
        <v>33597.46</v>
      </c>
      <c r="T42" s="321">
        <v>49337.05</v>
      </c>
      <c r="V42" s="28" t="s">
        <v>336</v>
      </c>
    </row>
    <row r="43" spans="1:25" s="28" customFormat="1" ht="20.25" customHeight="1">
      <c r="A43" s="28" t="s">
        <v>243</v>
      </c>
      <c r="F43" s="320"/>
      <c r="G43" s="320"/>
      <c r="H43" s="320"/>
      <c r="I43" s="320"/>
      <c r="J43" s="320"/>
      <c r="K43" s="320"/>
      <c r="L43" s="320"/>
      <c r="M43" s="320"/>
      <c r="N43" s="320"/>
      <c r="O43" s="320"/>
      <c r="P43" s="320"/>
      <c r="Q43" s="320"/>
      <c r="R43" s="102"/>
      <c r="S43" s="102"/>
      <c r="T43" s="102"/>
      <c r="V43" s="28" t="s">
        <v>251</v>
      </c>
    </row>
    <row r="44" spans="1:25" s="28" customFormat="1" ht="20.25" customHeight="1">
      <c r="F44" s="321">
        <v>102878.46</v>
      </c>
      <c r="G44" s="321">
        <v>59650.87</v>
      </c>
      <c r="H44" s="321">
        <v>43227.59</v>
      </c>
      <c r="I44" s="321">
        <v>118593.87</v>
      </c>
      <c r="J44" s="321">
        <v>67037.509999999995</v>
      </c>
      <c r="K44" s="321">
        <v>51556.36</v>
      </c>
      <c r="L44" s="321">
        <v>172772.92</v>
      </c>
      <c r="M44" s="321">
        <v>97193.85</v>
      </c>
      <c r="N44" s="321">
        <v>75579.070000000007</v>
      </c>
      <c r="O44" s="321">
        <v>153811.48000000001</v>
      </c>
      <c r="P44" s="321">
        <v>88050.93</v>
      </c>
      <c r="Q44" s="321">
        <v>65760.55</v>
      </c>
      <c r="R44" s="321">
        <v>129186.16</v>
      </c>
      <c r="S44" s="321">
        <v>76632.53</v>
      </c>
      <c r="T44" s="321">
        <v>52553.64</v>
      </c>
      <c r="V44" s="28" t="s">
        <v>252</v>
      </c>
    </row>
    <row r="45" spans="1:25" s="28" customFormat="1" ht="20.25" customHeight="1">
      <c r="A45" s="28" t="s">
        <v>244</v>
      </c>
      <c r="F45" s="321">
        <v>75667.929999999993</v>
      </c>
      <c r="G45" s="321">
        <v>54593.75</v>
      </c>
      <c r="H45" s="321">
        <v>21074.18</v>
      </c>
      <c r="I45" s="321">
        <v>71776.69</v>
      </c>
      <c r="J45" s="321">
        <v>52733.34</v>
      </c>
      <c r="K45" s="321">
        <v>19043.36</v>
      </c>
      <c r="L45" s="102">
        <v>54583.360000000001</v>
      </c>
      <c r="M45" s="102">
        <v>37678.28</v>
      </c>
      <c r="N45" s="102">
        <v>16905.080000000002</v>
      </c>
      <c r="O45" s="321">
        <v>64276.95</v>
      </c>
      <c r="P45" s="321">
        <v>43411.64</v>
      </c>
      <c r="Q45" s="321">
        <v>20865.310000000001</v>
      </c>
      <c r="R45" s="321">
        <v>66315.92</v>
      </c>
      <c r="S45" s="321">
        <v>47129.25</v>
      </c>
      <c r="T45" s="321">
        <v>19186.66</v>
      </c>
      <c r="V45" s="28" t="s">
        <v>253</v>
      </c>
    </row>
    <row r="46" spans="1:25" s="28" customFormat="1" ht="20.25" customHeight="1">
      <c r="A46" s="28" t="s">
        <v>245</v>
      </c>
      <c r="F46" s="102"/>
      <c r="G46" s="102"/>
      <c r="H46" s="102"/>
      <c r="I46" s="320"/>
      <c r="J46" s="320"/>
      <c r="K46" s="320"/>
      <c r="L46" s="321"/>
      <c r="M46" s="321"/>
      <c r="N46" s="321"/>
      <c r="O46" s="320"/>
      <c r="P46" s="320"/>
      <c r="Q46" s="320"/>
      <c r="R46" s="102"/>
      <c r="S46" s="102"/>
      <c r="T46" s="102"/>
      <c r="V46" s="28" t="s">
        <v>254</v>
      </c>
    </row>
    <row r="47" spans="1:25" s="28" customFormat="1" ht="20.25" customHeight="1">
      <c r="B47" s="28" t="s">
        <v>20</v>
      </c>
      <c r="F47" s="321">
        <v>27536.93</v>
      </c>
      <c r="G47" s="321">
        <v>20394.18</v>
      </c>
      <c r="H47" s="321">
        <v>7142.75</v>
      </c>
      <c r="I47" s="321">
        <v>29609.119999999999</v>
      </c>
      <c r="J47" s="321">
        <v>22009.17</v>
      </c>
      <c r="K47" s="321">
        <v>7599.96</v>
      </c>
      <c r="L47" s="321">
        <v>24614.240000000002</v>
      </c>
      <c r="M47" s="321">
        <v>19429.95</v>
      </c>
      <c r="N47" s="321">
        <v>5184.28</v>
      </c>
      <c r="O47" s="321">
        <v>23829.88</v>
      </c>
      <c r="P47" s="321">
        <v>17494.48</v>
      </c>
      <c r="Q47" s="321">
        <v>6335.4</v>
      </c>
      <c r="R47" s="321">
        <v>20663.3</v>
      </c>
      <c r="S47" s="321">
        <v>17350.93</v>
      </c>
      <c r="T47" s="321">
        <v>3312.36</v>
      </c>
      <c r="V47" s="28" t="s">
        <v>255</v>
      </c>
    </row>
    <row r="48" spans="1:25" s="28" customFormat="1" ht="20.25" customHeight="1">
      <c r="A48" s="28" t="s">
        <v>246</v>
      </c>
      <c r="F48" s="321">
        <v>59909.85</v>
      </c>
      <c r="G48" s="321">
        <v>31908.91</v>
      </c>
      <c r="H48" s="321">
        <v>20727</v>
      </c>
      <c r="I48" s="321">
        <v>53425.47</v>
      </c>
      <c r="J48" s="321">
        <v>27787.37</v>
      </c>
      <c r="K48" s="321">
        <v>25638.1</v>
      </c>
      <c r="L48" s="21">
        <v>34319.64</v>
      </c>
      <c r="M48" s="21">
        <v>22087.66</v>
      </c>
      <c r="N48" s="21">
        <v>12231.99</v>
      </c>
      <c r="O48" s="321">
        <v>48706.84</v>
      </c>
      <c r="P48" s="321">
        <v>27231.24</v>
      </c>
      <c r="Q48" s="321">
        <v>21475.599999999999</v>
      </c>
      <c r="R48" s="321">
        <v>49596.67</v>
      </c>
      <c r="S48" s="321">
        <v>26543.24</v>
      </c>
      <c r="T48" s="321">
        <v>23053.43</v>
      </c>
      <c r="V48" s="28" t="s">
        <v>256</v>
      </c>
    </row>
    <row r="49" spans="1:25" s="28" customFormat="1" ht="20.25" customHeight="1">
      <c r="A49" s="28" t="s">
        <v>21</v>
      </c>
      <c r="F49" s="321" t="s">
        <v>337</v>
      </c>
      <c r="G49" s="321" t="s">
        <v>337</v>
      </c>
      <c r="H49" s="321" t="s">
        <v>337</v>
      </c>
      <c r="I49" s="321" t="s">
        <v>337</v>
      </c>
      <c r="J49" s="321" t="s">
        <v>337</v>
      </c>
      <c r="K49" s="321" t="s">
        <v>337</v>
      </c>
      <c r="L49" s="321" t="s">
        <v>337</v>
      </c>
      <c r="M49" s="321" t="s">
        <v>337</v>
      </c>
      <c r="N49" s="321" t="s">
        <v>337</v>
      </c>
      <c r="O49" s="321" t="s">
        <v>337</v>
      </c>
      <c r="P49" s="321" t="s">
        <v>337</v>
      </c>
      <c r="Q49" s="321" t="s">
        <v>337</v>
      </c>
      <c r="R49" s="321" t="s">
        <v>337</v>
      </c>
      <c r="S49" s="321" t="s">
        <v>337</v>
      </c>
      <c r="T49" s="321" t="s">
        <v>337</v>
      </c>
      <c r="V49" s="28" t="s">
        <v>257</v>
      </c>
    </row>
    <row r="50" spans="1:25" s="10" customFormat="1" ht="3" customHeight="1">
      <c r="A50" s="23"/>
      <c r="B50" s="23"/>
      <c r="C50" s="23"/>
      <c r="D50" s="23"/>
      <c r="E50" s="23"/>
      <c r="F50" s="105"/>
      <c r="G50" s="105"/>
      <c r="H50" s="105"/>
      <c r="I50" s="323"/>
      <c r="J50" s="323"/>
      <c r="K50" s="323"/>
      <c r="L50" s="323"/>
      <c r="M50" s="323"/>
      <c r="N50" s="323"/>
      <c r="O50" s="323"/>
      <c r="P50" s="323"/>
      <c r="Q50" s="323"/>
      <c r="R50" s="324"/>
      <c r="S50" s="324"/>
      <c r="T50" s="324"/>
      <c r="U50" s="23"/>
      <c r="V50" s="23"/>
      <c r="W50" s="9"/>
      <c r="X50" s="9"/>
      <c r="Y50" s="9"/>
    </row>
    <row r="51" spans="1:25" s="10" customFormat="1" ht="3" customHeight="1">
      <c r="F51" s="28"/>
      <c r="G51" s="28"/>
      <c r="H51" s="28"/>
      <c r="I51" s="8"/>
      <c r="J51" s="8"/>
      <c r="K51" s="8"/>
      <c r="L51" s="8"/>
      <c r="M51" s="8"/>
      <c r="N51" s="8"/>
      <c r="O51" s="8"/>
      <c r="P51" s="8"/>
      <c r="Q51" s="8"/>
      <c r="W51" s="9"/>
      <c r="X51" s="9"/>
      <c r="Y51" s="9"/>
    </row>
  </sheetData>
  <mergeCells count="32">
    <mergeCell ref="A9:E9"/>
    <mergeCell ref="F5:H5"/>
    <mergeCell ref="F6:H6"/>
    <mergeCell ref="I5:K5"/>
    <mergeCell ref="I6:K6"/>
    <mergeCell ref="A4:E8"/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  <mergeCell ref="A35:E35"/>
    <mergeCell ref="U35:V35"/>
    <mergeCell ref="A30:E34"/>
    <mergeCell ref="F30:Q30"/>
    <mergeCell ref="R30:T30"/>
    <mergeCell ref="U30:V34"/>
    <mergeCell ref="F31:H31"/>
    <mergeCell ref="I31:K31"/>
    <mergeCell ref="L31:N31"/>
    <mergeCell ref="O31:Q31"/>
    <mergeCell ref="R31:T31"/>
    <mergeCell ref="F32:H32"/>
    <mergeCell ref="I32:K32"/>
    <mergeCell ref="L32:N32"/>
    <mergeCell ref="O32:Q32"/>
    <mergeCell ref="R32:T32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3" orientation="landscape" r:id="rId1"/>
  <headerFooter alignWithMargins="0"/>
  <rowBreaks count="1" manualBreakCount="1">
    <brk id="2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Y86"/>
  <sheetViews>
    <sheetView showGridLines="0" view="pageBreakPreview" zoomScaleNormal="100" zoomScaleSheetLayoutView="100" workbookViewId="0">
      <selection activeCell="B4" sqref="B4:E8"/>
    </sheetView>
  </sheetViews>
  <sheetFormatPr defaultColWidth="9.09765625" defaultRowHeight="21.75"/>
  <cols>
    <col min="1" max="1" width="1.3984375" style="8" customWidth="1"/>
    <col min="2" max="2" width="1.296875" style="8" customWidth="1"/>
    <col min="3" max="3" width="5.69921875" style="8" customWidth="1"/>
    <col min="4" max="4" width="4.09765625" style="8" customWidth="1"/>
    <col min="5" max="5" width="10.8984375" style="8" customWidth="1"/>
    <col min="6" max="20" width="4.09765625" style="8" customWidth="1"/>
    <col min="21" max="22" width="0.69921875" style="8" customWidth="1"/>
    <col min="23" max="23" width="9.09765625" style="8"/>
    <col min="24" max="24" width="16.59765625" style="8" customWidth="1"/>
    <col min="25" max="25" width="1.8984375" style="7" customWidth="1"/>
    <col min="26" max="26" width="4.09765625" style="8" customWidth="1"/>
    <col min="27" max="16384" width="9.09765625" style="8"/>
  </cols>
  <sheetData>
    <row r="1" spans="1:25" s="1" customFormat="1" ht="20.25" customHeight="1">
      <c r="C1" s="114" t="s">
        <v>0</v>
      </c>
      <c r="D1" s="115">
        <v>2.4</v>
      </c>
      <c r="E1" s="114" t="s">
        <v>346</v>
      </c>
      <c r="Y1" s="56"/>
    </row>
    <row r="2" spans="1:25" s="5" customFormat="1" ht="16.5" customHeight="1">
      <c r="C2" s="1" t="s">
        <v>210</v>
      </c>
      <c r="D2" s="3">
        <v>2.4</v>
      </c>
      <c r="E2" s="1" t="s">
        <v>347</v>
      </c>
      <c r="Y2" s="57"/>
    </row>
    <row r="3" spans="1:25" ht="9.7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X3" s="160" t="s">
        <v>219</v>
      </c>
    </row>
    <row r="4" spans="1:25" ht="15.75" customHeight="1">
      <c r="A4" s="109"/>
      <c r="B4" s="441" t="s">
        <v>24</v>
      </c>
      <c r="C4" s="441"/>
      <c r="D4" s="441"/>
      <c r="E4" s="442"/>
      <c r="F4" s="447" t="s">
        <v>273</v>
      </c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9"/>
      <c r="R4" s="447" t="s">
        <v>277</v>
      </c>
      <c r="S4" s="448"/>
      <c r="T4" s="449"/>
      <c r="U4" s="161"/>
      <c r="V4" s="441" t="s">
        <v>25</v>
      </c>
      <c r="W4" s="441"/>
      <c r="X4" s="441"/>
    </row>
    <row r="5" spans="1:25" s="28" customFormat="1" ht="15" customHeight="1">
      <c r="A5" s="70"/>
      <c r="B5" s="443"/>
      <c r="C5" s="443"/>
      <c r="D5" s="443"/>
      <c r="E5" s="444"/>
      <c r="F5" s="450" t="s">
        <v>95</v>
      </c>
      <c r="G5" s="441"/>
      <c r="H5" s="442"/>
      <c r="I5" s="450" t="s">
        <v>96</v>
      </c>
      <c r="J5" s="441"/>
      <c r="K5" s="442"/>
      <c r="L5" s="450" t="s">
        <v>97</v>
      </c>
      <c r="M5" s="441"/>
      <c r="N5" s="442"/>
      <c r="O5" s="450" t="s">
        <v>94</v>
      </c>
      <c r="P5" s="441"/>
      <c r="Q5" s="442"/>
      <c r="R5" s="450" t="s">
        <v>95</v>
      </c>
      <c r="S5" s="441"/>
      <c r="T5" s="442"/>
      <c r="U5" s="162"/>
      <c r="V5" s="443"/>
      <c r="W5" s="443"/>
      <c r="X5" s="443"/>
      <c r="Y5" s="70"/>
    </row>
    <row r="6" spans="1:25" s="28" customFormat="1" ht="12.75" customHeight="1">
      <c r="A6" s="70"/>
      <c r="B6" s="443"/>
      <c r="C6" s="443"/>
      <c r="D6" s="443"/>
      <c r="E6" s="444"/>
      <c r="F6" s="451" t="s">
        <v>90</v>
      </c>
      <c r="G6" s="445"/>
      <c r="H6" s="446"/>
      <c r="I6" s="451" t="s">
        <v>91</v>
      </c>
      <c r="J6" s="445"/>
      <c r="K6" s="446"/>
      <c r="L6" s="451" t="s">
        <v>92</v>
      </c>
      <c r="M6" s="445"/>
      <c r="N6" s="446"/>
      <c r="O6" s="451" t="s">
        <v>93</v>
      </c>
      <c r="P6" s="445"/>
      <c r="Q6" s="446"/>
      <c r="R6" s="451" t="s">
        <v>90</v>
      </c>
      <c r="S6" s="445"/>
      <c r="T6" s="446"/>
      <c r="U6" s="162"/>
      <c r="V6" s="443"/>
      <c r="W6" s="443"/>
      <c r="X6" s="443"/>
      <c r="Y6" s="70"/>
    </row>
    <row r="7" spans="1:25" s="28" customFormat="1" ht="18.75">
      <c r="A7" s="70"/>
      <c r="B7" s="443"/>
      <c r="C7" s="443"/>
      <c r="D7" s="443"/>
      <c r="E7" s="444"/>
      <c r="F7" s="163" t="s">
        <v>1</v>
      </c>
      <c r="G7" s="164" t="s">
        <v>2</v>
      </c>
      <c r="H7" s="165" t="s">
        <v>3</v>
      </c>
      <c r="I7" s="166" t="s">
        <v>1</v>
      </c>
      <c r="J7" s="164" t="s">
        <v>2</v>
      </c>
      <c r="K7" s="166" t="s">
        <v>3</v>
      </c>
      <c r="L7" s="163" t="s">
        <v>1</v>
      </c>
      <c r="M7" s="164" t="s">
        <v>2</v>
      </c>
      <c r="N7" s="165" t="s">
        <v>3</v>
      </c>
      <c r="O7" s="163" t="s">
        <v>1</v>
      </c>
      <c r="P7" s="164" t="s">
        <v>2</v>
      </c>
      <c r="Q7" s="165" t="s">
        <v>3</v>
      </c>
      <c r="R7" s="163" t="s">
        <v>1</v>
      </c>
      <c r="S7" s="164" t="s">
        <v>2</v>
      </c>
      <c r="T7" s="165" t="s">
        <v>3</v>
      </c>
      <c r="U7" s="163"/>
      <c r="V7" s="443"/>
      <c r="W7" s="443"/>
      <c r="X7" s="443"/>
      <c r="Y7" s="70"/>
    </row>
    <row r="8" spans="1:25" s="28" customFormat="1" ht="13.5" customHeight="1">
      <c r="A8" s="82"/>
      <c r="B8" s="445"/>
      <c r="C8" s="445"/>
      <c r="D8" s="445"/>
      <c r="E8" s="446"/>
      <c r="F8" s="117" t="s">
        <v>4</v>
      </c>
      <c r="G8" s="167" t="s">
        <v>5</v>
      </c>
      <c r="H8" s="168" t="s">
        <v>6</v>
      </c>
      <c r="I8" s="169" t="s">
        <v>4</v>
      </c>
      <c r="J8" s="167" t="s">
        <v>5</v>
      </c>
      <c r="K8" s="169" t="s">
        <v>6</v>
      </c>
      <c r="L8" s="117" t="s">
        <v>4</v>
      </c>
      <c r="M8" s="167" t="s">
        <v>5</v>
      </c>
      <c r="N8" s="168" t="s">
        <v>6</v>
      </c>
      <c r="O8" s="117" t="s">
        <v>4</v>
      </c>
      <c r="P8" s="167" t="s">
        <v>5</v>
      </c>
      <c r="Q8" s="168" t="s">
        <v>6</v>
      </c>
      <c r="R8" s="117" t="s">
        <v>4</v>
      </c>
      <c r="S8" s="167" t="s">
        <v>5</v>
      </c>
      <c r="T8" s="168" t="s">
        <v>6</v>
      </c>
      <c r="U8" s="117"/>
      <c r="V8" s="445"/>
      <c r="W8" s="445"/>
      <c r="X8" s="445"/>
      <c r="Y8" s="70"/>
    </row>
    <row r="9" spans="1:25" s="118" customFormat="1" ht="16.5" customHeight="1">
      <c r="B9" s="440" t="s">
        <v>120</v>
      </c>
      <c r="C9" s="440"/>
      <c r="D9" s="440"/>
      <c r="E9" s="440"/>
      <c r="F9" s="278">
        <f>F52/1000</f>
        <v>405.06620999999996</v>
      </c>
      <c r="G9" s="278">
        <f t="shared" ref="G9:T9" si="0">G52/1000</f>
        <v>224.15050999999997</v>
      </c>
      <c r="H9" s="278">
        <f t="shared" si="0"/>
        <v>180.91575</v>
      </c>
      <c r="I9" s="278">
        <f t="shared" si="0"/>
        <v>400.50468999999998</v>
      </c>
      <c r="J9" s="278">
        <f t="shared" si="0"/>
        <v>221.21588</v>
      </c>
      <c r="K9" s="278">
        <f t="shared" si="0"/>
        <v>179.28882000000002</v>
      </c>
      <c r="L9" s="278">
        <f t="shared" si="0"/>
        <v>413.79113000000001</v>
      </c>
      <c r="M9" s="278">
        <f t="shared" si="0"/>
        <v>224.58938000000001</v>
      </c>
      <c r="N9" s="278">
        <f t="shared" si="0"/>
        <v>189.20175</v>
      </c>
      <c r="O9" s="278">
        <f t="shared" ref="O9:Q9" si="1">O52/1000</f>
        <v>422.33810999999997</v>
      </c>
      <c r="P9" s="278">
        <f t="shared" si="1"/>
        <v>226.37446</v>
      </c>
      <c r="Q9" s="278">
        <f t="shared" si="1"/>
        <v>195.96365</v>
      </c>
      <c r="R9" s="278">
        <f t="shared" si="0"/>
        <v>411.30921000000001</v>
      </c>
      <c r="S9" s="278">
        <f t="shared" si="0"/>
        <v>228.6198</v>
      </c>
      <c r="T9" s="278">
        <f t="shared" si="0"/>
        <v>182.68941000000001</v>
      </c>
      <c r="U9" s="120"/>
      <c r="V9" s="440" t="s">
        <v>4</v>
      </c>
      <c r="W9" s="440"/>
      <c r="X9" s="440"/>
      <c r="Y9" s="121"/>
    </row>
    <row r="10" spans="1:25" s="118" customFormat="1" ht="12.75" customHeight="1">
      <c r="A10" s="151" t="s">
        <v>184</v>
      </c>
      <c r="C10" s="151"/>
      <c r="D10" s="151"/>
      <c r="E10" s="152"/>
      <c r="F10" s="278">
        <f>F53/1000</f>
        <v>121.61158999999999</v>
      </c>
      <c r="G10" s="278">
        <f t="shared" ref="G10:N10" si="2">G53/1000</f>
        <v>69.846809999999991</v>
      </c>
      <c r="H10" s="278">
        <f t="shared" si="2"/>
        <v>51.764789999999998</v>
      </c>
      <c r="I10" s="278">
        <f t="shared" si="2"/>
        <v>131.81640999999999</v>
      </c>
      <c r="J10" s="278">
        <f t="shared" si="2"/>
        <v>74.58811</v>
      </c>
      <c r="K10" s="278">
        <f t="shared" si="2"/>
        <v>57.228300000000004</v>
      </c>
      <c r="L10" s="278">
        <f t="shared" si="2"/>
        <v>179.58641</v>
      </c>
      <c r="M10" s="278">
        <f t="shared" si="2"/>
        <v>101.56797999999999</v>
      </c>
      <c r="N10" s="278">
        <f t="shared" si="2"/>
        <v>78.018429999999995</v>
      </c>
      <c r="O10" s="278">
        <f t="shared" ref="O10:T10" si="3">O53/1000</f>
        <v>166.71894</v>
      </c>
      <c r="P10" s="278">
        <f t="shared" si="3"/>
        <v>95.236039999999988</v>
      </c>
      <c r="Q10" s="278">
        <f t="shared" si="3"/>
        <v>71.482889999999998</v>
      </c>
      <c r="R10" s="278">
        <f t="shared" si="3"/>
        <v>142.06998999999999</v>
      </c>
      <c r="S10" s="278">
        <f t="shared" si="3"/>
        <v>83.61224</v>
      </c>
      <c r="T10" s="335">
        <f t="shared" si="3"/>
        <v>58.457749999999997</v>
      </c>
      <c r="U10" s="153" t="s">
        <v>185</v>
      </c>
      <c r="W10" s="154"/>
      <c r="X10" s="119"/>
      <c r="Y10" s="121"/>
    </row>
    <row r="11" spans="1:25" s="122" customFormat="1" ht="12.75" customHeight="1">
      <c r="A11" s="155"/>
      <c r="B11" s="155" t="s">
        <v>182</v>
      </c>
      <c r="C11" s="155"/>
      <c r="D11" s="155"/>
      <c r="E11" s="155"/>
      <c r="F11" s="280">
        <f t="shared" ref="F11:T14" si="4">F54/1000</f>
        <v>121.61158999999999</v>
      </c>
      <c r="G11" s="280">
        <f t="shared" si="4"/>
        <v>69.846809999999991</v>
      </c>
      <c r="H11" s="280">
        <f t="shared" si="4"/>
        <v>51.764789999999998</v>
      </c>
      <c r="I11" s="280">
        <f t="shared" si="4"/>
        <v>131.81640999999999</v>
      </c>
      <c r="J11" s="280">
        <f t="shared" si="4"/>
        <v>74.58811</v>
      </c>
      <c r="K11" s="280">
        <f t="shared" si="4"/>
        <v>57.228300000000004</v>
      </c>
      <c r="L11" s="280">
        <f t="shared" si="4"/>
        <v>179.58641</v>
      </c>
      <c r="M11" s="280">
        <f t="shared" si="4"/>
        <v>101.56797999999999</v>
      </c>
      <c r="N11" s="280">
        <f t="shared" si="4"/>
        <v>78.018429999999995</v>
      </c>
      <c r="O11" s="280">
        <f t="shared" ref="O11:Q11" si="5">O54/1000</f>
        <v>166.71894</v>
      </c>
      <c r="P11" s="280">
        <f t="shared" si="5"/>
        <v>95.236039999999988</v>
      </c>
      <c r="Q11" s="280">
        <f t="shared" si="5"/>
        <v>71.482889999999998</v>
      </c>
      <c r="R11" s="280">
        <f t="shared" si="4"/>
        <v>142.06998999999999</v>
      </c>
      <c r="S11" s="280">
        <f t="shared" si="4"/>
        <v>83.61224</v>
      </c>
      <c r="T11" s="331">
        <f t="shared" si="4"/>
        <v>58.457749999999997</v>
      </c>
      <c r="U11" s="158"/>
      <c r="V11" s="155" t="s">
        <v>187</v>
      </c>
      <c r="W11" s="155"/>
      <c r="Y11" s="123"/>
    </row>
    <row r="12" spans="1:25" s="122" customFormat="1" ht="12.75" customHeight="1">
      <c r="A12" s="151" t="s">
        <v>183</v>
      </c>
      <c r="B12" s="151"/>
      <c r="C12" s="151"/>
      <c r="D12" s="159"/>
      <c r="E12" s="157"/>
      <c r="F12" s="278">
        <f t="shared" si="4"/>
        <v>283.45461999999998</v>
      </c>
      <c r="G12" s="278">
        <f t="shared" si="4"/>
        <v>154.30369999999999</v>
      </c>
      <c r="H12" s="278">
        <f t="shared" si="4"/>
        <v>129.15096</v>
      </c>
      <c r="I12" s="278">
        <f t="shared" si="4"/>
        <v>268.68826999999999</v>
      </c>
      <c r="J12" s="278">
        <f t="shared" si="4"/>
        <v>146.62777000000003</v>
      </c>
      <c r="K12" s="278">
        <f t="shared" si="4"/>
        <v>122.06049</v>
      </c>
      <c r="L12" s="278">
        <f t="shared" si="4"/>
        <v>234.20472999999998</v>
      </c>
      <c r="M12" s="278">
        <f t="shared" si="4"/>
        <v>123.0214</v>
      </c>
      <c r="N12" s="278">
        <f t="shared" si="4"/>
        <v>111.18332000000001</v>
      </c>
      <c r="O12" s="278">
        <f t="shared" ref="O12:T12" si="6">O55/1000</f>
        <v>255.61917000000003</v>
      </c>
      <c r="P12" s="278">
        <f t="shared" si="6"/>
        <v>131.13844</v>
      </c>
      <c r="Q12" s="278">
        <f t="shared" si="6"/>
        <v>124.48078</v>
      </c>
      <c r="R12" s="278">
        <f t="shared" si="6"/>
        <v>269.23921999999999</v>
      </c>
      <c r="S12" s="278">
        <f t="shared" si="6"/>
        <v>145.00754999999998</v>
      </c>
      <c r="T12" s="335">
        <f t="shared" si="6"/>
        <v>124.23165999999999</v>
      </c>
      <c r="U12" s="153" t="s">
        <v>186</v>
      </c>
      <c r="V12" s="155"/>
      <c r="W12" s="155"/>
      <c r="Y12" s="123"/>
    </row>
    <row r="13" spans="1:25" s="122" customFormat="1" ht="12.75" customHeight="1">
      <c r="A13" s="155"/>
      <c r="B13" s="155" t="s">
        <v>26</v>
      </c>
      <c r="C13" s="155"/>
      <c r="D13" s="155"/>
      <c r="E13" s="155"/>
      <c r="F13" s="280">
        <f t="shared" si="4"/>
        <v>0.76907999999999999</v>
      </c>
      <c r="G13" s="280">
        <f t="shared" si="4"/>
        <v>0.76907999999999999</v>
      </c>
      <c r="H13" s="330" t="s">
        <v>337</v>
      </c>
      <c r="I13" s="280">
        <f t="shared" si="4"/>
        <v>2.0982099999999999</v>
      </c>
      <c r="J13" s="280">
        <f t="shared" si="4"/>
        <v>1.6276300000000001</v>
      </c>
      <c r="K13" s="280">
        <f t="shared" si="4"/>
        <v>0.47058</v>
      </c>
      <c r="L13" s="280">
        <f t="shared" si="4"/>
        <v>6.7797000000000001</v>
      </c>
      <c r="M13" s="280">
        <f t="shared" si="4"/>
        <v>5.6769999999999996</v>
      </c>
      <c r="N13" s="280">
        <f t="shared" si="4"/>
        <v>1.1027</v>
      </c>
      <c r="O13" s="280">
        <f t="shared" ref="O13:Q13" si="7">O56/1000</f>
        <v>2.8117199999999998</v>
      </c>
      <c r="P13" s="280">
        <f t="shared" si="7"/>
        <v>2.2294800000000001</v>
      </c>
      <c r="Q13" s="280">
        <f t="shared" si="7"/>
        <v>0.58223999999999998</v>
      </c>
      <c r="R13" s="280">
        <f t="shared" si="4"/>
        <v>0.94733000000000001</v>
      </c>
      <c r="S13" s="280">
        <f t="shared" si="4"/>
        <v>0.49484</v>
      </c>
      <c r="T13" s="331">
        <f t="shared" si="4"/>
        <v>0.45249</v>
      </c>
      <c r="U13" s="158"/>
      <c r="V13" s="155" t="s">
        <v>31</v>
      </c>
      <c r="W13" s="155"/>
      <c r="Y13" s="123"/>
    </row>
    <row r="14" spans="1:25" s="122" customFormat="1" ht="12.75" customHeight="1">
      <c r="A14" s="155"/>
      <c r="B14" s="155" t="s">
        <v>27</v>
      </c>
      <c r="C14" s="155"/>
      <c r="D14" s="155"/>
      <c r="E14" s="155"/>
      <c r="F14" s="280">
        <f t="shared" si="4"/>
        <v>71.330370000000002</v>
      </c>
      <c r="G14" s="280">
        <f t="shared" si="4"/>
        <v>36.046129999999998</v>
      </c>
      <c r="H14" s="280">
        <f t="shared" si="4"/>
        <v>35.28425</v>
      </c>
      <c r="I14" s="280">
        <f t="shared" si="4"/>
        <v>61.852969999999999</v>
      </c>
      <c r="J14" s="280">
        <f t="shared" si="4"/>
        <v>28.415320000000001</v>
      </c>
      <c r="K14" s="280">
        <f t="shared" si="4"/>
        <v>33.437650000000005</v>
      </c>
      <c r="L14" s="280">
        <f t="shared" si="4"/>
        <v>48.325029999999998</v>
      </c>
      <c r="M14" s="280">
        <f t="shared" si="4"/>
        <v>23.498830000000002</v>
      </c>
      <c r="N14" s="280">
        <f t="shared" si="4"/>
        <v>24.8262</v>
      </c>
      <c r="O14" s="280">
        <f t="shared" ref="O14:Q14" si="8">O57/1000</f>
        <v>54.138460000000002</v>
      </c>
      <c r="P14" s="280">
        <f t="shared" si="8"/>
        <v>22.495609999999999</v>
      </c>
      <c r="Q14" s="280">
        <f t="shared" si="8"/>
        <v>31.642849999999999</v>
      </c>
      <c r="R14" s="280">
        <f t="shared" si="4"/>
        <v>54.949379999999998</v>
      </c>
      <c r="S14" s="280">
        <f t="shared" si="4"/>
        <v>28.345779999999998</v>
      </c>
      <c r="T14" s="331">
        <f t="shared" si="4"/>
        <v>26.6036</v>
      </c>
      <c r="U14" s="158"/>
      <c r="V14" s="155" t="s">
        <v>32</v>
      </c>
      <c r="W14" s="155"/>
      <c r="Y14" s="123"/>
    </row>
    <row r="15" spans="1:25" s="122" customFormat="1" ht="12.75" customHeight="1">
      <c r="A15" s="155"/>
      <c r="B15" s="155" t="s">
        <v>168</v>
      </c>
      <c r="C15" s="155"/>
      <c r="D15" s="155"/>
      <c r="E15" s="155"/>
      <c r="F15" s="279">
        <f>F58/1000</f>
        <v>4.7964500000000001</v>
      </c>
      <c r="G15" s="279">
        <f t="shared" ref="G15:T15" si="9">G58/1000</f>
        <v>2.6287600000000002</v>
      </c>
      <c r="H15" s="279">
        <f t="shared" si="9"/>
        <v>2.1676899999999999</v>
      </c>
      <c r="I15" s="279">
        <f t="shared" si="9"/>
        <v>4.2183999999999999</v>
      </c>
      <c r="J15" s="279">
        <f t="shared" si="9"/>
        <v>3.1722700000000001</v>
      </c>
      <c r="K15" s="279">
        <f t="shared" si="9"/>
        <v>1.04613</v>
      </c>
      <c r="L15" s="279">
        <f t="shared" si="9"/>
        <v>5.1939500000000001</v>
      </c>
      <c r="M15" s="279">
        <f t="shared" si="9"/>
        <v>4.7608699999999997</v>
      </c>
      <c r="N15" s="279">
        <f t="shared" si="9"/>
        <v>0.43307999999999996</v>
      </c>
      <c r="O15" s="279">
        <f t="shared" ref="O15:Q15" si="10">O58/1000</f>
        <v>4.9595500000000001</v>
      </c>
      <c r="P15" s="279">
        <f t="shared" si="10"/>
        <v>3.6063000000000001</v>
      </c>
      <c r="Q15" s="279">
        <f t="shared" si="10"/>
        <v>1.3532599999999999</v>
      </c>
      <c r="R15" s="279">
        <f t="shared" si="9"/>
        <v>8.4041700000000006</v>
      </c>
      <c r="S15" s="279">
        <f t="shared" si="9"/>
        <v>6.7220200000000006</v>
      </c>
      <c r="T15" s="332">
        <f t="shared" si="9"/>
        <v>1.68215</v>
      </c>
      <c r="U15" s="158"/>
      <c r="V15" s="155" t="s">
        <v>188</v>
      </c>
      <c r="W15" s="155"/>
      <c r="Y15" s="123"/>
    </row>
    <row r="16" spans="1:25" s="122" customFormat="1" ht="12.75" customHeight="1">
      <c r="A16" s="155"/>
      <c r="B16" s="155" t="s">
        <v>169</v>
      </c>
      <c r="C16" s="155"/>
      <c r="D16" s="155"/>
      <c r="E16" s="155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332"/>
      <c r="U16" s="158"/>
      <c r="V16" s="155" t="s">
        <v>263</v>
      </c>
      <c r="W16" s="155"/>
      <c r="Y16" s="123"/>
    </row>
    <row r="17" spans="1:25" s="122" customFormat="1" ht="12.75" customHeight="1">
      <c r="A17" s="155"/>
      <c r="B17" s="155"/>
      <c r="C17" s="155" t="s">
        <v>170</v>
      </c>
      <c r="D17" s="155"/>
      <c r="E17" s="155"/>
      <c r="F17" s="279">
        <f>F60/1000</f>
        <v>6.03125</v>
      </c>
      <c r="G17" s="279">
        <f t="shared" ref="G17:K17" si="11">G60/1000</f>
        <v>4.4490400000000001</v>
      </c>
      <c r="H17" s="279">
        <f t="shared" si="11"/>
        <v>1.58222</v>
      </c>
      <c r="I17" s="279">
        <f t="shared" si="11"/>
        <v>2.8555600000000001</v>
      </c>
      <c r="J17" s="279">
        <f t="shared" si="11"/>
        <v>1.9841800000000001</v>
      </c>
      <c r="K17" s="279">
        <f t="shared" si="11"/>
        <v>0.87138000000000004</v>
      </c>
      <c r="L17" s="279">
        <f>L61/1000</f>
        <v>29.13269</v>
      </c>
      <c r="M17" s="279">
        <f>M61/1000</f>
        <v>25.715589999999999</v>
      </c>
      <c r="N17" s="279">
        <f>N61/1000</f>
        <v>3.41709</v>
      </c>
      <c r="O17" s="279">
        <f t="shared" ref="O17:Q17" si="12">O61/1000</f>
        <v>34.968029999999999</v>
      </c>
      <c r="P17" s="279">
        <f t="shared" si="12"/>
        <v>31.632380000000001</v>
      </c>
      <c r="Q17" s="279">
        <f t="shared" si="12"/>
        <v>3.3356500000000002</v>
      </c>
      <c r="R17" s="279">
        <f>R61/1000</f>
        <v>34.351839999999996</v>
      </c>
      <c r="S17" s="279">
        <f>S61/1000</f>
        <v>31.006490000000003</v>
      </c>
      <c r="T17" s="332">
        <f>T61/1000</f>
        <v>3.3453499999999998</v>
      </c>
      <c r="U17" s="158"/>
      <c r="V17" s="155"/>
      <c r="W17" s="155" t="s">
        <v>189</v>
      </c>
      <c r="Y17" s="123"/>
    </row>
    <row r="18" spans="1:25" s="122" customFormat="1" ht="12.75" customHeight="1">
      <c r="A18" s="155"/>
      <c r="B18" s="155" t="s">
        <v>28</v>
      </c>
      <c r="C18" s="155"/>
      <c r="D18" s="155"/>
      <c r="E18" s="155"/>
      <c r="F18" s="279">
        <f>F61/1000</f>
        <v>45.637250000000002</v>
      </c>
      <c r="G18" s="279">
        <f t="shared" ref="G18:K18" si="13">G61/1000</f>
        <v>40.554300000000005</v>
      </c>
      <c r="H18" s="279">
        <f t="shared" si="13"/>
        <v>5.0829499999999994</v>
      </c>
      <c r="I18" s="279">
        <f t="shared" si="13"/>
        <v>46.938139999999997</v>
      </c>
      <c r="J18" s="279">
        <f t="shared" si="13"/>
        <v>40.682209999999998</v>
      </c>
      <c r="K18" s="279">
        <f t="shared" si="13"/>
        <v>6.2559300000000002</v>
      </c>
      <c r="L18" s="279">
        <f>L63/1000</f>
        <v>61.469550000000005</v>
      </c>
      <c r="M18" s="279">
        <f>M63/1000</f>
        <v>27.763750000000002</v>
      </c>
      <c r="N18" s="279">
        <f>N63/1000</f>
        <v>33.705800000000004</v>
      </c>
      <c r="O18" s="279">
        <f t="shared" ref="O18:Q18" si="14">O63/1000</f>
        <v>66.148210000000006</v>
      </c>
      <c r="P18" s="279">
        <f t="shared" si="14"/>
        <v>31.591560000000001</v>
      </c>
      <c r="Q18" s="279">
        <f t="shared" si="14"/>
        <v>34.556650000000005</v>
      </c>
      <c r="R18" s="279">
        <f>R63/1000</f>
        <v>64.397379999999998</v>
      </c>
      <c r="S18" s="279">
        <f>S63/1000</f>
        <v>30.324249999999999</v>
      </c>
      <c r="T18" s="332">
        <f>T63/1000</f>
        <v>34.073129999999999</v>
      </c>
      <c r="U18" s="158"/>
      <c r="V18" s="155" t="s">
        <v>65</v>
      </c>
      <c r="W18" s="155"/>
      <c r="Y18" s="123"/>
    </row>
    <row r="19" spans="1:25" s="122" customFormat="1" ht="12.75" customHeight="1">
      <c r="A19" s="155"/>
      <c r="B19" s="155"/>
      <c r="C19" s="155"/>
      <c r="D19" s="155"/>
      <c r="E19" s="155"/>
      <c r="F19" s="279"/>
      <c r="G19" s="279"/>
      <c r="H19" s="279"/>
      <c r="I19" s="279"/>
      <c r="J19" s="279"/>
      <c r="K19" s="279"/>
      <c r="L19" s="279"/>
      <c r="M19" s="279"/>
      <c r="N19" s="279"/>
      <c r="O19" s="279"/>
      <c r="P19" s="279"/>
      <c r="Q19" s="279"/>
      <c r="R19" s="279"/>
      <c r="S19" s="279"/>
      <c r="T19" s="332"/>
      <c r="U19" s="158"/>
      <c r="V19" s="155" t="s">
        <v>81</v>
      </c>
      <c r="W19" s="155"/>
      <c r="Y19" s="123"/>
    </row>
    <row r="20" spans="1:25" s="122" customFormat="1" ht="12.75" customHeight="1">
      <c r="A20" s="155"/>
      <c r="B20" s="155" t="s">
        <v>171</v>
      </c>
      <c r="C20" s="155"/>
      <c r="D20" s="155"/>
      <c r="E20" s="155"/>
      <c r="F20" s="279">
        <f t="shared" ref="F20:T35" si="15">F63/1000</f>
        <v>55.747239999999998</v>
      </c>
      <c r="G20" s="279">
        <f t="shared" si="15"/>
        <v>23.914439999999999</v>
      </c>
      <c r="H20" s="279">
        <f t="shared" si="15"/>
        <v>31.832799999999999</v>
      </c>
      <c r="I20" s="279">
        <f t="shared" si="15"/>
        <v>65.364660000000001</v>
      </c>
      <c r="J20" s="279">
        <f t="shared" si="15"/>
        <v>30.697200000000002</v>
      </c>
      <c r="K20" s="279">
        <f t="shared" si="15"/>
        <v>34.667470000000002</v>
      </c>
      <c r="L20" s="279">
        <f t="shared" ref="L20:N25" si="16">L65/1000</f>
        <v>21.282019999999999</v>
      </c>
      <c r="M20" s="279">
        <f t="shared" si="16"/>
        <v>6.9170500000000006</v>
      </c>
      <c r="N20" s="279">
        <f t="shared" si="16"/>
        <v>14.364979999999999</v>
      </c>
      <c r="O20" s="279">
        <f t="shared" ref="O20:Q20" si="17">O65/1000</f>
        <v>23.58473</v>
      </c>
      <c r="P20" s="279">
        <f t="shared" si="17"/>
        <v>5.4254700000000007</v>
      </c>
      <c r="Q20" s="279">
        <f t="shared" si="17"/>
        <v>18.15926</v>
      </c>
      <c r="R20" s="279">
        <f t="shared" ref="R20:T21" si="18">R65/1000</f>
        <v>23.602580000000003</v>
      </c>
      <c r="S20" s="279">
        <f t="shared" si="18"/>
        <v>6.4326499999999998</v>
      </c>
      <c r="T20" s="332">
        <f t="shared" si="18"/>
        <v>17.169919999999998</v>
      </c>
      <c r="U20" s="158"/>
      <c r="V20" s="155"/>
      <c r="W20" s="155" t="s">
        <v>190</v>
      </c>
      <c r="Y20" s="123"/>
    </row>
    <row r="21" spans="1:25" s="122" customFormat="1" ht="12.75" customHeight="1">
      <c r="A21" s="155"/>
      <c r="B21" s="155" t="s">
        <v>258</v>
      </c>
      <c r="C21" s="155"/>
      <c r="D21" s="155"/>
      <c r="E21" s="155"/>
      <c r="F21" s="279">
        <f t="shared" si="15"/>
        <v>3.2905700000000002</v>
      </c>
      <c r="G21" s="279">
        <f t="shared" si="15"/>
        <v>2.65747</v>
      </c>
      <c r="H21" s="279">
        <f t="shared" si="15"/>
        <v>0.6331</v>
      </c>
      <c r="I21" s="279">
        <f t="shared" si="15"/>
        <v>2.8497600000000003</v>
      </c>
      <c r="J21" s="279">
        <f t="shared" si="15"/>
        <v>2.6072199999999999</v>
      </c>
      <c r="K21" s="279">
        <f t="shared" si="15"/>
        <v>0.24254000000000001</v>
      </c>
      <c r="L21" s="279">
        <f t="shared" si="16"/>
        <v>1.8035399999999999</v>
      </c>
      <c r="M21" s="279">
        <f t="shared" si="16"/>
        <v>0.98212999999999995</v>
      </c>
      <c r="N21" s="279">
        <f t="shared" si="16"/>
        <v>0.82140999999999997</v>
      </c>
      <c r="O21" s="279">
        <f t="shared" ref="O21:Q21" si="19">O66/1000</f>
        <v>1.8316300000000001</v>
      </c>
      <c r="P21" s="279">
        <f t="shared" si="19"/>
        <v>0.91100999999999999</v>
      </c>
      <c r="Q21" s="279">
        <f t="shared" si="19"/>
        <v>0.92061999999999999</v>
      </c>
      <c r="R21" s="279">
        <f t="shared" si="18"/>
        <v>1.31951</v>
      </c>
      <c r="S21" s="279">
        <f t="shared" si="18"/>
        <v>0.93288000000000004</v>
      </c>
      <c r="T21" s="332">
        <f t="shared" si="18"/>
        <v>0.38662999999999997</v>
      </c>
      <c r="U21" s="158"/>
      <c r="V21" s="155" t="s">
        <v>191</v>
      </c>
      <c r="W21" s="155"/>
      <c r="Y21" s="123"/>
    </row>
    <row r="22" spans="1:25" s="122" customFormat="1" ht="12.75" customHeight="1">
      <c r="A22" s="155"/>
      <c r="B22" s="155" t="s">
        <v>259</v>
      </c>
      <c r="C22" s="155"/>
      <c r="D22" s="155"/>
      <c r="E22" s="155"/>
      <c r="F22" s="279">
        <f t="shared" si="15"/>
        <v>30.129099999999998</v>
      </c>
      <c r="G22" s="279">
        <f t="shared" si="15"/>
        <v>9.7956699999999994</v>
      </c>
      <c r="H22" s="279">
        <f t="shared" si="15"/>
        <v>20.33344</v>
      </c>
      <c r="I22" s="279">
        <f t="shared" si="15"/>
        <v>22.90682</v>
      </c>
      <c r="J22" s="279">
        <f t="shared" si="15"/>
        <v>8.9524899999999992</v>
      </c>
      <c r="K22" s="279">
        <f t="shared" si="15"/>
        <v>13.954319999999999</v>
      </c>
      <c r="L22" s="279">
        <f t="shared" si="16"/>
        <v>2.5572399999999997</v>
      </c>
      <c r="M22" s="279">
        <f t="shared" si="16"/>
        <v>0.71180999999999994</v>
      </c>
      <c r="N22" s="279">
        <f t="shared" si="16"/>
        <v>1.8454300000000001</v>
      </c>
      <c r="O22" s="279">
        <f t="shared" ref="O22:Q22" si="20">O67/1000</f>
        <v>2.0726599999999999</v>
      </c>
      <c r="P22" s="279">
        <f t="shared" si="20"/>
        <v>0.45577000000000001</v>
      </c>
      <c r="Q22" s="279">
        <f t="shared" si="20"/>
        <v>1.6168900000000002</v>
      </c>
      <c r="R22" s="279">
        <f>R67/1000</f>
        <v>3.9780300000000004</v>
      </c>
      <c r="S22" s="279">
        <f t="shared" ref="S22:S25" si="21">S67/1000</f>
        <v>1.5184900000000001</v>
      </c>
      <c r="T22" s="332">
        <f>T67/1000</f>
        <v>2.4595400000000001</v>
      </c>
      <c r="U22" s="158"/>
      <c r="V22" s="155" t="s">
        <v>192</v>
      </c>
      <c r="W22" s="155"/>
      <c r="Y22" s="123"/>
    </row>
    <row r="23" spans="1:25" s="122" customFormat="1" ht="12.75" customHeight="1">
      <c r="A23" s="155"/>
      <c r="B23" s="155" t="s">
        <v>172</v>
      </c>
      <c r="C23" s="158"/>
      <c r="D23" s="158"/>
      <c r="E23" s="158"/>
      <c r="F23" s="279">
        <f t="shared" si="15"/>
        <v>0.66442999999999997</v>
      </c>
      <c r="G23" s="329" t="s">
        <v>337</v>
      </c>
      <c r="H23" s="279">
        <f t="shared" si="15"/>
        <v>0.66442999999999997</v>
      </c>
      <c r="I23" s="279">
        <f t="shared" si="15"/>
        <v>0.41045999999999999</v>
      </c>
      <c r="J23" s="329" t="s">
        <v>337</v>
      </c>
      <c r="K23" s="279">
        <f t="shared" si="15"/>
        <v>0.41045999999999999</v>
      </c>
      <c r="L23" s="279">
        <f t="shared" si="16"/>
        <v>1.1910499999999999</v>
      </c>
      <c r="M23" s="279">
        <f t="shared" si="16"/>
        <v>0.58960999999999997</v>
      </c>
      <c r="N23" s="279">
        <f t="shared" si="16"/>
        <v>0.60145000000000004</v>
      </c>
      <c r="O23" s="279">
        <f t="shared" ref="O23:T23" si="22">O68/1000</f>
        <v>0.65070000000000006</v>
      </c>
      <c r="P23" s="279">
        <f t="shared" si="22"/>
        <v>0.29860999999999999</v>
      </c>
      <c r="Q23" s="279">
        <f t="shared" si="22"/>
        <v>0.35210000000000002</v>
      </c>
      <c r="R23" s="279">
        <f t="shared" si="22"/>
        <v>0.71565000000000001</v>
      </c>
      <c r="S23" s="329" t="s">
        <v>337</v>
      </c>
      <c r="T23" s="332">
        <f t="shared" si="22"/>
        <v>0.71565000000000001</v>
      </c>
      <c r="U23" s="158"/>
      <c r="V23" s="158" t="s">
        <v>193</v>
      </c>
      <c r="W23" s="158"/>
      <c r="X23" s="123"/>
      <c r="Y23" s="123"/>
    </row>
    <row r="24" spans="1:25" s="122" customFormat="1" ht="12.75" customHeight="1">
      <c r="A24" s="155"/>
      <c r="B24" s="155" t="s">
        <v>173</v>
      </c>
      <c r="C24" s="158"/>
      <c r="D24" s="158"/>
      <c r="E24" s="158"/>
      <c r="F24" s="279">
        <f t="shared" si="15"/>
        <v>3.0991200000000001</v>
      </c>
      <c r="G24" s="279">
        <f t="shared" si="15"/>
        <v>1.68445</v>
      </c>
      <c r="H24" s="279">
        <f t="shared" si="15"/>
        <v>1.4146700000000001</v>
      </c>
      <c r="I24" s="279">
        <f t="shared" si="15"/>
        <v>3.4190500000000004</v>
      </c>
      <c r="J24" s="279">
        <f t="shared" si="15"/>
        <v>0.71630999999999989</v>
      </c>
      <c r="K24" s="279">
        <f t="shared" si="15"/>
        <v>2.7027399999999999</v>
      </c>
      <c r="L24" s="279">
        <f t="shared" si="16"/>
        <v>0.9425</v>
      </c>
      <c r="M24" s="279">
        <f t="shared" si="16"/>
        <v>0.20973</v>
      </c>
      <c r="N24" s="279">
        <f t="shared" si="16"/>
        <v>0.73277000000000003</v>
      </c>
      <c r="O24" s="279">
        <f t="shared" ref="O24:T24" si="23">O69/1000</f>
        <v>0.89097000000000004</v>
      </c>
      <c r="P24" s="279">
        <f t="shared" si="23"/>
        <v>0.25136999999999998</v>
      </c>
      <c r="Q24" s="279">
        <f t="shared" si="23"/>
        <v>0.63960000000000006</v>
      </c>
      <c r="R24" s="279">
        <f t="shared" si="23"/>
        <v>2.4633699999999998</v>
      </c>
      <c r="S24" s="279">
        <f t="shared" si="23"/>
        <v>1.0780000000000001</v>
      </c>
      <c r="T24" s="332">
        <f t="shared" si="23"/>
        <v>1.38537</v>
      </c>
      <c r="U24" s="158"/>
      <c r="V24" s="158" t="s">
        <v>194</v>
      </c>
      <c r="W24" s="158"/>
      <c r="X24" s="123"/>
      <c r="Y24" s="123"/>
    </row>
    <row r="25" spans="1:25" s="122" customFormat="1" ht="12.75" customHeight="1">
      <c r="A25" s="155"/>
      <c r="B25" s="158" t="s">
        <v>174</v>
      </c>
      <c r="C25" s="158"/>
      <c r="D25" s="158"/>
      <c r="E25" s="158"/>
      <c r="F25" s="279">
        <f t="shared" si="15"/>
        <v>0.33672000000000002</v>
      </c>
      <c r="G25" s="329" t="s">
        <v>337</v>
      </c>
      <c r="H25" s="279">
        <f t="shared" si="15"/>
        <v>0.33672000000000002</v>
      </c>
      <c r="I25" s="279">
        <f t="shared" si="15"/>
        <v>0.53583000000000003</v>
      </c>
      <c r="J25" s="329" t="s">
        <v>337</v>
      </c>
      <c r="K25" s="279">
        <f t="shared" si="15"/>
        <v>0.53583000000000003</v>
      </c>
      <c r="L25" s="279">
        <f t="shared" si="16"/>
        <v>4.0699000000000005</v>
      </c>
      <c r="M25" s="279">
        <f t="shared" si="16"/>
        <v>1.7376400000000001</v>
      </c>
      <c r="N25" s="279">
        <f t="shared" si="16"/>
        <v>2.3322500000000002</v>
      </c>
      <c r="O25" s="279">
        <f t="shared" ref="O25:Q25" si="24">O70/1000</f>
        <v>7.01546</v>
      </c>
      <c r="P25" s="279">
        <f t="shared" si="24"/>
        <v>3.6382600000000003</v>
      </c>
      <c r="Q25" s="279">
        <f t="shared" si="24"/>
        <v>3.3772099999999998</v>
      </c>
      <c r="R25" s="279">
        <f t="shared" si="15"/>
        <v>0.71565000000000001</v>
      </c>
      <c r="S25" s="279">
        <f t="shared" si="21"/>
        <v>2.7501700000000002</v>
      </c>
      <c r="T25" s="332">
        <f t="shared" si="15"/>
        <v>0.71565000000000001</v>
      </c>
      <c r="U25" s="158"/>
      <c r="V25" s="158" t="s">
        <v>195</v>
      </c>
      <c r="W25" s="158"/>
      <c r="X25" s="123"/>
      <c r="Y25" s="123"/>
    </row>
    <row r="26" spans="1:25" s="122" customFormat="1" ht="12.75" customHeight="1">
      <c r="A26" s="155"/>
      <c r="B26" s="155" t="s">
        <v>175</v>
      </c>
      <c r="C26" s="155"/>
      <c r="D26" s="158"/>
      <c r="E26" s="158"/>
      <c r="F26" s="279">
        <f t="shared" si="15"/>
        <v>1.6074900000000001</v>
      </c>
      <c r="G26" s="279">
        <f t="shared" si="15"/>
        <v>1.2438</v>
      </c>
      <c r="H26" s="279">
        <f t="shared" si="15"/>
        <v>0.36369000000000001</v>
      </c>
      <c r="I26" s="279">
        <f t="shared" si="15"/>
        <v>1.0882799999999999</v>
      </c>
      <c r="J26" s="279">
        <f t="shared" si="15"/>
        <v>1.0882799999999999</v>
      </c>
      <c r="K26" s="329" t="s">
        <v>337</v>
      </c>
      <c r="L26" s="279">
        <f t="shared" ref="L26:N27" si="25">L72/1000</f>
        <v>17.356369999999998</v>
      </c>
      <c r="M26" s="279">
        <f t="shared" si="25"/>
        <v>11.53425</v>
      </c>
      <c r="N26" s="279">
        <f t="shared" si="25"/>
        <v>5.82212</v>
      </c>
      <c r="O26" s="279">
        <f t="shared" ref="O26:Q26" si="26">O72/1000</f>
        <v>19.40795</v>
      </c>
      <c r="P26" s="279">
        <f t="shared" si="26"/>
        <v>15.019120000000001</v>
      </c>
      <c r="Q26" s="279">
        <f t="shared" si="26"/>
        <v>4.3888299999999996</v>
      </c>
      <c r="R26" s="279">
        <f t="shared" si="15"/>
        <v>2.4633699999999998</v>
      </c>
      <c r="S26" s="279">
        <f t="shared" si="15"/>
        <v>1.0780000000000001</v>
      </c>
      <c r="T26" s="332">
        <f t="shared" si="15"/>
        <v>1.38537</v>
      </c>
      <c r="U26" s="158"/>
      <c r="V26" s="155" t="s">
        <v>196</v>
      </c>
      <c r="W26" s="158"/>
      <c r="X26" s="123"/>
      <c r="Y26" s="123"/>
    </row>
    <row r="27" spans="1:25" s="122" customFormat="1" ht="12.75" customHeight="1">
      <c r="A27" s="155"/>
      <c r="B27" s="155" t="s">
        <v>176</v>
      </c>
      <c r="C27" s="158"/>
      <c r="D27" s="158"/>
      <c r="E27" s="158"/>
      <c r="F27" s="279">
        <f t="shared" si="15"/>
        <v>5.3375300000000001</v>
      </c>
      <c r="G27" s="279">
        <f t="shared" si="15"/>
        <v>2.7173600000000002</v>
      </c>
      <c r="H27" s="279">
        <f t="shared" si="15"/>
        <v>2.6201699999999999</v>
      </c>
      <c r="I27" s="279">
        <f t="shared" si="15"/>
        <v>6.0103999999999997</v>
      </c>
      <c r="J27" s="279">
        <f t="shared" si="15"/>
        <v>3.8193800000000002</v>
      </c>
      <c r="K27" s="279">
        <f t="shared" si="15"/>
        <v>2.1910100000000003</v>
      </c>
      <c r="L27" s="279">
        <f t="shared" si="25"/>
        <v>13.2012</v>
      </c>
      <c r="M27" s="279">
        <f t="shared" si="25"/>
        <v>4.1028700000000002</v>
      </c>
      <c r="N27" s="279">
        <f t="shared" si="25"/>
        <v>9.0983300000000007</v>
      </c>
      <c r="O27" s="279">
        <f t="shared" ref="O27:Q27" si="27">O73/1000</f>
        <v>13.5564</v>
      </c>
      <c r="P27" s="279">
        <f t="shared" si="27"/>
        <v>5.2414300000000003</v>
      </c>
      <c r="Q27" s="279">
        <f t="shared" si="27"/>
        <v>8.3149800000000003</v>
      </c>
      <c r="R27" s="279">
        <f t="shared" si="15"/>
        <v>3.8347500000000001</v>
      </c>
      <c r="S27" s="279">
        <f t="shared" si="15"/>
        <v>2.7501700000000002</v>
      </c>
      <c r="T27" s="332">
        <f t="shared" si="15"/>
        <v>1.0845799999999999</v>
      </c>
      <c r="U27" s="158"/>
      <c r="V27" s="158" t="s">
        <v>197</v>
      </c>
      <c r="W27" s="158"/>
      <c r="X27" s="123"/>
      <c r="Y27" s="123"/>
    </row>
    <row r="28" spans="1:25" s="122" customFormat="1" ht="12.75" customHeight="1">
      <c r="A28" s="155"/>
      <c r="B28" s="158" t="s">
        <v>177</v>
      </c>
      <c r="C28" s="158"/>
      <c r="D28" s="158"/>
      <c r="E28" s="158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332"/>
      <c r="U28" s="158"/>
      <c r="V28" s="158" t="s">
        <v>198</v>
      </c>
      <c r="W28" s="158"/>
      <c r="X28" s="123"/>
      <c r="Y28" s="123"/>
    </row>
    <row r="29" spans="1:25" s="122" customFormat="1" ht="12.75" customHeight="1">
      <c r="A29" s="155"/>
      <c r="B29" s="155"/>
      <c r="C29" s="158" t="s">
        <v>260</v>
      </c>
      <c r="D29" s="158"/>
      <c r="E29" s="158"/>
      <c r="F29" s="279">
        <f t="shared" si="15"/>
        <v>20.266569999999998</v>
      </c>
      <c r="G29" s="279">
        <f t="shared" si="15"/>
        <v>15.27384</v>
      </c>
      <c r="H29" s="279">
        <f t="shared" si="15"/>
        <v>4.9927299999999999</v>
      </c>
      <c r="I29" s="279">
        <f t="shared" si="15"/>
        <v>18.405099999999997</v>
      </c>
      <c r="J29" s="279">
        <f t="shared" si="15"/>
        <v>12.725569999999999</v>
      </c>
      <c r="K29" s="279">
        <f t="shared" si="15"/>
        <v>5.6795299999999997</v>
      </c>
      <c r="L29" s="279">
        <f t="shared" ref="L29:N30" si="28">L75/1000</f>
        <v>1.4011600000000002</v>
      </c>
      <c r="M29" s="279">
        <f t="shared" si="28"/>
        <v>0.91470000000000007</v>
      </c>
      <c r="N29" s="279">
        <f t="shared" si="28"/>
        <v>0.48646</v>
      </c>
      <c r="O29" s="279">
        <f t="shared" ref="O29:Q29" si="29">O75/1000</f>
        <v>1.5323399999999998</v>
      </c>
      <c r="P29" s="279">
        <f t="shared" si="29"/>
        <v>1.09494</v>
      </c>
      <c r="Q29" s="279">
        <f t="shared" si="29"/>
        <v>0.43741000000000002</v>
      </c>
      <c r="R29" s="279">
        <f t="shared" ref="R29:T32" si="30">R73/1000</f>
        <v>14.63392</v>
      </c>
      <c r="S29" s="279">
        <f t="shared" si="30"/>
        <v>5.24031</v>
      </c>
      <c r="T29" s="332">
        <f t="shared" si="30"/>
        <v>9.3936200000000003</v>
      </c>
      <c r="U29" s="158"/>
      <c r="V29" s="158"/>
      <c r="W29" s="158" t="s">
        <v>99</v>
      </c>
      <c r="X29" s="123"/>
      <c r="Y29" s="123"/>
    </row>
    <row r="30" spans="1:25" s="122" customFormat="1" ht="12.75" customHeight="1">
      <c r="A30" s="155"/>
      <c r="B30" s="158" t="s">
        <v>29</v>
      </c>
      <c r="C30" s="158"/>
      <c r="D30" s="158"/>
      <c r="E30" s="158"/>
      <c r="F30" s="279">
        <f t="shared" si="15"/>
        <v>14.29613</v>
      </c>
      <c r="G30" s="279">
        <f t="shared" si="15"/>
        <v>6.3378800000000002</v>
      </c>
      <c r="H30" s="279">
        <f t="shared" si="15"/>
        <v>7.9582499999999996</v>
      </c>
      <c r="I30" s="279">
        <f t="shared" si="15"/>
        <v>13.171149999999999</v>
      </c>
      <c r="J30" s="279">
        <f t="shared" si="15"/>
        <v>5.4301199999999996</v>
      </c>
      <c r="K30" s="279">
        <f t="shared" si="15"/>
        <v>7.7410299999999994</v>
      </c>
      <c r="L30" s="279">
        <f t="shared" si="28"/>
        <v>5.8976899999999999</v>
      </c>
      <c r="M30" s="279">
        <f t="shared" si="28"/>
        <v>1.0052099999999999</v>
      </c>
      <c r="N30" s="279">
        <f t="shared" si="28"/>
        <v>4.8924799999999999</v>
      </c>
      <c r="O30" s="279">
        <f t="shared" ref="O30:Q30" si="31">O76/1000</f>
        <v>7.9419700000000004</v>
      </c>
      <c r="P30" s="279">
        <f t="shared" si="31"/>
        <v>1.80098</v>
      </c>
      <c r="Q30" s="279">
        <f t="shared" si="31"/>
        <v>6.1409899999999995</v>
      </c>
      <c r="R30" s="279">
        <f t="shared" si="30"/>
        <v>8.2531599999999994</v>
      </c>
      <c r="S30" s="279">
        <f t="shared" si="30"/>
        <v>2.8582399999999999</v>
      </c>
      <c r="T30" s="332">
        <f t="shared" si="30"/>
        <v>5.3949099999999994</v>
      </c>
      <c r="U30" s="158"/>
      <c r="V30" s="158" t="s">
        <v>33</v>
      </c>
      <c r="W30" s="158"/>
      <c r="X30" s="123"/>
      <c r="Y30" s="123"/>
    </row>
    <row r="31" spans="1:25" s="122" customFormat="1" ht="12.75" customHeight="1">
      <c r="A31" s="155"/>
      <c r="B31" s="158" t="s">
        <v>178</v>
      </c>
      <c r="C31" s="158"/>
      <c r="D31" s="158"/>
      <c r="E31" s="158"/>
      <c r="F31" s="279">
        <f t="shared" si="15"/>
        <v>8.3310200000000005</v>
      </c>
      <c r="G31" s="279">
        <f t="shared" si="15"/>
        <v>2.63049</v>
      </c>
      <c r="H31" s="279">
        <f t="shared" si="15"/>
        <v>5.7005299999999997</v>
      </c>
      <c r="I31" s="279">
        <f t="shared" si="15"/>
        <v>5.3837600000000005</v>
      </c>
      <c r="J31" s="279">
        <f t="shared" si="15"/>
        <v>1.5771500000000001</v>
      </c>
      <c r="K31" s="279">
        <f t="shared" si="15"/>
        <v>3.80661</v>
      </c>
      <c r="L31" s="279">
        <f t="shared" ref="L31:N31" si="32">L74/1000</f>
        <v>6.2447900000000001</v>
      </c>
      <c r="M31" s="279">
        <f t="shared" si="32"/>
        <v>0.88487000000000005</v>
      </c>
      <c r="N31" s="279">
        <f t="shared" si="32"/>
        <v>5.3599199999999998</v>
      </c>
      <c r="O31" s="279">
        <f t="shared" ref="O31:Q31" si="33">O74/1000</f>
        <v>8.4227999999999987</v>
      </c>
      <c r="P31" s="279">
        <f t="shared" si="33"/>
        <v>1.621</v>
      </c>
      <c r="Q31" s="279">
        <f t="shared" si="33"/>
        <v>6.8017899999999996</v>
      </c>
      <c r="R31" s="279">
        <f t="shared" si="30"/>
        <v>2.36016</v>
      </c>
      <c r="S31" s="279">
        <f t="shared" si="30"/>
        <v>0.90940999999999994</v>
      </c>
      <c r="T31" s="332">
        <f t="shared" si="30"/>
        <v>1.45075</v>
      </c>
      <c r="U31" s="158"/>
      <c r="V31" s="158" t="s">
        <v>199</v>
      </c>
      <c r="W31" s="158"/>
      <c r="X31" s="123"/>
      <c r="Y31" s="123"/>
    </row>
    <row r="32" spans="1:25" s="122" customFormat="1" ht="12.75" customHeight="1">
      <c r="A32" s="155"/>
      <c r="B32" s="155" t="s">
        <v>179</v>
      </c>
      <c r="C32" s="158"/>
      <c r="D32" s="158"/>
      <c r="E32" s="158"/>
      <c r="F32" s="279">
        <f t="shared" si="15"/>
        <v>3.65639</v>
      </c>
      <c r="G32" s="279">
        <f t="shared" si="15"/>
        <v>1.3976600000000001</v>
      </c>
      <c r="H32" s="279">
        <f t="shared" si="15"/>
        <v>2.2587299999999999</v>
      </c>
      <c r="I32" s="279">
        <f t="shared" si="15"/>
        <v>3.3760400000000002</v>
      </c>
      <c r="J32" s="279">
        <f t="shared" si="15"/>
        <v>1.4005399999999999</v>
      </c>
      <c r="K32" s="279">
        <f t="shared" si="15"/>
        <v>1.9755</v>
      </c>
      <c r="L32" s="279">
        <f t="shared" ref="L32:N32" si="34">L75/1000</f>
        <v>1.4011600000000002</v>
      </c>
      <c r="M32" s="279">
        <f t="shared" si="34"/>
        <v>0.91470000000000007</v>
      </c>
      <c r="N32" s="279">
        <f t="shared" si="34"/>
        <v>0.48646</v>
      </c>
      <c r="O32" s="279">
        <f t="shared" ref="O32:Q32" si="35">O75/1000</f>
        <v>1.5323399999999998</v>
      </c>
      <c r="P32" s="279">
        <f t="shared" si="35"/>
        <v>1.09494</v>
      </c>
      <c r="Q32" s="279">
        <f t="shared" si="35"/>
        <v>0.43741000000000002</v>
      </c>
      <c r="R32" s="279">
        <f t="shared" si="30"/>
        <v>7.1915100000000001</v>
      </c>
      <c r="S32" s="279">
        <f t="shared" si="30"/>
        <v>2.7865300000000004</v>
      </c>
      <c r="T32" s="332">
        <f t="shared" si="30"/>
        <v>4.4049799999999992</v>
      </c>
      <c r="U32" s="158"/>
      <c r="V32" s="158" t="s">
        <v>200</v>
      </c>
      <c r="W32" s="158"/>
      <c r="X32" s="123"/>
      <c r="Y32" s="123"/>
    </row>
    <row r="33" spans="1:25" s="122" customFormat="1" ht="12.75" customHeight="1">
      <c r="A33" s="155"/>
      <c r="B33" s="155" t="s">
        <v>180</v>
      </c>
      <c r="C33" s="158"/>
      <c r="D33" s="158"/>
      <c r="E33" s="158"/>
      <c r="F33" s="279">
        <f t="shared" si="15"/>
        <v>5.6248500000000003</v>
      </c>
      <c r="G33" s="279">
        <f t="shared" si="15"/>
        <v>1.6627799999999999</v>
      </c>
      <c r="H33" s="279">
        <f t="shared" si="15"/>
        <v>3.9620700000000002</v>
      </c>
      <c r="I33" s="279">
        <f t="shared" si="15"/>
        <v>4.5901399999999999</v>
      </c>
      <c r="J33" s="279">
        <f t="shared" si="15"/>
        <v>1.4883900000000001</v>
      </c>
      <c r="K33" s="279">
        <f t="shared" si="15"/>
        <v>3.10175</v>
      </c>
      <c r="L33" s="279">
        <f t="shared" ref="L33:N33" si="36">L76/1000</f>
        <v>5.8976899999999999</v>
      </c>
      <c r="M33" s="279">
        <f t="shared" si="36"/>
        <v>1.0052099999999999</v>
      </c>
      <c r="N33" s="279">
        <f t="shared" si="36"/>
        <v>4.8924799999999999</v>
      </c>
      <c r="O33" s="279">
        <f t="shared" ref="O33:Q33" si="37">O76/1000</f>
        <v>7.9419700000000004</v>
      </c>
      <c r="P33" s="279">
        <f t="shared" si="37"/>
        <v>1.80098</v>
      </c>
      <c r="Q33" s="279">
        <f t="shared" si="37"/>
        <v>6.1409899999999995</v>
      </c>
      <c r="R33" s="279">
        <f>R78/1000</f>
        <v>2.9471700000000003</v>
      </c>
      <c r="S33" s="279">
        <f>S78/1000</f>
        <v>0.72869000000000006</v>
      </c>
      <c r="T33" s="332">
        <f>T78/1000</f>
        <v>2.21848</v>
      </c>
      <c r="U33" s="158"/>
      <c r="V33" s="155" t="s">
        <v>201</v>
      </c>
      <c r="W33" s="155"/>
      <c r="X33" s="123"/>
      <c r="Y33" s="123"/>
    </row>
    <row r="34" spans="1:25" s="122" customFormat="1" ht="12.75" customHeight="1">
      <c r="A34" s="155"/>
      <c r="B34" s="155" t="s">
        <v>261</v>
      </c>
      <c r="C34" s="158"/>
      <c r="D34" s="158"/>
      <c r="E34" s="158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  <c r="T34" s="332"/>
      <c r="U34" s="158"/>
      <c r="V34" s="158" t="s">
        <v>264</v>
      </c>
      <c r="W34" s="158"/>
      <c r="X34" s="123"/>
      <c r="Y34" s="123"/>
    </row>
    <row r="35" spans="1:25" s="122" customFormat="1" ht="12.75" customHeight="1">
      <c r="A35" s="155"/>
      <c r="B35" s="155"/>
      <c r="C35" s="155" t="s">
        <v>262</v>
      </c>
      <c r="D35" s="158"/>
      <c r="E35" s="158"/>
      <c r="F35" s="279">
        <f t="shared" si="15"/>
        <v>2.5030600000000001</v>
      </c>
      <c r="G35" s="279">
        <f t="shared" si="15"/>
        <v>0.54054999999999997</v>
      </c>
      <c r="H35" s="279">
        <f t="shared" si="15"/>
        <v>1.96252</v>
      </c>
      <c r="I35" s="279">
        <f t="shared" si="15"/>
        <v>3.2135400000000001</v>
      </c>
      <c r="J35" s="279">
        <f t="shared" si="15"/>
        <v>0.24351</v>
      </c>
      <c r="K35" s="279">
        <f t="shared" si="15"/>
        <v>2.9700300000000004</v>
      </c>
      <c r="L35" s="279">
        <f t="shared" ref="L35:N35" si="38">L78/1000</f>
        <v>1.0127200000000001</v>
      </c>
      <c r="M35" s="279">
        <f t="shared" si="38"/>
        <v>0.64459</v>
      </c>
      <c r="N35" s="279">
        <f t="shared" si="38"/>
        <v>0.36813000000000001</v>
      </c>
      <c r="O35" s="279">
        <f t="shared" ref="O35:T35" si="39">O78/1000</f>
        <v>2.0405000000000002</v>
      </c>
      <c r="P35" s="279">
        <f t="shared" si="39"/>
        <v>0.44952999999999999</v>
      </c>
      <c r="Q35" s="279">
        <f t="shared" si="39"/>
        <v>1.5909800000000001</v>
      </c>
      <c r="R35" s="279">
        <f t="shared" si="39"/>
        <v>2.9471700000000003</v>
      </c>
      <c r="S35" s="279">
        <f t="shared" si="39"/>
        <v>0.72869000000000006</v>
      </c>
      <c r="T35" s="332">
        <f t="shared" si="39"/>
        <v>2.21848</v>
      </c>
      <c r="U35" s="158"/>
      <c r="V35" s="158"/>
      <c r="W35" s="158" t="s">
        <v>202</v>
      </c>
      <c r="X35" s="123"/>
      <c r="Y35" s="123"/>
    </row>
    <row r="36" spans="1:25" s="122" customFormat="1" ht="12.75" customHeight="1">
      <c r="A36" s="155"/>
      <c r="B36" s="158" t="s">
        <v>181</v>
      </c>
      <c r="C36" s="158"/>
      <c r="D36" s="158"/>
      <c r="E36" s="158"/>
      <c r="F36" s="329" t="s">
        <v>337</v>
      </c>
      <c r="G36" s="329" t="s">
        <v>337</v>
      </c>
      <c r="H36" s="329" t="s">
        <v>337</v>
      </c>
      <c r="I36" s="329" t="s">
        <v>337</v>
      </c>
      <c r="J36" s="329" t="s">
        <v>337</v>
      </c>
      <c r="K36" s="329" t="s">
        <v>337</v>
      </c>
      <c r="L36" s="329" t="s">
        <v>337</v>
      </c>
      <c r="M36" s="329" t="s">
        <v>337</v>
      </c>
      <c r="N36" s="329" t="s">
        <v>337</v>
      </c>
      <c r="O36" s="329" t="s">
        <v>337</v>
      </c>
      <c r="P36" s="329" t="s">
        <v>337</v>
      </c>
      <c r="Q36" s="329" t="s">
        <v>337</v>
      </c>
      <c r="R36" s="329" t="s">
        <v>337</v>
      </c>
      <c r="S36" s="329" t="s">
        <v>337</v>
      </c>
      <c r="T36" s="333" t="s">
        <v>337</v>
      </c>
      <c r="U36" s="158"/>
      <c r="V36" s="158" t="s">
        <v>205</v>
      </c>
      <c r="W36" s="158"/>
      <c r="X36" s="123"/>
      <c r="Y36" s="123"/>
    </row>
    <row r="37" spans="1:25" s="122" customFormat="1" ht="12.75" customHeight="1">
      <c r="A37" s="158"/>
      <c r="B37" s="158" t="s">
        <v>30</v>
      </c>
      <c r="C37" s="158"/>
      <c r="D37" s="158"/>
      <c r="E37" s="157"/>
      <c r="F37" s="329" t="s">
        <v>337</v>
      </c>
      <c r="G37" s="329" t="s">
        <v>337</v>
      </c>
      <c r="H37" s="329" t="s">
        <v>337</v>
      </c>
      <c r="I37" s="329" t="s">
        <v>337</v>
      </c>
      <c r="J37" s="329" t="s">
        <v>337</v>
      </c>
      <c r="K37" s="329" t="s">
        <v>337</v>
      </c>
      <c r="L37" s="329" t="s">
        <v>337</v>
      </c>
      <c r="M37" s="329" t="s">
        <v>337</v>
      </c>
      <c r="N37" s="329" t="s">
        <v>337</v>
      </c>
      <c r="O37" s="329" t="s">
        <v>337</v>
      </c>
      <c r="P37" s="329" t="s">
        <v>337</v>
      </c>
      <c r="Q37" s="329" t="s">
        <v>337</v>
      </c>
      <c r="R37" s="329" t="s">
        <v>337</v>
      </c>
      <c r="S37" s="329" t="s">
        <v>337</v>
      </c>
      <c r="T37" s="333" t="s">
        <v>337</v>
      </c>
      <c r="U37" s="158"/>
      <c r="V37" s="158" t="s">
        <v>34</v>
      </c>
      <c r="W37" s="158"/>
      <c r="X37" s="123"/>
      <c r="Y37" s="123"/>
    </row>
    <row r="38" spans="1:25" s="128" customFormat="1" ht="3" customHeight="1">
      <c r="A38" s="124"/>
      <c r="B38" s="124"/>
      <c r="C38" s="124"/>
      <c r="D38" s="124"/>
      <c r="E38" s="125"/>
      <c r="F38" s="126"/>
      <c r="G38" s="127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6"/>
      <c r="V38" s="124"/>
      <c r="W38" s="124"/>
      <c r="X38" s="124"/>
      <c r="Y38" s="129"/>
    </row>
    <row r="39" spans="1:25" s="128" customFormat="1" ht="3" customHeight="1"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</row>
    <row r="40" spans="1:25" s="85" customFormat="1" ht="14.25" customHeight="1">
      <c r="C40" s="31" t="s">
        <v>79</v>
      </c>
      <c r="D40" s="160" t="s">
        <v>348</v>
      </c>
    </row>
    <row r="41" spans="1:25" s="85" customFormat="1" ht="15" customHeight="1">
      <c r="C41" s="31" t="s">
        <v>80</v>
      </c>
      <c r="D41" s="103" t="s">
        <v>345</v>
      </c>
    </row>
    <row r="43" spans="1:25">
      <c r="B43" s="123"/>
    </row>
    <row r="44" spans="1:25" s="1" customFormat="1" ht="20.25" customHeight="1">
      <c r="C44" s="114" t="s">
        <v>0</v>
      </c>
      <c r="D44" s="115">
        <v>2.4</v>
      </c>
      <c r="E44" s="114" t="s">
        <v>275</v>
      </c>
      <c r="Y44" s="56"/>
    </row>
    <row r="45" spans="1:25" s="5" customFormat="1" ht="16.5" customHeight="1">
      <c r="C45" s="1" t="s">
        <v>210</v>
      </c>
      <c r="D45" s="3">
        <v>2.4</v>
      </c>
      <c r="E45" s="1" t="s">
        <v>224</v>
      </c>
      <c r="Y45" s="57"/>
    </row>
    <row r="46" spans="1:25" ht="14.25" customHeight="1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X46" s="160" t="s">
        <v>219</v>
      </c>
    </row>
    <row r="47" spans="1:25" ht="15.75" customHeight="1">
      <c r="A47" s="109"/>
      <c r="B47" s="441" t="s">
        <v>24</v>
      </c>
      <c r="C47" s="441"/>
      <c r="D47" s="441"/>
      <c r="E47" s="442"/>
      <c r="F47" s="447" t="s">
        <v>273</v>
      </c>
      <c r="G47" s="448"/>
      <c r="H47" s="448"/>
      <c r="I47" s="448"/>
      <c r="J47" s="448"/>
      <c r="K47" s="448"/>
      <c r="L47" s="448"/>
      <c r="M47" s="448"/>
      <c r="N47" s="448"/>
      <c r="O47" s="448"/>
      <c r="P47" s="448"/>
      <c r="Q47" s="449"/>
      <c r="R47" s="447" t="s">
        <v>277</v>
      </c>
      <c r="S47" s="448"/>
      <c r="T47" s="449"/>
      <c r="U47" s="161"/>
      <c r="V47" s="441" t="s">
        <v>25</v>
      </c>
      <c r="W47" s="441"/>
      <c r="X47" s="441"/>
    </row>
    <row r="48" spans="1:25" s="28" customFormat="1" ht="15" customHeight="1">
      <c r="A48" s="70"/>
      <c r="B48" s="443"/>
      <c r="C48" s="443"/>
      <c r="D48" s="443"/>
      <c r="E48" s="444"/>
      <c r="F48" s="450" t="s">
        <v>95</v>
      </c>
      <c r="G48" s="441"/>
      <c r="H48" s="442"/>
      <c r="I48" s="450" t="s">
        <v>96</v>
      </c>
      <c r="J48" s="441"/>
      <c r="K48" s="442"/>
      <c r="L48" s="450" t="s">
        <v>97</v>
      </c>
      <c r="M48" s="441"/>
      <c r="N48" s="442"/>
      <c r="O48" s="450" t="s">
        <v>94</v>
      </c>
      <c r="P48" s="441"/>
      <c r="Q48" s="442"/>
      <c r="R48" s="450" t="s">
        <v>95</v>
      </c>
      <c r="S48" s="441"/>
      <c r="T48" s="442"/>
      <c r="U48" s="162"/>
      <c r="V48" s="443"/>
      <c r="W48" s="443"/>
      <c r="X48" s="443"/>
      <c r="Y48" s="70"/>
    </row>
    <row r="49" spans="1:25" s="28" customFormat="1" ht="12.75" customHeight="1">
      <c r="A49" s="70"/>
      <c r="B49" s="443"/>
      <c r="C49" s="443"/>
      <c r="D49" s="443"/>
      <c r="E49" s="444"/>
      <c r="F49" s="451" t="s">
        <v>90</v>
      </c>
      <c r="G49" s="445"/>
      <c r="H49" s="446"/>
      <c r="I49" s="451" t="s">
        <v>91</v>
      </c>
      <c r="J49" s="445"/>
      <c r="K49" s="446"/>
      <c r="L49" s="451" t="s">
        <v>92</v>
      </c>
      <c r="M49" s="445"/>
      <c r="N49" s="446"/>
      <c r="O49" s="451" t="s">
        <v>93</v>
      </c>
      <c r="P49" s="445"/>
      <c r="Q49" s="446"/>
      <c r="R49" s="451" t="s">
        <v>90</v>
      </c>
      <c r="S49" s="445"/>
      <c r="T49" s="446"/>
      <c r="U49" s="162"/>
      <c r="V49" s="443"/>
      <c r="W49" s="443"/>
      <c r="X49" s="443"/>
      <c r="Y49" s="70"/>
    </row>
    <row r="50" spans="1:25" s="28" customFormat="1" ht="13.5" customHeight="1">
      <c r="A50" s="70"/>
      <c r="B50" s="443"/>
      <c r="C50" s="443"/>
      <c r="D50" s="443"/>
      <c r="E50" s="444"/>
      <c r="F50" s="163" t="s">
        <v>1</v>
      </c>
      <c r="G50" s="164" t="s">
        <v>2</v>
      </c>
      <c r="H50" s="165" t="s">
        <v>3</v>
      </c>
      <c r="I50" s="166" t="s">
        <v>1</v>
      </c>
      <c r="J50" s="164" t="s">
        <v>2</v>
      </c>
      <c r="K50" s="166" t="s">
        <v>3</v>
      </c>
      <c r="L50" s="163" t="s">
        <v>1</v>
      </c>
      <c r="M50" s="164" t="s">
        <v>2</v>
      </c>
      <c r="N50" s="165" t="s">
        <v>3</v>
      </c>
      <c r="O50" s="163" t="s">
        <v>1</v>
      </c>
      <c r="P50" s="164" t="s">
        <v>2</v>
      </c>
      <c r="Q50" s="165" t="s">
        <v>3</v>
      </c>
      <c r="R50" s="163" t="s">
        <v>1</v>
      </c>
      <c r="S50" s="164" t="s">
        <v>2</v>
      </c>
      <c r="T50" s="165" t="s">
        <v>3</v>
      </c>
      <c r="U50" s="163"/>
      <c r="V50" s="443"/>
      <c r="W50" s="443"/>
      <c r="X50" s="443"/>
      <c r="Y50" s="70"/>
    </row>
    <row r="51" spans="1:25" s="28" customFormat="1" ht="13.5" customHeight="1">
      <c r="A51" s="82"/>
      <c r="B51" s="445"/>
      <c r="C51" s="445"/>
      <c r="D51" s="445"/>
      <c r="E51" s="446"/>
      <c r="F51" s="117" t="s">
        <v>4</v>
      </c>
      <c r="G51" s="167" t="s">
        <v>5</v>
      </c>
      <c r="H51" s="168" t="s">
        <v>6</v>
      </c>
      <c r="I51" s="169" t="s">
        <v>4</v>
      </c>
      <c r="J51" s="167" t="s">
        <v>5</v>
      </c>
      <c r="K51" s="169" t="s">
        <v>6</v>
      </c>
      <c r="L51" s="117" t="s">
        <v>4</v>
      </c>
      <c r="M51" s="167" t="s">
        <v>5</v>
      </c>
      <c r="N51" s="168" t="s">
        <v>6</v>
      </c>
      <c r="O51" s="117" t="s">
        <v>4</v>
      </c>
      <c r="P51" s="167" t="s">
        <v>5</v>
      </c>
      <c r="Q51" s="168" t="s">
        <v>6</v>
      </c>
      <c r="R51" s="117" t="s">
        <v>4</v>
      </c>
      <c r="S51" s="167" t="s">
        <v>5</v>
      </c>
      <c r="T51" s="168" t="s">
        <v>6</v>
      </c>
      <c r="U51" s="117"/>
      <c r="V51" s="445"/>
      <c r="W51" s="445"/>
      <c r="X51" s="445"/>
      <c r="Y51" s="70"/>
    </row>
    <row r="52" spans="1:25" s="118" customFormat="1" ht="16.5" customHeight="1">
      <c r="B52" s="440" t="s">
        <v>120</v>
      </c>
      <c r="C52" s="440"/>
      <c r="D52" s="440"/>
      <c r="E52" s="440"/>
      <c r="F52" s="239">
        <f>F53+F55</f>
        <v>405066.20999999996</v>
      </c>
      <c r="G52" s="239">
        <f>G53+G55</f>
        <v>224150.50999999998</v>
      </c>
      <c r="H52" s="239">
        <f>H53+H55</f>
        <v>180915.75</v>
      </c>
      <c r="I52" s="244">
        <v>400504.69</v>
      </c>
      <c r="J52" s="244">
        <v>221215.88</v>
      </c>
      <c r="K52" s="244">
        <v>179288.82</v>
      </c>
      <c r="L52" s="291">
        <v>413791.13</v>
      </c>
      <c r="M52" s="291">
        <v>224589.38</v>
      </c>
      <c r="N52" s="291">
        <v>189201.75</v>
      </c>
      <c r="O52" s="301">
        <v>422338.11</v>
      </c>
      <c r="P52" s="301">
        <v>226374.46</v>
      </c>
      <c r="Q52" s="301">
        <v>195963.65</v>
      </c>
      <c r="R52" s="327">
        <v>411309.21</v>
      </c>
      <c r="S52" s="328">
        <v>228619.8</v>
      </c>
      <c r="T52" s="328">
        <v>182689.41</v>
      </c>
      <c r="U52" s="120"/>
      <c r="V52" s="440" t="s">
        <v>4</v>
      </c>
      <c r="W52" s="440"/>
      <c r="X52" s="440"/>
      <c r="Y52" s="121"/>
    </row>
    <row r="53" spans="1:25" s="118" customFormat="1" ht="12.75" customHeight="1">
      <c r="A53" s="151" t="s">
        <v>184</v>
      </c>
      <c r="C53" s="151"/>
      <c r="D53" s="151"/>
      <c r="E53" s="152"/>
      <c r="F53" s="239">
        <f>F54</f>
        <v>121611.59</v>
      </c>
      <c r="G53" s="239">
        <f>G54</f>
        <v>69846.81</v>
      </c>
      <c r="H53" s="239">
        <f>H54</f>
        <v>51764.79</v>
      </c>
      <c r="I53" s="239">
        <f t="shared" ref="I53:K53" si="40">I54</f>
        <v>131816.41</v>
      </c>
      <c r="J53" s="239">
        <f t="shared" si="40"/>
        <v>74588.11</v>
      </c>
      <c r="K53" s="239">
        <f t="shared" si="40"/>
        <v>57228.3</v>
      </c>
      <c r="L53" s="239">
        <f t="shared" ref="L53" si="41">L54</f>
        <v>179586.41</v>
      </c>
      <c r="M53" s="239">
        <f t="shared" ref="M53" si="42">M54</f>
        <v>101567.98</v>
      </c>
      <c r="N53" s="239">
        <f t="shared" ref="N53" si="43">N54</f>
        <v>78018.429999999993</v>
      </c>
      <c r="O53" s="239">
        <f t="shared" ref="O53" si="44">O54</f>
        <v>166718.94</v>
      </c>
      <c r="P53" s="239">
        <f t="shared" ref="P53" si="45">P54</f>
        <v>95236.04</v>
      </c>
      <c r="Q53" s="239">
        <f t="shared" ref="Q53" si="46">Q54</f>
        <v>71482.89</v>
      </c>
      <c r="R53" s="334">
        <f>R54</f>
        <v>142069.99</v>
      </c>
      <c r="S53" s="334">
        <f t="shared" ref="S53:T53" si="47">S54</f>
        <v>83612.240000000005</v>
      </c>
      <c r="T53" s="334">
        <f t="shared" si="47"/>
        <v>58457.75</v>
      </c>
      <c r="U53" s="153" t="s">
        <v>185</v>
      </c>
      <c r="W53" s="154"/>
      <c r="X53" s="213"/>
      <c r="Y53" s="121"/>
    </row>
    <row r="54" spans="1:25" s="122" customFormat="1" ht="12.75" customHeight="1">
      <c r="A54" s="155"/>
      <c r="B54" s="155" t="s">
        <v>182</v>
      </c>
      <c r="C54" s="155"/>
      <c r="D54" s="155"/>
      <c r="E54" s="155"/>
      <c r="F54" s="240">
        <v>121611.59</v>
      </c>
      <c r="G54" s="240">
        <v>69846.81</v>
      </c>
      <c r="H54" s="240">
        <v>51764.79</v>
      </c>
      <c r="I54" s="157">
        <v>131816.41</v>
      </c>
      <c r="J54" s="157">
        <v>74588.11</v>
      </c>
      <c r="K54" s="157">
        <v>57228.3</v>
      </c>
      <c r="L54" s="242">
        <v>179586.41</v>
      </c>
      <c r="M54" s="242">
        <v>101567.98</v>
      </c>
      <c r="N54" s="242">
        <v>78018.429999999993</v>
      </c>
      <c r="O54" s="302">
        <v>166718.94</v>
      </c>
      <c r="P54" s="302">
        <v>95236.04</v>
      </c>
      <c r="Q54" s="302">
        <v>71482.89</v>
      </c>
      <c r="R54" s="327">
        <v>142069.99</v>
      </c>
      <c r="S54" s="328">
        <v>83612.240000000005</v>
      </c>
      <c r="T54" s="328">
        <v>58457.75</v>
      </c>
      <c r="U54" s="158"/>
      <c r="V54" s="155" t="s">
        <v>187</v>
      </c>
      <c r="W54" s="155"/>
      <c r="Y54" s="123"/>
    </row>
    <row r="55" spans="1:25" s="122" customFormat="1" ht="12.75" customHeight="1">
      <c r="A55" s="151" t="s">
        <v>183</v>
      </c>
      <c r="B55" s="151"/>
      <c r="C55" s="151"/>
      <c r="D55" s="159"/>
      <c r="E55" s="157"/>
      <c r="F55" s="241">
        <f>SUM(F56:F80)</f>
        <v>283454.62</v>
      </c>
      <c r="G55" s="241">
        <f>SUM(G56:G80)</f>
        <v>154303.69999999998</v>
      </c>
      <c r="H55" s="241">
        <f>SUM(H56:H80)</f>
        <v>129150.96</v>
      </c>
      <c r="I55" s="241">
        <f t="shared" ref="I55:K55" si="48">SUM(I56:I80)</f>
        <v>268688.26999999996</v>
      </c>
      <c r="J55" s="241">
        <f t="shared" si="48"/>
        <v>146627.77000000002</v>
      </c>
      <c r="K55" s="241">
        <f t="shared" si="48"/>
        <v>122060.49</v>
      </c>
      <c r="L55" s="241">
        <f>SUM(L56:L84)</f>
        <v>234204.72999999998</v>
      </c>
      <c r="M55" s="241">
        <f>SUM(M56:M84)</f>
        <v>123021.4</v>
      </c>
      <c r="N55" s="241">
        <f>SUM(N56:N84)</f>
        <v>111183.32</v>
      </c>
      <c r="O55" s="241">
        <f>SUM(O56:O88)</f>
        <v>255619.17</v>
      </c>
      <c r="P55" s="241">
        <f>SUM(P56:P88)</f>
        <v>131138.44</v>
      </c>
      <c r="Q55" s="241">
        <f>SUM(Q56:Q88)</f>
        <v>124480.78</v>
      </c>
      <c r="R55" s="241">
        <f t="shared" ref="R55:T55" si="49">SUM(R56:R88)</f>
        <v>269239.21999999997</v>
      </c>
      <c r="S55" s="241">
        <f t="shared" si="49"/>
        <v>145007.54999999999</v>
      </c>
      <c r="T55" s="241">
        <f t="shared" si="49"/>
        <v>124231.65999999999</v>
      </c>
      <c r="U55" s="153" t="s">
        <v>186</v>
      </c>
      <c r="V55" s="155"/>
      <c r="W55" s="155"/>
      <c r="Y55" s="123"/>
    </row>
    <row r="56" spans="1:25" s="122" customFormat="1" ht="12.75" customHeight="1">
      <c r="A56" s="155"/>
      <c r="B56" s="155" t="s">
        <v>26</v>
      </c>
      <c r="C56" s="155"/>
      <c r="D56" s="155"/>
      <c r="E56" s="155"/>
      <c r="F56" s="242">
        <v>769.08</v>
      </c>
      <c r="G56" s="242">
        <v>769.08</v>
      </c>
      <c r="H56" s="242">
        <v>0</v>
      </c>
      <c r="I56" s="245">
        <v>2098.21</v>
      </c>
      <c r="J56" s="245">
        <v>1627.63</v>
      </c>
      <c r="K56" s="245">
        <v>470.58</v>
      </c>
      <c r="L56" s="242">
        <v>6779.7</v>
      </c>
      <c r="M56" s="242">
        <v>5677</v>
      </c>
      <c r="N56" s="242">
        <v>1102.7</v>
      </c>
      <c r="O56" s="302">
        <v>2811.72</v>
      </c>
      <c r="P56" s="302">
        <v>2229.48</v>
      </c>
      <c r="Q56" s="302">
        <v>582.24</v>
      </c>
      <c r="R56" s="327">
        <v>947.33</v>
      </c>
      <c r="S56" s="328">
        <v>494.84</v>
      </c>
      <c r="T56" s="328">
        <v>452.49</v>
      </c>
      <c r="U56" s="158"/>
      <c r="V56" s="155" t="s">
        <v>31</v>
      </c>
      <c r="W56" s="155"/>
      <c r="Y56" s="123"/>
    </row>
    <row r="57" spans="1:25" s="122" customFormat="1" ht="12.75" customHeight="1">
      <c r="A57" s="155"/>
      <c r="B57" s="155" t="s">
        <v>27</v>
      </c>
      <c r="C57" s="155"/>
      <c r="D57" s="155"/>
      <c r="E57" s="155"/>
      <c r="F57" s="242">
        <v>71330.37</v>
      </c>
      <c r="G57" s="242">
        <v>36046.129999999997</v>
      </c>
      <c r="H57" s="242">
        <v>35284.25</v>
      </c>
      <c r="I57" s="245">
        <v>61852.97</v>
      </c>
      <c r="J57" s="245">
        <v>28415.32</v>
      </c>
      <c r="K57" s="245">
        <v>33437.65</v>
      </c>
      <c r="L57" s="242">
        <v>48325.03</v>
      </c>
      <c r="M57" s="242">
        <v>23498.83</v>
      </c>
      <c r="N57" s="242">
        <v>24826.2</v>
      </c>
      <c r="O57" s="302">
        <v>54138.46</v>
      </c>
      <c r="P57" s="302">
        <v>22495.61</v>
      </c>
      <c r="Q57" s="302">
        <v>31642.85</v>
      </c>
      <c r="R57" s="327">
        <v>54949.38</v>
      </c>
      <c r="S57" s="328">
        <v>28345.78</v>
      </c>
      <c r="T57" s="328">
        <v>26603.599999999999</v>
      </c>
      <c r="U57" s="158"/>
      <c r="V57" s="155" t="s">
        <v>32</v>
      </c>
      <c r="W57" s="155"/>
      <c r="Y57" s="123"/>
    </row>
    <row r="58" spans="1:25" s="122" customFormat="1" ht="12.75" customHeight="1">
      <c r="A58" s="155"/>
      <c r="B58" s="155" t="s">
        <v>168</v>
      </c>
      <c r="C58" s="155"/>
      <c r="D58" s="155"/>
      <c r="E58" s="155"/>
      <c r="F58" s="242">
        <v>4796.45</v>
      </c>
      <c r="G58" s="242">
        <v>2628.76</v>
      </c>
      <c r="H58" s="242">
        <v>2167.69</v>
      </c>
      <c r="I58" s="245">
        <v>4218.3999999999996</v>
      </c>
      <c r="J58" s="245">
        <v>3172.27</v>
      </c>
      <c r="K58" s="245">
        <v>1046.1300000000001</v>
      </c>
      <c r="L58" s="242">
        <v>5193.95</v>
      </c>
      <c r="M58" s="242">
        <v>4760.87</v>
      </c>
      <c r="N58" s="242">
        <v>433.08</v>
      </c>
      <c r="O58" s="302">
        <v>4959.55</v>
      </c>
      <c r="P58" s="302">
        <v>3606.3</v>
      </c>
      <c r="Q58" s="302">
        <v>1353.26</v>
      </c>
      <c r="R58" s="327">
        <v>8404.17</v>
      </c>
      <c r="S58" s="328">
        <v>6722.02</v>
      </c>
      <c r="T58" s="328">
        <v>1682.15</v>
      </c>
      <c r="U58" s="158"/>
      <c r="V58" s="155" t="s">
        <v>188</v>
      </c>
      <c r="W58" s="155"/>
      <c r="Y58" s="123"/>
    </row>
    <row r="59" spans="1:25" s="122" customFormat="1" ht="12.75" customHeight="1">
      <c r="A59" s="155"/>
      <c r="B59" s="155" t="s">
        <v>169</v>
      </c>
      <c r="C59" s="155"/>
      <c r="D59" s="155"/>
      <c r="E59" s="155"/>
      <c r="F59" s="242"/>
      <c r="G59" s="242"/>
      <c r="H59" s="242"/>
      <c r="I59" s="245"/>
      <c r="J59" s="245"/>
      <c r="K59" s="245"/>
      <c r="L59" s="242"/>
      <c r="M59" s="242"/>
      <c r="N59" s="242"/>
      <c r="O59" s="302"/>
      <c r="P59" s="302"/>
      <c r="Q59" s="302"/>
      <c r="U59" s="158"/>
      <c r="V59" s="155" t="s">
        <v>263</v>
      </c>
      <c r="W59" s="155"/>
      <c r="Y59" s="123"/>
    </row>
    <row r="60" spans="1:25" s="122" customFormat="1" ht="12.75" customHeight="1">
      <c r="A60" s="155"/>
      <c r="B60" s="155"/>
      <c r="C60" s="155" t="s">
        <v>170</v>
      </c>
      <c r="D60" s="155"/>
      <c r="E60" s="155"/>
      <c r="F60" s="242">
        <v>6031.25</v>
      </c>
      <c r="G60" s="242">
        <v>4449.04</v>
      </c>
      <c r="H60" s="242">
        <v>1582.22</v>
      </c>
      <c r="I60" s="245">
        <v>2855.56</v>
      </c>
      <c r="J60" s="245">
        <v>1984.18</v>
      </c>
      <c r="K60" s="245">
        <v>871.38</v>
      </c>
      <c r="L60" s="242">
        <v>2184.86</v>
      </c>
      <c r="M60" s="242">
        <v>1484.13</v>
      </c>
      <c r="N60" s="242">
        <v>700.73</v>
      </c>
      <c r="O60" s="302">
        <v>801.65</v>
      </c>
      <c r="P60" s="302">
        <v>532.17999999999995</v>
      </c>
      <c r="Q60" s="302">
        <v>269.47000000000003</v>
      </c>
      <c r="R60" s="327">
        <v>3049.37</v>
      </c>
      <c r="S60" s="328">
        <v>1231.8</v>
      </c>
      <c r="T60" s="328">
        <v>1817.57</v>
      </c>
      <c r="U60" s="158"/>
      <c r="V60" s="155"/>
      <c r="W60" s="155" t="s">
        <v>189</v>
      </c>
      <c r="Y60" s="123"/>
    </row>
    <row r="61" spans="1:25" s="122" customFormat="1" ht="12.75" customHeight="1">
      <c r="A61" s="155"/>
      <c r="B61" s="155" t="s">
        <v>28</v>
      </c>
      <c r="C61" s="155"/>
      <c r="D61" s="155"/>
      <c r="E61" s="155"/>
      <c r="F61" s="242">
        <v>45637.25</v>
      </c>
      <c r="G61" s="242">
        <v>40554.300000000003</v>
      </c>
      <c r="H61" s="242">
        <v>5082.95</v>
      </c>
      <c r="I61" s="245">
        <v>46938.14</v>
      </c>
      <c r="J61" s="245">
        <v>40682.21</v>
      </c>
      <c r="K61" s="245">
        <v>6255.93</v>
      </c>
      <c r="L61" s="242">
        <v>29132.69</v>
      </c>
      <c r="M61" s="242">
        <v>25715.59</v>
      </c>
      <c r="N61" s="242">
        <v>3417.09</v>
      </c>
      <c r="O61" s="302">
        <v>34968.03</v>
      </c>
      <c r="P61" s="302">
        <v>31632.38</v>
      </c>
      <c r="Q61" s="302">
        <v>3335.65</v>
      </c>
      <c r="R61" s="327">
        <v>34351.839999999997</v>
      </c>
      <c r="S61" s="328">
        <v>31006.49</v>
      </c>
      <c r="T61" s="328">
        <v>3345.35</v>
      </c>
      <c r="U61" s="158"/>
      <c r="V61" s="155" t="s">
        <v>65</v>
      </c>
      <c r="W61" s="155"/>
      <c r="Y61" s="123"/>
    </row>
    <row r="62" spans="1:25" s="122" customFormat="1" ht="12.75" customHeight="1">
      <c r="A62" s="155"/>
      <c r="B62" s="155"/>
      <c r="C62" s="155"/>
      <c r="D62" s="155"/>
      <c r="E62" s="155"/>
      <c r="F62" s="242"/>
      <c r="G62" s="242"/>
      <c r="H62" s="242"/>
      <c r="I62" s="245"/>
      <c r="J62" s="245"/>
      <c r="K62" s="245"/>
      <c r="L62" s="242"/>
      <c r="M62" s="242"/>
      <c r="N62" s="242"/>
      <c r="O62" s="302"/>
      <c r="P62" s="302"/>
      <c r="Q62" s="302"/>
      <c r="U62" s="158"/>
      <c r="V62" s="155" t="s">
        <v>81</v>
      </c>
      <c r="W62" s="155"/>
      <c r="Y62" s="123"/>
    </row>
    <row r="63" spans="1:25" s="122" customFormat="1" ht="12.75" customHeight="1">
      <c r="A63" s="155"/>
      <c r="B63" s="155" t="s">
        <v>171</v>
      </c>
      <c r="C63" s="155"/>
      <c r="D63" s="155"/>
      <c r="E63" s="155"/>
      <c r="F63" s="242">
        <v>55747.24</v>
      </c>
      <c r="G63" s="242">
        <v>23914.44</v>
      </c>
      <c r="H63" s="242">
        <v>31832.799999999999</v>
      </c>
      <c r="I63" s="245">
        <v>65364.66</v>
      </c>
      <c r="J63" s="245">
        <v>30697.200000000001</v>
      </c>
      <c r="K63" s="245">
        <v>34667.47</v>
      </c>
      <c r="L63" s="242">
        <v>61469.55</v>
      </c>
      <c r="M63" s="242">
        <v>27763.75</v>
      </c>
      <c r="N63" s="242">
        <v>33705.800000000003</v>
      </c>
      <c r="O63" s="302">
        <v>66148.210000000006</v>
      </c>
      <c r="P63" s="302">
        <v>31591.56</v>
      </c>
      <c r="Q63" s="302">
        <v>34556.65</v>
      </c>
      <c r="R63" s="327">
        <v>64397.38</v>
      </c>
      <c r="S63" s="328">
        <v>30324.25</v>
      </c>
      <c r="T63" s="328">
        <v>34073.129999999997</v>
      </c>
      <c r="U63" s="158"/>
      <c r="V63" s="155"/>
      <c r="W63" s="155" t="s">
        <v>190</v>
      </c>
      <c r="Y63" s="123"/>
    </row>
    <row r="64" spans="1:25" s="122" customFormat="1" ht="12.75" customHeight="1">
      <c r="A64" s="155"/>
      <c r="B64" s="155" t="s">
        <v>258</v>
      </c>
      <c r="C64" s="155"/>
      <c r="D64" s="155"/>
      <c r="E64" s="155"/>
      <c r="F64" s="242">
        <v>3290.57</v>
      </c>
      <c r="G64" s="242">
        <v>2657.47</v>
      </c>
      <c r="H64" s="242">
        <v>633.1</v>
      </c>
      <c r="I64" s="245">
        <v>2849.76</v>
      </c>
      <c r="J64" s="245">
        <v>2607.2199999999998</v>
      </c>
      <c r="K64" s="245">
        <v>242.54</v>
      </c>
      <c r="L64" s="242">
        <v>4158.7700000000004</v>
      </c>
      <c r="M64" s="242">
        <v>3886.77</v>
      </c>
      <c r="N64" s="242">
        <v>271.99</v>
      </c>
      <c r="O64" s="302">
        <v>2843.44</v>
      </c>
      <c r="P64" s="302">
        <v>2843.44</v>
      </c>
      <c r="Q64" s="303" t="s">
        <v>337</v>
      </c>
      <c r="R64" s="327">
        <v>4208.8900000000003</v>
      </c>
      <c r="S64" s="328">
        <v>3506.59</v>
      </c>
      <c r="T64" s="328">
        <v>702.3</v>
      </c>
      <c r="U64" s="158"/>
      <c r="V64" s="155" t="s">
        <v>191</v>
      </c>
      <c r="W64" s="155"/>
      <c r="Y64" s="123"/>
    </row>
    <row r="65" spans="1:25" s="122" customFormat="1" ht="12.75" customHeight="1">
      <c r="A65" s="155"/>
      <c r="B65" s="155" t="s">
        <v>259</v>
      </c>
      <c r="C65" s="155"/>
      <c r="D65" s="155"/>
      <c r="E65" s="155"/>
      <c r="F65" s="242">
        <v>30129.1</v>
      </c>
      <c r="G65" s="242">
        <v>9795.67</v>
      </c>
      <c r="H65" s="242">
        <v>20333.439999999999</v>
      </c>
      <c r="I65" s="245">
        <v>22906.82</v>
      </c>
      <c r="J65" s="245">
        <v>8952.49</v>
      </c>
      <c r="K65" s="245">
        <v>13954.32</v>
      </c>
      <c r="L65" s="242">
        <v>21282.02</v>
      </c>
      <c r="M65" s="242">
        <v>6917.05</v>
      </c>
      <c r="N65" s="242">
        <v>14364.98</v>
      </c>
      <c r="O65" s="302">
        <v>23584.73</v>
      </c>
      <c r="P65" s="302">
        <v>5425.47</v>
      </c>
      <c r="Q65" s="302">
        <v>18159.259999999998</v>
      </c>
      <c r="R65" s="327">
        <v>23602.58</v>
      </c>
      <c r="S65" s="328">
        <v>6432.65</v>
      </c>
      <c r="T65" s="328">
        <v>17169.919999999998</v>
      </c>
      <c r="U65" s="158"/>
      <c r="V65" s="155" t="s">
        <v>192</v>
      </c>
      <c r="W65" s="155"/>
      <c r="Y65" s="123"/>
    </row>
    <row r="66" spans="1:25" s="122" customFormat="1" ht="12.75" customHeight="1">
      <c r="A66" s="155"/>
      <c r="B66" s="155" t="s">
        <v>172</v>
      </c>
      <c r="C66" s="158"/>
      <c r="D66" s="158"/>
      <c r="E66" s="158"/>
      <c r="F66" s="242">
        <v>664.43</v>
      </c>
      <c r="G66" s="243">
        <v>0</v>
      </c>
      <c r="H66" s="242">
        <v>664.43</v>
      </c>
      <c r="I66" s="245">
        <v>410.46</v>
      </c>
      <c r="J66" s="245">
        <v>0</v>
      </c>
      <c r="K66" s="245">
        <v>410.46</v>
      </c>
      <c r="L66" s="242">
        <v>1803.54</v>
      </c>
      <c r="M66" s="242">
        <v>982.13</v>
      </c>
      <c r="N66" s="242">
        <v>821.41</v>
      </c>
      <c r="O66" s="302">
        <v>1831.63</v>
      </c>
      <c r="P66" s="302">
        <v>911.01</v>
      </c>
      <c r="Q66" s="302">
        <v>920.62</v>
      </c>
      <c r="R66" s="327">
        <v>1319.51</v>
      </c>
      <c r="S66" s="328">
        <v>932.88</v>
      </c>
      <c r="T66" s="328">
        <v>386.63</v>
      </c>
      <c r="U66" s="158"/>
      <c r="V66" s="158" t="s">
        <v>193</v>
      </c>
      <c r="W66" s="158"/>
      <c r="X66" s="123"/>
      <c r="Y66" s="123"/>
    </row>
    <row r="67" spans="1:25" s="122" customFormat="1" ht="12.75" customHeight="1">
      <c r="A67" s="155"/>
      <c r="B67" s="155" t="s">
        <v>173</v>
      </c>
      <c r="C67" s="158"/>
      <c r="D67" s="158"/>
      <c r="E67" s="158"/>
      <c r="F67" s="242">
        <v>3099.12</v>
      </c>
      <c r="G67" s="242">
        <v>1684.45</v>
      </c>
      <c r="H67" s="242">
        <v>1414.67</v>
      </c>
      <c r="I67" s="245">
        <v>3419.05</v>
      </c>
      <c r="J67" s="245">
        <v>716.31</v>
      </c>
      <c r="K67" s="245">
        <v>2702.74</v>
      </c>
      <c r="L67" s="242">
        <v>2557.2399999999998</v>
      </c>
      <c r="M67" s="242">
        <v>711.81</v>
      </c>
      <c r="N67" s="242">
        <v>1845.43</v>
      </c>
      <c r="O67" s="302">
        <v>2072.66</v>
      </c>
      <c r="P67" s="302">
        <v>455.77</v>
      </c>
      <c r="Q67" s="302">
        <v>1616.89</v>
      </c>
      <c r="R67" s="327">
        <v>3978.03</v>
      </c>
      <c r="S67" s="328">
        <v>1518.49</v>
      </c>
      <c r="T67" s="328">
        <v>2459.54</v>
      </c>
      <c r="U67" s="158"/>
      <c r="V67" s="158" t="s">
        <v>194</v>
      </c>
      <c r="W67" s="158"/>
      <c r="X67" s="123"/>
      <c r="Y67" s="123"/>
    </row>
    <row r="68" spans="1:25" s="122" customFormat="1" ht="12.75" customHeight="1">
      <c r="A68" s="155"/>
      <c r="B68" s="158" t="s">
        <v>174</v>
      </c>
      <c r="C68" s="158"/>
      <c r="D68" s="158"/>
      <c r="E68" s="158"/>
      <c r="F68" s="242">
        <v>336.72</v>
      </c>
      <c r="G68" s="242">
        <v>0</v>
      </c>
      <c r="H68" s="242">
        <v>336.72</v>
      </c>
      <c r="I68" s="245">
        <v>535.83000000000004</v>
      </c>
      <c r="J68" s="245">
        <v>0</v>
      </c>
      <c r="K68" s="245">
        <v>535.83000000000004</v>
      </c>
      <c r="L68" s="242">
        <v>1191.05</v>
      </c>
      <c r="M68" s="242">
        <v>589.61</v>
      </c>
      <c r="N68" s="242">
        <v>601.45000000000005</v>
      </c>
      <c r="O68" s="302">
        <v>650.70000000000005</v>
      </c>
      <c r="P68" s="302">
        <v>298.61</v>
      </c>
      <c r="Q68" s="302">
        <v>352.1</v>
      </c>
      <c r="R68" s="327">
        <v>715.65</v>
      </c>
      <c r="S68" s="328">
        <v>0</v>
      </c>
      <c r="T68" s="328">
        <v>715.65</v>
      </c>
      <c r="U68" s="158"/>
      <c r="V68" s="158" t="s">
        <v>195</v>
      </c>
      <c r="W68" s="158"/>
      <c r="X68" s="123"/>
      <c r="Y68" s="123"/>
    </row>
    <row r="69" spans="1:25" s="122" customFormat="1" ht="12.75" customHeight="1">
      <c r="A69" s="155"/>
      <c r="B69" s="155" t="s">
        <v>175</v>
      </c>
      <c r="C69" s="155"/>
      <c r="D69" s="158"/>
      <c r="E69" s="158"/>
      <c r="F69" s="242">
        <v>1607.49</v>
      </c>
      <c r="G69" s="242">
        <v>1243.8</v>
      </c>
      <c r="H69" s="242">
        <v>363.69</v>
      </c>
      <c r="I69" s="245">
        <v>1088.28</v>
      </c>
      <c r="J69" s="245">
        <v>1088.28</v>
      </c>
      <c r="K69" s="245">
        <v>0</v>
      </c>
      <c r="L69" s="242">
        <v>942.5</v>
      </c>
      <c r="M69" s="242">
        <v>209.73</v>
      </c>
      <c r="N69" s="242">
        <v>732.77</v>
      </c>
      <c r="O69" s="302">
        <v>890.97</v>
      </c>
      <c r="P69" s="302">
        <v>251.37</v>
      </c>
      <c r="Q69" s="302">
        <v>639.6</v>
      </c>
      <c r="R69" s="327">
        <v>2463.37</v>
      </c>
      <c r="S69" s="328">
        <v>1078</v>
      </c>
      <c r="T69" s="328">
        <v>1385.37</v>
      </c>
      <c r="U69" s="158"/>
      <c r="V69" s="155" t="s">
        <v>196</v>
      </c>
      <c r="W69" s="158"/>
      <c r="X69" s="123"/>
      <c r="Y69" s="123"/>
    </row>
    <row r="70" spans="1:25" s="122" customFormat="1" ht="12.75" customHeight="1">
      <c r="A70" s="155"/>
      <c r="B70" s="155" t="s">
        <v>176</v>
      </c>
      <c r="C70" s="158"/>
      <c r="D70" s="158"/>
      <c r="E70" s="158"/>
      <c r="F70" s="242">
        <v>5337.53</v>
      </c>
      <c r="G70" s="242">
        <v>2717.36</v>
      </c>
      <c r="H70" s="242">
        <v>2620.17</v>
      </c>
      <c r="I70" s="245">
        <v>6010.4</v>
      </c>
      <c r="J70" s="245">
        <v>3819.38</v>
      </c>
      <c r="K70" s="245">
        <v>2191.0100000000002</v>
      </c>
      <c r="L70" s="242">
        <v>4069.9</v>
      </c>
      <c r="M70" s="242">
        <v>1737.64</v>
      </c>
      <c r="N70" s="242">
        <v>2332.25</v>
      </c>
      <c r="O70" s="302">
        <v>7015.46</v>
      </c>
      <c r="P70" s="302">
        <v>3638.26</v>
      </c>
      <c r="Q70" s="302">
        <v>3377.21</v>
      </c>
      <c r="R70" s="327">
        <v>3834.75</v>
      </c>
      <c r="S70" s="328">
        <v>2750.17</v>
      </c>
      <c r="T70" s="328">
        <v>1084.58</v>
      </c>
      <c r="U70" s="158"/>
      <c r="V70" s="158" t="s">
        <v>197</v>
      </c>
      <c r="W70" s="158"/>
      <c r="X70" s="123"/>
      <c r="Y70" s="123"/>
    </row>
    <row r="71" spans="1:25" s="122" customFormat="1" ht="12.75" customHeight="1">
      <c r="A71" s="155"/>
      <c r="B71" s="158" t="s">
        <v>177</v>
      </c>
      <c r="C71" s="158"/>
      <c r="D71" s="158"/>
      <c r="E71" s="158"/>
      <c r="F71" s="242"/>
      <c r="G71" s="242"/>
      <c r="H71" s="242"/>
      <c r="I71" s="245"/>
      <c r="J71" s="245"/>
      <c r="K71" s="245"/>
      <c r="L71" s="242"/>
      <c r="M71" s="242"/>
      <c r="N71" s="242"/>
      <c r="O71" s="302"/>
      <c r="P71" s="302"/>
      <c r="Q71" s="302"/>
      <c r="U71" s="158"/>
      <c r="V71" s="158" t="s">
        <v>198</v>
      </c>
      <c r="W71" s="158"/>
      <c r="X71" s="123"/>
      <c r="Y71" s="123"/>
    </row>
    <row r="72" spans="1:25" s="122" customFormat="1" ht="12.75" customHeight="1">
      <c r="A72" s="155"/>
      <c r="B72" s="155"/>
      <c r="C72" s="158" t="s">
        <v>260</v>
      </c>
      <c r="D72" s="158"/>
      <c r="E72" s="158"/>
      <c r="F72" s="242">
        <v>20266.57</v>
      </c>
      <c r="G72" s="242">
        <v>15273.84</v>
      </c>
      <c r="H72" s="242">
        <v>4992.7299999999996</v>
      </c>
      <c r="I72" s="245">
        <v>18405.099999999999</v>
      </c>
      <c r="J72" s="245">
        <v>12725.57</v>
      </c>
      <c r="K72" s="245">
        <v>5679.53</v>
      </c>
      <c r="L72" s="242">
        <v>17356.37</v>
      </c>
      <c r="M72" s="242">
        <v>11534.25</v>
      </c>
      <c r="N72" s="242">
        <v>5822.12</v>
      </c>
      <c r="O72" s="302">
        <v>19407.95</v>
      </c>
      <c r="P72" s="302">
        <v>15019.12</v>
      </c>
      <c r="Q72" s="302">
        <v>4388.83</v>
      </c>
      <c r="R72" s="327">
        <v>27631.05</v>
      </c>
      <c r="S72" s="328">
        <v>18140.41</v>
      </c>
      <c r="T72" s="328">
        <v>9490.64</v>
      </c>
      <c r="U72" s="158"/>
      <c r="V72" s="158"/>
      <c r="W72" s="158" t="s">
        <v>99</v>
      </c>
      <c r="X72" s="123"/>
      <c r="Y72" s="123"/>
    </row>
    <row r="73" spans="1:25" s="122" customFormat="1" ht="12.75" customHeight="1">
      <c r="A73" s="155"/>
      <c r="B73" s="158" t="s">
        <v>29</v>
      </c>
      <c r="C73" s="158"/>
      <c r="D73" s="158"/>
      <c r="E73" s="158"/>
      <c r="F73" s="242">
        <v>14296.13</v>
      </c>
      <c r="G73" s="242">
        <v>6337.88</v>
      </c>
      <c r="H73" s="242">
        <v>7958.25</v>
      </c>
      <c r="I73" s="245">
        <v>13171.15</v>
      </c>
      <c r="J73" s="245">
        <v>5430.12</v>
      </c>
      <c r="K73" s="245">
        <v>7741.03</v>
      </c>
      <c r="L73" s="242">
        <v>13201.2</v>
      </c>
      <c r="M73" s="242">
        <v>4102.87</v>
      </c>
      <c r="N73" s="242">
        <v>9098.33</v>
      </c>
      <c r="O73" s="302">
        <v>13556.4</v>
      </c>
      <c r="P73" s="302">
        <v>5241.43</v>
      </c>
      <c r="Q73" s="302">
        <v>8314.98</v>
      </c>
      <c r="R73" s="327">
        <v>14633.92</v>
      </c>
      <c r="S73" s="328">
        <v>5240.3100000000004</v>
      </c>
      <c r="T73" s="328">
        <v>9393.6200000000008</v>
      </c>
      <c r="U73" s="158"/>
      <c r="V73" s="158" t="s">
        <v>33</v>
      </c>
      <c r="W73" s="158"/>
      <c r="X73" s="123"/>
      <c r="Y73" s="123"/>
    </row>
    <row r="74" spans="1:25" s="122" customFormat="1" ht="12.75" customHeight="1">
      <c r="A74" s="155"/>
      <c r="B74" s="158" t="s">
        <v>178</v>
      </c>
      <c r="C74" s="158"/>
      <c r="D74" s="158"/>
      <c r="E74" s="158"/>
      <c r="F74" s="242">
        <v>8331.02</v>
      </c>
      <c r="G74" s="242">
        <v>2630.49</v>
      </c>
      <c r="H74" s="242">
        <v>5700.53</v>
      </c>
      <c r="I74" s="245">
        <v>5383.76</v>
      </c>
      <c r="J74" s="245">
        <v>1577.15</v>
      </c>
      <c r="K74" s="245">
        <v>3806.61</v>
      </c>
      <c r="L74" s="242">
        <v>6244.79</v>
      </c>
      <c r="M74" s="242">
        <v>884.87</v>
      </c>
      <c r="N74" s="242">
        <v>5359.92</v>
      </c>
      <c r="O74" s="302">
        <v>8422.7999999999993</v>
      </c>
      <c r="P74" s="302">
        <v>1621</v>
      </c>
      <c r="Q74" s="302">
        <v>6801.79</v>
      </c>
      <c r="R74" s="327">
        <v>8253.16</v>
      </c>
      <c r="S74" s="328">
        <v>2858.24</v>
      </c>
      <c r="T74" s="328">
        <v>5394.91</v>
      </c>
      <c r="U74" s="158"/>
      <c r="V74" s="158" t="s">
        <v>199</v>
      </c>
      <c r="W74" s="158"/>
      <c r="X74" s="123"/>
      <c r="Y74" s="123"/>
    </row>
    <row r="75" spans="1:25" s="122" customFormat="1" ht="12.75" customHeight="1">
      <c r="A75" s="155"/>
      <c r="B75" s="155" t="s">
        <v>179</v>
      </c>
      <c r="C75" s="158"/>
      <c r="D75" s="158"/>
      <c r="E75" s="158"/>
      <c r="F75" s="242">
        <v>3656.39</v>
      </c>
      <c r="G75" s="242">
        <v>1397.66</v>
      </c>
      <c r="H75" s="242">
        <v>2258.73</v>
      </c>
      <c r="I75" s="245">
        <v>3376.04</v>
      </c>
      <c r="J75" s="245">
        <v>1400.54</v>
      </c>
      <c r="K75" s="245">
        <v>1975.5</v>
      </c>
      <c r="L75" s="242">
        <v>1401.16</v>
      </c>
      <c r="M75" s="242">
        <v>914.7</v>
      </c>
      <c r="N75" s="242">
        <v>486.46</v>
      </c>
      <c r="O75" s="302">
        <v>1532.34</v>
      </c>
      <c r="P75" s="302">
        <v>1094.94</v>
      </c>
      <c r="Q75" s="302">
        <v>437.41</v>
      </c>
      <c r="R75" s="327">
        <v>2360.16</v>
      </c>
      <c r="S75" s="328">
        <v>909.41</v>
      </c>
      <c r="T75" s="328">
        <v>1450.75</v>
      </c>
      <c r="U75" s="158"/>
      <c r="V75" s="158" t="s">
        <v>200</v>
      </c>
      <c r="W75" s="158"/>
      <c r="X75" s="123"/>
      <c r="Y75" s="123"/>
    </row>
    <row r="76" spans="1:25" s="122" customFormat="1" ht="12.75" customHeight="1">
      <c r="A76" s="155"/>
      <c r="B76" s="155" t="s">
        <v>180</v>
      </c>
      <c r="C76" s="158"/>
      <c r="D76" s="158"/>
      <c r="E76" s="158"/>
      <c r="F76" s="242">
        <v>5624.85</v>
      </c>
      <c r="G76" s="242">
        <v>1662.78</v>
      </c>
      <c r="H76" s="242">
        <v>3962.07</v>
      </c>
      <c r="I76" s="245">
        <v>4590.1400000000003</v>
      </c>
      <c r="J76" s="245">
        <v>1488.39</v>
      </c>
      <c r="K76" s="245">
        <v>3101.75</v>
      </c>
      <c r="L76" s="242">
        <v>5897.69</v>
      </c>
      <c r="M76" s="242">
        <v>1005.21</v>
      </c>
      <c r="N76" s="242">
        <v>4892.4799999999996</v>
      </c>
      <c r="O76" s="302">
        <v>7941.97</v>
      </c>
      <c r="P76" s="302">
        <v>1800.98</v>
      </c>
      <c r="Q76" s="302">
        <v>6140.99</v>
      </c>
      <c r="R76" s="327">
        <v>7191.51</v>
      </c>
      <c r="S76" s="328">
        <v>2786.53</v>
      </c>
      <c r="T76" s="328">
        <v>4404.9799999999996</v>
      </c>
      <c r="U76" s="158"/>
      <c r="V76" s="155" t="s">
        <v>201</v>
      </c>
      <c r="W76" s="155"/>
      <c r="X76" s="123"/>
      <c r="Y76" s="123"/>
    </row>
    <row r="77" spans="1:25" s="122" customFormat="1" ht="12.75" customHeight="1">
      <c r="A77" s="155"/>
      <c r="B77" s="155" t="s">
        <v>261</v>
      </c>
      <c r="C77" s="158"/>
      <c r="D77" s="158"/>
      <c r="E77" s="158"/>
      <c r="F77" s="242"/>
      <c r="G77" s="242"/>
      <c r="H77" s="242"/>
      <c r="I77" s="245"/>
      <c r="J77" s="245"/>
      <c r="K77" s="245"/>
      <c r="L77" s="242"/>
      <c r="M77" s="242"/>
      <c r="N77" s="242"/>
      <c r="O77" s="302"/>
      <c r="P77" s="302"/>
      <c r="Q77" s="302"/>
      <c r="U77" s="158"/>
      <c r="V77" s="158" t="s">
        <v>264</v>
      </c>
      <c r="W77" s="158"/>
      <c r="X77" s="123"/>
      <c r="Y77" s="123"/>
    </row>
    <row r="78" spans="1:25" s="122" customFormat="1" ht="12.75" customHeight="1">
      <c r="A78" s="155"/>
      <c r="B78" s="155"/>
      <c r="C78" s="155" t="s">
        <v>262</v>
      </c>
      <c r="D78" s="158"/>
      <c r="E78" s="158"/>
      <c r="F78" s="242">
        <v>2503.06</v>
      </c>
      <c r="G78" s="242">
        <v>540.54999999999995</v>
      </c>
      <c r="H78" s="242">
        <v>1962.52</v>
      </c>
      <c r="I78" s="245">
        <v>3213.54</v>
      </c>
      <c r="J78" s="245">
        <v>243.51</v>
      </c>
      <c r="K78" s="245">
        <v>2970.03</v>
      </c>
      <c r="L78" s="242">
        <v>1012.72</v>
      </c>
      <c r="M78" s="242">
        <v>644.59</v>
      </c>
      <c r="N78" s="242">
        <v>368.13</v>
      </c>
      <c r="O78" s="302">
        <v>2040.5</v>
      </c>
      <c r="P78" s="302">
        <v>449.53</v>
      </c>
      <c r="Q78" s="302">
        <v>1590.98</v>
      </c>
      <c r="R78" s="327">
        <v>2947.17</v>
      </c>
      <c r="S78" s="328">
        <v>728.69</v>
      </c>
      <c r="T78" s="328">
        <v>2218.48</v>
      </c>
      <c r="U78" s="158"/>
      <c r="V78" s="158"/>
      <c r="W78" s="158" t="s">
        <v>202</v>
      </c>
      <c r="X78" s="123"/>
      <c r="Y78" s="123"/>
    </row>
    <row r="79" spans="1:25" s="122" customFormat="1" ht="12.75" customHeight="1">
      <c r="A79" s="155"/>
      <c r="B79" s="158" t="s">
        <v>181</v>
      </c>
      <c r="C79" s="158"/>
      <c r="D79" s="158"/>
      <c r="E79" s="158"/>
      <c r="F79" s="157">
        <v>0</v>
      </c>
      <c r="G79" s="157">
        <v>0</v>
      </c>
      <c r="H79" s="157">
        <v>0</v>
      </c>
      <c r="I79" s="157">
        <v>0</v>
      </c>
      <c r="J79" s="157">
        <v>0</v>
      </c>
      <c r="K79" s="157">
        <v>0</v>
      </c>
      <c r="L79" s="157">
        <v>0</v>
      </c>
      <c r="M79" s="157">
        <v>0</v>
      </c>
      <c r="N79" s="157">
        <v>0</v>
      </c>
      <c r="O79" s="302">
        <v>0</v>
      </c>
      <c r="P79" s="302">
        <v>0</v>
      </c>
      <c r="Q79" s="302">
        <v>0</v>
      </c>
      <c r="R79" s="327" t="s">
        <v>337</v>
      </c>
      <c r="S79" s="328" t="s">
        <v>337</v>
      </c>
      <c r="T79" s="328" t="s">
        <v>337</v>
      </c>
      <c r="U79" s="158"/>
      <c r="V79" s="158" t="s">
        <v>205</v>
      </c>
      <c r="W79" s="158"/>
      <c r="X79" s="123"/>
      <c r="Y79" s="123"/>
    </row>
    <row r="80" spans="1:25" s="122" customFormat="1" ht="12.75" customHeight="1">
      <c r="A80" s="158"/>
      <c r="B80" s="158" t="s">
        <v>30</v>
      </c>
      <c r="C80" s="158"/>
      <c r="D80" s="158"/>
      <c r="E80" s="157"/>
      <c r="F80" s="157">
        <v>0</v>
      </c>
      <c r="G80" s="157">
        <v>0</v>
      </c>
      <c r="H80" s="157">
        <v>0</v>
      </c>
      <c r="I80" s="157">
        <v>0</v>
      </c>
      <c r="J80" s="157">
        <v>0</v>
      </c>
      <c r="K80" s="157">
        <v>0</v>
      </c>
      <c r="L80" s="157">
        <v>0</v>
      </c>
      <c r="M80" s="157">
        <v>0</v>
      </c>
      <c r="N80" s="157">
        <v>0</v>
      </c>
      <c r="O80" s="302">
        <v>0</v>
      </c>
      <c r="P80" s="302">
        <v>0</v>
      </c>
      <c r="Q80" s="302">
        <v>0</v>
      </c>
      <c r="R80" s="327" t="s">
        <v>337</v>
      </c>
      <c r="S80" s="328" t="s">
        <v>337</v>
      </c>
      <c r="T80" s="328" t="s">
        <v>337</v>
      </c>
      <c r="U80" s="156"/>
      <c r="V80" s="158" t="s">
        <v>34</v>
      </c>
      <c r="W80" s="158"/>
      <c r="X80" s="123"/>
      <c r="Y80" s="123"/>
    </row>
    <row r="81" spans="9:17">
      <c r="I81" s="157"/>
      <c r="J81" s="157"/>
      <c r="K81" s="157"/>
      <c r="L81" s="157"/>
      <c r="M81" s="157"/>
      <c r="N81" s="157"/>
      <c r="O81" s="157"/>
      <c r="P81" s="157"/>
      <c r="Q81" s="157"/>
    </row>
    <row r="82" spans="9:17">
      <c r="I82" s="157"/>
      <c r="J82" s="157"/>
      <c r="K82" s="157"/>
      <c r="L82" s="157"/>
      <c r="M82" s="157"/>
      <c r="N82" s="157"/>
      <c r="O82" s="157"/>
      <c r="P82" s="157"/>
      <c r="Q82" s="157"/>
    </row>
    <row r="83" spans="9:17">
      <c r="I83" s="157"/>
      <c r="J83" s="157"/>
      <c r="K83" s="157"/>
      <c r="L83" s="157"/>
      <c r="M83" s="157"/>
      <c r="N83" s="157"/>
      <c r="O83" s="157"/>
      <c r="P83" s="157"/>
      <c r="Q83" s="157"/>
    </row>
    <row r="84" spans="9:17">
      <c r="I84" s="157"/>
      <c r="J84" s="157"/>
      <c r="K84" s="157"/>
      <c r="L84" s="157"/>
      <c r="M84" s="157"/>
      <c r="N84" s="157"/>
      <c r="O84" s="157"/>
      <c r="P84" s="157"/>
      <c r="Q84" s="157"/>
    </row>
    <row r="85" spans="9:17">
      <c r="O85" s="157"/>
      <c r="P85" s="157"/>
      <c r="Q85" s="157"/>
    </row>
    <row r="86" spans="9:17">
      <c r="O86" s="157"/>
      <c r="P86" s="157"/>
      <c r="Q86" s="157"/>
    </row>
  </sheetData>
  <mergeCells count="32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  <mergeCell ref="B52:E52"/>
    <mergeCell ref="V52:X52"/>
    <mergeCell ref="B47:E51"/>
    <mergeCell ref="F47:Q47"/>
    <mergeCell ref="R47:T47"/>
    <mergeCell ref="V47:X51"/>
    <mergeCell ref="F48:H48"/>
    <mergeCell ref="I48:K48"/>
    <mergeCell ref="L48:N48"/>
    <mergeCell ref="O48:Q48"/>
    <mergeCell ref="R48:T48"/>
    <mergeCell ref="F49:H49"/>
    <mergeCell ref="I49:K49"/>
    <mergeCell ref="L49:N49"/>
    <mergeCell ref="O49:Q49"/>
    <mergeCell ref="R49:T49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33"/>
  <sheetViews>
    <sheetView showGridLines="0" view="pageBreakPreview" zoomScaleNormal="70" zoomScaleSheetLayoutView="100" workbookViewId="0">
      <selection activeCell="D1" sqref="D1"/>
    </sheetView>
  </sheetViews>
  <sheetFormatPr defaultColWidth="9.09765625" defaultRowHeight="21.75"/>
  <cols>
    <col min="1" max="1" width="1.69921875" style="8" customWidth="1"/>
    <col min="2" max="2" width="6.09765625" style="8" customWidth="1"/>
    <col min="3" max="3" width="4.09765625" style="8" customWidth="1"/>
    <col min="4" max="4" width="1.8984375" style="8" customWidth="1"/>
    <col min="5" max="6" width="5.3984375" style="8" bestFit="1" customWidth="1"/>
    <col min="7" max="7" width="5.5" style="8" bestFit="1" customWidth="1"/>
    <col min="8" max="8" width="7" style="8" bestFit="1" customWidth="1"/>
    <col min="9" max="10" width="4.69921875" style="8" customWidth="1"/>
    <col min="11" max="11" width="5" style="8" customWidth="1"/>
    <col min="12" max="19" width="4.69921875" style="8" customWidth="1"/>
    <col min="20" max="20" width="2" style="8" customWidth="1"/>
    <col min="21" max="21" width="15.69921875" style="8" customWidth="1"/>
    <col min="22" max="22" width="2.296875" style="7" customWidth="1"/>
    <col min="23" max="23" width="1.3984375" style="8" customWidth="1"/>
    <col min="24" max="16384" width="9.09765625" style="8"/>
  </cols>
  <sheetData>
    <row r="1" spans="1:22" s="1" customFormat="1">
      <c r="B1" s="1" t="s">
        <v>0</v>
      </c>
      <c r="C1" s="3">
        <v>2.5</v>
      </c>
      <c r="D1" s="1" t="s">
        <v>349</v>
      </c>
      <c r="V1" s="56"/>
    </row>
    <row r="2" spans="1:22" s="5" customFormat="1">
      <c r="B2" s="1" t="s">
        <v>210</v>
      </c>
      <c r="C2" s="3">
        <v>2.5</v>
      </c>
      <c r="D2" s="1" t="s">
        <v>350</v>
      </c>
      <c r="V2" s="57"/>
    </row>
    <row r="3" spans="1:2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T3" s="108" t="s">
        <v>165</v>
      </c>
    </row>
    <row r="4" spans="1:22" ht="21.75" customHeight="1">
      <c r="A4" s="130"/>
      <c r="B4" s="130"/>
      <c r="C4" s="130"/>
      <c r="D4" s="130"/>
      <c r="E4" s="455" t="s">
        <v>273</v>
      </c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7"/>
      <c r="Q4" s="455" t="s">
        <v>277</v>
      </c>
      <c r="R4" s="456"/>
      <c r="S4" s="457"/>
      <c r="T4" s="146"/>
      <c r="U4" s="130"/>
    </row>
    <row r="5" spans="1:22" s="28" customFormat="1" ht="22.5" customHeight="1">
      <c r="A5" s="391" t="s">
        <v>66</v>
      </c>
      <c r="B5" s="391"/>
      <c r="C5" s="391"/>
      <c r="D5" s="391"/>
      <c r="E5" s="404" t="s">
        <v>95</v>
      </c>
      <c r="F5" s="405"/>
      <c r="G5" s="406"/>
      <c r="H5" s="404" t="s">
        <v>96</v>
      </c>
      <c r="I5" s="405"/>
      <c r="J5" s="406"/>
      <c r="K5" s="404" t="s">
        <v>97</v>
      </c>
      <c r="L5" s="405"/>
      <c r="M5" s="406"/>
      <c r="N5" s="404" t="s">
        <v>94</v>
      </c>
      <c r="O5" s="405"/>
      <c r="P5" s="406"/>
      <c r="Q5" s="404" t="s">
        <v>95</v>
      </c>
      <c r="R5" s="405"/>
      <c r="S5" s="406"/>
      <c r="T5" s="453" t="s">
        <v>67</v>
      </c>
      <c r="U5" s="391"/>
      <c r="V5" s="70"/>
    </row>
    <row r="6" spans="1:22" s="28" customFormat="1" ht="22.5" customHeight="1">
      <c r="A6" s="391"/>
      <c r="B6" s="391"/>
      <c r="C6" s="391"/>
      <c r="D6" s="391"/>
      <c r="E6" s="410" t="s">
        <v>90</v>
      </c>
      <c r="F6" s="411"/>
      <c r="G6" s="412"/>
      <c r="H6" s="410" t="s">
        <v>91</v>
      </c>
      <c r="I6" s="411"/>
      <c r="J6" s="412"/>
      <c r="K6" s="410" t="s">
        <v>92</v>
      </c>
      <c r="L6" s="411"/>
      <c r="M6" s="412"/>
      <c r="N6" s="410" t="s">
        <v>93</v>
      </c>
      <c r="O6" s="411"/>
      <c r="P6" s="412"/>
      <c r="Q6" s="410" t="s">
        <v>90</v>
      </c>
      <c r="R6" s="411"/>
      <c r="S6" s="412"/>
      <c r="T6" s="453"/>
      <c r="U6" s="391"/>
      <c r="V6" s="70"/>
    </row>
    <row r="7" spans="1:22" s="28" customFormat="1" ht="22.5" customHeight="1">
      <c r="A7" s="391"/>
      <c r="B7" s="391"/>
      <c r="C7" s="391"/>
      <c r="D7" s="391"/>
      <c r="E7" s="90" t="s">
        <v>1</v>
      </c>
      <c r="F7" s="91" t="s">
        <v>2</v>
      </c>
      <c r="G7" s="92" t="s">
        <v>3</v>
      </c>
      <c r="H7" s="93" t="s">
        <v>1</v>
      </c>
      <c r="I7" s="91" t="s">
        <v>2</v>
      </c>
      <c r="J7" s="92" t="s">
        <v>3</v>
      </c>
      <c r="K7" s="90" t="s">
        <v>1</v>
      </c>
      <c r="L7" s="91" t="s">
        <v>2</v>
      </c>
      <c r="M7" s="92" t="s">
        <v>3</v>
      </c>
      <c r="N7" s="90" t="s">
        <v>1</v>
      </c>
      <c r="O7" s="91" t="s">
        <v>2</v>
      </c>
      <c r="P7" s="92" t="s">
        <v>3</v>
      </c>
      <c r="Q7" s="90" t="s">
        <v>1</v>
      </c>
      <c r="R7" s="91" t="s">
        <v>2</v>
      </c>
      <c r="S7" s="92" t="s">
        <v>3</v>
      </c>
      <c r="T7" s="453"/>
      <c r="U7" s="391"/>
      <c r="V7" s="70"/>
    </row>
    <row r="8" spans="1:22" s="28" customFormat="1" ht="22.5" customHeight="1">
      <c r="A8" s="393"/>
      <c r="B8" s="393"/>
      <c r="C8" s="393"/>
      <c r="D8" s="393"/>
      <c r="E8" s="94" t="s">
        <v>4</v>
      </c>
      <c r="F8" s="95" t="s">
        <v>5</v>
      </c>
      <c r="G8" s="96" t="s">
        <v>6</v>
      </c>
      <c r="H8" s="97" t="s">
        <v>4</v>
      </c>
      <c r="I8" s="95" t="s">
        <v>5</v>
      </c>
      <c r="J8" s="96" t="s">
        <v>6</v>
      </c>
      <c r="K8" s="94" t="s">
        <v>4</v>
      </c>
      <c r="L8" s="95" t="s">
        <v>5</v>
      </c>
      <c r="M8" s="96" t="s">
        <v>6</v>
      </c>
      <c r="N8" s="94" t="s">
        <v>4</v>
      </c>
      <c r="O8" s="95" t="s">
        <v>5</v>
      </c>
      <c r="P8" s="96" t="s">
        <v>6</v>
      </c>
      <c r="Q8" s="94" t="s">
        <v>4</v>
      </c>
      <c r="R8" s="95" t="s">
        <v>5</v>
      </c>
      <c r="S8" s="96" t="s">
        <v>6</v>
      </c>
      <c r="T8" s="454"/>
      <c r="U8" s="393"/>
      <c r="V8" s="70"/>
    </row>
    <row r="9" spans="1:22" s="5" customFormat="1" ht="36.75" customHeight="1">
      <c r="A9" s="422" t="s">
        <v>120</v>
      </c>
      <c r="B9" s="422"/>
      <c r="C9" s="422"/>
      <c r="D9" s="439"/>
      <c r="E9" s="281">
        <f>E26/1000</f>
        <v>405.06622999999996</v>
      </c>
      <c r="F9" s="281">
        <f t="shared" ref="F9:S9" si="0">F26/1000</f>
        <v>224.15049999999999</v>
      </c>
      <c r="G9" s="281">
        <f t="shared" si="0"/>
        <v>180.91573</v>
      </c>
      <c r="H9" s="281">
        <f t="shared" si="0"/>
        <v>400.50468999999998</v>
      </c>
      <c r="I9" s="281">
        <f t="shared" si="0"/>
        <v>221.21588</v>
      </c>
      <c r="J9" s="281">
        <f t="shared" si="0"/>
        <v>179.28882000000002</v>
      </c>
      <c r="K9" s="281">
        <f t="shared" si="0"/>
        <v>413.79113000000001</v>
      </c>
      <c r="L9" s="281">
        <f t="shared" si="0"/>
        <v>224.58938000000001</v>
      </c>
      <c r="M9" s="281">
        <f t="shared" si="0"/>
        <v>189.20175</v>
      </c>
      <c r="N9" s="281">
        <f t="shared" si="0"/>
        <v>422.33810999999997</v>
      </c>
      <c r="O9" s="281">
        <f t="shared" si="0"/>
        <v>226.37446</v>
      </c>
      <c r="P9" s="281">
        <f t="shared" si="0"/>
        <v>195.96365</v>
      </c>
      <c r="Q9" s="281">
        <f t="shared" si="0"/>
        <v>411.30921000000001</v>
      </c>
      <c r="R9" s="281">
        <f t="shared" si="0"/>
        <v>228.6198</v>
      </c>
      <c r="S9" s="281">
        <f t="shared" si="0"/>
        <v>182.68941000000001</v>
      </c>
      <c r="T9" s="452" t="s">
        <v>4</v>
      </c>
      <c r="U9" s="422"/>
      <c r="V9" s="57"/>
    </row>
    <row r="10" spans="1:22" s="59" customFormat="1" ht="36.75" customHeight="1">
      <c r="A10" s="28" t="s">
        <v>35</v>
      </c>
      <c r="B10" s="28"/>
      <c r="C10" s="28"/>
      <c r="D10" s="28"/>
      <c r="E10" s="276">
        <f>E27/1000</f>
        <v>7.0823599999999995</v>
      </c>
      <c r="F10" s="276">
        <f t="shared" ref="F10:S10" si="1">F27/1000</f>
        <v>5.3464</v>
      </c>
      <c r="G10" s="276">
        <f t="shared" si="1"/>
        <v>1.73597</v>
      </c>
      <c r="H10" s="276">
        <f t="shared" si="1"/>
        <v>8.73752</v>
      </c>
      <c r="I10" s="276">
        <f t="shared" si="1"/>
        <v>6.5768999999999993</v>
      </c>
      <c r="J10" s="276">
        <f t="shared" si="1"/>
        <v>2.1606199999999998</v>
      </c>
      <c r="K10" s="276">
        <f t="shared" si="1"/>
        <v>8.0377600000000005</v>
      </c>
      <c r="L10" s="276">
        <f t="shared" si="1"/>
        <v>5.3245299999999993</v>
      </c>
      <c r="M10" s="276">
        <f t="shared" si="1"/>
        <v>2.7132299999999998</v>
      </c>
      <c r="N10" s="276">
        <f t="shared" si="1"/>
        <v>5.6490499999999999</v>
      </c>
      <c r="O10" s="276">
        <f t="shared" si="1"/>
        <v>3.7084899999999998</v>
      </c>
      <c r="P10" s="276">
        <f t="shared" si="1"/>
        <v>1.9405699999999999</v>
      </c>
      <c r="Q10" s="276">
        <f t="shared" si="1"/>
        <v>8.1500199999999996</v>
      </c>
      <c r="R10" s="276">
        <f t="shared" si="1"/>
        <v>6.4425799999999995</v>
      </c>
      <c r="S10" s="276">
        <f t="shared" si="1"/>
        <v>1.7074400000000001</v>
      </c>
      <c r="T10" s="101" t="s">
        <v>68</v>
      </c>
      <c r="U10" s="28"/>
      <c r="V10" s="58"/>
    </row>
    <row r="11" spans="1:22" s="59" customFormat="1" ht="36.75" customHeight="1">
      <c r="A11" s="28" t="s">
        <v>36</v>
      </c>
      <c r="B11" s="28"/>
      <c r="C11" s="28"/>
      <c r="D11" s="28"/>
      <c r="E11" s="276">
        <f t="shared" ref="E11:S15" si="2">E28/1000</f>
        <v>46.946249999999999</v>
      </c>
      <c r="F11" s="276">
        <f t="shared" si="2"/>
        <v>27.95579</v>
      </c>
      <c r="G11" s="276">
        <f t="shared" si="2"/>
        <v>18.990459999999999</v>
      </c>
      <c r="H11" s="276">
        <f t="shared" si="2"/>
        <v>37.699629999999999</v>
      </c>
      <c r="I11" s="276">
        <f t="shared" si="2"/>
        <v>21.47636</v>
      </c>
      <c r="J11" s="276">
        <f t="shared" si="2"/>
        <v>16.223269999999999</v>
      </c>
      <c r="K11" s="276">
        <f t="shared" si="2"/>
        <v>41.763169999999995</v>
      </c>
      <c r="L11" s="276">
        <f t="shared" si="2"/>
        <v>22.350740000000002</v>
      </c>
      <c r="M11" s="276">
        <f t="shared" si="2"/>
        <v>19.412430000000001</v>
      </c>
      <c r="N11" s="276">
        <f t="shared" si="2"/>
        <v>44.152999999999999</v>
      </c>
      <c r="O11" s="276">
        <f t="shared" si="2"/>
        <v>25.51548</v>
      </c>
      <c r="P11" s="276">
        <f t="shared" si="2"/>
        <v>18.637529999999998</v>
      </c>
      <c r="Q11" s="276">
        <f t="shared" si="2"/>
        <v>61.171260000000004</v>
      </c>
      <c r="R11" s="276">
        <f t="shared" si="2"/>
        <v>34.216629999999995</v>
      </c>
      <c r="S11" s="276">
        <f t="shared" si="2"/>
        <v>26.954630000000002</v>
      </c>
      <c r="T11" s="101" t="s">
        <v>69</v>
      </c>
      <c r="U11" s="28"/>
      <c r="V11" s="58"/>
    </row>
    <row r="12" spans="1:22" s="59" customFormat="1" ht="36.75" customHeight="1">
      <c r="A12" s="28" t="s">
        <v>37</v>
      </c>
      <c r="B12" s="28"/>
      <c r="C12" s="28"/>
      <c r="D12" s="28"/>
      <c r="E12" s="276">
        <f t="shared" si="2"/>
        <v>155.20036999999999</v>
      </c>
      <c r="F12" s="276">
        <f t="shared" si="2"/>
        <v>94.086500000000001</v>
      </c>
      <c r="G12" s="276">
        <f t="shared" si="2"/>
        <v>61.113860000000003</v>
      </c>
      <c r="H12" s="276">
        <f t="shared" si="2"/>
        <v>150.56887</v>
      </c>
      <c r="I12" s="276">
        <f t="shared" si="2"/>
        <v>92.646810000000002</v>
      </c>
      <c r="J12" s="276">
        <f t="shared" si="2"/>
        <v>57.922059999999995</v>
      </c>
      <c r="K12" s="276">
        <f t="shared" si="2"/>
        <v>113.40936000000001</v>
      </c>
      <c r="L12" s="276">
        <f t="shared" si="2"/>
        <v>71.230170000000001</v>
      </c>
      <c r="M12" s="276">
        <f t="shared" si="2"/>
        <v>42.179190000000006</v>
      </c>
      <c r="N12" s="276">
        <f t="shared" si="2"/>
        <v>135.33392999999998</v>
      </c>
      <c r="O12" s="276">
        <f t="shared" si="2"/>
        <v>78.537480000000002</v>
      </c>
      <c r="P12" s="276">
        <f t="shared" si="2"/>
        <v>56.79645</v>
      </c>
      <c r="Q12" s="276">
        <f t="shared" si="2"/>
        <v>131.10747000000001</v>
      </c>
      <c r="R12" s="276">
        <f t="shared" si="2"/>
        <v>78.426429999999996</v>
      </c>
      <c r="S12" s="276">
        <f t="shared" si="2"/>
        <v>52.681040000000003</v>
      </c>
      <c r="T12" s="101" t="s">
        <v>70</v>
      </c>
      <c r="U12" s="28"/>
      <c r="V12" s="58"/>
    </row>
    <row r="13" spans="1:22" s="59" customFormat="1" ht="36.75" customHeight="1">
      <c r="A13" s="28" t="s">
        <v>38</v>
      </c>
      <c r="B13" s="28"/>
      <c r="C13" s="28"/>
      <c r="D13" s="28"/>
      <c r="E13" s="276">
        <f t="shared" si="2"/>
        <v>136.49231</v>
      </c>
      <c r="F13" s="276">
        <f t="shared" si="2"/>
        <v>81.381020000000007</v>
      </c>
      <c r="G13" s="276">
        <f t="shared" si="2"/>
        <v>55.111290000000004</v>
      </c>
      <c r="H13" s="276">
        <f t="shared" si="2"/>
        <v>133.16819000000001</v>
      </c>
      <c r="I13" s="276">
        <f t="shared" si="2"/>
        <v>77.516390000000001</v>
      </c>
      <c r="J13" s="276">
        <f t="shared" si="2"/>
        <v>55.651800000000001</v>
      </c>
      <c r="K13" s="276">
        <f t="shared" si="2"/>
        <v>157.17129</v>
      </c>
      <c r="L13" s="276">
        <f t="shared" si="2"/>
        <v>93.790240000000011</v>
      </c>
      <c r="M13" s="276">
        <f t="shared" si="2"/>
        <v>63.381050000000002</v>
      </c>
      <c r="N13" s="276">
        <f t="shared" si="2"/>
        <v>153.99634</v>
      </c>
      <c r="O13" s="276">
        <f t="shared" si="2"/>
        <v>94.561999999999998</v>
      </c>
      <c r="P13" s="276">
        <f t="shared" si="2"/>
        <v>59.434339999999999</v>
      </c>
      <c r="Q13" s="276">
        <f t="shared" si="2"/>
        <v>144.4932</v>
      </c>
      <c r="R13" s="276">
        <f t="shared" si="2"/>
        <v>87.729550000000003</v>
      </c>
      <c r="S13" s="276">
        <f t="shared" si="2"/>
        <v>56.763660000000002</v>
      </c>
      <c r="T13" s="101" t="s">
        <v>71</v>
      </c>
      <c r="U13" s="28"/>
      <c r="V13" s="58"/>
    </row>
    <row r="14" spans="1:22" s="59" customFormat="1" ht="36.75" customHeight="1">
      <c r="A14" s="28" t="s">
        <v>162</v>
      </c>
      <c r="B14" s="28"/>
      <c r="C14" s="28"/>
      <c r="D14" s="28"/>
      <c r="E14" s="276">
        <f t="shared" si="2"/>
        <v>59.112430000000003</v>
      </c>
      <c r="F14" s="276">
        <f t="shared" si="2"/>
        <v>15.380780000000001</v>
      </c>
      <c r="G14" s="276">
        <f t="shared" si="2"/>
        <v>43.731650000000002</v>
      </c>
      <c r="H14" s="276">
        <f t="shared" si="2"/>
        <v>70.08399</v>
      </c>
      <c r="I14" s="276">
        <f t="shared" si="2"/>
        <v>22.75292</v>
      </c>
      <c r="J14" s="276">
        <f t="shared" si="2"/>
        <v>47.331060000000001</v>
      </c>
      <c r="K14" s="276">
        <f t="shared" si="2"/>
        <v>93.177909999999997</v>
      </c>
      <c r="L14" s="276">
        <f t="shared" si="2"/>
        <v>31.662050000000001</v>
      </c>
      <c r="M14" s="276">
        <f t="shared" si="2"/>
        <v>61.51585</v>
      </c>
      <c r="N14" s="276">
        <f t="shared" si="2"/>
        <v>83.205789999999993</v>
      </c>
      <c r="O14" s="276">
        <f t="shared" si="2"/>
        <v>24.051020000000001</v>
      </c>
      <c r="P14" s="276">
        <f t="shared" si="2"/>
        <v>59.154769999999999</v>
      </c>
      <c r="Q14" s="276">
        <f t="shared" si="2"/>
        <v>65.11618</v>
      </c>
      <c r="R14" s="276">
        <f t="shared" si="2"/>
        <v>21.280080000000002</v>
      </c>
      <c r="S14" s="276">
        <f t="shared" si="2"/>
        <v>43.836100000000002</v>
      </c>
      <c r="T14" s="101" t="s">
        <v>72</v>
      </c>
      <c r="U14" s="28"/>
      <c r="V14" s="58"/>
    </row>
    <row r="15" spans="1:22" s="59" customFormat="1" ht="36.75" customHeight="1">
      <c r="A15" s="28" t="s">
        <v>39</v>
      </c>
      <c r="B15" s="28"/>
      <c r="C15" s="28"/>
      <c r="D15" s="28"/>
      <c r="E15" s="276">
        <f t="shared" si="2"/>
        <v>0.23250999999999999</v>
      </c>
      <c r="F15" s="358" t="s">
        <v>337</v>
      </c>
      <c r="G15" s="276">
        <f t="shared" si="2"/>
        <v>0.23250999999999999</v>
      </c>
      <c r="H15" s="276">
        <f t="shared" si="2"/>
        <v>0.24649000000000001</v>
      </c>
      <c r="I15" s="276">
        <f t="shared" si="2"/>
        <v>0.24649000000000001</v>
      </c>
      <c r="J15" s="358" t="s">
        <v>337</v>
      </c>
      <c r="K15" s="276">
        <f t="shared" si="2"/>
        <v>0.23164999999999999</v>
      </c>
      <c r="L15" s="276">
        <f t="shared" si="2"/>
        <v>0.23164999999999999</v>
      </c>
      <c r="M15" s="358" t="s">
        <v>337</v>
      </c>
      <c r="N15" s="358" t="s">
        <v>337</v>
      </c>
      <c r="O15" s="358" t="s">
        <v>337</v>
      </c>
      <c r="P15" s="358" t="s">
        <v>337</v>
      </c>
      <c r="Q15" s="276">
        <f t="shared" si="2"/>
        <v>1.2710599999999999</v>
      </c>
      <c r="R15" s="276">
        <f t="shared" si="2"/>
        <v>0.52451999999999999</v>
      </c>
      <c r="S15" s="276">
        <f t="shared" si="2"/>
        <v>0.74653999999999998</v>
      </c>
      <c r="T15" s="101" t="s">
        <v>235</v>
      </c>
      <c r="U15" s="28"/>
      <c r="V15" s="58"/>
    </row>
    <row r="16" spans="1:22" s="59" customFormat="1" ht="12" customHeight="1">
      <c r="A16" s="112"/>
      <c r="B16" s="112"/>
      <c r="C16" s="112"/>
      <c r="D16" s="112"/>
      <c r="E16" s="81"/>
      <c r="F16" s="80"/>
      <c r="G16" s="113"/>
      <c r="H16" s="112"/>
      <c r="I16" s="80"/>
      <c r="J16" s="112"/>
      <c r="K16" s="80"/>
      <c r="L16" s="112"/>
      <c r="M16" s="80"/>
      <c r="N16" s="80"/>
      <c r="O16" s="80"/>
      <c r="P16" s="80"/>
      <c r="Q16" s="112"/>
      <c r="R16" s="80"/>
      <c r="S16" s="113"/>
      <c r="T16" s="81"/>
      <c r="U16" s="112"/>
      <c r="V16" s="58"/>
    </row>
    <row r="17" spans="1:22" s="59" customFormat="1" ht="6" customHeight="1">
      <c r="S17" s="58"/>
      <c r="T17" s="58"/>
      <c r="V17" s="58"/>
    </row>
    <row r="18" spans="1:22" s="28" customFormat="1" ht="18.75">
      <c r="B18" s="29" t="s">
        <v>79</v>
      </c>
      <c r="C18" s="103" t="s">
        <v>344</v>
      </c>
    </row>
    <row r="19" spans="1:22" s="28" customFormat="1" ht="18.75">
      <c r="B19" s="29" t="s">
        <v>80</v>
      </c>
      <c r="C19" s="103" t="s">
        <v>345</v>
      </c>
    </row>
    <row r="20" spans="1:22" s="59" customFormat="1" ht="19.5">
      <c r="V20" s="58"/>
    </row>
    <row r="21" spans="1:22" ht="21.75" customHeight="1">
      <c r="A21" s="130"/>
      <c r="B21" s="130"/>
      <c r="C21" s="130"/>
      <c r="D21" s="130"/>
      <c r="E21" s="455" t="s">
        <v>273</v>
      </c>
      <c r="F21" s="456"/>
      <c r="G21" s="456"/>
      <c r="H21" s="456"/>
      <c r="I21" s="456"/>
      <c r="J21" s="456"/>
      <c r="K21" s="456"/>
      <c r="L21" s="456"/>
      <c r="M21" s="456"/>
      <c r="N21" s="456"/>
      <c r="O21" s="456"/>
      <c r="P21" s="457"/>
      <c r="Q21" s="455" t="s">
        <v>277</v>
      </c>
      <c r="R21" s="456"/>
      <c r="S21" s="457"/>
      <c r="T21" s="146"/>
      <c r="U21" s="130"/>
    </row>
    <row r="22" spans="1:22" s="28" customFormat="1" ht="22.5" customHeight="1">
      <c r="A22" s="391" t="s">
        <v>66</v>
      </c>
      <c r="B22" s="391"/>
      <c r="C22" s="391"/>
      <c r="D22" s="391"/>
      <c r="E22" s="404" t="s">
        <v>95</v>
      </c>
      <c r="F22" s="405"/>
      <c r="G22" s="406"/>
      <c r="H22" s="404" t="s">
        <v>96</v>
      </c>
      <c r="I22" s="405"/>
      <c r="J22" s="406"/>
      <c r="K22" s="404" t="s">
        <v>97</v>
      </c>
      <c r="L22" s="405"/>
      <c r="M22" s="406"/>
      <c r="N22" s="404" t="s">
        <v>94</v>
      </c>
      <c r="O22" s="405"/>
      <c r="P22" s="406"/>
      <c r="Q22" s="404" t="s">
        <v>95</v>
      </c>
      <c r="R22" s="405"/>
      <c r="S22" s="406"/>
      <c r="T22" s="453" t="s">
        <v>67</v>
      </c>
      <c r="U22" s="391"/>
      <c r="V22" s="70"/>
    </row>
    <row r="23" spans="1:22" s="28" customFormat="1" ht="22.5" customHeight="1">
      <c r="A23" s="391"/>
      <c r="B23" s="391"/>
      <c r="C23" s="391"/>
      <c r="D23" s="391"/>
      <c r="E23" s="410" t="s">
        <v>90</v>
      </c>
      <c r="F23" s="411"/>
      <c r="G23" s="412"/>
      <c r="H23" s="410" t="s">
        <v>91</v>
      </c>
      <c r="I23" s="411"/>
      <c r="J23" s="412"/>
      <c r="K23" s="410" t="s">
        <v>92</v>
      </c>
      <c r="L23" s="411"/>
      <c r="M23" s="412"/>
      <c r="N23" s="410" t="s">
        <v>93</v>
      </c>
      <c r="O23" s="411"/>
      <c r="P23" s="412"/>
      <c r="Q23" s="410" t="s">
        <v>90</v>
      </c>
      <c r="R23" s="411"/>
      <c r="S23" s="412"/>
      <c r="T23" s="453"/>
      <c r="U23" s="391"/>
      <c r="V23" s="70"/>
    </row>
    <row r="24" spans="1:22" s="28" customFormat="1" ht="22.5" customHeight="1">
      <c r="A24" s="391"/>
      <c r="B24" s="391"/>
      <c r="C24" s="391"/>
      <c r="D24" s="391"/>
      <c r="E24" s="214" t="s">
        <v>1</v>
      </c>
      <c r="F24" s="91" t="s">
        <v>2</v>
      </c>
      <c r="G24" s="203" t="s">
        <v>3</v>
      </c>
      <c r="H24" s="202" t="s">
        <v>1</v>
      </c>
      <c r="I24" s="91" t="s">
        <v>2</v>
      </c>
      <c r="J24" s="203" t="s">
        <v>3</v>
      </c>
      <c r="K24" s="214" t="s">
        <v>1</v>
      </c>
      <c r="L24" s="91" t="s">
        <v>2</v>
      </c>
      <c r="M24" s="203" t="s">
        <v>3</v>
      </c>
      <c r="N24" s="214" t="s">
        <v>1</v>
      </c>
      <c r="O24" s="91" t="s">
        <v>2</v>
      </c>
      <c r="P24" s="203" t="s">
        <v>3</v>
      </c>
      <c r="Q24" s="214" t="s">
        <v>1</v>
      </c>
      <c r="R24" s="91" t="s">
        <v>2</v>
      </c>
      <c r="S24" s="203" t="s">
        <v>3</v>
      </c>
      <c r="T24" s="453"/>
      <c r="U24" s="391"/>
      <c r="V24" s="70"/>
    </row>
    <row r="25" spans="1:22" s="28" customFormat="1" ht="22.5" customHeight="1">
      <c r="A25" s="393"/>
      <c r="B25" s="393"/>
      <c r="C25" s="393"/>
      <c r="D25" s="393"/>
      <c r="E25" s="204" t="s">
        <v>4</v>
      </c>
      <c r="F25" s="95" t="s">
        <v>5</v>
      </c>
      <c r="G25" s="206" t="s">
        <v>6</v>
      </c>
      <c r="H25" s="205" t="s">
        <v>4</v>
      </c>
      <c r="I25" s="95" t="s">
        <v>5</v>
      </c>
      <c r="J25" s="206" t="s">
        <v>6</v>
      </c>
      <c r="K25" s="204" t="s">
        <v>4</v>
      </c>
      <c r="L25" s="95" t="s">
        <v>5</v>
      </c>
      <c r="M25" s="206" t="s">
        <v>6</v>
      </c>
      <c r="N25" s="204" t="s">
        <v>4</v>
      </c>
      <c r="O25" s="95" t="s">
        <v>5</v>
      </c>
      <c r="P25" s="206" t="s">
        <v>6</v>
      </c>
      <c r="Q25" s="204" t="s">
        <v>4</v>
      </c>
      <c r="R25" s="95" t="s">
        <v>5</v>
      </c>
      <c r="S25" s="206" t="s">
        <v>6</v>
      </c>
      <c r="T25" s="454"/>
      <c r="U25" s="393"/>
      <c r="V25" s="70"/>
    </row>
    <row r="26" spans="1:22" s="5" customFormat="1" ht="42.75" customHeight="1">
      <c r="A26" s="422" t="s">
        <v>120</v>
      </c>
      <c r="B26" s="422"/>
      <c r="C26" s="422"/>
      <c r="D26" s="439"/>
      <c r="E26" s="352">
        <v>405066.23</v>
      </c>
      <c r="F26" s="353">
        <v>224150.5</v>
      </c>
      <c r="G26" s="354">
        <v>180915.73</v>
      </c>
      <c r="H26" s="357">
        <v>400504.69</v>
      </c>
      <c r="I26" s="356">
        <v>221215.88</v>
      </c>
      <c r="J26" s="355">
        <v>179288.82</v>
      </c>
      <c r="K26" s="348">
        <v>413791.13</v>
      </c>
      <c r="L26" s="348">
        <v>224589.38</v>
      </c>
      <c r="M26" s="348">
        <v>189201.75</v>
      </c>
      <c r="N26" s="351">
        <v>422338.11</v>
      </c>
      <c r="O26" s="351">
        <v>226374.46</v>
      </c>
      <c r="P26" s="351">
        <v>195963.65</v>
      </c>
      <c r="Q26" s="349">
        <v>411309.21</v>
      </c>
      <c r="R26" s="350">
        <v>228619.8</v>
      </c>
      <c r="S26" s="350">
        <v>182689.41</v>
      </c>
      <c r="T26" s="452" t="s">
        <v>4</v>
      </c>
      <c r="U26" s="422"/>
      <c r="V26" s="57"/>
    </row>
    <row r="27" spans="1:22" s="59" customFormat="1" ht="42" customHeight="1">
      <c r="A27" s="28" t="s">
        <v>35</v>
      </c>
      <c r="B27" s="28"/>
      <c r="C27" s="28"/>
      <c r="D27" s="28"/>
      <c r="E27" s="249">
        <v>7082.36</v>
      </c>
      <c r="F27" s="250">
        <v>5346.4</v>
      </c>
      <c r="G27" s="251">
        <v>1735.97</v>
      </c>
      <c r="H27" s="242">
        <v>8737.52</v>
      </c>
      <c r="I27" s="242">
        <v>6576.9</v>
      </c>
      <c r="J27" s="242">
        <v>2160.62</v>
      </c>
      <c r="K27" s="102">
        <v>8037.76</v>
      </c>
      <c r="L27" s="28">
        <v>5324.53</v>
      </c>
      <c r="M27" s="102">
        <v>2713.23</v>
      </c>
      <c r="N27" s="102">
        <v>5649.05</v>
      </c>
      <c r="O27" s="102">
        <v>3708.49</v>
      </c>
      <c r="P27" s="102">
        <v>1940.57</v>
      </c>
      <c r="Q27" s="349">
        <v>8150.02</v>
      </c>
      <c r="R27" s="350">
        <v>6442.58</v>
      </c>
      <c r="S27" s="350">
        <v>1707.44</v>
      </c>
      <c r="T27" s="101" t="s">
        <v>68</v>
      </c>
      <c r="U27" s="28"/>
      <c r="V27" s="58"/>
    </row>
    <row r="28" spans="1:22" s="59" customFormat="1" ht="42" customHeight="1">
      <c r="A28" s="28" t="s">
        <v>36</v>
      </c>
      <c r="B28" s="28"/>
      <c r="C28" s="28"/>
      <c r="D28" s="28"/>
      <c r="E28" s="249">
        <v>46946.25</v>
      </c>
      <c r="F28" s="250">
        <v>27955.79</v>
      </c>
      <c r="G28" s="251">
        <v>18990.46</v>
      </c>
      <c r="H28" s="242">
        <v>37699.629999999997</v>
      </c>
      <c r="I28" s="242">
        <v>21476.36</v>
      </c>
      <c r="J28" s="242">
        <v>16223.27</v>
      </c>
      <c r="K28" s="102">
        <v>41763.17</v>
      </c>
      <c r="L28" s="28">
        <v>22350.74</v>
      </c>
      <c r="M28" s="102">
        <v>19412.43</v>
      </c>
      <c r="N28" s="102">
        <v>44153</v>
      </c>
      <c r="O28" s="102">
        <v>25515.48</v>
      </c>
      <c r="P28" s="102">
        <v>18637.53</v>
      </c>
      <c r="Q28" s="349">
        <v>61171.26</v>
      </c>
      <c r="R28" s="350">
        <v>34216.629999999997</v>
      </c>
      <c r="S28" s="350">
        <v>26954.63</v>
      </c>
      <c r="T28" s="101" t="s">
        <v>69</v>
      </c>
      <c r="U28" s="28"/>
      <c r="V28" s="58"/>
    </row>
    <row r="29" spans="1:22" s="59" customFormat="1" ht="42" customHeight="1">
      <c r="A29" s="28" t="s">
        <v>37</v>
      </c>
      <c r="B29" s="28"/>
      <c r="C29" s="28"/>
      <c r="D29" s="28"/>
      <c r="E29" s="249">
        <v>155200.37</v>
      </c>
      <c r="F29" s="250">
        <v>94086.5</v>
      </c>
      <c r="G29" s="251">
        <v>61113.86</v>
      </c>
      <c r="H29" s="242">
        <v>150568.87</v>
      </c>
      <c r="I29" s="242">
        <v>92646.81</v>
      </c>
      <c r="J29" s="242">
        <v>57922.06</v>
      </c>
      <c r="K29" s="102">
        <v>113409.36</v>
      </c>
      <c r="L29" s="28">
        <v>71230.17</v>
      </c>
      <c r="M29" s="102">
        <v>42179.19</v>
      </c>
      <c r="N29" s="102">
        <v>135333.93</v>
      </c>
      <c r="O29" s="102">
        <v>78537.48</v>
      </c>
      <c r="P29" s="102">
        <v>56796.45</v>
      </c>
      <c r="Q29" s="349">
        <v>131107.47</v>
      </c>
      <c r="R29" s="350">
        <v>78426.429999999993</v>
      </c>
      <c r="S29" s="350">
        <v>52681.04</v>
      </c>
      <c r="T29" s="101" t="s">
        <v>70</v>
      </c>
      <c r="U29" s="28"/>
      <c r="V29" s="58"/>
    </row>
    <row r="30" spans="1:22" s="59" customFormat="1" ht="42" customHeight="1">
      <c r="A30" s="28" t="s">
        <v>38</v>
      </c>
      <c r="B30" s="28"/>
      <c r="C30" s="28"/>
      <c r="D30" s="28"/>
      <c r="E30" s="249">
        <v>136492.31</v>
      </c>
      <c r="F30" s="250">
        <v>81381.02</v>
      </c>
      <c r="G30" s="251">
        <v>55111.29</v>
      </c>
      <c r="H30" s="242">
        <v>133168.19</v>
      </c>
      <c r="I30" s="242">
        <v>77516.39</v>
      </c>
      <c r="J30" s="242">
        <v>55651.8</v>
      </c>
      <c r="K30" s="102">
        <v>157171.29</v>
      </c>
      <c r="L30" s="28">
        <v>93790.24</v>
      </c>
      <c r="M30" s="102">
        <v>63381.05</v>
      </c>
      <c r="N30" s="102">
        <v>153996.34</v>
      </c>
      <c r="O30" s="102">
        <v>94562</v>
      </c>
      <c r="P30" s="102">
        <v>59434.34</v>
      </c>
      <c r="Q30" s="349">
        <v>144493.20000000001</v>
      </c>
      <c r="R30" s="350">
        <v>87729.55</v>
      </c>
      <c r="S30" s="350">
        <v>56763.66</v>
      </c>
      <c r="T30" s="101" t="s">
        <v>71</v>
      </c>
      <c r="U30" s="28"/>
      <c r="V30" s="58"/>
    </row>
    <row r="31" spans="1:22" s="59" customFormat="1" ht="42" customHeight="1">
      <c r="A31" s="28" t="s">
        <v>162</v>
      </c>
      <c r="B31" s="28"/>
      <c r="C31" s="28"/>
      <c r="D31" s="28"/>
      <c r="E31" s="249">
        <v>59112.43</v>
      </c>
      <c r="F31" s="250">
        <v>15380.78</v>
      </c>
      <c r="G31" s="251">
        <v>43731.65</v>
      </c>
      <c r="H31" s="242">
        <v>70083.990000000005</v>
      </c>
      <c r="I31" s="242">
        <v>22752.92</v>
      </c>
      <c r="J31" s="242">
        <v>47331.06</v>
      </c>
      <c r="K31" s="102">
        <v>93177.91</v>
      </c>
      <c r="L31" s="28">
        <v>31662.05</v>
      </c>
      <c r="M31" s="102">
        <v>61515.85</v>
      </c>
      <c r="N31" s="102">
        <v>83205.789999999994</v>
      </c>
      <c r="O31" s="102">
        <v>24051.02</v>
      </c>
      <c r="P31" s="102">
        <v>59154.77</v>
      </c>
      <c r="Q31" s="349">
        <v>65116.18</v>
      </c>
      <c r="R31" s="350">
        <v>21280.080000000002</v>
      </c>
      <c r="S31" s="350">
        <v>43836.1</v>
      </c>
      <c r="T31" s="101" t="s">
        <v>72</v>
      </c>
      <c r="U31" s="28"/>
      <c r="V31" s="58"/>
    </row>
    <row r="32" spans="1:22" s="59" customFormat="1" ht="42" customHeight="1">
      <c r="A32" s="28" t="s">
        <v>39</v>
      </c>
      <c r="B32" s="28"/>
      <c r="C32" s="28"/>
      <c r="D32" s="28"/>
      <c r="E32" s="249">
        <v>232.51</v>
      </c>
      <c r="F32" s="250">
        <v>0</v>
      </c>
      <c r="G32" s="251">
        <v>232.51</v>
      </c>
      <c r="H32" s="242">
        <v>246.49</v>
      </c>
      <c r="I32" s="242">
        <v>246.49</v>
      </c>
      <c r="J32" s="242">
        <v>0</v>
      </c>
      <c r="K32" s="102">
        <v>231.65</v>
      </c>
      <c r="L32" s="28">
        <v>231.65</v>
      </c>
      <c r="M32" s="102">
        <v>0</v>
      </c>
      <c r="N32" s="102">
        <v>0</v>
      </c>
      <c r="O32" s="102">
        <v>0</v>
      </c>
      <c r="P32" s="102">
        <v>0</v>
      </c>
      <c r="Q32" s="349">
        <v>1271.06</v>
      </c>
      <c r="R32" s="350">
        <v>524.52</v>
      </c>
      <c r="S32" s="350">
        <v>746.54</v>
      </c>
      <c r="T32" s="101" t="s">
        <v>235</v>
      </c>
      <c r="U32" s="28"/>
      <c r="V32" s="58"/>
    </row>
    <row r="33" spans="1:22" s="59" customFormat="1" ht="12" customHeight="1">
      <c r="A33" s="112"/>
      <c r="B33" s="112"/>
      <c r="C33" s="112"/>
      <c r="D33" s="112"/>
      <c r="E33" s="104"/>
      <c r="F33" s="105"/>
      <c r="G33" s="106"/>
      <c r="H33" s="82"/>
      <c r="I33" s="105"/>
      <c r="J33" s="82"/>
      <c r="K33" s="105"/>
      <c r="L33" s="82"/>
      <c r="M33" s="105"/>
      <c r="N33" s="105"/>
      <c r="O33" s="105"/>
      <c r="P33" s="105"/>
      <c r="Q33" s="82"/>
      <c r="R33" s="105"/>
      <c r="S33" s="106"/>
      <c r="T33" s="81"/>
      <c r="U33" s="112"/>
      <c r="V33" s="58"/>
    </row>
  </sheetData>
  <mergeCells count="32"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9:D9"/>
    <mergeCell ref="A5:D8"/>
    <mergeCell ref="E5:G5"/>
    <mergeCell ref="H5:J5"/>
    <mergeCell ref="E6:G6"/>
    <mergeCell ref="H6:J6"/>
    <mergeCell ref="E21:P21"/>
    <mergeCell ref="Q21:S21"/>
    <mergeCell ref="A22:D25"/>
    <mergeCell ref="E22:G22"/>
    <mergeCell ref="H22:J22"/>
    <mergeCell ref="K22:M22"/>
    <mergeCell ref="N22:P22"/>
    <mergeCell ref="Q22:S22"/>
    <mergeCell ref="A26:D26"/>
    <mergeCell ref="T26:U26"/>
    <mergeCell ref="T22:U25"/>
    <mergeCell ref="E23:G23"/>
    <mergeCell ref="H23:J23"/>
    <mergeCell ref="K23:M23"/>
    <mergeCell ref="N23:P23"/>
    <mergeCell ref="Q23:S23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Y63"/>
  <sheetViews>
    <sheetView showGridLines="0" view="pageBreakPreview" zoomScale="85" zoomScaleNormal="100" zoomScaleSheetLayoutView="85" workbookViewId="0">
      <selection activeCell="H23" sqref="H23"/>
    </sheetView>
  </sheetViews>
  <sheetFormatPr defaultColWidth="9.09765625" defaultRowHeight="21.75"/>
  <cols>
    <col min="1" max="1" width="1.69921875" style="8" customWidth="1"/>
    <col min="2" max="2" width="4.59765625" style="8" customWidth="1"/>
    <col min="3" max="3" width="4.09765625" style="8" customWidth="1"/>
    <col min="4" max="4" width="1.8984375" style="8" customWidth="1"/>
    <col min="5" max="19" width="4.59765625" style="8" customWidth="1"/>
    <col min="20" max="20" width="1.8984375" style="8" customWidth="1"/>
    <col min="21" max="21" width="14" style="8" customWidth="1"/>
    <col min="22" max="22" width="1.59765625" style="7" customWidth="1"/>
    <col min="23" max="23" width="4.09765625" style="8" customWidth="1"/>
    <col min="24" max="16384" width="9.09765625" style="8"/>
  </cols>
  <sheetData>
    <row r="1" spans="1:25" s="1" customFormat="1">
      <c r="B1" s="1" t="s">
        <v>0</v>
      </c>
      <c r="C1" s="3">
        <v>2.6</v>
      </c>
      <c r="D1" s="1" t="s">
        <v>351</v>
      </c>
      <c r="V1" s="56"/>
      <c r="W1" s="56"/>
      <c r="X1" s="56"/>
      <c r="Y1" s="56"/>
    </row>
    <row r="2" spans="1:25" s="5" customFormat="1">
      <c r="B2" s="1" t="s">
        <v>210</v>
      </c>
      <c r="C2" s="3">
        <v>2.6</v>
      </c>
      <c r="D2" s="1" t="s">
        <v>352</v>
      </c>
      <c r="V2" s="57"/>
      <c r="W2" s="57"/>
      <c r="X2" s="57"/>
    </row>
    <row r="3" spans="1:25" s="5" customFormat="1" ht="20.25" customHeight="1">
      <c r="C3" s="3"/>
      <c r="U3" s="48" t="s">
        <v>216</v>
      </c>
      <c r="V3" s="57"/>
      <c r="W3" s="57"/>
      <c r="X3" s="57"/>
      <c r="Y3" s="57"/>
    </row>
    <row r="4" spans="1:25" s="59" customFormat="1" ht="21" customHeight="1">
      <c r="A4" s="405" t="s">
        <v>73</v>
      </c>
      <c r="B4" s="405"/>
      <c r="C4" s="405"/>
      <c r="D4" s="406"/>
      <c r="E4" s="407" t="s">
        <v>273</v>
      </c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9"/>
      <c r="Q4" s="407" t="s">
        <v>277</v>
      </c>
      <c r="R4" s="408"/>
      <c r="S4" s="409"/>
      <c r="T4" s="147"/>
      <c r="U4" s="130"/>
      <c r="V4" s="58"/>
      <c r="W4" s="58"/>
      <c r="X4" s="58"/>
      <c r="Y4" s="58"/>
    </row>
    <row r="5" spans="1:25" ht="3" customHeight="1">
      <c r="A5" s="423"/>
      <c r="B5" s="423"/>
      <c r="C5" s="423"/>
      <c r="D5" s="424"/>
      <c r="E5" s="104"/>
      <c r="F5" s="82"/>
      <c r="G5" s="82"/>
      <c r="H5" s="82"/>
      <c r="I5" s="82"/>
      <c r="J5" s="82"/>
      <c r="K5" s="82"/>
      <c r="L5" s="82"/>
      <c r="M5" s="82"/>
      <c r="N5" s="82"/>
      <c r="O5" s="82"/>
      <c r="P5" s="106"/>
      <c r="Q5" s="82"/>
      <c r="R5" s="82"/>
      <c r="S5" s="106"/>
      <c r="T5" s="101"/>
      <c r="U5" s="70"/>
      <c r="W5" s="7"/>
      <c r="X5" s="7"/>
      <c r="Y5" s="7"/>
    </row>
    <row r="6" spans="1:25" s="28" customFormat="1" ht="20.25" customHeight="1">
      <c r="A6" s="423"/>
      <c r="B6" s="423"/>
      <c r="C6" s="423"/>
      <c r="D6" s="424"/>
      <c r="E6" s="404" t="s">
        <v>95</v>
      </c>
      <c r="F6" s="405"/>
      <c r="G6" s="406"/>
      <c r="H6" s="404" t="s">
        <v>96</v>
      </c>
      <c r="I6" s="405"/>
      <c r="J6" s="406"/>
      <c r="K6" s="404" t="s">
        <v>97</v>
      </c>
      <c r="L6" s="405"/>
      <c r="M6" s="406"/>
      <c r="N6" s="404" t="s">
        <v>94</v>
      </c>
      <c r="O6" s="405"/>
      <c r="P6" s="406"/>
      <c r="Q6" s="404" t="s">
        <v>95</v>
      </c>
      <c r="R6" s="405"/>
      <c r="S6" s="406"/>
      <c r="T6" s="101"/>
      <c r="U6" s="70"/>
      <c r="V6" s="70"/>
      <c r="W6" s="70"/>
      <c r="X6" s="70"/>
      <c r="Y6" s="70"/>
    </row>
    <row r="7" spans="1:25" s="28" customFormat="1" ht="16.5" customHeight="1">
      <c r="A7" s="423"/>
      <c r="B7" s="423"/>
      <c r="C7" s="423"/>
      <c r="D7" s="424"/>
      <c r="E7" s="410" t="s">
        <v>90</v>
      </c>
      <c r="F7" s="411"/>
      <c r="G7" s="412"/>
      <c r="H7" s="410" t="s">
        <v>91</v>
      </c>
      <c r="I7" s="411"/>
      <c r="J7" s="412"/>
      <c r="K7" s="410" t="s">
        <v>92</v>
      </c>
      <c r="L7" s="411"/>
      <c r="M7" s="412"/>
      <c r="N7" s="410" t="s">
        <v>93</v>
      </c>
      <c r="O7" s="411"/>
      <c r="P7" s="412"/>
      <c r="Q7" s="410" t="s">
        <v>90</v>
      </c>
      <c r="R7" s="411"/>
      <c r="S7" s="412"/>
      <c r="T7" s="458" t="s">
        <v>40</v>
      </c>
      <c r="U7" s="459"/>
      <c r="V7" s="70"/>
    </row>
    <row r="8" spans="1:25" s="28" customFormat="1" ht="18" customHeight="1">
      <c r="A8" s="423"/>
      <c r="B8" s="423"/>
      <c r="C8" s="423"/>
      <c r="D8" s="424"/>
      <c r="E8" s="90" t="s">
        <v>1</v>
      </c>
      <c r="F8" s="91" t="s">
        <v>2</v>
      </c>
      <c r="G8" s="92" t="s">
        <v>3</v>
      </c>
      <c r="H8" s="93" t="s">
        <v>1</v>
      </c>
      <c r="I8" s="91" t="s">
        <v>2</v>
      </c>
      <c r="J8" s="92" t="s">
        <v>3</v>
      </c>
      <c r="K8" s="90" t="s">
        <v>1</v>
      </c>
      <c r="L8" s="91" t="s">
        <v>2</v>
      </c>
      <c r="M8" s="92" t="s">
        <v>3</v>
      </c>
      <c r="N8" s="90" t="s">
        <v>1</v>
      </c>
      <c r="O8" s="91" t="s">
        <v>2</v>
      </c>
      <c r="P8" s="92" t="s">
        <v>3</v>
      </c>
      <c r="Q8" s="90" t="s">
        <v>1</v>
      </c>
      <c r="R8" s="91" t="s">
        <v>2</v>
      </c>
      <c r="S8" s="92" t="s">
        <v>3</v>
      </c>
      <c r="T8" s="458" t="s">
        <v>41</v>
      </c>
      <c r="U8" s="459"/>
      <c r="V8" s="70"/>
    </row>
    <row r="9" spans="1:25" s="28" customFormat="1" ht="16.5" customHeight="1">
      <c r="A9" s="411"/>
      <c r="B9" s="411"/>
      <c r="C9" s="411"/>
      <c r="D9" s="412"/>
      <c r="E9" s="94" t="s">
        <v>4</v>
      </c>
      <c r="F9" s="95" t="s">
        <v>5</v>
      </c>
      <c r="G9" s="96" t="s">
        <v>6</v>
      </c>
      <c r="H9" s="97" t="s">
        <v>4</v>
      </c>
      <c r="I9" s="95" t="s">
        <v>5</v>
      </c>
      <c r="J9" s="96" t="s">
        <v>6</v>
      </c>
      <c r="K9" s="94" t="s">
        <v>4</v>
      </c>
      <c r="L9" s="95" t="s">
        <v>5</v>
      </c>
      <c r="M9" s="96" t="s">
        <v>6</v>
      </c>
      <c r="N9" s="94" t="s">
        <v>4</v>
      </c>
      <c r="O9" s="95" t="s">
        <v>5</v>
      </c>
      <c r="P9" s="96" t="s">
        <v>6</v>
      </c>
      <c r="Q9" s="94" t="s">
        <v>4</v>
      </c>
      <c r="R9" s="95" t="s">
        <v>5</v>
      </c>
      <c r="S9" s="96" t="s">
        <v>6</v>
      </c>
      <c r="T9" s="104"/>
      <c r="U9" s="82"/>
      <c r="V9" s="70"/>
      <c r="W9" s="70"/>
      <c r="X9" s="70"/>
    </row>
    <row r="10" spans="1:25" s="100" customFormat="1" ht="18" customHeight="1">
      <c r="A10" s="422" t="s">
        <v>120</v>
      </c>
      <c r="B10" s="422"/>
      <c r="C10" s="422"/>
      <c r="D10" s="439"/>
      <c r="E10" s="283">
        <f>E43/1000</f>
        <v>405.06622999999996</v>
      </c>
      <c r="F10" s="283">
        <f t="shared" ref="F10:S10" si="0">F43/1000</f>
        <v>224.15049999999999</v>
      </c>
      <c r="G10" s="283">
        <f t="shared" si="0"/>
        <v>180.91573</v>
      </c>
      <c r="H10" s="283">
        <f t="shared" si="0"/>
        <v>400.50468999999998</v>
      </c>
      <c r="I10" s="283">
        <f t="shared" si="0"/>
        <v>221.21588</v>
      </c>
      <c r="J10" s="283">
        <f t="shared" si="0"/>
        <v>179.28882000000002</v>
      </c>
      <c r="K10" s="283">
        <f t="shared" si="0"/>
        <v>413.79113000000001</v>
      </c>
      <c r="L10" s="283">
        <f t="shared" si="0"/>
        <v>224.58938000000001</v>
      </c>
      <c r="M10" s="283">
        <f t="shared" si="0"/>
        <v>189.20175</v>
      </c>
      <c r="N10" s="283">
        <f t="shared" si="0"/>
        <v>422.33810999999997</v>
      </c>
      <c r="O10" s="283">
        <f t="shared" si="0"/>
        <v>226.37446</v>
      </c>
      <c r="P10" s="283">
        <f t="shared" si="0"/>
        <v>195.96365</v>
      </c>
      <c r="Q10" s="283">
        <f t="shared" si="0"/>
        <v>411.30921000000001</v>
      </c>
      <c r="R10" s="283">
        <f t="shared" si="0"/>
        <v>228.6198</v>
      </c>
      <c r="S10" s="283">
        <f t="shared" si="0"/>
        <v>182.68941000000001</v>
      </c>
      <c r="T10" s="452" t="s">
        <v>4</v>
      </c>
      <c r="U10" s="422"/>
      <c r="V10" s="78"/>
    </row>
    <row r="11" spans="1:25" s="28" customFormat="1" ht="18" customHeight="1">
      <c r="A11" s="28" t="s">
        <v>42</v>
      </c>
      <c r="E11" s="282">
        <f>E44/1000</f>
        <v>21.95722</v>
      </c>
      <c r="F11" s="282">
        <f t="shared" ref="F11:S11" si="1">F44/1000</f>
        <v>11.091559999999999</v>
      </c>
      <c r="G11" s="282">
        <f t="shared" si="1"/>
        <v>10.86566</v>
      </c>
      <c r="H11" s="282">
        <f t="shared" si="1"/>
        <v>18.011320000000001</v>
      </c>
      <c r="I11" s="282">
        <f t="shared" si="1"/>
        <v>8.1556200000000008</v>
      </c>
      <c r="J11" s="282">
        <f t="shared" si="1"/>
        <v>9.8557000000000006</v>
      </c>
      <c r="K11" s="282">
        <f t="shared" si="1"/>
        <v>18.326049999999999</v>
      </c>
      <c r="L11" s="282">
        <f t="shared" si="1"/>
        <v>7.6657299999999999</v>
      </c>
      <c r="M11" s="282">
        <f t="shared" si="1"/>
        <v>10.66032</v>
      </c>
      <c r="N11" s="282">
        <f t="shared" si="1"/>
        <v>21.778009999999998</v>
      </c>
      <c r="O11" s="282">
        <f t="shared" si="1"/>
        <v>9.7113499999999995</v>
      </c>
      <c r="P11" s="282">
        <f t="shared" si="1"/>
        <v>12.066660000000001</v>
      </c>
      <c r="Q11" s="282">
        <f t="shared" si="1"/>
        <v>21.607189999999999</v>
      </c>
      <c r="R11" s="282">
        <f t="shared" si="1"/>
        <v>8.0368100000000009</v>
      </c>
      <c r="S11" s="282">
        <f t="shared" si="1"/>
        <v>13.570379999999998</v>
      </c>
      <c r="T11" s="101" t="s">
        <v>159</v>
      </c>
      <c r="V11" s="70"/>
    </row>
    <row r="12" spans="1:25" s="28" customFormat="1" ht="18" customHeight="1">
      <c r="A12" s="28" t="s">
        <v>43</v>
      </c>
      <c r="E12" s="282">
        <f t="shared" ref="E12:S23" si="2">E45/1000</f>
        <v>117.84739999999999</v>
      </c>
      <c r="F12" s="282">
        <f t="shared" si="2"/>
        <v>64.041460000000001</v>
      </c>
      <c r="G12" s="282">
        <f t="shared" si="2"/>
        <v>53.80594</v>
      </c>
      <c r="H12" s="282">
        <f t="shared" si="2"/>
        <v>126.51736</v>
      </c>
      <c r="I12" s="282">
        <f t="shared" si="2"/>
        <v>70.156759999999991</v>
      </c>
      <c r="J12" s="282">
        <f t="shared" si="2"/>
        <v>56.360599999999998</v>
      </c>
      <c r="K12" s="282">
        <f t="shared" si="2"/>
        <v>135.72620000000001</v>
      </c>
      <c r="L12" s="282">
        <f t="shared" si="2"/>
        <v>72.364440000000002</v>
      </c>
      <c r="M12" s="282">
        <f t="shared" si="2"/>
        <v>63.36177</v>
      </c>
      <c r="N12" s="282">
        <f t="shared" si="2"/>
        <v>128.64957000000001</v>
      </c>
      <c r="O12" s="282">
        <f t="shared" si="2"/>
        <v>66.549940000000007</v>
      </c>
      <c r="P12" s="282">
        <f t="shared" si="2"/>
        <v>62.099640000000001</v>
      </c>
      <c r="Q12" s="282">
        <f t="shared" si="2"/>
        <v>113.35624</v>
      </c>
      <c r="R12" s="282">
        <f t="shared" si="2"/>
        <v>64.727339999999998</v>
      </c>
      <c r="S12" s="282">
        <f t="shared" si="2"/>
        <v>48.628900000000002</v>
      </c>
      <c r="T12" s="101" t="s">
        <v>265</v>
      </c>
      <c r="V12" s="70"/>
    </row>
    <row r="13" spans="1:25" s="28" customFormat="1" ht="18" customHeight="1">
      <c r="A13" s="28" t="s">
        <v>44</v>
      </c>
      <c r="E13" s="282">
        <f t="shared" si="2"/>
        <v>76.718000000000004</v>
      </c>
      <c r="F13" s="282">
        <f t="shared" si="2"/>
        <v>42.886410000000005</v>
      </c>
      <c r="G13" s="282">
        <f t="shared" si="2"/>
        <v>33.831589999999998</v>
      </c>
      <c r="H13" s="282">
        <f t="shared" si="2"/>
        <v>67.635539999999992</v>
      </c>
      <c r="I13" s="282">
        <f t="shared" si="2"/>
        <v>37.449870000000004</v>
      </c>
      <c r="J13" s="282">
        <f t="shared" si="2"/>
        <v>30.185669999999998</v>
      </c>
      <c r="K13" s="282">
        <f t="shared" si="2"/>
        <v>72.038589999999999</v>
      </c>
      <c r="L13" s="282">
        <f t="shared" si="2"/>
        <v>37.927330000000005</v>
      </c>
      <c r="M13" s="282">
        <f t="shared" si="2"/>
        <v>34.111260000000001</v>
      </c>
      <c r="N13" s="282">
        <f t="shared" si="2"/>
        <v>75.880769999999998</v>
      </c>
      <c r="O13" s="282">
        <f t="shared" si="2"/>
        <v>41.949059999999996</v>
      </c>
      <c r="P13" s="282">
        <f t="shared" si="2"/>
        <v>33.931710000000002</v>
      </c>
      <c r="Q13" s="282">
        <f t="shared" si="2"/>
        <v>70.734320000000011</v>
      </c>
      <c r="R13" s="282">
        <f t="shared" si="2"/>
        <v>40.795960000000001</v>
      </c>
      <c r="S13" s="282">
        <f t="shared" si="2"/>
        <v>29.938359999999999</v>
      </c>
      <c r="T13" s="101" t="s">
        <v>52</v>
      </c>
      <c r="V13" s="70"/>
    </row>
    <row r="14" spans="1:25" s="28" customFormat="1" ht="18" customHeight="1">
      <c r="A14" s="28" t="s">
        <v>45</v>
      </c>
      <c r="E14" s="282">
        <f t="shared" si="2"/>
        <v>52.496019999999994</v>
      </c>
      <c r="F14" s="282">
        <f t="shared" si="2"/>
        <v>32.268509999999999</v>
      </c>
      <c r="G14" s="282">
        <f t="shared" si="2"/>
        <v>20.227509999999999</v>
      </c>
      <c r="H14" s="282">
        <f t="shared" si="2"/>
        <v>53.624699999999997</v>
      </c>
      <c r="I14" s="282">
        <f t="shared" si="2"/>
        <v>32.852269999999997</v>
      </c>
      <c r="J14" s="282">
        <f t="shared" si="2"/>
        <v>20.77243</v>
      </c>
      <c r="K14" s="282">
        <f t="shared" si="2"/>
        <v>56.020900000000005</v>
      </c>
      <c r="L14" s="282">
        <f t="shared" si="2"/>
        <v>37.637889999999999</v>
      </c>
      <c r="M14" s="282">
        <f t="shared" si="2"/>
        <v>18.383009999999999</v>
      </c>
      <c r="N14" s="282">
        <f t="shared" si="2"/>
        <v>62.754539999999999</v>
      </c>
      <c r="O14" s="282">
        <f t="shared" si="2"/>
        <v>35.315469999999998</v>
      </c>
      <c r="P14" s="282">
        <f t="shared" si="2"/>
        <v>27.439070000000001</v>
      </c>
      <c r="Q14" s="282">
        <f t="shared" si="2"/>
        <v>54.37771</v>
      </c>
      <c r="R14" s="282">
        <f t="shared" si="2"/>
        <v>35.387999999999998</v>
      </c>
      <c r="S14" s="282">
        <f t="shared" si="2"/>
        <v>18.989709999999999</v>
      </c>
      <c r="T14" s="101" t="s">
        <v>266</v>
      </c>
      <c r="V14" s="70"/>
    </row>
    <row r="15" spans="1:25" s="28" customFormat="1" ht="18" customHeight="1">
      <c r="A15" s="28" t="s">
        <v>74</v>
      </c>
      <c r="E15" s="282">
        <f t="shared" si="2"/>
        <v>54.586630000000007</v>
      </c>
      <c r="F15" s="282">
        <f t="shared" si="2"/>
        <v>33.890709999999999</v>
      </c>
      <c r="G15" s="282">
        <f t="shared" si="2"/>
        <v>20.695919999999997</v>
      </c>
      <c r="H15" s="282">
        <f t="shared" si="2"/>
        <v>60.127929999999999</v>
      </c>
      <c r="I15" s="282">
        <f t="shared" si="2"/>
        <v>35.060900000000004</v>
      </c>
      <c r="J15" s="282">
        <f t="shared" si="2"/>
        <v>25.067029999999999</v>
      </c>
      <c r="K15" s="282">
        <f t="shared" si="2"/>
        <v>54.801060000000007</v>
      </c>
      <c r="L15" s="282">
        <f t="shared" si="2"/>
        <v>31.961500000000004</v>
      </c>
      <c r="M15" s="282">
        <f t="shared" si="2"/>
        <v>22.839580000000002</v>
      </c>
      <c r="N15" s="282">
        <f t="shared" si="2"/>
        <v>53.639160000000004</v>
      </c>
      <c r="O15" s="282">
        <f t="shared" si="2"/>
        <v>33.979790000000001</v>
      </c>
      <c r="P15" s="282">
        <f t="shared" si="2"/>
        <v>19.659369999999999</v>
      </c>
      <c r="Q15" s="282">
        <f t="shared" ref="Q15:S16" si="3">Q49/1000</f>
        <v>43.779470000000003</v>
      </c>
      <c r="R15" s="282">
        <f t="shared" si="3"/>
        <v>25.635200000000001</v>
      </c>
      <c r="S15" s="282">
        <f t="shared" si="3"/>
        <v>18.144279999999998</v>
      </c>
      <c r="T15" s="101" t="s">
        <v>267</v>
      </c>
      <c r="V15" s="70"/>
    </row>
    <row r="16" spans="1:25" s="28" customFormat="1" ht="18" customHeight="1">
      <c r="B16" s="28" t="s">
        <v>46</v>
      </c>
      <c r="E16" s="282">
        <f t="shared" si="2"/>
        <v>37.800609999999999</v>
      </c>
      <c r="F16" s="282">
        <f t="shared" si="2"/>
        <v>23.535630000000001</v>
      </c>
      <c r="G16" s="282">
        <f t="shared" si="2"/>
        <v>14.26498</v>
      </c>
      <c r="H16" s="282">
        <f t="shared" si="2"/>
        <v>45.040849999999999</v>
      </c>
      <c r="I16" s="282">
        <f t="shared" si="2"/>
        <v>25.12857</v>
      </c>
      <c r="J16" s="282">
        <f t="shared" si="2"/>
        <v>19.912279999999999</v>
      </c>
      <c r="K16" s="282">
        <f t="shared" si="2"/>
        <v>38.086790000000001</v>
      </c>
      <c r="L16" s="282">
        <f t="shared" si="2"/>
        <v>21.496580000000002</v>
      </c>
      <c r="M16" s="282">
        <f t="shared" si="2"/>
        <v>16.590220000000002</v>
      </c>
      <c r="N16" s="282">
        <f t="shared" si="2"/>
        <v>38.414480000000005</v>
      </c>
      <c r="O16" s="282">
        <f t="shared" si="2"/>
        <v>22.520970000000002</v>
      </c>
      <c r="P16" s="282">
        <f t="shared" si="2"/>
        <v>15.893510000000001</v>
      </c>
      <c r="Q16" s="282">
        <f t="shared" si="3"/>
        <v>13.77558</v>
      </c>
      <c r="R16" s="282">
        <f t="shared" si="3"/>
        <v>10.067360000000001</v>
      </c>
      <c r="S16" s="282">
        <f t="shared" si="3"/>
        <v>3.7082199999999998</v>
      </c>
      <c r="T16" s="101"/>
      <c r="U16" s="70" t="s">
        <v>53</v>
      </c>
      <c r="V16" s="70"/>
    </row>
    <row r="17" spans="1:24" s="28" customFormat="1" ht="18" customHeight="1">
      <c r="B17" s="28" t="s">
        <v>47</v>
      </c>
      <c r="E17" s="282">
        <f t="shared" si="2"/>
        <v>16.786020000000001</v>
      </c>
      <c r="F17" s="282">
        <f t="shared" si="2"/>
        <v>10.355079999999999</v>
      </c>
      <c r="G17" s="282">
        <f t="shared" si="2"/>
        <v>6.4309399999999997</v>
      </c>
      <c r="H17" s="282">
        <f t="shared" si="2"/>
        <v>15.08708</v>
      </c>
      <c r="I17" s="282">
        <f t="shared" si="2"/>
        <v>9.9323300000000003</v>
      </c>
      <c r="J17" s="282">
        <f t="shared" si="2"/>
        <v>5.1547499999999999</v>
      </c>
      <c r="K17" s="282">
        <f t="shared" si="2"/>
        <v>15.877979999999999</v>
      </c>
      <c r="L17" s="282">
        <f t="shared" si="2"/>
        <v>10.18979</v>
      </c>
      <c r="M17" s="282">
        <f t="shared" si="2"/>
        <v>5.6882000000000001</v>
      </c>
      <c r="N17" s="282">
        <f t="shared" si="2"/>
        <v>14.957649999999999</v>
      </c>
      <c r="O17" s="282">
        <f t="shared" si="2"/>
        <v>11.191790000000001</v>
      </c>
      <c r="P17" s="282">
        <f t="shared" si="2"/>
        <v>3.76586</v>
      </c>
      <c r="Q17" s="336" t="s">
        <v>337</v>
      </c>
      <c r="R17" s="336" t="s">
        <v>337</v>
      </c>
      <c r="S17" s="336" t="s">
        <v>337</v>
      </c>
      <c r="T17" s="101"/>
      <c r="U17" s="70" t="s">
        <v>54</v>
      </c>
      <c r="V17" s="70"/>
    </row>
    <row r="18" spans="1:24" s="28" customFormat="1" ht="18" customHeight="1">
      <c r="B18" s="28" t="s">
        <v>48</v>
      </c>
      <c r="E18" s="336" t="s">
        <v>337</v>
      </c>
      <c r="F18" s="336" t="s">
        <v>337</v>
      </c>
      <c r="G18" s="336" t="s">
        <v>337</v>
      </c>
      <c r="H18" s="336" t="s">
        <v>337</v>
      </c>
      <c r="I18" s="336" t="s">
        <v>337</v>
      </c>
      <c r="J18" s="336" t="s">
        <v>337</v>
      </c>
      <c r="K18" s="282">
        <f t="shared" si="2"/>
        <v>0.83628999999999998</v>
      </c>
      <c r="L18" s="282">
        <f t="shared" si="2"/>
        <v>0.27512999999999999</v>
      </c>
      <c r="M18" s="282">
        <f t="shared" si="2"/>
        <v>0.56115999999999999</v>
      </c>
      <c r="N18" s="282">
        <f t="shared" si="2"/>
        <v>0.26702999999999999</v>
      </c>
      <c r="O18" s="282">
        <f t="shared" si="2"/>
        <v>0.26702999999999999</v>
      </c>
      <c r="P18" s="359" t="s">
        <v>337</v>
      </c>
      <c r="Q18" s="282">
        <f t="shared" ref="Q18:S21" si="4">Q53/1000</f>
        <v>49.46725</v>
      </c>
      <c r="R18" s="282">
        <f t="shared" si="4"/>
        <v>21.596689999999999</v>
      </c>
      <c r="S18" s="282">
        <f t="shared" si="4"/>
        <v>27.870560000000001</v>
      </c>
      <c r="T18" s="101"/>
      <c r="U18" s="70" t="s">
        <v>268</v>
      </c>
      <c r="V18" s="70"/>
    </row>
    <row r="19" spans="1:24" s="28" customFormat="1" ht="18" customHeight="1">
      <c r="A19" s="28" t="s">
        <v>75</v>
      </c>
      <c r="E19" s="282">
        <f t="shared" si="2"/>
        <v>81.460949999999997</v>
      </c>
      <c r="F19" s="282">
        <f t="shared" si="2"/>
        <v>39.971849999999996</v>
      </c>
      <c r="G19" s="282">
        <f t="shared" si="2"/>
        <v>41.489119999999993</v>
      </c>
      <c r="H19" s="282">
        <f t="shared" si="2"/>
        <v>74.587850000000003</v>
      </c>
      <c r="I19" s="282">
        <f t="shared" si="2"/>
        <v>37.54045</v>
      </c>
      <c r="J19" s="282">
        <f t="shared" si="2"/>
        <v>37.047400000000003</v>
      </c>
      <c r="K19" s="282">
        <f t="shared" si="2"/>
        <v>76.245999999999995</v>
      </c>
      <c r="L19" s="282">
        <f t="shared" si="2"/>
        <v>36.641260000000003</v>
      </c>
      <c r="M19" s="282">
        <f t="shared" si="2"/>
        <v>39.604770000000002</v>
      </c>
      <c r="N19" s="282">
        <f t="shared" si="2"/>
        <v>79.636049999999997</v>
      </c>
      <c r="O19" s="282">
        <f t="shared" si="2"/>
        <v>38.868840000000006</v>
      </c>
      <c r="P19" s="282">
        <f t="shared" si="2"/>
        <v>40.767189999999999</v>
      </c>
      <c r="Q19" s="282">
        <f t="shared" si="4"/>
        <v>34.147379999999998</v>
      </c>
      <c r="R19" s="282">
        <f t="shared" si="4"/>
        <v>18.42268</v>
      </c>
      <c r="S19" s="282">
        <f t="shared" si="4"/>
        <v>15.7247</v>
      </c>
      <c r="T19" s="101" t="s">
        <v>76</v>
      </c>
      <c r="V19" s="70"/>
    </row>
    <row r="20" spans="1:24" s="28" customFormat="1" ht="18" customHeight="1">
      <c r="B20" s="28" t="s">
        <v>49</v>
      </c>
      <c r="E20" s="282">
        <f t="shared" si="2"/>
        <v>48.411029999999997</v>
      </c>
      <c r="F20" s="282">
        <f t="shared" si="2"/>
        <v>24.3566</v>
      </c>
      <c r="G20" s="282">
        <f t="shared" si="2"/>
        <v>24.05444</v>
      </c>
      <c r="H20" s="282">
        <f t="shared" si="2"/>
        <v>39.299769999999995</v>
      </c>
      <c r="I20" s="282">
        <f t="shared" si="2"/>
        <v>21.411090000000002</v>
      </c>
      <c r="J20" s="282">
        <f t="shared" si="2"/>
        <v>17.888680000000001</v>
      </c>
      <c r="K20" s="282">
        <f t="shared" si="2"/>
        <v>39.053800000000003</v>
      </c>
      <c r="L20" s="282">
        <f t="shared" si="2"/>
        <v>19.110589999999998</v>
      </c>
      <c r="M20" s="282">
        <f t="shared" si="2"/>
        <v>19.94322</v>
      </c>
      <c r="N20" s="282">
        <f t="shared" si="2"/>
        <v>43.420190000000005</v>
      </c>
      <c r="O20" s="282">
        <f t="shared" si="2"/>
        <v>19.614159999999998</v>
      </c>
      <c r="P20" s="282">
        <f t="shared" si="2"/>
        <v>23.80603</v>
      </c>
      <c r="Q20" s="282">
        <f t="shared" si="4"/>
        <v>9.1050900000000006</v>
      </c>
      <c r="R20" s="282">
        <f t="shared" si="4"/>
        <v>3.5291399999999999</v>
      </c>
      <c r="S20" s="282">
        <f t="shared" si="4"/>
        <v>5.5759399999999992</v>
      </c>
      <c r="T20" s="101"/>
      <c r="U20" s="28" t="s">
        <v>55</v>
      </c>
      <c r="V20" s="70"/>
    </row>
    <row r="21" spans="1:24" s="28" customFormat="1" ht="18" customHeight="1">
      <c r="B21" s="28" t="s">
        <v>50</v>
      </c>
      <c r="E21" s="282">
        <f t="shared" si="2"/>
        <v>25.053429999999999</v>
      </c>
      <c r="F21" s="282">
        <f t="shared" si="2"/>
        <v>13.712530000000001</v>
      </c>
      <c r="G21" s="282">
        <f t="shared" si="2"/>
        <v>11.340909999999999</v>
      </c>
      <c r="H21" s="282">
        <f t="shared" si="2"/>
        <v>25.034650000000003</v>
      </c>
      <c r="I21" s="282">
        <f t="shared" si="2"/>
        <v>13.136010000000001</v>
      </c>
      <c r="J21" s="282">
        <f t="shared" si="2"/>
        <v>11.898639999999999</v>
      </c>
      <c r="K21" s="282">
        <f t="shared" si="2"/>
        <v>27.359590000000001</v>
      </c>
      <c r="L21" s="282">
        <f t="shared" si="2"/>
        <v>15.20988</v>
      </c>
      <c r="M21" s="282">
        <f t="shared" si="2"/>
        <v>12.149719999999999</v>
      </c>
      <c r="N21" s="282">
        <f t="shared" si="2"/>
        <v>27.130659999999999</v>
      </c>
      <c r="O21" s="282">
        <f t="shared" si="2"/>
        <v>16.03886</v>
      </c>
      <c r="P21" s="282">
        <f t="shared" si="2"/>
        <v>11.091790000000001</v>
      </c>
      <c r="Q21" s="282">
        <f t="shared" si="4"/>
        <v>0.95899000000000001</v>
      </c>
      <c r="R21" s="282">
        <f t="shared" si="4"/>
        <v>0.42063</v>
      </c>
      <c r="S21" s="282">
        <f t="shared" si="4"/>
        <v>0.53836000000000006</v>
      </c>
      <c r="T21" s="101"/>
      <c r="U21" s="28" t="s">
        <v>269</v>
      </c>
      <c r="V21" s="70"/>
    </row>
    <row r="22" spans="1:24" s="28" customFormat="1" ht="18" customHeight="1">
      <c r="B22" s="28" t="s">
        <v>48</v>
      </c>
      <c r="E22" s="282">
        <f t="shared" si="2"/>
        <v>7.9964899999999997</v>
      </c>
      <c r="F22" s="282">
        <f t="shared" si="2"/>
        <v>1.90272</v>
      </c>
      <c r="G22" s="282">
        <f t="shared" si="2"/>
        <v>6.0937700000000001</v>
      </c>
      <c r="H22" s="282">
        <f t="shared" si="2"/>
        <v>10.25343</v>
      </c>
      <c r="I22" s="282">
        <f t="shared" si="2"/>
        <v>2.99335</v>
      </c>
      <c r="J22" s="282">
        <f t="shared" si="2"/>
        <v>7.2600800000000003</v>
      </c>
      <c r="K22" s="282">
        <f t="shared" si="2"/>
        <v>9.8326100000000007</v>
      </c>
      <c r="L22" s="282">
        <f t="shared" si="2"/>
        <v>2.3207900000000001</v>
      </c>
      <c r="M22" s="282">
        <f t="shared" si="2"/>
        <v>7.5118299999999998</v>
      </c>
      <c r="N22" s="282">
        <f t="shared" si="2"/>
        <v>9.0852000000000004</v>
      </c>
      <c r="O22" s="282">
        <f t="shared" si="2"/>
        <v>3.2158200000000003</v>
      </c>
      <c r="P22" s="282">
        <f t="shared" si="2"/>
        <v>5.86937</v>
      </c>
      <c r="Q22" s="336" t="s">
        <v>337</v>
      </c>
      <c r="R22" s="336" t="s">
        <v>337</v>
      </c>
      <c r="S22" s="336" t="s">
        <v>337</v>
      </c>
      <c r="T22" s="101"/>
      <c r="U22" s="28" t="s">
        <v>268</v>
      </c>
      <c r="V22" s="70"/>
    </row>
    <row r="23" spans="1:24" s="28" customFormat="1" ht="18" customHeight="1">
      <c r="A23" s="28" t="s">
        <v>51</v>
      </c>
      <c r="E23" s="336" t="s">
        <v>337</v>
      </c>
      <c r="F23" s="336" t="s">
        <v>337</v>
      </c>
      <c r="G23" s="336" t="s">
        <v>337</v>
      </c>
      <c r="H23" s="336" t="s">
        <v>337</v>
      </c>
      <c r="I23" s="336" t="s">
        <v>337</v>
      </c>
      <c r="J23" s="336" t="s">
        <v>337</v>
      </c>
      <c r="K23" s="282">
        <f t="shared" si="2"/>
        <v>0.6323200000000001</v>
      </c>
      <c r="L23" s="282">
        <f t="shared" si="2"/>
        <v>0.39124999999999999</v>
      </c>
      <c r="M23" s="282">
        <f t="shared" si="2"/>
        <v>0.24107000000000001</v>
      </c>
      <c r="N23" s="336" t="s">
        <v>337</v>
      </c>
      <c r="O23" s="336" t="s">
        <v>337</v>
      </c>
      <c r="P23" s="336" t="s">
        <v>337</v>
      </c>
      <c r="Q23" s="336" t="s">
        <v>337</v>
      </c>
      <c r="R23" s="336" t="s">
        <v>337</v>
      </c>
      <c r="S23" s="336" t="s">
        <v>337</v>
      </c>
      <c r="T23" s="101" t="s">
        <v>56</v>
      </c>
      <c r="V23" s="70"/>
    </row>
    <row r="24" spans="1:24" s="28" customFormat="1" ht="18" customHeight="1">
      <c r="A24" s="28" t="s">
        <v>30</v>
      </c>
      <c r="E24" s="336" t="s">
        <v>337</v>
      </c>
      <c r="F24" s="336" t="s">
        <v>337</v>
      </c>
      <c r="G24" s="336" t="s">
        <v>337</v>
      </c>
      <c r="H24" s="336" t="s">
        <v>337</v>
      </c>
      <c r="I24" s="336" t="s">
        <v>337</v>
      </c>
      <c r="J24" s="336" t="s">
        <v>337</v>
      </c>
      <c r="K24" s="336" t="s">
        <v>337</v>
      </c>
      <c r="L24" s="336" t="s">
        <v>337</v>
      </c>
      <c r="M24" s="336" t="s">
        <v>337</v>
      </c>
      <c r="N24" s="336" t="s">
        <v>337</v>
      </c>
      <c r="O24" s="336" t="s">
        <v>337</v>
      </c>
      <c r="P24" s="336" t="s">
        <v>337</v>
      </c>
      <c r="Q24" s="336" t="s">
        <v>337</v>
      </c>
      <c r="R24" s="336" t="s">
        <v>337</v>
      </c>
      <c r="S24" s="336" t="s">
        <v>337</v>
      </c>
      <c r="T24" s="101" t="s">
        <v>34</v>
      </c>
      <c r="V24" s="70"/>
    </row>
    <row r="25" spans="1:24" s="28" customFormat="1" ht="3" customHeight="1">
      <c r="A25" s="82"/>
      <c r="B25" s="82"/>
      <c r="C25" s="82"/>
      <c r="D25" s="82"/>
      <c r="E25" s="104"/>
      <c r="F25" s="105"/>
      <c r="G25" s="106"/>
      <c r="H25" s="82"/>
      <c r="I25" s="105"/>
      <c r="J25" s="82"/>
      <c r="K25" s="105"/>
      <c r="L25" s="82"/>
      <c r="M25" s="105"/>
      <c r="N25" s="82"/>
      <c r="O25" s="82"/>
      <c r="P25" s="82"/>
      <c r="Q25" s="82"/>
      <c r="R25" s="105"/>
      <c r="S25" s="106"/>
      <c r="T25" s="104"/>
      <c r="U25" s="82"/>
      <c r="V25" s="70"/>
      <c r="W25" s="70"/>
      <c r="X25" s="70"/>
    </row>
    <row r="26" spans="1:24" s="28" customFormat="1" ht="3" customHeight="1">
      <c r="S26" s="70"/>
      <c r="T26" s="70"/>
      <c r="V26" s="70"/>
      <c r="W26" s="70"/>
      <c r="X26" s="70"/>
    </row>
    <row r="27" spans="1:24" s="28" customFormat="1" ht="16.5" customHeight="1">
      <c r="B27" s="29" t="s">
        <v>79</v>
      </c>
      <c r="C27" s="103" t="s">
        <v>344</v>
      </c>
    </row>
    <row r="28" spans="1:24" s="28" customFormat="1" ht="16.5" customHeight="1">
      <c r="B28" s="29" t="s">
        <v>80</v>
      </c>
      <c r="C28" s="103" t="s">
        <v>345</v>
      </c>
    </row>
    <row r="29" spans="1:24" s="28" customFormat="1" ht="18.75">
      <c r="V29" s="70"/>
    </row>
    <row r="30" spans="1:24" s="28" customFormat="1" ht="18.75">
      <c r="V30" s="70"/>
    </row>
    <row r="31" spans="1:24" s="28" customFormat="1" ht="18.75">
      <c r="V31" s="70"/>
    </row>
    <row r="33" spans="1:25">
      <c r="C33" s="8" t="s">
        <v>88</v>
      </c>
    </row>
    <row r="34" spans="1:25" s="1" customFormat="1">
      <c r="B34" s="1" t="s">
        <v>0</v>
      </c>
      <c r="C34" s="3">
        <v>2.6</v>
      </c>
      <c r="D34" s="1" t="s">
        <v>237</v>
      </c>
      <c r="V34" s="56"/>
      <c r="W34" s="56"/>
      <c r="X34" s="56"/>
      <c r="Y34" s="56"/>
    </row>
    <row r="35" spans="1:25" s="5" customFormat="1">
      <c r="B35" s="1" t="s">
        <v>210</v>
      </c>
      <c r="C35" s="3">
        <v>2.6</v>
      </c>
      <c r="D35" s="1" t="s">
        <v>238</v>
      </c>
      <c r="V35" s="57"/>
      <c r="W35" s="57"/>
      <c r="X35" s="57"/>
    </row>
    <row r="36" spans="1:25" s="5" customFormat="1">
      <c r="C36" s="3"/>
      <c r="U36" s="48" t="s">
        <v>216</v>
      </c>
      <c r="V36" s="57"/>
      <c r="W36" s="57"/>
      <c r="X36" s="57"/>
      <c r="Y36" s="57"/>
    </row>
    <row r="37" spans="1:25" s="59" customFormat="1" ht="21" customHeight="1">
      <c r="A37" s="405" t="s">
        <v>73</v>
      </c>
      <c r="B37" s="405"/>
      <c r="C37" s="405"/>
      <c r="D37" s="406"/>
      <c r="E37" s="407" t="s">
        <v>273</v>
      </c>
      <c r="F37" s="408"/>
      <c r="G37" s="408"/>
      <c r="H37" s="408"/>
      <c r="I37" s="408"/>
      <c r="J37" s="408"/>
      <c r="K37" s="408"/>
      <c r="L37" s="408"/>
      <c r="M37" s="408"/>
      <c r="N37" s="408"/>
      <c r="O37" s="408"/>
      <c r="P37" s="409"/>
      <c r="Q37" s="407" t="s">
        <v>277</v>
      </c>
      <c r="R37" s="408"/>
      <c r="S37" s="409"/>
      <c r="T37" s="147"/>
      <c r="U37" s="130"/>
      <c r="V37" s="58"/>
      <c r="W37" s="58"/>
      <c r="X37" s="58"/>
      <c r="Y37" s="58"/>
    </row>
    <row r="38" spans="1:25" ht="3" customHeight="1">
      <c r="A38" s="423"/>
      <c r="B38" s="423"/>
      <c r="C38" s="423"/>
      <c r="D38" s="424"/>
      <c r="E38" s="104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106"/>
      <c r="Q38" s="82"/>
      <c r="R38" s="82"/>
      <c r="S38" s="106"/>
      <c r="T38" s="101"/>
      <c r="U38" s="70"/>
      <c r="W38" s="7"/>
      <c r="X38" s="7"/>
      <c r="Y38" s="7"/>
    </row>
    <row r="39" spans="1:25" s="28" customFormat="1" ht="20.25" customHeight="1">
      <c r="A39" s="423"/>
      <c r="B39" s="423"/>
      <c r="C39" s="423"/>
      <c r="D39" s="424"/>
      <c r="E39" s="404" t="s">
        <v>95</v>
      </c>
      <c r="F39" s="405"/>
      <c r="G39" s="406"/>
      <c r="H39" s="404" t="s">
        <v>96</v>
      </c>
      <c r="I39" s="405"/>
      <c r="J39" s="406"/>
      <c r="K39" s="404" t="s">
        <v>97</v>
      </c>
      <c r="L39" s="405"/>
      <c r="M39" s="406"/>
      <c r="N39" s="404" t="s">
        <v>94</v>
      </c>
      <c r="O39" s="405"/>
      <c r="P39" s="406"/>
      <c r="Q39" s="404" t="s">
        <v>95</v>
      </c>
      <c r="R39" s="405"/>
      <c r="S39" s="406"/>
      <c r="T39" s="101"/>
      <c r="U39" s="70"/>
      <c r="V39" s="70"/>
      <c r="W39" s="70"/>
      <c r="X39" s="70"/>
      <c r="Y39" s="70"/>
    </row>
    <row r="40" spans="1:25" s="28" customFormat="1" ht="16.5" customHeight="1">
      <c r="A40" s="423"/>
      <c r="B40" s="423"/>
      <c r="C40" s="423"/>
      <c r="D40" s="424"/>
      <c r="E40" s="410" t="s">
        <v>90</v>
      </c>
      <c r="F40" s="411"/>
      <c r="G40" s="412"/>
      <c r="H40" s="410" t="s">
        <v>91</v>
      </c>
      <c r="I40" s="411"/>
      <c r="J40" s="412"/>
      <c r="K40" s="410" t="s">
        <v>92</v>
      </c>
      <c r="L40" s="411"/>
      <c r="M40" s="412"/>
      <c r="N40" s="410" t="s">
        <v>93</v>
      </c>
      <c r="O40" s="411"/>
      <c r="P40" s="412"/>
      <c r="Q40" s="410" t="s">
        <v>90</v>
      </c>
      <c r="R40" s="411"/>
      <c r="S40" s="412"/>
      <c r="T40" s="458" t="s">
        <v>40</v>
      </c>
      <c r="U40" s="459"/>
      <c r="V40" s="70"/>
    </row>
    <row r="41" spans="1:25" s="28" customFormat="1" ht="18" customHeight="1">
      <c r="A41" s="423"/>
      <c r="B41" s="423"/>
      <c r="C41" s="423"/>
      <c r="D41" s="424"/>
      <c r="E41" s="214" t="s">
        <v>1</v>
      </c>
      <c r="F41" s="91" t="s">
        <v>2</v>
      </c>
      <c r="G41" s="203" t="s">
        <v>3</v>
      </c>
      <c r="H41" s="202" t="s">
        <v>1</v>
      </c>
      <c r="I41" s="91" t="s">
        <v>2</v>
      </c>
      <c r="J41" s="203" t="s">
        <v>3</v>
      </c>
      <c r="K41" s="214" t="s">
        <v>1</v>
      </c>
      <c r="L41" s="91" t="s">
        <v>2</v>
      </c>
      <c r="M41" s="203" t="s">
        <v>3</v>
      </c>
      <c r="N41" s="214" t="s">
        <v>1</v>
      </c>
      <c r="O41" s="91" t="s">
        <v>2</v>
      </c>
      <c r="P41" s="203" t="s">
        <v>3</v>
      </c>
      <c r="Q41" s="214" t="s">
        <v>1</v>
      </c>
      <c r="R41" s="91" t="s">
        <v>2</v>
      </c>
      <c r="S41" s="203" t="s">
        <v>3</v>
      </c>
      <c r="T41" s="458" t="s">
        <v>41</v>
      </c>
      <c r="U41" s="459"/>
      <c r="V41" s="70"/>
    </row>
    <row r="42" spans="1:25" s="28" customFormat="1" ht="16.5" customHeight="1">
      <c r="A42" s="411"/>
      <c r="B42" s="411"/>
      <c r="C42" s="411"/>
      <c r="D42" s="412"/>
      <c r="E42" s="204" t="s">
        <v>4</v>
      </c>
      <c r="F42" s="95" t="s">
        <v>5</v>
      </c>
      <c r="G42" s="206" t="s">
        <v>6</v>
      </c>
      <c r="H42" s="205" t="s">
        <v>4</v>
      </c>
      <c r="I42" s="95" t="s">
        <v>5</v>
      </c>
      <c r="J42" s="206" t="s">
        <v>6</v>
      </c>
      <c r="K42" s="204" t="s">
        <v>4</v>
      </c>
      <c r="L42" s="95" t="s">
        <v>5</v>
      </c>
      <c r="M42" s="206" t="s">
        <v>6</v>
      </c>
      <c r="N42" s="204" t="s">
        <v>4</v>
      </c>
      <c r="O42" s="95" t="s">
        <v>5</v>
      </c>
      <c r="P42" s="206" t="s">
        <v>6</v>
      </c>
      <c r="Q42" s="204" t="s">
        <v>4</v>
      </c>
      <c r="R42" s="95" t="s">
        <v>5</v>
      </c>
      <c r="S42" s="206" t="s">
        <v>6</v>
      </c>
      <c r="T42" s="104"/>
      <c r="U42" s="82"/>
      <c r="V42" s="70"/>
      <c r="W42" s="70"/>
      <c r="X42" s="70"/>
    </row>
    <row r="43" spans="1:25" s="100" customFormat="1" ht="21.75" customHeight="1">
      <c r="A43" s="422" t="s">
        <v>120</v>
      </c>
      <c r="B43" s="422"/>
      <c r="C43" s="422"/>
      <c r="D43" s="439"/>
      <c r="E43" s="246">
        <v>405066.23</v>
      </c>
      <c r="F43" s="247">
        <v>224150.5</v>
      </c>
      <c r="G43" s="248">
        <v>180915.73</v>
      </c>
      <c r="H43" s="100">
        <v>400504.69</v>
      </c>
      <c r="I43" s="107">
        <v>221215.88</v>
      </c>
      <c r="J43" s="100">
        <v>179288.82</v>
      </c>
      <c r="K43" s="247">
        <v>413791.13</v>
      </c>
      <c r="L43" s="292">
        <v>224589.38</v>
      </c>
      <c r="M43" s="247">
        <v>189201.75</v>
      </c>
      <c r="N43" s="305">
        <v>422338.11</v>
      </c>
      <c r="O43" s="305">
        <v>226374.46</v>
      </c>
      <c r="P43" s="305">
        <v>195963.65</v>
      </c>
      <c r="Q43" s="293">
        <v>411309.21</v>
      </c>
      <c r="R43" s="238">
        <v>228619.8</v>
      </c>
      <c r="S43" s="238">
        <v>182689.41</v>
      </c>
      <c r="T43" s="452" t="s">
        <v>4</v>
      </c>
      <c r="U43" s="422"/>
      <c r="V43" s="78"/>
    </row>
    <row r="44" spans="1:25" s="28" customFormat="1" ht="22.5" customHeight="1">
      <c r="A44" s="28" t="s">
        <v>42</v>
      </c>
      <c r="E44" s="249">
        <v>21957.22</v>
      </c>
      <c r="F44" s="250">
        <v>11091.56</v>
      </c>
      <c r="G44" s="251">
        <v>10865.66</v>
      </c>
      <c r="H44" s="257">
        <v>18011.32</v>
      </c>
      <c r="I44" s="258">
        <v>8155.62</v>
      </c>
      <c r="J44" s="257">
        <v>9855.7000000000007</v>
      </c>
      <c r="K44" s="250">
        <v>18326.05</v>
      </c>
      <c r="L44" s="253">
        <v>7665.73</v>
      </c>
      <c r="M44" s="250">
        <v>10660.32</v>
      </c>
      <c r="N44" s="306">
        <v>21778.01</v>
      </c>
      <c r="O44" s="306">
        <v>9711.35</v>
      </c>
      <c r="P44" s="306">
        <v>12066.66</v>
      </c>
      <c r="Q44" s="293">
        <v>21607.19</v>
      </c>
      <c r="R44" s="238">
        <v>8036.81</v>
      </c>
      <c r="S44" s="238">
        <v>13570.38</v>
      </c>
      <c r="T44" s="101" t="s">
        <v>159</v>
      </c>
      <c r="V44" s="70"/>
    </row>
    <row r="45" spans="1:25" s="28" customFormat="1" ht="22.5" customHeight="1">
      <c r="A45" s="28" t="s">
        <v>43</v>
      </c>
      <c r="E45" s="249">
        <v>117847.4</v>
      </c>
      <c r="F45" s="250">
        <v>64041.46</v>
      </c>
      <c r="G45" s="251">
        <v>53805.94</v>
      </c>
      <c r="H45" s="257">
        <v>126517.36</v>
      </c>
      <c r="I45" s="258">
        <v>70156.759999999995</v>
      </c>
      <c r="J45" s="257">
        <v>56360.6</v>
      </c>
      <c r="K45" s="250">
        <v>135726.20000000001</v>
      </c>
      <c r="L45" s="253">
        <v>72364.44</v>
      </c>
      <c r="M45" s="250">
        <v>63361.77</v>
      </c>
      <c r="N45" s="306">
        <v>128649.57</v>
      </c>
      <c r="O45" s="306">
        <v>66549.94</v>
      </c>
      <c r="P45" s="306">
        <v>62099.64</v>
      </c>
      <c r="Q45" s="293">
        <v>113356.24</v>
      </c>
      <c r="R45" s="238">
        <v>64727.34</v>
      </c>
      <c r="S45" s="238">
        <v>48628.9</v>
      </c>
      <c r="T45" s="101" t="s">
        <v>265</v>
      </c>
      <c r="V45" s="70"/>
    </row>
    <row r="46" spans="1:25" s="28" customFormat="1" ht="22.5" customHeight="1">
      <c r="A46" s="28" t="s">
        <v>44</v>
      </c>
      <c r="E46" s="249">
        <v>76718</v>
      </c>
      <c r="F46" s="250">
        <v>42886.41</v>
      </c>
      <c r="G46" s="251">
        <v>33831.589999999997</v>
      </c>
      <c r="H46" s="257">
        <v>67635.539999999994</v>
      </c>
      <c r="I46" s="258">
        <v>37449.870000000003</v>
      </c>
      <c r="J46" s="257">
        <v>30185.67</v>
      </c>
      <c r="K46" s="250">
        <v>72038.59</v>
      </c>
      <c r="L46" s="253">
        <v>37927.33</v>
      </c>
      <c r="M46" s="250">
        <v>34111.26</v>
      </c>
      <c r="N46" s="306">
        <v>75880.77</v>
      </c>
      <c r="O46" s="306">
        <v>41949.06</v>
      </c>
      <c r="P46" s="306">
        <v>33931.71</v>
      </c>
      <c r="Q46" s="293">
        <v>70734.320000000007</v>
      </c>
      <c r="R46" s="238">
        <v>40795.96</v>
      </c>
      <c r="S46" s="238">
        <v>29938.36</v>
      </c>
      <c r="T46" s="101" t="s">
        <v>52</v>
      </c>
      <c r="V46" s="70"/>
    </row>
    <row r="47" spans="1:25" s="28" customFormat="1" ht="22.5" customHeight="1">
      <c r="A47" s="28" t="s">
        <v>45</v>
      </c>
      <c r="E47" s="249">
        <v>52496.02</v>
      </c>
      <c r="F47" s="250">
        <v>32268.51</v>
      </c>
      <c r="G47" s="251">
        <v>20227.509999999998</v>
      </c>
      <c r="H47" s="257">
        <v>53624.7</v>
      </c>
      <c r="I47" s="258">
        <v>32852.269999999997</v>
      </c>
      <c r="J47" s="257">
        <v>20772.43</v>
      </c>
      <c r="K47" s="250">
        <v>56020.9</v>
      </c>
      <c r="L47" s="253">
        <v>37637.89</v>
      </c>
      <c r="M47" s="250">
        <v>18383.009999999998</v>
      </c>
      <c r="N47" s="306">
        <v>62754.54</v>
      </c>
      <c r="O47" s="306">
        <v>35315.47</v>
      </c>
      <c r="P47" s="306">
        <v>27439.07</v>
      </c>
      <c r="Q47" s="293">
        <v>54377.71</v>
      </c>
      <c r="R47" s="238">
        <v>35388</v>
      </c>
      <c r="S47" s="238">
        <v>18989.71</v>
      </c>
      <c r="T47" s="101" t="s">
        <v>266</v>
      </c>
      <c r="V47" s="70"/>
    </row>
    <row r="48" spans="1:25" s="28" customFormat="1" ht="22.5" customHeight="1">
      <c r="A48" s="28" t="s">
        <v>74</v>
      </c>
      <c r="E48" s="249">
        <v>54586.630000000005</v>
      </c>
      <c r="F48" s="250">
        <v>33890.71</v>
      </c>
      <c r="G48" s="251">
        <v>20695.919999999998</v>
      </c>
      <c r="H48" s="257">
        <v>60127.93</v>
      </c>
      <c r="I48" s="258">
        <v>35060.9</v>
      </c>
      <c r="J48" s="257">
        <v>25067.03</v>
      </c>
      <c r="K48" s="250">
        <v>54801.060000000005</v>
      </c>
      <c r="L48" s="253">
        <v>31961.500000000004</v>
      </c>
      <c r="M48" s="250">
        <v>22839.58</v>
      </c>
      <c r="N48" s="307">
        <f>SUM(N49:N51)</f>
        <v>53639.16</v>
      </c>
      <c r="O48" s="307">
        <f>SUM(O49:O51)</f>
        <v>33979.79</v>
      </c>
      <c r="P48" s="307">
        <f>SUM(P49:P51)</f>
        <v>19659.37</v>
      </c>
      <c r="Q48" s="307">
        <f t="shared" ref="Q48:S48" si="5">SUM(Q49:Q51)</f>
        <v>57555.05</v>
      </c>
      <c r="R48" s="307">
        <f t="shared" si="5"/>
        <v>35702.559999999998</v>
      </c>
      <c r="S48" s="307">
        <f t="shared" si="5"/>
        <v>21852.5</v>
      </c>
      <c r="T48" s="101" t="s">
        <v>267</v>
      </c>
      <c r="V48" s="70"/>
    </row>
    <row r="49" spans="1:24" s="28" customFormat="1" ht="21" customHeight="1">
      <c r="B49" s="28" t="s">
        <v>46</v>
      </c>
      <c r="E49" s="249">
        <v>37800.61</v>
      </c>
      <c r="F49" s="250">
        <v>23535.63</v>
      </c>
      <c r="G49" s="251">
        <v>14264.98</v>
      </c>
      <c r="H49" s="257">
        <v>45040.85</v>
      </c>
      <c r="I49" s="258">
        <v>25128.57</v>
      </c>
      <c r="J49" s="257">
        <v>19912.28</v>
      </c>
      <c r="K49" s="250">
        <v>38086.79</v>
      </c>
      <c r="L49" s="253">
        <v>21496.58</v>
      </c>
      <c r="M49" s="250">
        <v>16590.22</v>
      </c>
      <c r="N49" s="306">
        <v>38414.480000000003</v>
      </c>
      <c r="O49" s="306">
        <v>22520.97</v>
      </c>
      <c r="P49" s="306">
        <v>15893.51</v>
      </c>
      <c r="Q49" s="293">
        <v>43779.47</v>
      </c>
      <c r="R49" s="238">
        <v>25635.200000000001</v>
      </c>
      <c r="S49" s="238">
        <v>18144.28</v>
      </c>
      <c r="T49" s="101"/>
      <c r="U49" s="70" t="s">
        <v>53</v>
      </c>
      <c r="V49" s="70"/>
    </row>
    <row r="50" spans="1:24" s="28" customFormat="1" ht="21" customHeight="1">
      <c r="B50" s="28" t="s">
        <v>47</v>
      </c>
      <c r="E50" s="249">
        <v>16786.02</v>
      </c>
      <c r="F50" s="250">
        <v>10355.08</v>
      </c>
      <c r="G50" s="251">
        <v>6430.94</v>
      </c>
      <c r="H50" s="257">
        <v>15087.08</v>
      </c>
      <c r="I50" s="258">
        <v>9932.33</v>
      </c>
      <c r="J50" s="257">
        <v>5154.75</v>
      </c>
      <c r="K50" s="250">
        <v>15877.98</v>
      </c>
      <c r="L50" s="253">
        <v>10189.790000000001</v>
      </c>
      <c r="M50" s="250">
        <v>5688.2</v>
      </c>
      <c r="N50" s="306">
        <v>14957.65</v>
      </c>
      <c r="O50" s="306">
        <v>11191.79</v>
      </c>
      <c r="P50" s="306">
        <v>3765.86</v>
      </c>
      <c r="Q50" s="293">
        <v>13775.58</v>
      </c>
      <c r="R50" s="238">
        <v>10067.36</v>
      </c>
      <c r="S50" s="238">
        <v>3708.22</v>
      </c>
      <c r="T50" s="101"/>
      <c r="U50" s="70" t="s">
        <v>54</v>
      </c>
      <c r="V50" s="70"/>
    </row>
    <row r="51" spans="1:24" s="28" customFormat="1" ht="21" customHeight="1">
      <c r="B51" s="28" t="s">
        <v>48</v>
      </c>
      <c r="E51" s="249">
        <v>0</v>
      </c>
      <c r="F51" s="249">
        <v>0</v>
      </c>
      <c r="G51" s="249">
        <v>0</v>
      </c>
      <c r="H51" s="249">
        <v>0</v>
      </c>
      <c r="I51" s="249">
        <v>0</v>
      </c>
      <c r="J51" s="249">
        <v>0</v>
      </c>
      <c r="K51" s="250">
        <v>836.29</v>
      </c>
      <c r="L51" s="253">
        <v>275.13</v>
      </c>
      <c r="M51" s="250">
        <v>561.16</v>
      </c>
      <c r="N51" s="306">
        <v>267.02999999999997</v>
      </c>
      <c r="O51" s="306">
        <v>267.02999999999997</v>
      </c>
      <c r="P51" s="306">
        <v>0</v>
      </c>
      <c r="Q51" s="306">
        <v>0</v>
      </c>
      <c r="R51" s="306">
        <v>0</v>
      </c>
      <c r="S51" s="306">
        <v>0</v>
      </c>
      <c r="T51" s="101"/>
      <c r="U51" s="70" t="s">
        <v>268</v>
      </c>
      <c r="V51" s="70"/>
    </row>
    <row r="52" spans="1:24" s="28" customFormat="1" ht="22.5" customHeight="1">
      <c r="A52" s="28" t="s">
        <v>75</v>
      </c>
      <c r="E52" s="249">
        <v>81460.95</v>
      </c>
      <c r="F52" s="250">
        <v>39971.85</v>
      </c>
      <c r="G52" s="251">
        <v>41489.119999999995</v>
      </c>
      <c r="H52" s="257">
        <v>74587.850000000006</v>
      </c>
      <c r="I52" s="258">
        <v>37540.449999999997</v>
      </c>
      <c r="J52" s="257">
        <v>37047.4</v>
      </c>
      <c r="K52" s="250">
        <v>76246</v>
      </c>
      <c r="L52" s="253">
        <v>36641.26</v>
      </c>
      <c r="M52" s="250">
        <v>39604.770000000004</v>
      </c>
      <c r="N52" s="307">
        <f>SUM(N53:N55)</f>
        <v>79636.05</v>
      </c>
      <c r="O52" s="307">
        <f>SUM(O53:O55)</f>
        <v>38868.840000000004</v>
      </c>
      <c r="P52" s="307">
        <f>SUM(P53:P55)</f>
        <v>40767.19</v>
      </c>
      <c r="Q52" s="307">
        <f t="shared" ref="Q52:S52" si="6">SUM(Q53:Q55)</f>
        <v>92719.72</v>
      </c>
      <c r="R52" s="307">
        <f t="shared" si="6"/>
        <v>43548.509999999995</v>
      </c>
      <c r="S52" s="307">
        <f t="shared" si="6"/>
        <v>49171.200000000004</v>
      </c>
      <c r="T52" s="101" t="s">
        <v>76</v>
      </c>
      <c r="V52" s="70"/>
    </row>
    <row r="53" spans="1:24" s="28" customFormat="1" ht="21" customHeight="1">
      <c r="B53" s="28" t="s">
        <v>49</v>
      </c>
      <c r="E53" s="249">
        <v>48411.03</v>
      </c>
      <c r="F53" s="250">
        <v>24356.6</v>
      </c>
      <c r="G53" s="251">
        <v>24054.44</v>
      </c>
      <c r="H53" s="257">
        <v>39299.769999999997</v>
      </c>
      <c r="I53" s="258">
        <v>21411.09</v>
      </c>
      <c r="J53" s="257">
        <v>17888.68</v>
      </c>
      <c r="K53" s="250">
        <v>39053.800000000003</v>
      </c>
      <c r="L53" s="253">
        <v>19110.59</v>
      </c>
      <c r="M53" s="250">
        <v>19943.22</v>
      </c>
      <c r="N53" s="306">
        <v>43420.19</v>
      </c>
      <c r="O53" s="306">
        <v>19614.16</v>
      </c>
      <c r="P53" s="306">
        <v>23806.03</v>
      </c>
      <c r="Q53" s="293">
        <v>49467.25</v>
      </c>
      <c r="R53" s="238">
        <v>21596.69</v>
      </c>
      <c r="S53" s="238">
        <v>27870.560000000001</v>
      </c>
      <c r="T53" s="101"/>
      <c r="U53" s="28" t="s">
        <v>55</v>
      </c>
      <c r="V53" s="70"/>
    </row>
    <row r="54" spans="1:24" s="28" customFormat="1" ht="21" customHeight="1">
      <c r="B54" s="28" t="s">
        <v>50</v>
      </c>
      <c r="E54" s="249">
        <v>25053.43</v>
      </c>
      <c r="F54" s="250">
        <v>13712.53</v>
      </c>
      <c r="G54" s="251">
        <v>11340.91</v>
      </c>
      <c r="H54" s="257">
        <v>25034.65</v>
      </c>
      <c r="I54" s="258">
        <v>13136.01</v>
      </c>
      <c r="J54" s="257">
        <v>11898.64</v>
      </c>
      <c r="K54" s="250">
        <v>27359.59</v>
      </c>
      <c r="L54" s="253">
        <v>15209.88</v>
      </c>
      <c r="M54" s="250">
        <v>12149.72</v>
      </c>
      <c r="N54" s="306">
        <v>27130.66</v>
      </c>
      <c r="O54" s="306">
        <v>16038.86</v>
      </c>
      <c r="P54" s="306">
        <v>11091.79</v>
      </c>
      <c r="Q54" s="293">
        <v>34147.379999999997</v>
      </c>
      <c r="R54" s="238">
        <v>18422.68</v>
      </c>
      <c r="S54" s="238">
        <v>15724.7</v>
      </c>
      <c r="T54" s="101"/>
      <c r="U54" s="28" t="s">
        <v>269</v>
      </c>
      <c r="V54" s="70"/>
    </row>
    <row r="55" spans="1:24" s="28" customFormat="1" ht="21" customHeight="1">
      <c r="B55" s="28" t="s">
        <v>48</v>
      </c>
      <c r="E55" s="249">
        <v>7996.49</v>
      </c>
      <c r="F55" s="250">
        <v>1902.72</v>
      </c>
      <c r="G55" s="251">
        <v>6093.77</v>
      </c>
      <c r="H55" s="257">
        <v>10253.43</v>
      </c>
      <c r="I55" s="258">
        <v>2993.35</v>
      </c>
      <c r="J55" s="257">
        <v>7260.08</v>
      </c>
      <c r="K55" s="250">
        <v>9832.61</v>
      </c>
      <c r="L55" s="253">
        <v>2320.79</v>
      </c>
      <c r="M55" s="250">
        <v>7511.83</v>
      </c>
      <c r="N55" s="306">
        <v>9085.2000000000007</v>
      </c>
      <c r="O55" s="306">
        <v>3215.82</v>
      </c>
      <c r="P55" s="306">
        <v>5869.37</v>
      </c>
      <c r="Q55" s="293">
        <v>9105.09</v>
      </c>
      <c r="R55" s="238">
        <v>3529.14</v>
      </c>
      <c r="S55" s="238">
        <v>5575.94</v>
      </c>
      <c r="T55" s="101"/>
      <c r="U55" s="28" t="s">
        <v>268</v>
      </c>
      <c r="V55" s="70"/>
    </row>
    <row r="56" spans="1:24" s="28" customFormat="1" ht="22.5" customHeight="1">
      <c r="A56" s="28" t="s">
        <v>51</v>
      </c>
      <c r="E56" s="249">
        <v>0</v>
      </c>
      <c r="F56" s="250">
        <v>0</v>
      </c>
      <c r="G56" s="251">
        <v>0</v>
      </c>
      <c r="H56" s="257">
        <v>0</v>
      </c>
      <c r="I56" s="257">
        <v>0</v>
      </c>
      <c r="J56" s="257">
        <v>0</v>
      </c>
      <c r="K56" s="250">
        <v>632.32000000000005</v>
      </c>
      <c r="L56" s="253">
        <v>391.25</v>
      </c>
      <c r="M56" s="250">
        <v>241.07</v>
      </c>
      <c r="N56" s="308">
        <v>0</v>
      </c>
      <c r="O56" s="308">
        <v>0</v>
      </c>
      <c r="P56" s="308">
        <v>0</v>
      </c>
      <c r="Q56" s="293">
        <v>958.99</v>
      </c>
      <c r="R56" s="238">
        <v>420.63</v>
      </c>
      <c r="S56" s="238">
        <v>538.36</v>
      </c>
      <c r="T56" s="101" t="s">
        <v>56</v>
      </c>
      <c r="V56" s="70"/>
    </row>
    <row r="57" spans="1:24" s="28" customFormat="1" ht="22.5" customHeight="1">
      <c r="A57" s="28" t="s">
        <v>30</v>
      </c>
      <c r="E57" s="249">
        <v>0</v>
      </c>
      <c r="F57" s="250">
        <v>0</v>
      </c>
      <c r="G57" s="251">
        <v>0</v>
      </c>
      <c r="H57" s="257">
        <v>0</v>
      </c>
      <c r="I57" s="257">
        <v>0</v>
      </c>
      <c r="J57" s="257">
        <v>0</v>
      </c>
      <c r="K57" s="250">
        <v>0</v>
      </c>
      <c r="L57" s="250">
        <v>0</v>
      </c>
      <c r="M57" s="250">
        <v>0</v>
      </c>
      <c r="N57" s="308">
        <v>0</v>
      </c>
      <c r="O57" s="308">
        <v>0</v>
      </c>
      <c r="P57" s="308">
        <v>0</v>
      </c>
      <c r="Q57" s="293">
        <v>0</v>
      </c>
      <c r="R57" s="293">
        <v>0</v>
      </c>
      <c r="S57" s="293">
        <v>0</v>
      </c>
      <c r="T57" s="101" t="s">
        <v>34</v>
      </c>
      <c r="V57" s="70"/>
    </row>
    <row r="58" spans="1:24" s="28" customFormat="1" ht="3" customHeight="1">
      <c r="A58" s="82"/>
      <c r="B58" s="82"/>
      <c r="C58" s="82"/>
      <c r="D58" s="82"/>
      <c r="E58" s="254"/>
      <c r="F58" s="255"/>
      <c r="G58" s="256"/>
      <c r="H58" s="257">
        <v>0</v>
      </c>
      <c r="I58" s="257">
        <v>0</v>
      </c>
      <c r="J58" s="257">
        <v>0</v>
      </c>
      <c r="K58" s="105"/>
      <c r="L58" s="82"/>
      <c r="M58" s="105"/>
      <c r="N58" s="82"/>
      <c r="O58" s="82"/>
      <c r="P58" s="82"/>
      <c r="R58" s="102"/>
      <c r="T58" s="104"/>
      <c r="U58" s="82"/>
      <c r="V58" s="70"/>
      <c r="W58" s="70"/>
      <c r="X58" s="70"/>
    </row>
    <row r="59" spans="1:24" s="28" customFormat="1" ht="3" customHeight="1">
      <c r="E59" s="253"/>
      <c r="F59" s="253"/>
      <c r="G59" s="253"/>
      <c r="R59" s="102"/>
      <c r="T59" s="70"/>
      <c r="V59" s="70"/>
      <c r="W59" s="70"/>
      <c r="X59" s="70"/>
    </row>
    <row r="60" spans="1:24" s="28" customFormat="1" ht="18.75">
      <c r="B60" s="29" t="s">
        <v>79</v>
      </c>
      <c r="C60" s="103" t="s">
        <v>226</v>
      </c>
      <c r="E60" s="253"/>
      <c r="F60" s="253"/>
      <c r="G60" s="253"/>
      <c r="Q60" s="82"/>
      <c r="R60" s="105"/>
      <c r="S60" s="106"/>
    </row>
    <row r="61" spans="1:24" s="28" customFormat="1" ht="18.75">
      <c r="B61" s="29" t="s">
        <v>80</v>
      </c>
      <c r="C61" s="103" t="s">
        <v>232</v>
      </c>
      <c r="S61" s="70"/>
    </row>
    <row r="62" spans="1:24">
      <c r="Q62" s="28"/>
      <c r="R62" s="28"/>
      <c r="S62" s="28"/>
    </row>
    <row r="63" spans="1:24">
      <c r="Q63" s="28"/>
      <c r="R63" s="28"/>
      <c r="S63" s="28"/>
    </row>
  </sheetData>
  <mergeCells count="34"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Q40:S40"/>
    <mergeCell ref="A4:D9"/>
    <mergeCell ref="A10:D10"/>
    <mergeCell ref="K7:M7"/>
    <mergeCell ref="Q7:S7"/>
    <mergeCell ref="N7:P7"/>
    <mergeCell ref="E4:P4"/>
    <mergeCell ref="Q4:S4"/>
    <mergeCell ref="T40:U40"/>
    <mergeCell ref="T41:U41"/>
    <mergeCell ref="A43:D43"/>
    <mergeCell ref="T43:U43"/>
    <mergeCell ref="A37:D42"/>
    <mergeCell ref="E37:P37"/>
    <mergeCell ref="Q37:S37"/>
    <mergeCell ref="E39:G39"/>
    <mergeCell ref="H39:J39"/>
    <mergeCell ref="K39:M39"/>
    <mergeCell ref="N39:P39"/>
    <mergeCell ref="Q39:S39"/>
    <mergeCell ref="E40:G40"/>
    <mergeCell ref="H40:J40"/>
    <mergeCell ref="K40:M40"/>
    <mergeCell ref="N40:P40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W42"/>
  <sheetViews>
    <sheetView showGridLines="0" tabSelected="1" view="pageBreakPreview" zoomScale="85" zoomScaleNormal="100" zoomScaleSheetLayoutView="85" workbookViewId="0">
      <selection activeCell="H7" sqref="H7"/>
    </sheetView>
  </sheetViews>
  <sheetFormatPr defaultColWidth="9.09765625" defaultRowHeight="21.75"/>
  <cols>
    <col min="1" max="1" width="1.69921875" style="8" customWidth="1"/>
    <col min="2" max="2" width="4.8984375" style="8" customWidth="1"/>
    <col min="3" max="3" width="3.796875" style="8" customWidth="1"/>
    <col min="4" max="4" width="2.09765625" style="8" customWidth="1"/>
    <col min="5" max="19" width="5" style="8" customWidth="1"/>
    <col min="20" max="20" width="10.69921875" style="8" customWidth="1"/>
    <col min="21" max="21" width="1.3984375" style="8" customWidth="1"/>
    <col min="22" max="22" width="1.8984375" style="8" customWidth="1"/>
    <col min="23" max="23" width="2.296875" style="7" customWidth="1"/>
    <col min="24" max="24" width="4.09765625" style="8" customWidth="1"/>
    <col min="25" max="16384" width="9.09765625" style="8"/>
  </cols>
  <sheetData>
    <row r="1" spans="1:23" s="1" customFormat="1">
      <c r="B1" s="1" t="s">
        <v>0</v>
      </c>
      <c r="C1" s="3">
        <v>2.7</v>
      </c>
      <c r="D1" s="1" t="s">
        <v>353</v>
      </c>
      <c r="W1" s="56"/>
    </row>
    <row r="2" spans="1:23" s="5" customFormat="1">
      <c r="B2" s="1" t="s">
        <v>210</v>
      </c>
      <c r="C2" s="3">
        <v>2.7</v>
      </c>
      <c r="D2" s="1" t="s">
        <v>354</v>
      </c>
      <c r="E2" s="1"/>
      <c r="W2" s="57"/>
    </row>
    <row r="3" spans="1:2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V3" s="89" t="s">
        <v>164</v>
      </c>
    </row>
    <row r="4" spans="1:23" ht="21.75" customHeight="1">
      <c r="A4" s="464" t="s">
        <v>77</v>
      </c>
      <c r="B4" s="464"/>
      <c r="C4" s="464"/>
      <c r="D4" s="465"/>
      <c r="E4" s="470" t="s">
        <v>273</v>
      </c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2"/>
      <c r="Q4" s="470" t="s">
        <v>277</v>
      </c>
      <c r="R4" s="471"/>
      <c r="S4" s="472"/>
      <c r="T4" s="473" t="s">
        <v>78</v>
      </c>
      <c r="U4" s="464"/>
      <c r="V4" s="464"/>
    </row>
    <row r="5" spans="1:23" s="28" customFormat="1" ht="22.5" customHeight="1">
      <c r="A5" s="466"/>
      <c r="B5" s="466"/>
      <c r="C5" s="466"/>
      <c r="D5" s="467"/>
      <c r="E5" s="473" t="s">
        <v>95</v>
      </c>
      <c r="F5" s="464"/>
      <c r="G5" s="465"/>
      <c r="H5" s="473" t="s">
        <v>96</v>
      </c>
      <c r="I5" s="464"/>
      <c r="J5" s="465"/>
      <c r="K5" s="473" t="s">
        <v>97</v>
      </c>
      <c r="L5" s="464"/>
      <c r="M5" s="465"/>
      <c r="N5" s="473" t="s">
        <v>94</v>
      </c>
      <c r="O5" s="464"/>
      <c r="P5" s="465"/>
      <c r="Q5" s="473" t="s">
        <v>95</v>
      </c>
      <c r="R5" s="464"/>
      <c r="S5" s="465"/>
      <c r="T5" s="474"/>
      <c r="U5" s="466"/>
      <c r="V5" s="466"/>
      <c r="W5" s="70"/>
    </row>
    <row r="6" spans="1:23" s="28" customFormat="1" ht="21.75" customHeight="1">
      <c r="A6" s="466"/>
      <c r="B6" s="466"/>
      <c r="C6" s="466"/>
      <c r="D6" s="467"/>
      <c r="E6" s="475" t="s">
        <v>90</v>
      </c>
      <c r="F6" s="468"/>
      <c r="G6" s="469"/>
      <c r="H6" s="475" t="s">
        <v>91</v>
      </c>
      <c r="I6" s="468"/>
      <c r="J6" s="469"/>
      <c r="K6" s="475" t="s">
        <v>92</v>
      </c>
      <c r="L6" s="468"/>
      <c r="M6" s="469"/>
      <c r="N6" s="475" t="s">
        <v>93</v>
      </c>
      <c r="O6" s="468"/>
      <c r="P6" s="469"/>
      <c r="Q6" s="475" t="s">
        <v>90</v>
      </c>
      <c r="R6" s="468"/>
      <c r="S6" s="469"/>
      <c r="T6" s="474"/>
      <c r="U6" s="466"/>
      <c r="V6" s="466"/>
      <c r="W6" s="70"/>
    </row>
    <row r="7" spans="1:23" s="28" customFormat="1" ht="21.75" customHeight="1">
      <c r="A7" s="466"/>
      <c r="B7" s="466"/>
      <c r="C7" s="466"/>
      <c r="D7" s="467"/>
      <c r="E7" s="61" t="s">
        <v>1</v>
      </c>
      <c r="F7" s="62" t="s">
        <v>2</v>
      </c>
      <c r="G7" s="63" t="s">
        <v>3</v>
      </c>
      <c r="H7" s="64" t="s">
        <v>1</v>
      </c>
      <c r="I7" s="62" t="s">
        <v>2</v>
      </c>
      <c r="J7" s="63" t="s">
        <v>3</v>
      </c>
      <c r="K7" s="61" t="s">
        <v>1</v>
      </c>
      <c r="L7" s="62" t="s">
        <v>2</v>
      </c>
      <c r="M7" s="63" t="s">
        <v>3</v>
      </c>
      <c r="N7" s="61" t="s">
        <v>1</v>
      </c>
      <c r="O7" s="62" t="s">
        <v>2</v>
      </c>
      <c r="P7" s="63" t="s">
        <v>3</v>
      </c>
      <c r="Q7" s="61" t="s">
        <v>1</v>
      </c>
      <c r="R7" s="62" t="s">
        <v>2</v>
      </c>
      <c r="S7" s="63" t="s">
        <v>3</v>
      </c>
      <c r="T7" s="474"/>
      <c r="U7" s="466"/>
      <c r="V7" s="466"/>
      <c r="W7" s="70"/>
    </row>
    <row r="8" spans="1:23" s="28" customFormat="1" ht="21.75" customHeight="1">
      <c r="A8" s="468"/>
      <c r="B8" s="468"/>
      <c r="C8" s="468"/>
      <c r="D8" s="469"/>
      <c r="E8" s="65" t="s">
        <v>4</v>
      </c>
      <c r="F8" s="66" t="s">
        <v>5</v>
      </c>
      <c r="G8" s="67" t="s">
        <v>6</v>
      </c>
      <c r="H8" s="68" t="s">
        <v>4</v>
      </c>
      <c r="I8" s="66" t="s">
        <v>5</v>
      </c>
      <c r="J8" s="67" t="s">
        <v>6</v>
      </c>
      <c r="K8" s="65" t="s">
        <v>4</v>
      </c>
      <c r="L8" s="66" t="s">
        <v>5</v>
      </c>
      <c r="M8" s="67" t="s">
        <v>6</v>
      </c>
      <c r="N8" s="65" t="s">
        <v>4</v>
      </c>
      <c r="O8" s="66" t="s">
        <v>5</v>
      </c>
      <c r="P8" s="67" t="s">
        <v>6</v>
      </c>
      <c r="Q8" s="65" t="s">
        <v>4</v>
      </c>
      <c r="R8" s="66" t="s">
        <v>5</v>
      </c>
      <c r="S8" s="67" t="s">
        <v>6</v>
      </c>
      <c r="T8" s="475"/>
      <c r="U8" s="468"/>
      <c r="V8" s="468"/>
      <c r="W8" s="70"/>
    </row>
    <row r="9" spans="1:23" s="100" customFormat="1" ht="36" customHeight="1">
      <c r="A9" s="461" t="s">
        <v>120</v>
      </c>
      <c r="B9" s="461"/>
      <c r="C9" s="461"/>
      <c r="D9" s="462"/>
      <c r="E9" s="284">
        <f>E30/1000</f>
        <v>405.06622999999996</v>
      </c>
      <c r="F9" s="284">
        <f t="shared" ref="F9:S9" si="0">F30/1000</f>
        <v>224.15049999999999</v>
      </c>
      <c r="G9" s="284">
        <f t="shared" si="0"/>
        <v>180.91573</v>
      </c>
      <c r="H9" s="284">
        <f t="shared" si="0"/>
        <v>400.50468999999998</v>
      </c>
      <c r="I9" s="284">
        <f t="shared" si="0"/>
        <v>221.21588</v>
      </c>
      <c r="J9" s="284">
        <f t="shared" si="0"/>
        <v>179.28882000000002</v>
      </c>
      <c r="K9" s="284">
        <f t="shared" si="0"/>
        <v>413.79113000000001</v>
      </c>
      <c r="L9" s="284">
        <f t="shared" si="0"/>
        <v>224.58938000000001</v>
      </c>
      <c r="M9" s="284">
        <f t="shared" si="0"/>
        <v>189.20175</v>
      </c>
      <c r="N9" s="284">
        <f t="shared" si="0"/>
        <v>422.33810999999997</v>
      </c>
      <c r="O9" s="284">
        <f t="shared" si="0"/>
        <v>226.37446</v>
      </c>
      <c r="P9" s="284">
        <f t="shared" si="0"/>
        <v>195.96365</v>
      </c>
      <c r="Q9" s="284">
        <f t="shared" si="0"/>
        <v>411.30921000000001</v>
      </c>
      <c r="R9" s="284">
        <f t="shared" si="0"/>
        <v>228.6198</v>
      </c>
      <c r="S9" s="284">
        <f t="shared" si="0"/>
        <v>182.68941000000001</v>
      </c>
      <c r="T9" s="463" t="s">
        <v>4</v>
      </c>
      <c r="U9" s="461"/>
      <c r="V9" s="461"/>
      <c r="W9" s="78"/>
    </row>
    <row r="10" spans="1:23" s="28" customFormat="1" ht="27.75" customHeight="1">
      <c r="A10" s="148" t="s">
        <v>225</v>
      </c>
      <c r="B10" s="59"/>
      <c r="C10" s="59"/>
      <c r="D10" s="59"/>
      <c r="E10" s="285">
        <f>E31/1000</f>
        <v>10.79847</v>
      </c>
      <c r="F10" s="285">
        <f t="shared" ref="F10:S10" si="1">F31/1000</f>
        <v>6.9828900000000003</v>
      </c>
      <c r="G10" s="285">
        <f t="shared" si="1"/>
        <v>3.8155799999999997</v>
      </c>
      <c r="H10" s="285">
        <f t="shared" si="1"/>
        <v>11.192909999999999</v>
      </c>
      <c r="I10" s="285">
        <f t="shared" si="1"/>
        <v>6.8633500000000005</v>
      </c>
      <c r="J10" s="285">
        <f t="shared" si="1"/>
        <v>4.3295600000000007</v>
      </c>
      <c r="K10" s="285">
        <f t="shared" si="1"/>
        <v>3.35134</v>
      </c>
      <c r="L10" s="285">
        <f t="shared" si="1"/>
        <v>2.3078000000000003</v>
      </c>
      <c r="M10" s="285">
        <f t="shared" si="1"/>
        <v>1.0435399999999999</v>
      </c>
      <c r="N10" s="285">
        <f t="shared" si="1"/>
        <v>2.3040700000000003</v>
      </c>
      <c r="O10" s="285">
        <f t="shared" si="1"/>
        <v>1.3272200000000001</v>
      </c>
      <c r="P10" s="285">
        <f t="shared" si="1"/>
        <v>0.97685</v>
      </c>
      <c r="Q10" s="285">
        <f t="shared" si="1"/>
        <v>6.4092799999999999</v>
      </c>
      <c r="R10" s="285">
        <f t="shared" si="1"/>
        <v>3.8070500000000003</v>
      </c>
      <c r="S10" s="285">
        <f t="shared" si="1"/>
        <v>2.60223</v>
      </c>
      <c r="T10" s="72" t="s">
        <v>151</v>
      </c>
      <c r="U10" s="58"/>
      <c r="V10" s="59"/>
      <c r="W10" s="70"/>
    </row>
    <row r="11" spans="1:23" s="28" customFormat="1" ht="27.75" customHeight="1">
      <c r="A11" s="148" t="s">
        <v>143</v>
      </c>
      <c r="B11" s="59"/>
      <c r="C11" s="59"/>
      <c r="D11" s="59"/>
      <c r="E11" s="285">
        <f t="shared" ref="E11:S17" si="2">E32/1000</f>
        <v>2.4226199999999998</v>
      </c>
      <c r="F11" s="285">
        <f t="shared" si="2"/>
        <v>1.9123800000000002</v>
      </c>
      <c r="G11" s="285">
        <f t="shared" si="2"/>
        <v>0.51024000000000003</v>
      </c>
      <c r="H11" s="285">
        <f t="shared" si="2"/>
        <v>2.5087100000000002</v>
      </c>
      <c r="I11" s="285">
        <f t="shared" si="2"/>
        <v>1.16099</v>
      </c>
      <c r="J11" s="285">
        <f t="shared" si="2"/>
        <v>1.34772</v>
      </c>
      <c r="K11" s="285">
        <f t="shared" si="2"/>
        <v>0</v>
      </c>
      <c r="L11" s="285">
        <f t="shared" si="2"/>
        <v>0</v>
      </c>
      <c r="M11" s="285">
        <f t="shared" si="2"/>
        <v>0</v>
      </c>
      <c r="N11" s="285">
        <f t="shared" si="2"/>
        <v>1.32761</v>
      </c>
      <c r="O11" s="360" t="s">
        <v>337</v>
      </c>
      <c r="P11" s="285">
        <f t="shared" si="2"/>
        <v>1.32761</v>
      </c>
      <c r="Q11" s="285">
        <f t="shared" si="2"/>
        <v>1.2224999999999999</v>
      </c>
      <c r="R11" s="285">
        <f t="shared" si="2"/>
        <v>0.73360999999999998</v>
      </c>
      <c r="S11" s="285">
        <f t="shared" si="2"/>
        <v>0.48887999999999998</v>
      </c>
      <c r="T11" s="74" t="s">
        <v>150</v>
      </c>
      <c r="U11" s="149"/>
      <c r="V11" s="59"/>
    </row>
    <row r="12" spans="1:23" s="28" customFormat="1" ht="27.75" customHeight="1">
      <c r="A12" s="148" t="s">
        <v>112</v>
      </c>
      <c r="B12" s="59"/>
      <c r="C12" s="59"/>
      <c r="D12" s="59"/>
      <c r="E12" s="285">
        <f t="shared" si="2"/>
        <v>9.8348099999999992</v>
      </c>
      <c r="F12" s="285">
        <f t="shared" si="2"/>
        <v>5.3597200000000003</v>
      </c>
      <c r="G12" s="285">
        <f t="shared" si="2"/>
        <v>4.4750899999999998</v>
      </c>
      <c r="H12" s="285">
        <f t="shared" si="2"/>
        <v>3.6691100000000003</v>
      </c>
      <c r="I12" s="285">
        <f t="shared" si="2"/>
        <v>2.4397399999999996</v>
      </c>
      <c r="J12" s="285">
        <f t="shared" si="2"/>
        <v>1.2293699999999999</v>
      </c>
      <c r="K12" s="285">
        <f t="shared" si="2"/>
        <v>3.57138</v>
      </c>
      <c r="L12" s="285">
        <f t="shared" si="2"/>
        <v>2.4381900000000001</v>
      </c>
      <c r="M12" s="285">
        <f t="shared" si="2"/>
        <v>1.1331900000000001</v>
      </c>
      <c r="N12" s="285">
        <f t="shared" si="2"/>
        <v>4.8015299999999996</v>
      </c>
      <c r="O12" s="285">
        <f t="shared" si="2"/>
        <v>1.0665499999999999</v>
      </c>
      <c r="P12" s="285">
        <f t="shared" si="2"/>
        <v>3.7349899999999998</v>
      </c>
      <c r="Q12" s="285">
        <f t="shared" si="2"/>
        <v>4.0053999999999998</v>
      </c>
      <c r="R12" s="285">
        <f t="shared" si="2"/>
        <v>1.74108</v>
      </c>
      <c r="S12" s="285">
        <f t="shared" si="2"/>
        <v>2.2643200000000001</v>
      </c>
      <c r="T12" s="74" t="s">
        <v>149</v>
      </c>
      <c r="U12" s="460"/>
      <c r="V12" s="460"/>
    </row>
    <row r="13" spans="1:23" s="28" customFormat="1" ht="27.75" customHeight="1">
      <c r="A13" s="148" t="s">
        <v>113</v>
      </c>
      <c r="B13" s="59"/>
      <c r="C13" s="59"/>
      <c r="D13" s="59"/>
      <c r="E13" s="285">
        <f t="shared" si="2"/>
        <v>56.26708</v>
      </c>
      <c r="F13" s="285">
        <f t="shared" si="2"/>
        <v>28.16404</v>
      </c>
      <c r="G13" s="285">
        <f t="shared" si="2"/>
        <v>28.10304</v>
      </c>
      <c r="H13" s="285">
        <f t="shared" si="2"/>
        <v>19.71547</v>
      </c>
      <c r="I13" s="285">
        <f t="shared" si="2"/>
        <v>8.3282699999999998</v>
      </c>
      <c r="J13" s="285">
        <f t="shared" si="2"/>
        <v>11.3872</v>
      </c>
      <c r="K13" s="285">
        <f t="shared" si="2"/>
        <v>10.19843</v>
      </c>
      <c r="L13" s="285">
        <f t="shared" si="2"/>
        <v>5.2183000000000002</v>
      </c>
      <c r="M13" s="285">
        <f t="shared" si="2"/>
        <v>4.9801299999999999</v>
      </c>
      <c r="N13" s="285">
        <f t="shared" si="2"/>
        <v>15.737579999999999</v>
      </c>
      <c r="O13" s="285">
        <f t="shared" si="2"/>
        <v>7.56088</v>
      </c>
      <c r="P13" s="285">
        <f t="shared" si="2"/>
        <v>8.1767000000000003</v>
      </c>
      <c r="Q13" s="285">
        <f t="shared" si="2"/>
        <v>20.260279999999998</v>
      </c>
      <c r="R13" s="285">
        <f t="shared" si="2"/>
        <v>8.3773799999999987</v>
      </c>
      <c r="S13" s="285">
        <f t="shared" si="2"/>
        <v>11.882899999999999</v>
      </c>
      <c r="T13" s="74" t="s">
        <v>148</v>
      </c>
      <c r="U13" s="460"/>
      <c r="V13" s="460"/>
    </row>
    <row r="14" spans="1:23" s="28" customFormat="1" ht="27.75" customHeight="1">
      <c r="A14" s="148" t="s">
        <v>114</v>
      </c>
      <c r="B14" s="59"/>
      <c r="C14" s="59"/>
      <c r="D14" s="59"/>
      <c r="E14" s="285">
        <f t="shared" si="2"/>
        <v>40.084089999999996</v>
      </c>
      <c r="F14" s="285">
        <f t="shared" si="2"/>
        <v>24.223869999999998</v>
      </c>
      <c r="G14" s="285">
        <f t="shared" si="2"/>
        <v>15.86023</v>
      </c>
      <c r="H14" s="285">
        <f t="shared" si="2"/>
        <v>30.807560000000002</v>
      </c>
      <c r="I14" s="285">
        <f t="shared" si="2"/>
        <v>15.050469999999999</v>
      </c>
      <c r="J14" s="285">
        <f t="shared" si="2"/>
        <v>15.75709</v>
      </c>
      <c r="K14" s="285">
        <f t="shared" si="2"/>
        <v>18.099700000000002</v>
      </c>
      <c r="L14" s="285">
        <f t="shared" si="2"/>
        <v>6.2674599999999998</v>
      </c>
      <c r="M14" s="285">
        <f t="shared" si="2"/>
        <v>11.832240000000001</v>
      </c>
      <c r="N14" s="285">
        <f t="shared" si="2"/>
        <v>15.77807</v>
      </c>
      <c r="O14" s="285">
        <f t="shared" si="2"/>
        <v>9.4053299999999993</v>
      </c>
      <c r="P14" s="285">
        <f t="shared" si="2"/>
        <v>6.3727499999999999</v>
      </c>
      <c r="Q14" s="285">
        <f t="shared" si="2"/>
        <v>18.037040000000001</v>
      </c>
      <c r="R14" s="285">
        <f t="shared" si="2"/>
        <v>9.4785199999999996</v>
      </c>
      <c r="S14" s="285">
        <f t="shared" si="2"/>
        <v>8.5585199999999997</v>
      </c>
      <c r="T14" s="74" t="s">
        <v>147</v>
      </c>
      <c r="U14" s="460"/>
      <c r="V14" s="460"/>
    </row>
    <row r="15" spans="1:23" s="28" customFormat="1" ht="27.75" customHeight="1">
      <c r="A15" s="148" t="s">
        <v>115</v>
      </c>
      <c r="B15" s="59"/>
      <c r="C15" s="59"/>
      <c r="D15" s="59"/>
      <c r="E15" s="285">
        <f t="shared" si="2"/>
        <v>45.652999999999999</v>
      </c>
      <c r="F15" s="285">
        <f t="shared" si="2"/>
        <v>24.381029999999999</v>
      </c>
      <c r="G15" s="285">
        <f t="shared" si="2"/>
        <v>21.27197</v>
      </c>
      <c r="H15" s="285">
        <f t="shared" si="2"/>
        <v>61.128120000000003</v>
      </c>
      <c r="I15" s="285">
        <f t="shared" si="2"/>
        <v>31.256979999999999</v>
      </c>
      <c r="J15" s="285">
        <f t="shared" si="2"/>
        <v>29.87114</v>
      </c>
      <c r="K15" s="285">
        <f t="shared" si="2"/>
        <v>54.767609999999998</v>
      </c>
      <c r="L15" s="285">
        <f t="shared" si="2"/>
        <v>27.99361</v>
      </c>
      <c r="M15" s="285">
        <f t="shared" si="2"/>
        <v>26.774009999999997</v>
      </c>
      <c r="N15" s="285">
        <f t="shared" si="2"/>
        <v>57.673050000000003</v>
      </c>
      <c r="O15" s="285">
        <f t="shared" si="2"/>
        <v>31.7486</v>
      </c>
      <c r="P15" s="285">
        <f t="shared" si="2"/>
        <v>25.92445</v>
      </c>
      <c r="Q15" s="285">
        <f t="shared" si="2"/>
        <v>58.025959999999998</v>
      </c>
      <c r="R15" s="285">
        <f t="shared" si="2"/>
        <v>27.88513</v>
      </c>
      <c r="S15" s="285">
        <f t="shared" si="2"/>
        <v>30.140830000000001</v>
      </c>
      <c r="T15" s="74" t="s">
        <v>146</v>
      </c>
      <c r="U15" s="460"/>
      <c r="V15" s="460"/>
    </row>
    <row r="16" spans="1:23" s="28" customFormat="1" ht="27.75" customHeight="1">
      <c r="A16" s="148" t="s">
        <v>116</v>
      </c>
      <c r="B16" s="59"/>
      <c r="C16" s="59"/>
      <c r="D16" s="59"/>
      <c r="E16" s="285">
        <f t="shared" si="2"/>
        <v>186.75752</v>
      </c>
      <c r="F16" s="285">
        <f t="shared" si="2"/>
        <v>106.79855000000001</v>
      </c>
      <c r="G16" s="285">
        <f t="shared" si="2"/>
        <v>79.958960000000005</v>
      </c>
      <c r="H16" s="285">
        <f t="shared" si="2"/>
        <v>210.90244000000001</v>
      </c>
      <c r="I16" s="285">
        <f t="shared" si="2"/>
        <v>124.04176</v>
      </c>
      <c r="J16" s="285">
        <f t="shared" si="2"/>
        <v>86.860679999999988</v>
      </c>
      <c r="K16" s="285">
        <f t="shared" si="2"/>
        <v>247.21083999999999</v>
      </c>
      <c r="L16" s="285">
        <f t="shared" si="2"/>
        <v>136.20645000000002</v>
      </c>
      <c r="M16" s="285">
        <f t="shared" si="2"/>
        <v>111.00439</v>
      </c>
      <c r="N16" s="285">
        <f t="shared" si="2"/>
        <v>235.69274999999999</v>
      </c>
      <c r="O16" s="285">
        <f t="shared" si="2"/>
        <v>127.78278</v>
      </c>
      <c r="P16" s="285">
        <f t="shared" si="2"/>
        <v>107.90997</v>
      </c>
      <c r="Q16" s="285">
        <f t="shared" si="2"/>
        <v>257.98545999999999</v>
      </c>
      <c r="R16" s="285">
        <f t="shared" si="2"/>
        <v>147.21510000000001</v>
      </c>
      <c r="S16" s="285">
        <f t="shared" si="2"/>
        <v>110.77036</v>
      </c>
      <c r="T16" s="74" t="s">
        <v>145</v>
      </c>
      <c r="U16" s="460"/>
      <c r="V16" s="460"/>
    </row>
    <row r="17" spans="1:23" s="28" customFormat="1" ht="27.75" customHeight="1">
      <c r="A17" s="150" t="s">
        <v>140</v>
      </c>
      <c r="B17" s="59"/>
      <c r="C17" s="59"/>
      <c r="D17" s="59"/>
      <c r="E17" s="285">
        <f t="shared" si="2"/>
        <v>53.248640000000002</v>
      </c>
      <c r="F17" s="285">
        <f t="shared" si="2"/>
        <v>26.328020000000002</v>
      </c>
      <c r="G17" s="285">
        <f t="shared" si="2"/>
        <v>26.92062</v>
      </c>
      <c r="H17" s="285">
        <f t="shared" si="2"/>
        <v>60.580379999999998</v>
      </c>
      <c r="I17" s="285">
        <f t="shared" si="2"/>
        <v>32.07432</v>
      </c>
      <c r="J17" s="285">
        <f t="shared" si="2"/>
        <v>28.506060000000002</v>
      </c>
      <c r="K17" s="285">
        <f t="shared" si="2"/>
        <v>76.591830000000002</v>
      </c>
      <c r="L17" s="285">
        <f t="shared" si="2"/>
        <v>44.157580000000003</v>
      </c>
      <c r="M17" s="285">
        <f t="shared" si="2"/>
        <v>32.434260000000002</v>
      </c>
      <c r="N17" s="285">
        <f t="shared" si="2"/>
        <v>89.023440000000008</v>
      </c>
      <c r="O17" s="285">
        <f t="shared" si="2"/>
        <v>47.483110000000003</v>
      </c>
      <c r="P17" s="285">
        <f t="shared" si="2"/>
        <v>41.540330000000004</v>
      </c>
      <c r="Q17" s="285">
        <f t="shared" si="2"/>
        <v>45.363279999999996</v>
      </c>
      <c r="R17" s="285">
        <f t="shared" si="2"/>
        <v>29.381930000000001</v>
      </c>
      <c r="S17" s="285">
        <f t="shared" si="2"/>
        <v>15.981350000000001</v>
      </c>
      <c r="T17" s="73" t="s">
        <v>144</v>
      </c>
      <c r="U17" s="149"/>
      <c r="V17" s="59"/>
    </row>
    <row r="18" spans="1:23" s="28" customFormat="1" ht="3" customHeight="1">
      <c r="A18" s="112"/>
      <c r="B18" s="112"/>
      <c r="C18" s="112"/>
      <c r="D18" s="112"/>
      <c r="E18" s="81"/>
      <c r="F18" s="80"/>
      <c r="G18" s="113"/>
      <c r="H18" s="112"/>
      <c r="I18" s="80"/>
      <c r="J18" s="112"/>
      <c r="K18" s="80"/>
      <c r="L18" s="112"/>
      <c r="M18" s="80"/>
      <c r="N18" s="80"/>
      <c r="O18" s="80"/>
      <c r="P18" s="80"/>
      <c r="Q18" s="112"/>
      <c r="R18" s="80"/>
      <c r="S18" s="112"/>
      <c r="T18" s="81"/>
      <c r="U18" s="112"/>
      <c r="V18" s="112"/>
      <c r="W18" s="70"/>
    </row>
    <row r="19" spans="1:23" s="28" customFormat="1" ht="4.5" customHeight="1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8"/>
      <c r="T19" s="58"/>
      <c r="U19" s="58"/>
      <c r="V19" s="59"/>
      <c r="W19" s="70"/>
    </row>
    <row r="20" spans="1:23" s="28" customFormat="1" ht="19.5">
      <c r="A20" s="59"/>
      <c r="B20" s="132" t="s">
        <v>79</v>
      </c>
      <c r="C20" s="150" t="s">
        <v>348</v>
      </c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</row>
    <row r="21" spans="1:23" s="28" customFormat="1" ht="19.5">
      <c r="A21" s="59"/>
      <c r="B21" s="132" t="s">
        <v>80</v>
      </c>
      <c r="C21" s="103" t="s">
        <v>345</v>
      </c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</row>
    <row r="22" spans="1:23" s="28" customFormat="1" ht="18.75">
      <c r="W22" s="70"/>
    </row>
    <row r="23" spans="1:23" s="28" customFormat="1" ht="18.75">
      <c r="W23" s="70"/>
    </row>
    <row r="24" spans="1:23" s="28" customFormat="1" ht="18.75">
      <c r="W24" s="70"/>
    </row>
    <row r="25" spans="1:23" ht="21.75" customHeight="1">
      <c r="A25" s="464" t="s">
        <v>77</v>
      </c>
      <c r="B25" s="464"/>
      <c r="C25" s="464"/>
      <c r="D25" s="465"/>
      <c r="E25" s="470" t="s">
        <v>273</v>
      </c>
      <c r="F25" s="471"/>
      <c r="G25" s="471"/>
      <c r="H25" s="471"/>
      <c r="I25" s="471"/>
      <c r="J25" s="471"/>
      <c r="K25" s="471"/>
      <c r="L25" s="471"/>
      <c r="M25" s="471"/>
      <c r="N25" s="471"/>
      <c r="O25" s="471"/>
      <c r="P25" s="472"/>
      <c r="Q25" s="470" t="s">
        <v>277</v>
      </c>
      <c r="R25" s="471"/>
      <c r="S25" s="472"/>
      <c r="T25" s="473" t="s">
        <v>78</v>
      </c>
      <c r="U25" s="464"/>
      <c r="V25" s="464"/>
    </row>
    <row r="26" spans="1:23" s="28" customFormat="1" ht="22.5" customHeight="1">
      <c r="A26" s="466"/>
      <c r="B26" s="466"/>
      <c r="C26" s="466"/>
      <c r="D26" s="467"/>
      <c r="E26" s="473" t="s">
        <v>95</v>
      </c>
      <c r="F26" s="464"/>
      <c r="G26" s="465"/>
      <c r="H26" s="473" t="s">
        <v>96</v>
      </c>
      <c r="I26" s="464"/>
      <c r="J26" s="465"/>
      <c r="K26" s="473" t="s">
        <v>97</v>
      </c>
      <c r="L26" s="464"/>
      <c r="M26" s="465"/>
      <c r="N26" s="473" t="s">
        <v>94</v>
      </c>
      <c r="O26" s="464"/>
      <c r="P26" s="465"/>
      <c r="Q26" s="473" t="s">
        <v>95</v>
      </c>
      <c r="R26" s="464"/>
      <c r="S26" s="465"/>
      <c r="T26" s="474"/>
      <c r="U26" s="466"/>
      <c r="V26" s="466"/>
      <c r="W26" s="70"/>
    </row>
    <row r="27" spans="1:23" s="28" customFormat="1" ht="21.75" customHeight="1">
      <c r="A27" s="466"/>
      <c r="B27" s="466"/>
      <c r="C27" s="466"/>
      <c r="D27" s="467"/>
      <c r="E27" s="475" t="s">
        <v>90</v>
      </c>
      <c r="F27" s="468"/>
      <c r="G27" s="469"/>
      <c r="H27" s="475" t="s">
        <v>91</v>
      </c>
      <c r="I27" s="468"/>
      <c r="J27" s="469"/>
      <c r="K27" s="475" t="s">
        <v>92</v>
      </c>
      <c r="L27" s="468"/>
      <c r="M27" s="469"/>
      <c r="N27" s="475" t="s">
        <v>93</v>
      </c>
      <c r="O27" s="468"/>
      <c r="P27" s="469"/>
      <c r="Q27" s="475" t="s">
        <v>90</v>
      </c>
      <c r="R27" s="468"/>
      <c r="S27" s="469"/>
      <c r="T27" s="474"/>
      <c r="U27" s="466"/>
      <c r="V27" s="466"/>
      <c r="W27" s="70"/>
    </row>
    <row r="28" spans="1:23" s="28" customFormat="1" ht="21.75" customHeight="1">
      <c r="A28" s="466"/>
      <c r="B28" s="466"/>
      <c r="C28" s="466"/>
      <c r="D28" s="467"/>
      <c r="E28" s="61" t="s">
        <v>1</v>
      </c>
      <c r="F28" s="62" t="s">
        <v>2</v>
      </c>
      <c r="G28" s="63" t="s">
        <v>3</v>
      </c>
      <c r="H28" s="217" t="s">
        <v>1</v>
      </c>
      <c r="I28" s="62" t="s">
        <v>2</v>
      </c>
      <c r="J28" s="63" t="s">
        <v>3</v>
      </c>
      <c r="K28" s="61" t="s">
        <v>1</v>
      </c>
      <c r="L28" s="62" t="s">
        <v>2</v>
      </c>
      <c r="M28" s="63" t="s">
        <v>3</v>
      </c>
      <c r="N28" s="61" t="s">
        <v>1</v>
      </c>
      <c r="O28" s="62" t="s">
        <v>2</v>
      </c>
      <c r="P28" s="63" t="s">
        <v>3</v>
      </c>
      <c r="Q28" s="61" t="s">
        <v>1</v>
      </c>
      <c r="R28" s="62" t="s">
        <v>2</v>
      </c>
      <c r="S28" s="63" t="s">
        <v>3</v>
      </c>
      <c r="T28" s="474"/>
      <c r="U28" s="466"/>
      <c r="V28" s="466"/>
      <c r="W28" s="70"/>
    </row>
    <row r="29" spans="1:23" s="28" customFormat="1" ht="21.75" customHeight="1">
      <c r="A29" s="468"/>
      <c r="B29" s="468"/>
      <c r="C29" s="468"/>
      <c r="D29" s="469"/>
      <c r="E29" s="65" t="s">
        <v>4</v>
      </c>
      <c r="F29" s="66" t="s">
        <v>5</v>
      </c>
      <c r="G29" s="67" t="s">
        <v>6</v>
      </c>
      <c r="H29" s="68" t="s">
        <v>4</v>
      </c>
      <c r="I29" s="66" t="s">
        <v>5</v>
      </c>
      <c r="J29" s="67" t="s">
        <v>6</v>
      </c>
      <c r="K29" s="65" t="s">
        <v>4</v>
      </c>
      <c r="L29" s="66" t="s">
        <v>5</v>
      </c>
      <c r="M29" s="67" t="s">
        <v>6</v>
      </c>
      <c r="N29" s="65" t="s">
        <v>4</v>
      </c>
      <c r="O29" s="66" t="s">
        <v>5</v>
      </c>
      <c r="P29" s="67" t="s">
        <v>6</v>
      </c>
      <c r="Q29" s="65" t="s">
        <v>4</v>
      </c>
      <c r="R29" s="66" t="s">
        <v>5</v>
      </c>
      <c r="S29" s="67" t="s">
        <v>6</v>
      </c>
      <c r="T29" s="475"/>
      <c r="U29" s="468"/>
      <c r="V29" s="468"/>
      <c r="W29" s="70"/>
    </row>
    <row r="30" spans="1:23" s="100" customFormat="1" ht="36" customHeight="1">
      <c r="A30" s="461" t="s">
        <v>120</v>
      </c>
      <c r="B30" s="461"/>
      <c r="C30" s="461"/>
      <c r="D30" s="462"/>
      <c r="E30" s="259">
        <v>405066.23</v>
      </c>
      <c r="F30" s="260">
        <v>224150.5</v>
      </c>
      <c r="G30" s="261">
        <v>180915.73</v>
      </c>
      <c r="H30" s="5">
        <v>400504.69</v>
      </c>
      <c r="I30" s="111">
        <v>221215.88</v>
      </c>
      <c r="J30" s="5">
        <v>179288.82</v>
      </c>
      <c r="K30" s="293">
        <v>413791.13</v>
      </c>
      <c r="L30" s="293">
        <v>224589.38</v>
      </c>
      <c r="M30" s="293">
        <v>189201.75</v>
      </c>
      <c r="N30" s="111">
        <v>422338.11</v>
      </c>
      <c r="O30" s="111">
        <v>226374.46</v>
      </c>
      <c r="P30" s="111">
        <v>195963.65</v>
      </c>
      <c r="Q30" s="293">
        <v>411309.21</v>
      </c>
      <c r="R30" s="238">
        <v>228619.8</v>
      </c>
      <c r="S30" s="238">
        <v>182689.41</v>
      </c>
      <c r="T30" s="463" t="s">
        <v>4</v>
      </c>
      <c r="U30" s="461"/>
      <c r="V30" s="461"/>
      <c r="W30" s="78"/>
    </row>
    <row r="31" spans="1:23" s="28" customFormat="1" ht="31.5" customHeight="1">
      <c r="A31" s="148" t="s">
        <v>225</v>
      </c>
      <c r="B31" s="59"/>
      <c r="C31" s="59"/>
      <c r="D31" s="59"/>
      <c r="E31" s="262">
        <v>10798.47</v>
      </c>
      <c r="F31" s="262">
        <v>6982.89</v>
      </c>
      <c r="G31" s="263">
        <v>3815.58</v>
      </c>
      <c r="H31" s="265">
        <v>11192.91</v>
      </c>
      <c r="I31" s="266">
        <v>6863.35</v>
      </c>
      <c r="J31" s="265">
        <v>4329.5600000000004</v>
      </c>
      <c r="K31" s="294">
        <v>3351.34</v>
      </c>
      <c r="L31" s="295">
        <v>2307.8000000000002</v>
      </c>
      <c r="M31" s="294">
        <v>1043.54</v>
      </c>
      <c r="N31" s="306">
        <v>2304.0700000000002</v>
      </c>
      <c r="O31" s="306">
        <v>1327.22</v>
      </c>
      <c r="P31" s="306">
        <v>976.85</v>
      </c>
      <c r="Q31" s="293">
        <v>6409.28</v>
      </c>
      <c r="R31" s="238">
        <v>3807.05</v>
      </c>
      <c r="S31" s="238">
        <v>2602.23</v>
      </c>
      <c r="T31" s="72" t="s">
        <v>151</v>
      </c>
      <c r="U31" s="58"/>
      <c r="V31" s="59"/>
      <c r="W31" s="70"/>
    </row>
    <row r="32" spans="1:23" s="28" customFormat="1" ht="31.5" customHeight="1">
      <c r="A32" s="148" t="s">
        <v>143</v>
      </c>
      <c r="B32" s="59"/>
      <c r="C32" s="59"/>
      <c r="D32" s="59"/>
      <c r="E32" s="264">
        <v>2422.62</v>
      </c>
      <c r="F32" s="262">
        <v>1912.38</v>
      </c>
      <c r="G32" s="263">
        <v>510.24</v>
      </c>
      <c r="H32" s="265">
        <v>2508.71</v>
      </c>
      <c r="I32" s="266">
        <v>1160.99</v>
      </c>
      <c r="J32" s="265">
        <v>1347.72</v>
      </c>
      <c r="K32" s="294">
        <v>0</v>
      </c>
      <c r="L32" s="295">
        <v>0</v>
      </c>
      <c r="M32" s="294">
        <v>0</v>
      </c>
      <c r="N32" s="306">
        <v>1327.61</v>
      </c>
      <c r="O32" s="306">
        <v>0</v>
      </c>
      <c r="P32" s="306">
        <v>1327.61</v>
      </c>
      <c r="Q32" s="293">
        <v>1222.5</v>
      </c>
      <c r="R32" s="238">
        <v>733.61</v>
      </c>
      <c r="S32" s="238">
        <v>488.88</v>
      </c>
      <c r="T32" s="304" t="s">
        <v>150</v>
      </c>
      <c r="U32" s="149"/>
      <c r="V32" s="59"/>
    </row>
    <row r="33" spans="1:23" s="28" customFormat="1" ht="31.5" customHeight="1">
      <c r="A33" s="148" t="s">
        <v>112</v>
      </c>
      <c r="B33" s="59"/>
      <c r="C33" s="59"/>
      <c r="D33" s="59"/>
      <c r="E33" s="264">
        <v>9834.81</v>
      </c>
      <c r="F33" s="262">
        <v>5359.72</v>
      </c>
      <c r="G33" s="263">
        <v>4475.09</v>
      </c>
      <c r="H33" s="265">
        <v>3669.11</v>
      </c>
      <c r="I33" s="266">
        <v>2439.7399999999998</v>
      </c>
      <c r="J33" s="265">
        <v>1229.3699999999999</v>
      </c>
      <c r="K33" s="294">
        <v>3571.38</v>
      </c>
      <c r="L33" s="295">
        <v>2438.19</v>
      </c>
      <c r="M33" s="294">
        <v>1133.19</v>
      </c>
      <c r="N33" s="306">
        <v>4801.53</v>
      </c>
      <c r="O33" s="306">
        <v>1066.55</v>
      </c>
      <c r="P33" s="306">
        <v>3734.99</v>
      </c>
      <c r="Q33" s="293">
        <v>4005.4</v>
      </c>
      <c r="R33" s="238">
        <v>1741.08</v>
      </c>
      <c r="S33" s="238">
        <v>2264.3200000000002</v>
      </c>
      <c r="T33" s="216" t="s">
        <v>149</v>
      </c>
      <c r="U33" s="460"/>
      <c r="V33" s="460"/>
    </row>
    <row r="34" spans="1:23" s="28" customFormat="1" ht="31.5" customHeight="1">
      <c r="A34" s="148" t="s">
        <v>113</v>
      </c>
      <c r="B34" s="59"/>
      <c r="C34" s="59"/>
      <c r="D34" s="59"/>
      <c r="E34" s="264">
        <v>56267.08</v>
      </c>
      <c r="F34" s="262">
        <v>28164.04</v>
      </c>
      <c r="G34" s="263">
        <v>28103.040000000001</v>
      </c>
      <c r="H34" s="265">
        <v>19715.47</v>
      </c>
      <c r="I34" s="266">
        <v>8328.27</v>
      </c>
      <c r="J34" s="265">
        <v>11387.2</v>
      </c>
      <c r="K34" s="294">
        <v>10198.43</v>
      </c>
      <c r="L34" s="295">
        <v>5218.3</v>
      </c>
      <c r="M34" s="294">
        <v>4980.13</v>
      </c>
      <c r="N34" s="306">
        <v>15737.58</v>
      </c>
      <c r="O34" s="306">
        <v>7560.88</v>
      </c>
      <c r="P34" s="306">
        <v>8176.7</v>
      </c>
      <c r="Q34" s="293">
        <v>20260.28</v>
      </c>
      <c r="R34" s="238">
        <v>8377.3799999999992</v>
      </c>
      <c r="S34" s="238">
        <v>11882.9</v>
      </c>
      <c r="T34" s="216" t="s">
        <v>148</v>
      </c>
      <c r="U34" s="460"/>
      <c r="V34" s="460"/>
    </row>
    <row r="35" spans="1:23" s="28" customFormat="1" ht="31.5" customHeight="1">
      <c r="A35" s="148" t="s">
        <v>114</v>
      </c>
      <c r="B35" s="59"/>
      <c r="C35" s="59"/>
      <c r="D35" s="59"/>
      <c r="E35" s="264">
        <v>40084.089999999997</v>
      </c>
      <c r="F35" s="262">
        <v>24223.87</v>
      </c>
      <c r="G35" s="263">
        <v>15860.23</v>
      </c>
      <c r="H35" s="265">
        <v>30807.56</v>
      </c>
      <c r="I35" s="266">
        <v>15050.47</v>
      </c>
      <c r="J35" s="265">
        <v>15757.09</v>
      </c>
      <c r="K35" s="294">
        <v>18099.7</v>
      </c>
      <c r="L35" s="295">
        <v>6267.46</v>
      </c>
      <c r="M35" s="294">
        <v>11832.24</v>
      </c>
      <c r="N35" s="306">
        <v>15778.07</v>
      </c>
      <c r="O35" s="306">
        <v>9405.33</v>
      </c>
      <c r="P35" s="306">
        <v>6372.75</v>
      </c>
      <c r="Q35" s="293">
        <v>18037.04</v>
      </c>
      <c r="R35" s="238">
        <v>9478.52</v>
      </c>
      <c r="S35" s="238">
        <v>8558.52</v>
      </c>
      <c r="T35" s="216" t="s">
        <v>147</v>
      </c>
      <c r="U35" s="460"/>
      <c r="V35" s="460"/>
    </row>
    <row r="36" spans="1:23" s="28" customFormat="1" ht="31.5" customHeight="1">
      <c r="A36" s="148" t="s">
        <v>115</v>
      </c>
      <c r="B36" s="59"/>
      <c r="C36" s="59"/>
      <c r="D36" s="59"/>
      <c r="E36" s="264">
        <v>45653</v>
      </c>
      <c r="F36" s="262">
        <v>24381.03</v>
      </c>
      <c r="G36" s="263">
        <v>21271.97</v>
      </c>
      <c r="H36" s="265">
        <v>61128.12</v>
      </c>
      <c r="I36" s="266">
        <v>31256.98</v>
      </c>
      <c r="J36" s="265">
        <v>29871.14</v>
      </c>
      <c r="K36" s="294">
        <v>54767.61</v>
      </c>
      <c r="L36" s="295">
        <v>27993.61</v>
      </c>
      <c r="M36" s="294">
        <v>26774.01</v>
      </c>
      <c r="N36" s="306">
        <v>57673.05</v>
      </c>
      <c r="O36" s="306">
        <v>31748.6</v>
      </c>
      <c r="P36" s="306">
        <v>25924.45</v>
      </c>
      <c r="Q36" s="293">
        <v>58025.96</v>
      </c>
      <c r="R36" s="238">
        <v>27885.13</v>
      </c>
      <c r="S36" s="238">
        <v>30140.83</v>
      </c>
      <c r="T36" s="216" t="s">
        <v>146</v>
      </c>
      <c r="U36" s="460"/>
      <c r="V36" s="460"/>
    </row>
    <row r="37" spans="1:23" s="28" customFormat="1" ht="31.5" customHeight="1">
      <c r="A37" s="148" t="s">
        <v>116</v>
      </c>
      <c r="B37" s="59"/>
      <c r="C37" s="59"/>
      <c r="D37" s="59"/>
      <c r="E37" s="264">
        <v>186757.52</v>
      </c>
      <c r="F37" s="262">
        <v>106798.55</v>
      </c>
      <c r="G37" s="263">
        <v>79958.960000000006</v>
      </c>
      <c r="H37" s="265">
        <v>210902.44</v>
      </c>
      <c r="I37" s="266">
        <v>124041.76</v>
      </c>
      <c r="J37" s="265">
        <v>86860.68</v>
      </c>
      <c r="K37" s="294">
        <v>247210.84</v>
      </c>
      <c r="L37" s="295">
        <v>136206.45000000001</v>
      </c>
      <c r="M37" s="294">
        <v>111004.39</v>
      </c>
      <c r="N37" s="306">
        <v>235692.75</v>
      </c>
      <c r="O37" s="306">
        <v>127782.78</v>
      </c>
      <c r="P37" s="306">
        <v>107909.97</v>
      </c>
      <c r="Q37" s="293">
        <v>257985.46</v>
      </c>
      <c r="R37" s="238">
        <v>147215.1</v>
      </c>
      <c r="S37" s="238">
        <v>110770.36</v>
      </c>
      <c r="T37" s="216" t="s">
        <v>145</v>
      </c>
      <c r="U37" s="460"/>
      <c r="V37" s="460"/>
    </row>
    <row r="38" spans="1:23" s="28" customFormat="1" ht="31.5" customHeight="1">
      <c r="A38" s="150" t="s">
        <v>140</v>
      </c>
      <c r="B38" s="59"/>
      <c r="C38" s="59"/>
      <c r="D38" s="59"/>
      <c r="E38" s="264">
        <v>53248.639999999999</v>
      </c>
      <c r="F38" s="262">
        <v>26328.02</v>
      </c>
      <c r="G38" s="263">
        <v>26920.62</v>
      </c>
      <c r="H38" s="265">
        <v>60580.38</v>
      </c>
      <c r="I38" s="266">
        <v>32074.32</v>
      </c>
      <c r="J38" s="265">
        <v>28506.06</v>
      </c>
      <c r="K38" s="294">
        <v>76591.83</v>
      </c>
      <c r="L38" s="295">
        <v>44157.58</v>
      </c>
      <c r="M38" s="294">
        <v>32434.26</v>
      </c>
      <c r="N38" s="306">
        <v>89023.44</v>
      </c>
      <c r="O38" s="306">
        <v>47483.11</v>
      </c>
      <c r="P38" s="306">
        <v>41540.33</v>
      </c>
      <c r="Q38" s="293">
        <v>45363.28</v>
      </c>
      <c r="R38" s="238">
        <v>29381.93</v>
      </c>
      <c r="S38" s="238">
        <v>15981.35</v>
      </c>
      <c r="T38" s="215" t="s">
        <v>144</v>
      </c>
      <c r="U38" s="149"/>
      <c r="V38" s="59"/>
    </row>
    <row r="39" spans="1:23" s="28" customFormat="1" ht="16.5" customHeight="1">
      <c r="A39" s="112"/>
      <c r="B39" s="112"/>
      <c r="C39" s="112"/>
      <c r="D39" s="112"/>
      <c r="E39" s="81"/>
      <c r="F39" s="80"/>
      <c r="G39" s="113"/>
      <c r="H39" s="112"/>
      <c r="I39" s="80"/>
      <c r="J39" s="112"/>
      <c r="K39" s="80"/>
      <c r="L39" s="112"/>
      <c r="M39" s="80"/>
      <c r="N39" s="80"/>
      <c r="O39" s="80"/>
      <c r="P39" s="80"/>
      <c r="Q39" s="112"/>
      <c r="R39" s="80"/>
      <c r="S39" s="112"/>
      <c r="T39" s="81"/>
      <c r="U39" s="112"/>
      <c r="V39" s="112"/>
      <c r="W39" s="70"/>
    </row>
    <row r="40" spans="1:23" s="28" customFormat="1" ht="4.5" customHeight="1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8"/>
      <c r="T40" s="58"/>
      <c r="U40" s="58"/>
      <c r="V40" s="59"/>
      <c r="W40" s="70"/>
    </row>
    <row r="41" spans="1:23" s="28" customFormat="1" ht="19.5">
      <c r="A41" s="59"/>
      <c r="B41" s="132" t="s">
        <v>79</v>
      </c>
      <c r="C41" s="150" t="s">
        <v>227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</row>
    <row r="42" spans="1:23" s="28" customFormat="1" ht="19.5">
      <c r="A42" s="59"/>
      <c r="B42" s="132" t="s">
        <v>80</v>
      </c>
      <c r="C42" s="103" t="s">
        <v>232</v>
      </c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</row>
  </sheetData>
  <mergeCells count="42">
    <mergeCell ref="U16:V16"/>
    <mergeCell ref="U12:V12"/>
    <mergeCell ref="U13:V13"/>
    <mergeCell ref="U14:V14"/>
    <mergeCell ref="U15:V15"/>
    <mergeCell ref="H6:J6"/>
    <mergeCell ref="A9:D9"/>
    <mergeCell ref="K6:M6"/>
    <mergeCell ref="N6:P6"/>
    <mergeCell ref="T9:V9"/>
    <mergeCell ref="T4:V8"/>
    <mergeCell ref="A4:D8"/>
    <mergeCell ref="H5:J5"/>
    <mergeCell ref="N5:P5"/>
    <mergeCell ref="Q5:S5"/>
    <mergeCell ref="E5:G5"/>
    <mergeCell ref="E4:P4"/>
    <mergeCell ref="Q6:S6"/>
    <mergeCell ref="Q4:S4"/>
    <mergeCell ref="E6:G6"/>
    <mergeCell ref="K5:M5"/>
    <mergeCell ref="A25:D29"/>
    <mergeCell ref="E25:P25"/>
    <mergeCell ref="Q25:S25"/>
    <mergeCell ref="T25:V29"/>
    <mergeCell ref="E26:G26"/>
    <mergeCell ref="H26:J26"/>
    <mergeCell ref="K26:M26"/>
    <mergeCell ref="N26:P26"/>
    <mergeCell ref="Q26:S26"/>
    <mergeCell ref="E27:G27"/>
    <mergeCell ref="H27:J27"/>
    <mergeCell ref="K27:M27"/>
    <mergeCell ref="N27:P27"/>
    <mergeCell ref="Q27:S27"/>
    <mergeCell ref="U36:V36"/>
    <mergeCell ref="U37:V37"/>
    <mergeCell ref="A30:D30"/>
    <mergeCell ref="T30:V30"/>
    <mergeCell ref="U33:V33"/>
    <mergeCell ref="U34:V34"/>
    <mergeCell ref="U35:V3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2"/>
  <sheetViews>
    <sheetView showGridLines="0" view="pageBreakPreview" topLeftCell="A4" zoomScale="80" zoomScaleNormal="100" zoomScaleSheetLayoutView="80" workbookViewId="0">
      <selection activeCell="A4" sqref="A4:F8"/>
    </sheetView>
  </sheetViews>
  <sheetFormatPr defaultColWidth="9.09765625" defaultRowHeight="18.600000000000001" customHeight="1"/>
  <cols>
    <col min="1" max="1" width="1.296875" style="8" customWidth="1"/>
    <col min="2" max="2" width="4.296875" style="8" customWidth="1"/>
    <col min="3" max="3" width="4.09765625" style="8" customWidth="1"/>
    <col min="4" max="4" width="10.09765625" style="8" customWidth="1"/>
    <col min="5" max="10" width="12.296875" style="8" customWidth="1"/>
    <col min="11" max="11" width="3.09765625" style="8" customWidth="1"/>
    <col min="12" max="12" width="9.69921875" style="7" customWidth="1"/>
    <col min="13" max="13" width="2.296875" style="8" customWidth="1"/>
    <col min="14" max="14" width="4.69921875" style="8" customWidth="1"/>
    <col min="15" max="16384" width="9.09765625" style="8"/>
  </cols>
  <sheetData>
    <row r="1" spans="1:13" s="1" customFormat="1" ht="21.75">
      <c r="B1" s="55" t="s">
        <v>212</v>
      </c>
      <c r="C1" s="3">
        <v>2.8</v>
      </c>
      <c r="D1" s="1" t="s">
        <v>355</v>
      </c>
      <c r="L1" s="56"/>
      <c r="M1" s="56"/>
    </row>
    <row r="2" spans="1:13" s="5" customFormat="1" ht="21.75">
      <c r="B2" s="55" t="s">
        <v>210</v>
      </c>
      <c r="C2" s="3">
        <v>2.8</v>
      </c>
      <c r="D2" s="1" t="s">
        <v>356</v>
      </c>
      <c r="E2" s="1"/>
      <c r="L2" s="57"/>
      <c r="M2" s="57"/>
    </row>
    <row r="3" spans="1:13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6"/>
      <c r="M3" s="7"/>
    </row>
    <row r="4" spans="1:13" s="59" customFormat="1" ht="19.5" customHeight="1">
      <c r="A4" s="487" t="s">
        <v>100</v>
      </c>
      <c r="B4" s="487"/>
      <c r="C4" s="487"/>
      <c r="D4" s="487"/>
      <c r="E4" s="473" t="s">
        <v>220</v>
      </c>
      <c r="F4" s="464"/>
      <c r="G4" s="465"/>
      <c r="H4" s="473" t="s">
        <v>228</v>
      </c>
      <c r="I4" s="464"/>
      <c r="J4" s="464"/>
      <c r="K4" s="473" t="s">
        <v>101</v>
      </c>
      <c r="L4" s="464"/>
      <c r="M4" s="58"/>
    </row>
    <row r="5" spans="1:13" s="59" customFormat="1" ht="18" customHeight="1">
      <c r="A5" s="488"/>
      <c r="B5" s="488"/>
      <c r="C5" s="488"/>
      <c r="D5" s="488"/>
      <c r="E5" s="475" t="s">
        <v>135</v>
      </c>
      <c r="F5" s="468"/>
      <c r="G5" s="469"/>
      <c r="H5" s="475" t="s">
        <v>236</v>
      </c>
      <c r="I5" s="468"/>
      <c r="J5" s="468"/>
      <c r="K5" s="474"/>
      <c r="L5" s="486"/>
    </row>
    <row r="6" spans="1:13" s="59" customFormat="1" ht="18" customHeight="1">
      <c r="A6" s="488"/>
      <c r="B6" s="488"/>
      <c r="C6" s="488"/>
      <c r="D6" s="488"/>
      <c r="E6" s="61" t="s">
        <v>1</v>
      </c>
      <c r="F6" s="62" t="s">
        <v>2</v>
      </c>
      <c r="G6" s="63" t="s">
        <v>3</v>
      </c>
      <c r="H6" s="64" t="s">
        <v>1</v>
      </c>
      <c r="I6" s="62" t="s">
        <v>2</v>
      </c>
      <c r="J6" s="64" t="s">
        <v>3</v>
      </c>
      <c r="K6" s="474"/>
      <c r="L6" s="486"/>
    </row>
    <row r="7" spans="1:13" s="59" customFormat="1" ht="18" customHeight="1">
      <c r="A7" s="489"/>
      <c r="B7" s="489"/>
      <c r="C7" s="489"/>
      <c r="D7" s="489"/>
      <c r="E7" s="65" t="s">
        <v>4</v>
      </c>
      <c r="F7" s="66" t="s">
        <v>5</v>
      </c>
      <c r="G7" s="67" t="s">
        <v>6</v>
      </c>
      <c r="H7" s="68" t="s">
        <v>4</v>
      </c>
      <c r="I7" s="66" t="s">
        <v>5</v>
      </c>
      <c r="J7" s="68" t="s">
        <v>6</v>
      </c>
      <c r="K7" s="475"/>
      <c r="L7" s="468"/>
      <c r="M7" s="58"/>
    </row>
    <row r="8" spans="1:13" s="28" customFormat="1" ht="6" customHeight="1">
      <c r="A8" s="60"/>
      <c r="B8" s="60"/>
      <c r="C8" s="60"/>
      <c r="D8" s="60"/>
      <c r="E8" s="69"/>
      <c r="F8" s="69"/>
      <c r="G8" s="69"/>
      <c r="H8" s="69"/>
      <c r="I8" s="69"/>
      <c r="J8" s="61"/>
      <c r="K8" s="61"/>
      <c r="L8" s="70"/>
      <c r="M8" s="70"/>
    </row>
    <row r="9" spans="1:13" s="28" customFormat="1" ht="4.5" customHeight="1">
      <c r="A9" s="485"/>
      <c r="B9" s="485"/>
      <c r="C9" s="485"/>
      <c r="D9" s="485"/>
      <c r="E9" s="71"/>
      <c r="F9" s="71"/>
      <c r="G9" s="71"/>
      <c r="H9" s="71"/>
      <c r="I9" s="71"/>
      <c r="J9" s="72"/>
      <c r="K9" s="72"/>
      <c r="L9" s="70"/>
    </row>
    <row r="10" spans="1:13" s="28" customFormat="1" ht="19.5" customHeight="1">
      <c r="A10" s="480">
        <v>2557</v>
      </c>
      <c r="B10" s="481"/>
      <c r="C10" s="481"/>
      <c r="D10" s="482"/>
      <c r="E10" s="71"/>
      <c r="F10" s="71"/>
      <c r="G10" s="71"/>
      <c r="H10" s="71"/>
      <c r="I10" s="71"/>
      <c r="J10" s="72"/>
      <c r="K10" s="483" t="s">
        <v>217</v>
      </c>
      <c r="L10" s="484"/>
    </row>
    <row r="11" spans="1:13" s="28" customFormat="1" ht="18" customHeight="1">
      <c r="A11" s="480" t="s">
        <v>102</v>
      </c>
      <c r="B11" s="481"/>
      <c r="C11" s="481"/>
      <c r="D11" s="482"/>
      <c r="E11" s="267">
        <v>868</v>
      </c>
      <c r="F11" s="267">
        <v>496</v>
      </c>
      <c r="G11" s="267">
        <v>372</v>
      </c>
      <c r="H11" s="268">
        <v>0.1991977014237587</v>
      </c>
      <c r="I11" s="268">
        <v>0.21286183292921057</v>
      </c>
      <c r="J11" s="268">
        <v>0.18349257397660962</v>
      </c>
      <c r="K11" s="72"/>
      <c r="L11" s="70" t="s">
        <v>103</v>
      </c>
    </row>
    <row r="12" spans="1:13" s="28" customFormat="1" ht="18" customHeight="1">
      <c r="A12" s="480" t="s">
        <v>107</v>
      </c>
      <c r="B12" s="481"/>
      <c r="C12" s="481"/>
      <c r="D12" s="482"/>
      <c r="E12" s="269">
        <v>5670</v>
      </c>
      <c r="F12" s="269">
        <v>1556</v>
      </c>
      <c r="G12" s="269">
        <v>4114</v>
      </c>
      <c r="H12" s="268">
        <v>1.3416276048752902</v>
      </c>
      <c r="I12" s="268">
        <v>0.68039704403340773</v>
      </c>
      <c r="J12" s="268">
        <v>2.1213730656779988</v>
      </c>
      <c r="K12" s="72"/>
      <c r="L12" s="70" t="s">
        <v>104</v>
      </c>
    </row>
    <row r="13" spans="1:13" s="28" customFormat="1" ht="18" customHeight="1">
      <c r="A13" s="480" t="s">
        <v>108</v>
      </c>
      <c r="B13" s="481"/>
      <c r="C13" s="481"/>
      <c r="D13" s="482"/>
      <c r="E13" s="269">
        <v>4493</v>
      </c>
      <c r="F13" s="269">
        <v>2871</v>
      </c>
      <c r="G13" s="269">
        <v>1623</v>
      </c>
      <c r="H13" s="268">
        <v>1.0288527593313488</v>
      </c>
      <c r="I13" s="268">
        <v>1.2273794102935707</v>
      </c>
      <c r="J13" s="268">
        <v>0.80034716229344083</v>
      </c>
      <c r="K13" s="72"/>
      <c r="L13" s="70" t="s">
        <v>105</v>
      </c>
    </row>
    <row r="14" spans="1:13" s="28" customFormat="1" ht="18" customHeight="1">
      <c r="A14" s="480" t="s">
        <v>109</v>
      </c>
      <c r="B14" s="481"/>
      <c r="C14" s="481"/>
      <c r="D14" s="482"/>
      <c r="E14" s="269">
        <v>2292</v>
      </c>
      <c r="F14" s="269">
        <v>1373</v>
      </c>
      <c r="G14" s="269">
        <v>918</v>
      </c>
      <c r="H14" s="268">
        <v>0.52937059868304048</v>
      </c>
      <c r="I14" s="268">
        <v>0.59634721045887895</v>
      </c>
      <c r="J14" s="268">
        <v>0.45281455320324371</v>
      </c>
      <c r="K14" s="72"/>
      <c r="L14" s="70" t="s">
        <v>106</v>
      </c>
      <c r="M14" s="70"/>
    </row>
    <row r="15" spans="1:13" s="28" customFormat="1" ht="4.5" customHeight="1">
      <c r="A15" s="485"/>
      <c r="B15" s="485"/>
      <c r="C15" s="485"/>
      <c r="D15" s="485"/>
      <c r="E15" s="269">
        <v>3356.62</v>
      </c>
      <c r="F15" s="269">
        <v>1230.76</v>
      </c>
      <c r="G15" s="269">
        <v>2125.86</v>
      </c>
      <c r="H15" s="268"/>
      <c r="I15" s="268"/>
      <c r="J15" s="268"/>
      <c r="K15" s="72"/>
      <c r="L15" s="70"/>
      <c r="M15" s="70"/>
    </row>
    <row r="16" spans="1:13" s="28" customFormat="1" ht="20.25" customHeight="1">
      <c r="A16" s="480">
        <v>2558</v>
      </c>
      <c r="B16" s="481"/>
      <c r="C16" s="481"/>
      <c r="D16" s="482"/>
      <c r="E16" s="270"/>
      <c r="F16" s="270"/>
      <c r="G16" s="270"/>
      <c r="H16" s="268"/>
      <c r="I16" s="268"/>
      <c r="J16" s="268"/>
      <c r="K16" s="483" t="s">
        <v>223</v>
      </c>
      <c r="L16" s="484"/>
      <c r="M16" s="70"/>
    </row>
    <row r="17" spans="1:13" s="28" customFormat="1" ht="18" customHeight="1">
      <c r="A17" s="480" t="s">
        <v>110</v>
      </c>
      <c r="B17" s="481"/>
      <c r="C17" s="481"/>
      <c r="D17" s="482"/>
      <c r="E17" s="269">
        <v>3357</v>
      </c>
      <c r="F17" s="269">
        <v>1231</v>
      </c>
      <c r="G17" s="269">
        <v>2126</v>
      </c>
      <c r="H17" s="268">
        <v>0.82130011637164524</v>
      </c>
      <c r="I17" s="268">
        <v>0.54765448171777187</v>
      </c>
      <c r="J17" s="268">
        <v>1.1556519698104131</v>
      </c>
      <c r="K17" s="72"/>
      <c r="L17" s="70" t="s">
        <v>103</v>
      </c>
      <c r="M17" s="70"/>
    </row>
    <row r="18" spans="1:13" s="28" customFormat="1" ht="18" customHeight="1">
      <c r="A18" s="480" t="s">
        <v>107</v>
      </c>
      <c r="B18" s="481"/>
      <c r="C18" s="481"/>
      <c r="D18" s="482"/>
      <c r="E18" s="269">
        <v>2162.02</v>
      </c>
      <c r="F18" s="269">
        <v>292.01</v>
      </c>
      <c r="G18" s="269">
        <v>1870.01</v>
      </c>
      <c r="H18" s="268">
        <v>0.52551381200133618</v>
      </c>
      <c r="I18" s="268">
        <v>0.12875403825195569</v>
      </c>
      <c r="J18" s="268">
        <v>1.0129300643781323</v>
      </c>
      <c r="K18" s="72"/>
      <c r="L18" s="70" t="s">
        <v>104</v>
      </c>
      <c r="M18" s="70"/>
    </row>
    <row r="19" spans="1:13" s="28" customFormat="1" ht="18" customHeight="1">
      <c r="A19" s="480" t="s">
        <v>108</v>
      </c>
      <c r="B19" s="481"/>
      <c r="C19" s="481"/>
      <c r="D19" s="482"/>
      <c r="E19" s="269">
        <v>3438.71</v>
      </c>
      <c r="F19" s="269">
        <v>1497.11</v>
      </c>
      <c r="G19" s="269">
        <v>1941.6</v>
      </c>
      <c r="H19" s="268">
        <v>0.81360625267611841</v>
      </c>
      <c r="I19" s="268">
        <v>0.65378300750227469</v>
      </c>
      <c r="J19" s="268">
        <v>1.0025895582900022</v>
      </c>
      <c r="K19" s="72"/>
      <c r="L19" s="70" t="s">
        <v>105</v>
      </c>
      <c r="M19" s="70"/>
    </row>
    <row r="20" spans="1:13" s="28" customFormat="1" ht="18" customHeight="1">
      <c r="A20" s="480" t="s">
        <v>111</v>
      </c>
      <c r="B20" s="481"/>
      <c r="C20" s="481"/>
      <c r="D20" s="482"/>
      <c r="E20" s="269">
        <v>4447.93</v>
      </c>
      <c r="F20" s="339">
        <v>3506.97</v>
      </c>
      <c r="G20" s="269">
        <v>940.96</v>
      </c>
      <c r="H20" s="268">
        <v>1.0216051999236817</v>
      </c>
      <c r="I20" s="268">
        <v>1.491059117236982</v>
      </c>
      <c r="J20" s="268">
        <v>0.47004178004846087</v>
      </c>
      <c r="K20" s="72"/>
      <c r="L20" s="70" t="s">
        <v>106</v>
      </c>
      <c r="M20" s="70"/>
    </row>
    <row r="21" spans="1:13" s="28" customFormat="1" ht="4.5" customHeight="1">
      <c r="A21" s="75"/>
      <c r="B21" s="75"/>
      <c r="C21" s="75"/>
      <c r="D21" s="75"/>
      <c r="E21" s="271"/>
      <c r="F21" s="340"/>
      <c r="G21" s="271"/>
      <c r="H21" s="272"/>
      <c r="I21" s="272"/>
      <c r="J21" s="272"/>
      <c r="K21" s="72"/>
      <c r="L21" s="70"/>
      <c r="M21" s="70"/>
    </row>
    <row r="22" spans="1:13" s="28" customFormat="1" ht="18.75" customHeight="1">
      <c r="A22" s="480">
        <v>2559</v>
      </c>
      <c r="B22" s="481"/>
      <c r="C22" s="481"/>
      <c r="D22" s="482"/>
      <c r="E22" s="102"/>
      <c r="G22" s="101"/>
      <c r="H22" s="287"/>
      <c r="K22" s="483" t="s">
        <v>274</v>
      </c>
      <c r="L22" s="484"/>
      <c r="M22" s="70"/>
    </row>
    <row r="23" spans="1:13" s="28" customFormat="1" ht="18" customHeight="1">
      <c r="A23" s="480" t="s">
        <v>102</v>
      </c>
      <c r="B23" s="481"/>
      <c r="C23" s="481"/>
      <c r="D23" s="482"/>
      <c r="E23" s="269">
        <v>3518.16</v>
      </c>
      <c r="F23" s="341">
        <v>1915.77</v>
      </c>
      <c r="G23" s="269">
        <v>1602.39</v>
      </c>
      <c r="H23" s="268">
        <v>0.85782721370861614</v>
      </c>
      <c r="I23" s="268">
        <v>0.84657431859488197</v>
      </c>
      <c r="J23" s="268">
        <v>0.87167976687751814</v>
      </c>
      <c r="K23" s="72"/>
      <c r="L23" s="70" t="s">
        <v>103</v>
      </c>
    </row>
    <row r="24" spans="1:13" s="28" customFormat="1" ht="18" customHeight="1">
      <c r="A24" s="480" t="s">
        <v>107</v>
      </c>
      <c r="B24" s="481"/>
      <c r="C24" s="481"/>
      <c r="D24" s="482"/>
      <c r="E24" s="342">
        <v>4920.0200000000004</v>
      </c>
      <c r="F24" s="286">
        <v>1738.66</v>
      </c>
      <c r="G24" s="337">
        <v>3181.36</v>
      </c>
      <c r="H24" s="288">
        <f>(E24/E38)*100</f>
        <v>1.2038602846540543</v>
      </c>
      <c r="I24" s="288">
        <f t="shared" ref="I24:J24" si="0">(F24/F38)*100</f>
        <v>0.7789659393596885</v>
      </c>
      <c r="J24" s="288">
        <f t="shared" si="0"/>
        <v>1.7151489603551062</v>
      </c>
      <c r="K24" s="72"/>
      <c r="L24" s="70" t="s">
        <v>104</v>
      </c>
    </row>
    <row r="25" spans="1:13" s="28" customFormat="1" ht="18" customHeight="1">
      <c r="A25" s="480" t="s">
        <v>108</v>
      </c>
      <c r="B25" s="481"/>
      <c r="C25" s="481"/>
      <c r="D25" s="482"/>
      <c r="E25" s="343">
        <v>2515.06</v>
      </c>
      <c r="F25" s="297">
        <v>1188.3800000000001</v>
      </c>
      <c r="G25" s="338">
        <v>1326.67</v>
      </c>
      <c r="H25" s="288">
        <f>(E25/E39)*100</f>
        <v>0.60273463887734036</v>
      </c>
      <c r="I25" s="288">
        <f t="shared" ref="I25:J25" si="1">(F25/F39)*100</f>
        <v>0.5241009107928104</v>
      </c>
      <c r="J25" s="288">
        <f t="shared" si="1"/>
        <v>0.69631078154583026</v>
      </c>
      <c r="K25" s="72"/>
      <c r="L25" s="70" t="s">
        <v>105</v>
      </c>
    </row>
    <row r="26" spans="1:13" s="28" customFormat="1" ht="18" customHeight="1">
      <c r="A26" s="480" t="s">
        <v>109</v>
      </c>
      <c r="B26" s="481"/>
      <c r="C26" s="481"/>
      <c r="D26" s="482"/>
      <c r="E26" s="343">
        <v>836</v>
      </c>
      <c r="F26" s="297">
        <v>836</v>
      </c>
      <c r="G26" s="338" t="s">
        <v>337</v>
      </c>
      <c r="H26" s="288">
        <f>(E26/E40)*100</f>
        <v>0.19755453479936128</v>
      </c>
      <c r="I26" s="288">
        <f t="shared" ref="I26" si="2">(F26/F40)*100</f>
        <v>0.36794051546177586</v>
      </c>
      <c r="J26" s="288" t="s">
        <v>337</v>
      </c>
      <c r="K26" s="72"/>
      <c r="L26" s="70" t="s">
        <v>106</v>
      </c>
    </row>
    <row r="27" spans="1:13" s="78" customFormat="1" ht="19.5" customHeight="1">
      <c r="A27" s="484">
        <v>2560</v>
      </c>
      <c r="B27" s="484"/>
      <c r="C27" s="484"/>
      <c r="D27" s="484"/>
      <c r="E27" s="76"/>
      <c r="F27" s="57"/>
      <c r="G27" s="76"/>
      <c r="H27" s="289"/>
      <c r="I27" s="76"/>
      <c r="J27" s="77"/>
      <c r="K27" s="170" t="s">
        <v>279</v>
      </c>
      <c r="L27" s="75"/>
    </row>
    <row r="28" spans="1:13" s="28" customFormat="1" ht="18.75" customHeight="1">
      <c r="A28" s="480" t="s">
        <v>102</v>
      </c>
      <c r="B28" s="481"/>
      <c r="C28" s="481"/>
      <c r="D28" s="482"/>
      <c r="E28" s="343">
        <v>3592</v>
      </c>
      <c r="F28" s="297">
        <v>3136</v>
      </c>
      <c r="G28" s="338">
        <v>456</v>
      </c>
      <c r="H28" s="288">
        <f>(E28/E42)*100</f>
        <v>0.85647419141873893</v>
      </c>
      <c r="I28" s="288">
        <f t="shared" ref="I28" si="3">(F28/F42)*100</f>
        <v>1.3427816750036738</v>
      </c>
      <c r="J28" s="288">
        <f t="shared" ref="J28" si="4">(G28/G42)*100</f>
        <v>0.24536074486356652</v>
      </c>
      <c r="K28" s="72"/>
      <c r="L28" s="70" t="s">
        <v>103</v>
      </c>
      <c r="M28" s="70"/>
    </row>
    <row r="29" spans="1:13" s="28" customFormat="1" ht="3" customHeight="1">
      <c r="A29" s="79"/>
      <c r="B29" s="79"/>
      <c r="C29" s="79"/>
      <c r="D29" s="79"/>
      <c r="E29" s="80"/>
      <c r="F29" s="80"/>
      <c r="G29" s="80"/>
      <c r="H29" s="80"/>
      <c r="I29" s="80"/>
      <c r="J29" s="81"/>
      <c r="K29" s="81"/>
      <c r="L29" s="82"/>
      <c r="M29" s="70"/>
    </row>
    <row r="30" spans="1:13" s="28" customFormat="1" ht="3" customHeight="1">
      <c r="A30" s="75"/>
      <c r="B30" s="75"/>
      <c r="C30" s="75"/>
      <c r="D30" s="75"/>
      <c r="E30" s="58"/>
      <c r="F30" s="58"/>
      <c r="G30" s="58"/>
      <c r="H30" s="58"/>
      <c r="I30" s="58"/>
      <c r="J30" s="58"/>
      <c r="K30" s="58"/>
      <c r="L30" s="70"/>
      <c r="M30" s="70"/>
    </row>
    <row r="31" spans="1:13" s="83" customFormat="1" ht="17.25" customHeight="1">
      <c r="B31" s="83" t="s">
        <v>89</v>
      </c>
      <c r="C31" s="83" t="s">
        <v>203</v>
      </c>
      <c r="L31" s="84"/>
      <c r="M31" s="84"/>
    </row>
    <row r="32" spans="1:13" s="85" customFormat="1" ht="17.25" customHeight="1">
      <c r="B32" s="83" t="s">
        <v>218</v>
      </c>
      <c r="C32" s="83" t="s">
        <v>204</v>
      </c>
      <c r="L32" s="86"/>
      <c r="M32" s="86"/>
    </row>
    <row r="33" spans="1:12" s="83" customFormat="1" ht="17.25" customHeight="1">
      <c r="B33" s="87" t="s">
        <v>79</v>
      </c>
      <c r="C33" s="88" t="s">
        <v>357</v>
      </c>
    </row>
    <row r="34" spans="1:12" s="85" customFormat="1" ht="17.25" customHeight="1">
      <c r="B34" s="87" t="s">
        <v>80</v>
      </c>
      <c r="C34" s="88" t="s">
        <v>358</v>
      </c>
    </row>
    <row r="35" spans="1:12" s="28" customFormat="1" ht="18.600000000000001" customHeight="1">
      <c r="L35" s="70"/>
    </row>
    <row r="36" spans="1:12" s="28" customFormat="1" ht="18.600000000000001" customHeight="1">
      <c r="A36" s="479">
        <v>2559</v>
      </c>
      <c r="B36" s="479"/>
      <c r="C36" s="479"/>
      <c r="D36" s="479"/>
      <c r="L36" s="70"/>
    </row>
    <row r="37" spans="1:12" s="273" customFormat="1" ht="18.600000000000001" customHeight="1">
      <c r="A37" s="476" t="s">
        <v>102</v>
      </c>
      <c r="B37" s="477"/>
      <c r="C37" s="477"/>
      <c r="D37" s="478"/>
      <c r="E37" s="236">
        <v>410124.55</v>
      </c>
      <c r="F37" s="236">
        <v>226296.73</v>
      </c>
      <c r="G37" s="236">
        <v>183827.83</v>
      </c>
      <c r="H37" s="274">
        <v>0</v>
      </c>
      <c r="I37" s="274">
        <v>0</v>
      </c>
      <c r="J37" s="274">
        <v>0</v>
      </c>
    </row>
    <row r="38" spans="1:12" s="273" customFormat="1" ht="18.600000000000001" customHeight="1">
      <c r="A38" s="476" t="s">
        <v>107</v>
      </c>
      <c r="B38" s="477"/>
      <c r="C38" s="477"/>
      <c r="D38" s="478"/>
      <c r="E38" s="236">
        <v>408686.96</v>
      </c>
      <c r="F38" s="236">
        <v>223201.03</v>
      </c>
      <c r="G38" s="236">
        <v>185485.93</v>
      </c>
      <c r="H38" s="238">
        <v>4920.0200000000004</v>
      </c>
      <c r="I38" s="238">
        <v>1738.66</v>
      </c>
      <c r="J38" s="238">
        <v>3181.36</v>
      </c>
    </row>
    <row r="39" spans="1:12" s="273" customFormat="1" ht="18.600000000000001" customHeight="1">
      <c r="A39" s="476" t="s">
        <v>108</v>
      </c>
      <c r="B39" s="477"/>
      <c r="C39" s="477"/>
      <c r="D39" s="478"/>
      <c r="E39" s="296">
        <v>417274.84</v>
      </c>
      <c r="F39" s="236">
        <v>226746.41</v>
      </c>
      <c r="G39" s="236">
        <v>190528.43</v>
      </c>
      <c r="H39" s="274"/>
      <c r="I39" s="274"/>
      <c r="J39" s="274"/>
    </row>
    <row r="40" spans="1:12" s="273" customFormat="1" ht="18.600000000000001" customHeight="1">
      <c r="A40" s="476" t="s">
        <v>109</v>
      </c>
      <c r="B40" s="477"/>
      <c r="C40" s="477"/>
      <c r="D40" s="478"/>
      <c r="E40" s="296">
        <v>423174.29</v>
      </c>
      <c r="F40" s="236">
        <v>227210.64</v>
      </c>
      <c r="G40" s="236">
        <v>195963.65</v>
      </c>
      <c r="H40" s="274"/>
      <c r="I40" s="274"/>
      <c r="J40" s="274"/>
    </row>
    <row r="41" spans="1:12" s="273" customFormat="1" ht="18.600000000000001" customHeight="1">
      <c r="A41" s="479">
        <v>2560</v>
      </c>
      <c r="B41" s="479"/>
      <c r="C41" s="479"/>
      <c r="D41" s="479"/>
      <c r="E41" s="296"/>
    </row>
    <row r="42" spans="1:12" s="273" customFormat="1" ht="18.600000000000001" customHeight="1">
      <c r="A42" s="476" t="s">
        <v>102</v>
      </c>
      <c r="B42" s="477"/>
      <c r="C42" s="477"/>
      <c r="D42" s="478"/>
      <c r="E42" s="293">
        <v>419393.84</v>
      </c>
      <c r="F42" s="238">
        <v>233545.04</v>
      </c>
      <c r="G42" s="238">
        <v>185848.8</v>
      </c>
      <c r="H42" s="293">
        <v>3591.69</v>
      </c>
      <c r="I42" s="238">
        <v>3136.18</v>
      </c>
      <c r="J42" s="238">
        <v>455.5</v>
      </c>
    </row>
  </sheetData>
  <mergeCells count="35">
    <mergeCell ref="A14:D14"/>
    <mergeCell ref="A16:D16"/>
    <mergeCell ref="A10:D10"/>
    <mergeCell ref="K4:L7"/>
    <mergeCell ref="A4:D7"/>
    <mergeCell ref="E4:G4"/>
    <mergeCell ref="E5:G5"/>
    <mergeCell ref="A11:D11"/>
    <mergeCell ref="A9:D9"/>
    <mergeCell ref="H4:J4"/>
    <mergeCell ref="H5:J5"/>
    <mergeCell ref="K10:L10"/>
    <mergeCell ref="A12:D12"/>
    <mergeCell ref="A13:D13"/>
    <mergeCell ref="A17:D17"/>
    <mergeCell ref="A18:D18"/>
    <mergeCell ref="K16:L16"/>
    <mergeCell ref="A15:D15"/>
    <mergeCell ref="A28:D28"/>
    <mergeCell ref="K22:L22"/>
    <mergeCell ref="A19:D19"/>
    <mergeCell ref="A20:D20"/>
    <mergeCell ref="A27:D27"/>
    <mergeCell ref="A25:D25"/>
    <mergeCell ref="A26:D26"/>
    <mergeCell ref="A23:D23"/>
    <mergeCell ref="A24:D24"/>
    <mergeCell ref="A22:D22"/>
    <mergeCell ref="A40:D40"/>
    <mergeCell ref="A41:D41"/>
    <mergeCell ref="A42:D42"/>
    <mergeCell ref="A36:D36"/>
    <mergeCell ref="A37:D37"/>
    <mergeCell ref="A38:D38"/>
    <mergeCell ref="A39:D39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showGridLines="0" view="pageBreakPreview" zoomScaleNormal="115" zoomScaleSheetLayoutView="100" workbookViewId="0">
      <selection activeCell="A4" sqref="A4:F8"/>
    </sheetView>
  </sheetViews>
  <sheetFormatPr defaultColWidth="9.09765625" defaultRowHeight="18.75"/>
  <cols>
    <col min="1" max="1" width="1.3984375" style="28" customWidth="1"/>
    <col min="2" max="2" width="3.3984375" style="28" customWidth="1"/>
    <col min="3" max="3" width="3.09765625" style="28" customWidth="1"/>
    <col min="4" max="4" width="3.8984375" style="28" customWidth="1"/>
    <col min="5" max="5" width="2.09765625" style="28" customWidth="1"/>
    <col min="6" max="18" width="5.5" style="28" customWidth="1"/>
    <col min="19" max="19" width="1.3984375" style="28" customWidth="1"/>
    <col min="20" max="20" width="10.796875" style="28" customWidth="1"/>
    <col min="21" max="21" width="2.296875" style="28" customWidth="1"/>
    <col min="22" max="22" width="4.09765625" style="28" customWidth="1"/>
    <col min="23" max="16384" width="9.09765625" style="28"/>
  </cols>
  <sheetData>
    <row r="1" spans="1:20" s="1" customFormat="1" ht="21.75">
      <c r="B1" s="1" t="s">
        <v>0</v>
      </c>
      <c r="C1" s="30">
        <v>2.9</v>
      </c>
      <c r="D1" s="1" t="s">
        <v>330</v>
      </c>
    </row>
    <row r="2" spans="1:20" s="5" customFormat="1" ht="21.75">
      <c r="B2" s="1" t="s">
        <v>210</v>
      </c>
      <c r="C2" s="30">
        <v>2.9</v>
      </c>
      <c r="D2" s="1" t="s">
        <v>331</v>
      </c>
      <c r="E2" s="1"/>
      <c r="F2" s="1"/>
    </row>
    <row r="3" spans="1:20" s="8" customFormat="1" ht="16.5" customHeight="1">
      <c r="A3" s="7"/>
      <c r="B3" s="7"/>
      <c r="C3" s="7"/>
      <c r="D3" s="7"/>
      <c r="E3" s="7"/>
      <c r="F3" s="7"/>
      <c r="G3" s="7"/>
      <c r="L3" s="7"/>
      <c r="T3" s="31" t="s">
        <v>167</v>
      </c>
    </row>
    <row r="4" spans="1:20" s="34" customFormat="1" ht="19.5" customHeight="1">
      <c r="A4" s="32"/>
      <c r="B4" s="32"/>
      <c r="C4" s="32"/>
      <c r="D4" s="32"/>
      <c r="E4" s="32"/>
      <c r="F4" s="492" t="s">
        <v>119</v>
      </c>
      <c r="G4" s="493"/>
      <c r="H4" s="493"/>
      <c r="I4" s="493"/>
      <c r="J4" s="493"/>
      <c r="K4" s="493"/>
      <c r="L4" s="494"/>
      <c r="M4" s="456" t="s">
        <v>282</v>
      </c>
      <c r="N4" s="456"/>
      <c r="O4" s="456"/>
      <c r="P4" s="456"/>
      <c r="Q4" s="456"/>
      <c r="R4" s="457"/>
      <c r="S4" s="173"/>
      <c r="T4" s="33"/>
    </row>
    <row r="5" spans="1:20" s="34" customFormat="1">
      <c r="A5" s="491" t="s">
        <v>117</v>
      </c>
      <c r="B5" s="491"/>
      <c r="C5" s="491"/>
      <c r="D5" s="491"/>
      <c r="E5" s="491"/>
      <c r="F5" s="35">
        <v>2554</v>
      </c>
      <c r="G5" s="173">
        <v>2555</v>
      </c>
      <c r="H5" s="35">
        <v>2556</v>
      </c>
      <c r="I5" s="35">
        <v>2557</v>
      </c>
      <c r="J5" s="35">
        <v>2558</v>
      </c>
      <c r="K5" s="35">
        <v>2559</v>
      </c>
      <c r="L5" s="35">
        <v>2560</v>
      </c>
      <c r="M5" s="35">
        <v>2555</v>
      </c>
      <c r="N5" s="35">
        <v>2556</v>
      </c>
      <c r="O5" s="35">
        <v>2557</v>
      </c>
      <c r="P5" s="35">
        <v>2558</v>
      </c>
      <c r="Q5" s="35">
        <v>2559</v>
      </c>
      <c r="R5" s="35">
        <v>2560</v>
      </c>
      <c r="S5" s="36"/>
      <c r="T5" s="490" t="s">
        <v>118</v>
      </c>
    </row>
    <row r="6" spans="1:20" s="34" customFormat="1" ht="12" customHeight="1">
      <c r="A6" s="491"/>
      <c r="B6" s="491"/>
      <c r="C6" s="491"/>
      <c r="D6" s="491"/>
      <c r="E6" s="491"/>
      <c r="F6" s="183" t="s">
        <v>166</v>
      </c>
      <c r="G6" s="183" t="s">
        <v>208</v>
      </c>
      <c r="H6" s="183" t="s">
        <v>207</v>
      </c>
      <c r="I6" s="37" t="s">
        <v>283</v>
      </c>
      <c r="J6" s="37" t="s">
        <v>284</v>
      </c>
      <c r="K6" s="37" t="s">
        <v>285</v>
      </c>
      <c r="L6" s="37" t="s">
        <v>329</v>
      </c>
      <c r="M6" s="183" t="s">
        <v>208</v>
      </c>
      <c r="N6" s="183" t="s">
        <v>207</v>
      </c>
      <c r="O6" s="37" t="s">
        <v>283</v>
      </c>
      <c r="P6" s="37" t="s">
        <v>284</v>
      </c>
      <c r="Q6" s="37" t="s">
        <v>285</v>
      </c>
      <c r="R6" s="37" t="s">
        <v>329</v>
      </c>
      <c r="S6" s="36"/>
      <c r="T6" s="490"/>
    </row>
    <row r="7" spans="1:20" s="34" customFormat="1" ht="18" customHeight="1">
      <c r="A7" s="490"/>
      <c r="B7" s="490"/>
      <c r="C7" s="490"/>
      <c r="D7" s="490"/>
      <c r="E7" s="490"/>
      <c r="F7" s="35" t="s">
        <v>286</v>
      </c>
      <c r="G7" s="35" t="s">
        <v>287</v>
      </c>
      <c r="H7" s="35" t="s">
        <v>286</v>
      </c>
      <c r="I7" s="38" t="s">
        <v>206</v>
      </c>
      <c r="J7" s="38" t="s">
        <v>286</v>
      </c>
      <c r="K7" s="38" t="s">
        <v>286</v>
      </c>
      <c r="L7" s="38" t="s">
        <v>286</v>
      </c>
      <c r="M7" s="35" t="s">
        <v>286</v>
      </c>
      <c r="N7" s="35" t="s">
        <v>287</v>
      </c>
      <c r="O7" s="35" t="s">
        <v>286</v>
      </c>
      <c r="P7" s="38" t="s">
        <v>206</v>
      </c>
      <c r="Q7" s="38" t="s">
        <v>286</v>
      </c>
      <c r="R7" s="38" t="s">
        <v>286</v>
      </c>
      <c r="S7" s="36"/>
      <c r="T7" s="490"/>
    </row>
    <row r="8" spans="1:20" s="34" customFormat="1" ht="14.25" customHeight="1">
      <c r="A8" s="40"/>
      <c r="B8" s="40"/>
      <c r="C8" s="41"/>
      <c r="D8" s="41"/>
      <c r="E8" s="41"/>
      <c r="F8" s="42" t="s">
        <v>288</v>
      </c>
      <c r="G8" s="42" t="s">
        <v>289</v>
      </c>
      <c r="H8" s="42" t="s">
        <v>288</v>
      </c>
      <c r="I8" s="42" t="s">
        <v>290</v>
      </c>
      <c r="J8" s="42" t="s">
        <v>288</v>
      </c>
      <c r="K8" s="42" t="s">
        <v>288</v>
      </c>
      <c r="L8" s="42" t="s">
        <v>288</v>
      </c>
      <c r="M8" s="42" t="s">
        <v>288</v>
      </c>
      <c r="N8" s="42" t="s">
        <v>289</v>
      </c>
      <c r="O8" s="42" t="s">
        <v>288</v>
      </c>
      <c r="P8" s="42" t="s">
        <v>290</v>
      </c>
      <c r="Q8" s="42" t="s">
        <v>288</v>
      </c>
      <c r="R8" s="42" t="s">
        <v>288</v>
      </c>
      <c r="S8" s="174"/>
      <c r="T8" s="43"/>
    </row>
    <row r="9" spans="1:20" s="44" customFormat="1" ht="20.25" customHeight="1">
      <c r="A9" s="184" t="s">
        <v>157</v>
      </c>
      <c r="B9" s="184"/>
      <c r="C9" s="184"/>
      <c r="D9" s="184"/>
      <c r="F9" s="185"/>
      <c r="G9" s="185"/>
      <c r="H9" s="185"/>
      <c r="I9" s="185"/>
      <c r="J9" s="45"/>
      <c r="K9" s="45"/>
      <c r="L9" s="45"/>
      <c r="M9" s="45"/>
      <c r="N9" s="45"/>
      <c r="O9" s="45"/>
      <c r="P9" s="45"/>
      <c r="Q9" s="45"/>
      <c r="R9" s="45"/>
      <c r="S9" s="186" t="s">
        <v>291</v>
      </c>
      <c r="T9" s="187"/>
    </row>
    <row r="10" spans="1:20" s="46" customFormat="1" ht="15" customHeight="1">
      <c r="A10" s="188"/>
      <c r="B10" s="188" t="s">
        <v>292</v>
      </c>
      <c r="C10" s="189"/>
      <c r="D10" s="190"/>
      <c r="F10" s="191">
        <v>180</v>
      </c>
      <c r="G10" s="191">
        <v>251</v>
      </c>
      <c r="H10" s="191">
        <v>300</v>
      </c>
      <c r="I10" s="191">
        <v>300</v>
      </c>
      <c r="J10" s="191">
        <v>300</v>
      </c>
      <c r="K10" s="191">
        <v>300</v>
      </c>
      <c r="L10" s="191">
        <v>308</v>
      </c>
      <c r="M10" s="192">
        <f>(G10-F10)/F10*100</f>
        <v>39.444444444444443</v>
      </c>
      <c r="N10" s="192">
        <f t="shared" ref="N10:R10" si="0">(H10-G10)/G10*100</f>
        <v>19.52191235059761</v>
      </c>
      <c r="O10" s="192" t="s">
        <v>337</v>
      </c>
      <c r="P10" s="192" t="s">
        <v>337</v>
      </c>
      <c r="Q10" s="192" t="s">
        <v>337</v>
      </c>
      <c r="R10" s="192">
        <f t="shared" si="0"/>
        <v>2.666666666666667</v>
      </c>
      <c r="S10" s="193"/>
      <c r="T10" s="188" t="s">
        <v>293</v>
      </c>
    </row>
    <row r="11" spans="1:20" s="46" customFormat="1" ht="15" customHeight="1">
      <c r="A11" s="188"/>
      <c r="B11" s="194" t="s">
        <v>294</v>
      </c>
      <c r="C11" s="195"/>
      <c r="D11" s="188"/>
      <c r="F11" s="191">
        <v>169</v>
      </c>
      <c r="G11" s="191">
        <v>236</v>
      </c>
      <c r="H11" s="191">
        <v>300</v>
      </c>
      <c r="I11" s="191">
        <v>300</v>
      </c>
      <c r="J11" s="191">
        <v>300</v>
      </c>
      <c r="K11" s="191">
        <v>300</v>
      </c>
      <c r="L11" s="191">
        <v>305</v>
      </c>
      <c r="M11" s="192">
        <f t="shared" ref="M11:M26" si="1">(G11-F11)/F11*100</f>
        <v>39.644970414201183</v>
      </c>
      <c r="N11" s="192">
        <f t="shared" ref="N11:N26" si="2">(H11-G11)/G11*100</f>
        <v>27.118644067796609</v>
      </c>
      <c r="O11" s="192" t="s">
        <v>337</v>
      </c>
      <c r="P11" s="192" t="s">
        <v>337</v>
      </c>
      <c r="Q11" s="192" t="s">
        <v>337</v>
      </c>
      <c r="R11" s="192">
        <f t="shared" ref="R11:R26" si="3">(L11-K11)/K11*100</f>
        <v>1.6666666666666667</v>
      </c>
      <c r="S11" s="193"/>
      <c r="T11" s="188" t="s">
        <v>295</v>
      </c>
    </row>
    <row r="12" spans="1:20" s="46" customFormat="1" ht="15" customHeight="1">
      <c r="A12" s="188"/>
      <c r="B12" s="188" t="s">
        <v>296</v>
      </c>
      <c r="C12" s="189"/>
      <c r="D12" s="188"/>
      <c r="F12" s="191">
        <v>165</v>
      </c>
      <c r="G12" s="191">
        <v>230</v>
      </c>
      <c r="H12" s="191">
        <v>300</v>
      </c>
      <c r="I12" s="191">
        <v>300</v>
      </c>
      <c r="J12" s="191">
        <v>300</v>
      </c>
      <c r="K12" s="191">
        <v>300</v>
      </c>
      <c r="L12" s="191">
        <v>305</v>
      </c>
      <c r="M12" s="192">
        <f t="shared" si="1"/>
        <v>39.393939393939391</v>
      </c>
      <c r="N12" s="192">
        <f t="shared" si="2"/>
        <v>30.434782608695656</v>
      </c>
      <c r="O12" s="192" t="s">
        <v>337</v>
      </c>
      <c r="P12" s="192" t="s">
        <v>337</v>
      </c>
      <c r="Q12" s="192" t="s">
        <v>337</v>
      </c>
      <c r="R12" s="192">
        <f t="shared" si="3"/>
        <v>1.6666666666666667</v>
      </c>
      <c r="S12" s="193"/>
      <c r="T12" s="103" t="s">
        <v>297</v>
      </c>
    </row>
    <row r="13" spans="1:20" s="46" customFormat="1" ht="15" customHeight="1">
      <c r="A13" s="188"/>
      <c r="B13" s="103" t="s">
        <v>298</v>
      </c>
      <c r="C13" s="103"/>
      <c r="D13" s="103"/>
      <c r="F13" s="191">
        <v>163</v>
      </c>
      <c r="G13" s="191">
        <v>227</v>
      </c>
      <c r="H13" s="191">
        <v>300</v>
      </c>
      <c r="I13" s="191">
        <v>300</v>
      </c>
      <c r="J13" s="191">
        <v>300</v>
      </c>
      <c r="K13" s="191">
        <v>300</v>
      </c>
      <c r="L13" s="191">
        <v>305</v>
      </c>
      <c r="M13" s="192">
        <f t="shared" si="1"/>
        <v>39.263803680981596</v>
      </c>
      <c r="N13" s="192">
        <f t="shared" si="2"/>
        <v>32.158590308370044</v>
      </c>
      <c r="O13" s="192" t="s">
        <v>337</v>
      </c>
      <c r="P13" s="192" t="s">
        <v>337</v>
      </c>
      <c r="Q13" s="192" t="s">
        <v>337</v>
      </c>
      <c r="R13" s="192">
        <f t="shared" si="3"/>
        <v>1.6666666666666667</v>
      </c>
      <c r="S13" s="193"/>
      <c r="T13" s="103" t="s">
        <v>299</v>
      </c>
    </row>
    <row r="14" spans="1:20" s="46" customFormat="1" ht="15" customHeight="1">
      <c r="A14" s="188"/>
      <c r="B14" s="188" t="s">
        <v>300</v>
      </c>
      <c r="C14" s="188"/>
      <c r="D14" s="188"/>
      <c r="F14" s="191">
        <v>163</v>
      </c>
      <c r="G14" s="191">
        <v>227</v>
      </c>
      <c r="H14" s="191">
        <v>300</v>
      </c>
      <c r="I14" s="191">
        <v>300</v>
      </c>
      <c r="J14" s="191">
        <v>300</v>
      </c>
      <c r="K14" s="191">
        <v>300</v>
      </c>
      <c r="L14" s="191">
        <v>305</v>
      </c>
      <c r="M14" s="192">
        <f t="shared" si="1"/>
        <v>39.263803680981596</v>
      </c>
      <c r="N14" s="192">
        <f t="shared" si="2"/>
        <v>32.158590308370044</v>
      </c>
      <c r="O14" s="192" t="s">
        <v>337</v>
      </c>
      <c r="P14" s="192" t="s">
        <v>337</v>
      </c>
      <c r="Q14" s="192" t="s">
        <v>337</v>
      </c>
      <c r="R14" s="192">
        <f t="shared" si="3"/>
        <v>1.6666666666666667</v>
      </c>
      <c r="S14" s="196"/>
      <c r="T14" s="103" t="s">
        <v>301</v>
      </c>
    </row>
    <row r="15" spans="1:20" s="46" customFormat="1" ht="15" customHeight="1">
      <c r="A15" s="188"/>
      <c r="B15" s="188" t="s">
        <v>302</v>
      </c>
      <c r="C15" s="188"/>
      <c r="D15" s="188"/>
      <c r="F15" s="191">
        <v>161</v>
      </c>
      <c r="G15" s="191">
        <v>225</v>
      </c>
      <c r="H15" s="191">
        <v>300</v>
      </c>
      <c r="I15" s="191">
        <v>300</v>
      </c>
      <c r="J15" s="191">
        <v>300</v>
      </c>
      <c r="K15" s="191">
        <v>300</v>
      </c>
      <c r="L15" s="191">
        <v>305</v>
      </c>
      <c r="M15" s="192">
        <f t="shared" si="1"/>
        <v>39.751552795031053</v>
      </c>
      <c r="N15" s="192">
        <f t="shared" si="2"/>
        <v>33.333333333333329</v>
      </c>
      <c r="O15" s="192" t="s">
        <v>337</v>
      </c>
      <c r="P15" s="192" t="s">
        <v>337</v>
      </c>
      <c r="Q15" s="192" t="s">
        <v>337</v>
      </c>
      <c r="R15" s="192">
        <f t="shared" si="3"/>
        <v>1.6666666666666667</v>
      </c>
      <c r="S15" s="196"/>
      <c r="T15" s="103" t="s">
        <v>303</v>
      </c>
    </row>
    <row r="16" spans="1:20" s="47" customFormat="1" ht="15" customHeight="1">
      <c r="A16" s="188"/>
      <c r="B16" s="103" t="s">
        <v>304</v>
      </c>
      <c r="C16" s="103"/>
      <c r="D16" s="103"/>
      <c r="F16" s="191">
        <v>159</v>
      </c>
      <c r="G16" s="191">
        <v>222</v>
      </c>
      <c r="H16" s="191">
        <v>300</v>
      </c>
      <c r="I16" s="191">
        <v>300</v>
      </c>
      <c r="J16" s="191">
        <v>300</v>
      </c>
      <c r="K16" s="191">
        <v>300</v>
      </c>
      <c r="L16" s="191">
        <v>305</v>
      </c>
      <c r="M16" s="192">
        <f t="shared" si="1"/>
        <v>39.622641509433961</v>
      </c>
      <c r="N16" s="192">
        <f t="shared" si="2"/>
        <v>35.135135135135137</v>
      </c>
      <c r="O16" s="192" t="s">
        <v>337</v>
      </c>
      <c r="P16" s="192" t="s">
        <v>337</v>
      </c>
      <c r="Q16" s="192" t="s">
        <v>337</v>
      </c>
      <c r="R16" s="192">
        <f t="shared" si="3"/>
        <v>1.6666666666666667</v>
      </c>
      <c r="S16" s="196"/>
      <c r="T16" s="103" t="s">
        <v>305</v>
      </c>
    </row>
    <row r="17" spans="1:20" s="47" customFormat="1" ht="15" customHeight="1">
      <c r="A17" s="188"/>
      <c r="B17" s="194" t="s">
        <v>306</v>
      </c>
      <c r="C17" s="195"/>
      <c r="D17" s="188"/>
      <c r="F17" s="191">
        <v>166</v>
      </c>
      <c r="G17" s="191">
        <v>232</v>
      </c>
      <c r="H17" s="191">
        <v>300</v>
      </c>
      <c r="I17" s="191">
        <v>300</v>
      </c>
      <c r="J17" s="191">
        <v>300</v>
      </c>
      <c r="K17" s="191">
        <v>300</v>
      </c>
      <c r="L17" s="191">
        <v>305</v>
      </c>
      <c r="M17" s="192">
        <f t="shared" si="1"/>
        <v>39.75903614457831</v>
      </c>
      <c r="N17" s="192">
        <f t="shared" si="2"/>
        <v>29.310344827586203</v>
      </c>
      <c r="O17" s="192" t="s">
        <v>337</v>
      </c>
      <c r="P17" s="192" t="s">
        <v>337</v>
      </c>
      <c r="Q17" s="192" t="s">
        <v>337</v>
      </c>
      <c r="R17" s="192">
        <f t="shared" si="3"/>
        <v>1.6666666666666667</v>
      </c>
      <c r="S17" s="193"/>
      <c r="T17" s="103" t="s">
        <v>307</v>
      </c>
    </row>
    <row r="18" spans="1:20" s="47" customFormat="1" ht="15" customHeight="1">
      <c r="A18" s="188"/>
      <c r="B18" s="188" t="s">
        <v>308</v>
      </c>
      <c r="C18" s="188"/>
      <c r="D18" s="188"/>
      <c r="F18" s="191">
        <v>163</v>
      </c>
      <c r="G18" s="191">
        <v>227</v>
      </c>
      <c r="H18" s="191">
        <v>300</v>
      </c>
      <c r="I18" s="191">
        <v>300</v>
      </c>
      <c r="J18" s="191">
        <v>300</v>
      </c>
      <c r="K18" s="191">
        <v>300</v>
      </c>
      <c r="L18" s="191">
        <v>305</v>
      </c>
      <c r="M18" s="192">
        <f t="shared" si="1"/>
        <v>39.263803680981596</v>
      </c>
      <c r="N18" s="192">
        <f t="shared" si="2"/>
        <v>32.158590308370044</v>
      </c>
      <c r="O18" s="192" t="s">
        <v>337</v>
      </c>
      <c r="P18" s="192" t="s">
        <v>337</v>
      </c>
      <c r="Q18" s="192" t="s">
        <v>337</v>
      </c>
      <c r="R18" s="192">
        <f t="shared" si="3"/>
        <v>1.6666666666666667</v>
      </c>
      <c r="S18" s="196"/>
      <c r="T18" s="103" t="s">
        <v>309</v>
      </c>
    </row>
    <row r="19" spans="1:20" s="47" customFormat="1" ht="15" customHeight="1">
      <c r="A19" s="188"/>
      <c r="B19" s="188" t="s">
        <v>310</v>
      </c>
      <c r="C19" s="188"/>
      <c r="D19" s="188"/>
      <c r="F19" s="191">
        <v>166</v>
      </c>
      <c r="G19" s="191">
        <v>232</v>
      </c>
      <c r="H19" s="191">
        <v>300</v>
      </c>
      <c r="I19" s="191">
        <v>300</v>
      </c>
      <c r="J19" s="191">
        <v>300</v>
      </c>
      <c r="K19" s="191">
        <v>300</v>
      </c>
      <c r="L19" s="191">
        <v>305</v>
      </c>
      <c r="M19" s="192">
        <f t="shared" si="1"/>
        <v>39.75903614457831</v>
      </c>
      <c r="N19" s="192">
        <f t="shared" si="2"/>
        <v>29.310344827586203</v>
      </c>
      <c r="O19" s="192" t="s">
        <v>337</v>
      </c>
      <c r="P19" s="192" t="s">
        <v>337</v>
      </c>
      <c r="Q19" s="192" t="s">
        <v>337</v>
      </c>
      <c r="R19" s="192">
        <f t="shared" si="3"/>
        <v>1.6666666666666667</v>
      </c>
      <c r="S19" s="193"/>
      <c r="T19" s="103" t="s">
        <v>311</v>
      </c>
    </row>
    <row r="20" spans="1:20" s="49" customFormat="1" ht="15" customHeight="1">
      <c r="A20" s="188"/>
      <c r="B20" s="188" t="s">
        <v>312</v>
      </c>
      <c r="C20" s="188"/>
      <c r="D20" s="188"/>
      <c r="E20" s="47"/>
      <c r="F20" s="191">
        <v>168</v>
      </c>
      <c r="G20" s="191">
        <v>234</v>
      </c>
      <c r="H20" s="191">
        <v>300</v>
      </c>
      <c r="I20" s="191">
        <v>300</v>
      </c>
      <c r="J20" s="191">
        <v>300</v>
      </c>
      <c r="K20" s="191">
        <v>300</v>
      </c>
      <c r="L20" s="191">
        <v>305</v>
      </c>
      <c r="M20" s="192">
        <f t="shared" si="1"/>
        <v>39.285714285714285</v>
      </c>
      <c r="N20" s="192">
        <f t="shared" si="2"/>
        <v>28.205128205128204</v>
      </c>
      <c r="O20" s="192" t="s">
        <v>337</v>
      </c>
      <c r="P20" s="192" t="s">
        <v>337</v>
      </c>
      <c r="Q20" s="192" t="s">
        <v>337</v>
      </c>
      <c r="R20" s="192">
        <f t="shared" si="3"/>
        <v>1.6666666666666667</v>
      </c>
      <c r="S20" s="193"/>
      <c r="T20" s="103" t="s">
        <v>313</v>
      </c>
    </row>
    <row r="21" spans="1:20" s="49" customFormat="1" ht="15" customHeight="1">
      <c r="A21" s="188"/>
      <c r="B21" s="194" t="s">
        <v>314</v>
      </c>
      <c r="C21" s="195"/>
      <c r="D21" s="188"/>
      <c r="E21" s="47"/>
      <c r="F21" s="197">
        <v>168</v>
      </c>
      <c r="G21" s="197">
        <v>234</v>
      </c>
      <c r="H21" s="197">
        <v>300</v>
      </c>
      <c r="I21" s="191">
        <v>300</v>
      </c>
      <c r="J21" s="191">
        <v>300</v>
      </c>
      <c r="K21" s="191">
        <v>300</v>
      </c>
      <c r="L21" s="191">
        <v>305</v>
      </c>
      <c r="M21" s="192">
        <f t="shared" si="1"/>
        <v>39.285714285714285</v>
      </c>
      <c r="N21" s="192">
        <f t="shared" si="2"/>
        <v>28.205128205128204</v>
      </c>
      <c r="O21" s="192" t="s">
        <v>337</v>
      </c>
      <c r="P21" s="192" t="s">
        <v>337</v>
      </c>
      <c r="Q21" s="192" t="s">
        <v>337</v>
      </c>
      <c r="R21" s="192">
        <f t="shared" si="3"/>
        <v>1.6666666666666667</v>
      </c>
      <c r="S21" s="196"/>
      <c r="T21" s="188" t="s">
        <v>315</v>
      </c>
    </row>
    <row r="22" spans="1:20" s="47" customFormat="1" ht="15" customHeight="1">
      <c r="A22" s="188"/>
      <c r="B22" s="188" t="s">
        <v>316</v>
      </c>
      <c r="C22" s="188"/>
      <c r="D22" s="188"/>
      <c r="F22" s="191">
        <v>162</v>
      </c>
      <c r="G22" s="191">
        <v>226</v>
      </c>
      <c r="H22" s="191">
        <v>300</v>
      </c>
      <c r="I22" s="191">
        <v>300</v>
      </c>
      <c r="J22" s="191">
        <v>300</v>
      </c>
      <c r="K22" s="191">
        <v>300</v>
      </c>
      <c r="L22" s="191">
        <v>305</v>
      </c>
      <c r="M22" s="192">
        <f t="shared" si="1"/>
        <v>39.506172839506171</v>
      </c>
      <c r="N22" s="192">
        <f t="shared" si="2"/>
        <v>32.743362831858406</v>
      </c>
      <c r="O22" s="192" t="s">
        <v>337</v>
      </c>
      <c r="P22" s="192" t="s">
        <v>337</v>
      </c>
      <c r="Q22" s="192" t="s">
        <v>337</v>
      </c>
      <c r="R22" s="192">
        <f t="shared" si="3"/>
        <v>1.6666666666666667</v>
      </c>
      <c r="S22" s="193"/>
      <c r="T22" s="188" t="s">
        <v>317</v>
      </c>
    </row>
    <row r="23" spans="1:20" s="47" customFormat="1" ht="15" customHeight="1">
      <c r="A23" s="188"/>
      <c r="B23" s="194" t="s">
        <v>318</v>
      </c>
      <c r="C23" s="195"/>
      <c r="D23" s="188"/>
      <c r="F23" s="191">
        <v>165</v>
      </c>
      <c r="G23" s="191">
        <v>230</v>
      </c>
      <c r="H23" s="191">
        <v>300</v>
      </c>
      <c r="I23" s="191">
        <v>300</v>
      </c>
      <c r="J23" s="191">
        <v>300</v>
      </c>
      <c r="K23" s="191">
        <v>300</v>
      </c>
      <c r="L23" s="191">
        <v>305</v>
      </c>
      <c r="M23" s="192">
        <f t="shared" si="1"/>
        <v>39.393939393939391</v>
      </c>
      <c r="N23" s="192">
        <f t="shared" si="2"/>
        <v>30.434782608695656</v>
      </c>
      <c r="O23" s="192" t="s">
        <v>337</v>
      </c>
      <c r="P23" s="192" t="s">
        <v>337</v>
      </c>
      <c r="Q23" s="192" t="s">
        <v>337</v>
      </c>
      <c r="R23" s="192">
        <f t="shared" si="3"/>
        <v>1.6666666666666667</v>
      </c>
      <c r="S23" s="193"/>
      <c r="T23" s="188" t="s">
        <v>319</v>
      </c>
    </row>
    <row r="24" spans="1:20" s="47" customFormat="1" ht="15" customHeight="1">
      <c r="A24" s="188"/>
      <c r="B24" s="188" t="s">
        <v>320</v>
      </c>
      <c r="C24" s="188"/>
      <c r="D24" s="188"/>
      <c r="F24" s="191">
        <v>163</v>
      </c>
      <c r="G24" s="191">
        <v>227</v>
      </c>
      <c r="H24" s="191">
        <v>300</v>
      </c>
      <c r="I24" s="191">
        <v>300</v>
      </c>
      <c r="J24" s="191">
        <v>300</v>
      </c>
      <c r="K24" s="191">
        <v>300</v>
      </c>
      <c r="L24" s="191">
        <v>305</v>
      </c>
      <c r="M24" s="192">
        <f t="shared" si="1"/>
        <v>39.263803680981596</v>
      </c>
      <c r="N24" s="192">
        <f t="shared" si="2"/>
        <v>32.158590308370044</v>
      </c>
      <c r="O24" s="192" t="s">
        <v>337</v>
      </c>
      <c r="P24" s="192" t="s">
        <v>337</v>
      </c>
      <c r="Q24" s="192" t="s">
        <v>337</v>
      </c>
      <c r="R24" s="192">
        <f t="shared" si="3"/>
        <v>1.6666666666666667</v>
      </c>
      <c r="S24" s="193"/>
      <c r="T24" s="103" t="s">
        <v>321</v>
      </c>
    </row>
    <row r="25" spans="1:20" s="49" customFormat="1" ht="15" customHeight="1">
      <c r="A25" s="190"/>
      <c r="B25" s="188" t="s">
        <v>322</v>
      </c>
      <c r="C25" s="189"/>
      <c r="D25" s="188"/>
      <c r="F25" s="197">
        <v>163</v>
      </c>
      <c r="G25" s="197">
        <v>227</v>
      </c>
      <c r="H25" s="197">
        <v>300</v>
      </c>
      <c r="I25" s="191">
        <v>300</v>
      </c>
      <c r="J25" s="191">
        <v>300</v>
      </c>
      <c r="K25" s="191">
        <v>300</v>
      </c>
      <c r="L25" s="191">
        <v>305</v>
      </c>
      <c r="M25" s="192">
        <f t="shared" si="1"/>
        <v>39.263803680981596</v>
      </c>
      <c r="N25" s="192">
        <f t="shared" si="2"/>
        <v>32.158590308370044</v>
      </c>
      <c r="O25" s="192" t="s">
        <v>337</v>
      </c>
      <c r="P25" s="192" t="s">
        <v>337</v>
      </c>
      <c r="Q25" s="192" t="s">
        <v>337</v>
      </c>
      <c r="R25" s="192">
        <f t="shared" si="3"/>
        <v>1.6666666666666667</v>
      </c>
      <c r="S25" s="196"/>
      <c r="T25" s="103" t="s">
        <v>323</v>
      </c>
    </row>
    <row r="26" spans="1:20" s="47" customFormat="1" ht="15" customHeight="1">
      <c r="A26" s="190"/>
      <c r="B26" s="188" t="s">
        <v>324</v>
      </c>
      <c r="C26" s="189"/>
      <c r="D26" s="188"/>
      <c r="F26" s="191">
        <v>166</v>
      </c>
      <c r="G26" s="191">
        <v>232</v>
      </c>
      <c r="H26" s="191">
        <v>300</v>
      </c>
      <c r="I26" s="191">
        <v>300</v>
      </c>
      <c r="J26" s="191">
        <v>300</v>
      </c>
      <c r="K26" s="191">
        <v>300</v>
      </c>
      <c r="L26" s="191">
        <v>305</v>
      </c>
      <c r="M26" s="192">
        <f t="shared" si="1"/>
        <v>39.75903614457831</v>
      </c>
      <c r="N26" s="192">
        <f t="shared" si="2"/>
        <v>29.310344827586203</v>
      </c>
      <c r="O26" s="192" t="s">
        <v>337</v>
      </c>
      <c r="P26" s="192" t="s">
        <v>337</v>
      </c>
      <c r="Q26" s="192" t="s">
        <v>337</v>
      </c>
      <c r="R26" s="192">
        <f t="shared" si="3"/>
        <v>1.6666666666666667</v>
      </c>
      <c r="S26" s="193"/>
      <c r="T26" s="103" t="s">
        <v>325</v>
      </c>
    </row>
    <row r="27" spans="1:20" s="47" customFormat="1" ht="2.25" customHeight="1">
      <c r="A27" s="50"/>
      <c r="B27" s="50"/>
      <c r="C27" s="50"/>
      <c r="D27" s="50"/>
      <c r="E27" s="50"/>
      <c r="F27" s="51"/>
      <c r="G27" s="51"/>
      <c r="H27" s="51"/>
      <c r="I27" s="51"/>
      <c r="J27" s="51"/>
      <c r="K27" s="51"/>
      <c r="L27" s="51"/>
      <c r="M27" s="52"/>
      <c r="N27" s="51"/>
      <c r="O27" s="51"/>
      <c r="P27" s="51"/>
      <c r="Q27" s="51"/>
      <c r="R27" s="198"/>
      <c r="S27" s="50"/>
      <c r="T27" s="50"/>
    </row>
    <row r="28" spans="1:20" s="47" customFormat="1" ht="15" customHeight="1">
      <c r="F28" s="53"/>
      <c r="G28" s="53"/>
      <c r="H28" s="53"/>
      <c r="I28" s="53"/>
      <c r="J28" s="53"/>
      <c r="K28" s="53"/>
      <c r="L28" s="53"/>
      <c r="M28" s="54"/>
      <c r="N28" s="53"/>
      <c r="O28" s="53"/>
      <c r="P28" s="53"/>
      <c r="Q28" s="53"/>
      <c r="R28" s="53"/>
    </row>
    <row r="29" spans="1:20" ht="15" customHeight="1">
      <c r="B29" s="29" t="s">
        <v>326</v>
      </c>
      <c r="C29" s="199" t="s">
        <v>327</v>
      </c>
    </row>
    <row r="30" spans="1:20" ht="15" customHeight="1">
      <c r="B30" s="29" t="s">
        <v>80</v>
      </c>
      <c r="C30" s="199" t="s">
        <v>328</v>
      </c>
    </row>
    <row r="31" spans="1:20" ht="6" customHeight="1"/>
    <row r="32" spans="1:20" ht="6" customHeight="1"/>
  </sheetData>
  <mergeCells count="4">
    <mergeCell ref="T5:T7"/>
    <mergeCell ref="A5:E7"/>
    <mergeCell ref="M4:R4"/>
    <mergeCell ref="F4:L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8</vt:i4>
      </vt:variant>
    </vt:vector>
  </HeadingPairs>
  <TitlesOfParts>
    <vt:vector size="17" baseType="lpstr">
      <vt:lpstr>T-2.1</vt:lpstr>
      <vt:lpstr>T-2.2</vt:lpstr>
      <vt:lpstr>T-2.3</vt:lpstr>
      <vt:lpstr>T-2.4</vt:lpstr>
      <vt:lpstr>T-2.5</vt:lpstr>
      <vt:lpstr>T-2.6</vt:lpstr>
      <vt:lpstr>T-2.7</vt:lpstr>
      <vt:lpstr>T-2.8</vt:lpstr>
      <vt:lpstr>T-2.9</vt:lpstr>
      <vt:lpstr>'T-2.1'!Print_Area</vt:lpstr>
      <vt:lpstr>'T-2.3'!Print_Area</vt:lpstr>
      <vt:lpstr>'T-2.4'!Print_Area</vt:lpstr>
      <vt:lpstr>'T-2.5'!Print_Area</vt:lpstr>
      <vt:lpstr>'T-2.6'!Print_Area</vt:lpstr>
      <vt:lpstr>'T-2.7'!Print_Area</vt:lpstr>
      <vt:lpstr>'T-2.8'!Print_Area</vt:lpstr>
      <vt:lpstr>'T-2.9'!Print_Area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2017-09-08T06:06:03Z</cp:lastPrinted>
  <dcterms:created xsi:type="dcterms:W3CDTF">2004-08-16T17:13:42Z</dcterms:created>
  <dcterms:modified xsi:type="dcterms:W3CDTF">2017-10-30T17:39:02Z</dcterms:modified>
</cp:coreProperties>
</file>