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20" yWindow="-60" windowWidth="11430" windowHeight="5970" tabRatio="764"/>
  </bookViews>
  <sheets>
    <sheet name="ตารางที่7" sheetId="13" r:id="rId1"/>
  </sheets>
  <definedNames>
    <definedName name="_xlnm.Print_Area" localSheetId="0">ตารางที่7!$A$1:$E$36</definedName>
  </definedNames>
  <calcPr calcId="125725" calcMode="manual"/>
</workbook>
</file>

<file path=xl/calcChain.xml><?xml version="1.0" encoding="utf-8"?>
<calcChain xmlns="http://schemas.openxmlformats.org/spreadsheetml/2006/main">
  <c r="U6" i="13"/>
  <c r="U7"/>
  <c r="U5"/>
  <c r="D13"/>
  <c r="C13"/>
  <c r="B13"/>
  <c r="B12"/>
  <c r="D18"/>
  <c r="C18"/>
  <c r="B18"/>
  <c r="O35"/>
  <c r="O34"/>
  <c r="J35"/>
  <c r="K35"/>
  <c r="L35"/>
  <c r="M35"/>
  <c r="N35"/>
  <c r="N34"/>
  <c r="M34"/>
  <c r="L34"/>
  <c r="K34"/>
  <c r="J34"/>
  <c r="J32"/>
  <c r="K32"/>
  <c r="L32"/>
  <c r="M32"/>
  <c r="N32"/>
  <c r="O32"/>
  <c r="P32"/>
  <c r="Q32"/>
  <c r="R32"/>
  <c r="S32"/>
  <c r="T32"/>
  <c r="U32"/>
  <c r="V32"/>
  <c r="W32"/>
  <c r="I32"/>
  <c r="K38"/>
  <c r="K39"/>
  <c r="K37"/>
  <c r="G29"/>
  <c r="J24"/>
  <c r="M23"/>
  <c r="E2"/>
  <c r="D19"/>
  <c r="C19"/>
  <c r="B19"/>
  <c r="D17"/>
  <c r="C17"/>
  <c r="B17"/>
  <c r="D16"/>
  <c r="C16"/>
  <c r="B16"/>
  <c r="D15"/>
  <c r="C15"/>
  <c r="B15"/>
  <c r="D12"/>
  <c r="C12"/>
  <c r="D11"/>
  <c r="C11"/>
  <c r="B11"/>
  <c r="D9"/>
  <c r="C9"/>
  <c r="B9"/>
  <c r="D8"/>
  <c r="C8"/>
  <c r="B8"/>
  <c r="D7"/>
  <c r="C7"/>
  <c r="B7"/>
  <c r="D6"/>
  <c r="C6"/>
  <c r="B6"/>
  <c r="D5"/>
  <c r="D21" s="1"/>
  <c r="C5"/>
  <c r="J23" s="1"/>
  <c r="B5"/>
  <c r="B21" s="1"/>
  <c r="J11"/>
  <c r="K11"/>
  <c r="L11"/>
  <c r="M11"/>
  <c r="I11"/>
  <c r="M21"/>
  <c r="B29" l="1"/>
  <c r="P34"/>
  <c r="P35"/>
  <c r="C34"/>
  <c r="D29"/>
  <c r="C10"/>
  <c r="B23"/>
  <c r="B24"/>
  <c r="G15"/>
  <c r="B25"/>
  <c r="D28"/>
  <c r="B32"/>
  <c r="C14"/>
  <c r="D32"/>
  <c r="D35"/>
  <c r="B28"/>
  <c r="B31"/>
  <c r="G13"/>
  <c r="J14"/>
  <c r="D24"/>
  <c r="D25"/>
  <c r="B35"/>
  <c r="C23"/>
  <c r="D27"/>
  <c r="D10"/>
  <c r="D22"/>
  <c r="D23"/>
  <c r="J15"/>
  <c r="B33"/>
  <c r="M20"/>
  <c r="B22"/>
  <c r="C24"/>
  <c r="C25"/>
  <c r="G14"/>
  <c r="D33"/>
  <c r="C22"/>
  <c r="C32"/>
  <c r="C35"/>
  <c r="C33"/>
  <c r="D14"/>
  <c r="C31"/>
  <c r="J20"/>
  <c r="J21"/>
  <c r="J22"/>
  <c r="B27"/>
  <c r="D31"/>
  <c r="C21"/>
  <c r="C27"/>
  <c r="M22"/>
  <c r="M19"/>
  <c r="B10"/>
  <c r="C28"/>
  <c r="J13"/>
  <c r="B14"/>
  <c r="D30" l="1"/>
  <c r="D26"/>
  <c r="B30"/>
  <c r="C26"/>
  <c r="C30"/>
  <c r="B26"/>
  <c r="F21" l="1"/>
  <c r="H21"/>
  <c r="G21"/>
</calcChain>
</file>

<file path=xl/sharedStrings.xml><?xml version="1.0" encoding="utf-8"?>
<sst xmlns="http://schemas.openxmlformats.org/spreadsheetml/2006/main" count="64" uniqueCount="28">
  <si>
    <t>รวม</t>
  </si>
  <si>
    <t>ชาย</t>
  </si>
  <si>
    <t>หญิง</t>
  </si>
  <si>
    <t>ยอดรวม</t>
  </si>
  <si>
    <t>-</t>
  </si>
  <si>
    <t>จำนวน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</si>
  <si>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</si>
  <si>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</si>
  <si>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</si>
  <si>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</si>
  <si>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</si>
  <si>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</si>
  <si>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</si>
  <si>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</si>
  <si>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</si>
  <si>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</si>
  <si>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</si>
  <si>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</si>
  <si>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</si>
  <si>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</si>
  <si>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</si>
  <si>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</si>
  <si>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 จำนวนและร้อยละของผู้มีงานทำ  จำแนกตามระดับการศึกษาที่สำเร็จและเพศ</t>
  </si>
  <si>
    <t>ปี 59</t>
  </si>
  <si>
    <t>ปี 58</t>
  </si>
  <si>
    <t>59 - 58</t>
  </si>
  <si>
    <t>ไม่ทราบ</t>
  </si>
  <si>
    <t>ที่มา : การสำรวจภาวะการทำงานของประชากร จังหวัดกาญจนบุรี ไตรมาส 2 : เมษายน - มิถุนายน 2559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</si>
</sst>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0.0"/>
    <numFmt numFmtId="190" formatCode="\-"/>
    <numFmt numFmtId="191" formatCode="#,###\-"/>
  </numFmts>
  <fonts count="13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 tint="0.249977111117893"/>
      <name val="TH SarabunPSK"/>
      <family val="2"/>
    </font>
    <font>
      <sz val="14"/>
      <color rgb="FF0070C0"/>
      <name val="TH SarabunPSK"/>
      <family val="2"/>
    </font>
    <font>
      <b/>
      <sz val="14"/>
      <color rgb="FF0070C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88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88" fontId="3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0" fontId="6" fillId="0" borderId="0" xfId="0" applyFont="1"/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1" xfId="0" applyFont="1" applyBorder="1"/>
    <xf numFmtId="0" fontId="7" fillId="0" borderId="0" xfId="0" applyFont="1" applyAlignment="1">
      <alignment horizontal="right"/>
    </xf>
    <xf numFmtId="188" fontId="2" fillId="0" borderId="0" xfId="0" applyNumberFormat="1" applyFont="1" applyFill="1" applyBorder="1" applyAlignment="1">
      <alignment horizontal="right" vertical="center"/>
    </xf>
    <xf numFmtId="188" fontId="2" fillId="0" borderId="1" xfId="0" applyNumberFormat="1" applyFont="1" applyFill="1" applyBorder="1" applyAlignment="1">
      <alignment horizontal="right" vertical="center"/>
    </xf>
    <xf numFmtId="3" fontId="4" fillId="0" borderId="0" xfId="0" applyNumberFormat="1" applyFont="1"/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/>
    <xf numFmtId="3" fontId="2" fillId="0" borderId="0" xfId="0" applyNumberFormat="1" applyFont="1"/>
    <xf numFmtId="0" fontId="10" fillId="0" borderId="0" xfId="0" applyFont="1" applyBorder="1" applyAlignment="1" applyProtection="1">
      <alignment horizontal="left" vertical="center"/>
    </xf>
    <xf numFmtId="3" fontId="10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Border="1" applyAlignment="1" applyProtection="1">
      <alignment horizontal="left" vertical="center"/>
    </xf>
    <xf numFmtId="3" fontId="10" fillId="0" borderId="0" xfId="0" applyNumberFormat="1" applyFont="1" applyAlignment="1">
      <alignment horizontal="right" vertical="center"/>
    </xf>
    <xf numFmtId="190" fontId="10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/>
    <xf numFmtId="191" fontId="2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3" fontId="12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2" fillId="3" borderId="0" xfId="0" applyFont="1" applyFill="1"/>
  </cellXfs>
  <cellStyles count="6">
    <cellStyle name="เครื่องหมายจุลภาค 2" xfId="1"/>
    <cellStyle name="เครื่องหมายจุลภาค 2 2" xfId="2"/>
    <cellStyle name="เครื่องหมายจุลภาค 3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  <colors>
    <mruColors>
      <color rgb="FF00CC00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W39"/>
  <sheetViews>
    <sheetView tabSelected="1" view="pageBreakPreview" topLeftCell="A16" zoomScale="70" zoomScaleSheetLayoutView="70" workbookViewId="0">
      <selection activeCell="J26" sqref="J26"/>
    </sheetView>
  </sheetViews>
  <sheetFormatPr defaultRowHeight="26.25" customHeight="1"/>
  <cols>
    <col min="1" max="1" width="32.140625" style="1" customWidth="1"/>
    <col min="2" max="2" width="15.42578125" style="9" customWidth="1"/>
    <col min="3" max="3" width="17.140625" style="9" customWidth="1"/>
    <col min="4" max="4" width="16.42578125" style="9" customWidth="1"/>
    <col min="5" max="5" width="5.85546875" style="9" customWidth="1"/>
    <col min="6" max="6" width="7.5703125" style="9" customWidth="1"/>
    <col min="7" max="7" width="8.5703125" style="9" customWidth="1"/>
    <col min="8" max="8" width="6.7109375" style="9" customWidth="1"/>
    <col min="9" max="23" width="10.7109375" style="9" customWidth="1"/>
    <col min="24" max="16384" width="9.140625" style="9"/>
  </cols>
  <sheetData>
    <row r="1" spans="1:21" s="1" customFormat="1" ht="25.5" customHeight="1">
      <c r="A1" s="1" t="s">
        <v>22</v>
      </c>
      <c r="B1" s="2"/>
      <c r="C1" s="2"/>
      <c r="D1" s="2"/>
      <c r="E1" s="13"/>
      <c r="F1" s="13"/>
    </row>
    <row r="2" spans="1:21" ht="17.25" customHeight="1">
      <c r="E2" s="34" t="e">
        <f>#REF!</f>
        <v>#REF!</v>
      </c>
    </row>
    <row r="3" spans="1:21" s="3" customFormat="1" ht="26.25" customHeight="1">
      <c r="A3" s="54" t="s">
        <v>7</v>
      </c>
      <c r="B3" s="55" t="s">
        <v>0</v>
      </c>
      <c r="C3" s="55" t="s">
        <v>1</v>
      </c>
      <c r="D3" s="55" t="s">
        <v>2</v>
      </c>
      <c r="E3" s="54"/>
      <c r="M3" s="15" t="s">
        <v>4</v>
      </c>
    </row>
    <row r="4" spans="1:21" s="3" customFormat="1" ht="24" customHeight="1">
      <c r="B4" s="29"/>
      <c r="C4" s="30" t="s">
        <v>5</v>
      </c>
      <c r="D4" s="29"/>
      <c r="E4" s="23"/>
      <c r="M4" s="15" t="s">
        <v>4</v>
      </c>
    </row>
    <row r="5" spans="1:21" s="7" customFormat="1" ht="21" customHeight="1">
      <c r="A5" s="4" t="s">
        <v>3</v>
      </c>
      <c r="B5" s="5">
        <f>G5</f>
        <v>457319.57</v>
      </c>
      <c r="C5" s="5">
        <f>G6</f>
        <v>253337.39</v>
      </c>
      <c r="D5" s="5">
        <f>G7</f>
        <v>203982.18</v>
      </c>
      <c r="E5" s="24"/>
      <c r="F5" s="14"/>
      <c r="G5" s="52">
        <v>457319.57</v>
      </c>
      <c r="H5" s="52">
        <v>34677.519999999997</v>
      </c>
      <c r="I5" s="52">
        <v>116223.36</v>
      </c>
      <c r="J5" s="52">
        <v>120521.75</v>
      </c>
      <c r="K5" s="52">
        <v>69472.070000000007</v>
      </c>
      <c r="L5" s="52">
        <v>39385.21</v>
      </c>
      <c r="M5" s="52">
        <v>11414.62</v>
      </c>
      <c r="N5" s="52">
        <v>244.99</v>
      </c>
      <c r="O5" s="52">
        <v>40894.589999999997</v>
      </c>
      <c r="P5" s="52">
        <v>13755.18</v>
      </c>
      <c r="Q5" s="52">
        <v>7013.71</v>
      </c>
      <c r="R5" s="52">
        <v>170.43</v>
      </c>
      <c r="S5" s="52">
        <v>3546.12</v>
      </c>
      <c r="U5" s="16">
        <f>SUM(H5:S5)</f>
        <v>457319.55</v>
      </c>
    </row>
    <row r="6" spans="1:21" s="7" customFormat="1" ht="21" customHeight="1">
      <c r="A6" s="17" t="s">
        <v>9</v>
      </c>
      <c r="B6" s="6">
        <f>H5</f>
        <v>34677.519999999997</v>
      </c>
      <c r="C6" s="6">
        <f>H6</f>
        <v>15652.61</v>
      </c>
      <c r="D6" s="6">
        <f>H7</f>
        <v>19024.91</v>
      </c>
      <c r="E6" s="8"/>
      <c r="F6" s="14"/>
      <c r="G6" s="53">
        <v>253337.39</v>
      </c>
      <c r="H6" s="53">
        <v>15652.61</v>
      </c>
      <c r="I6" s="53">
        <v>61834.73</v>
      </c>
      <c r="J6" s="53">
        <v>71742.62</v>
      </c>
      <c r="K6" s="53">
        <v>43000.44</v>
      </c>
      <c r="L6" s="53">
        <v>23592.11</v>
      </c>
      <c r="M6" s="53">
        <v>7386.13</v>
      </c>
      <c r="N6" s="53" t="s">
        <v>4</v>
      </c>
      <c r="O6" s="53">
        <v>19714.669999999998</v>
      </c>
      <c r="P6" s="53">
        <v>7487.76</v>
      </c>
      <c r="Q6" s="53">
        <v>1104.1199999999999</v>
      </c>
      <c r="R6" s="53">
        <v>170.43</v>
      </c>
      <c r="S6" s="53">
        <v>1651.76</v>
      </c>
      <c r="U6" s="16">
        <f t="shared" ref="U6:U7" si="0">SUM(H6:S6)</f>
        <v>253337.38</v>
      </c>
    </row>
    <row r="7" spans="1:21" s="7" customFormat="1" ht="21" customHeight="1">
      <c r="A7" s="2" t="s">
        <v>8</v>
      </c>
      <c r="B7" s="6">
        <f>I5</f>
        <v>116223.36</v>
      </c>
      <c r="C7" s="6">
        <f>I6</f>
        <v>61834.73</v>
      </c>
      <c r="D7" s="6">
        <f>I7</f>
        <v>54388.639999999999</v>
      </c>
      <c r="E7" s="8"/>
      <c r="F7" s="14"/>
      <c r="G7" s="53">
        <v>203982.18</v>
      </c>
      <c r="H7" s="53">
        <v>19024.91</v>
      </c>
      <c r="I7" s="53">
        <v>54388.639999999999</v>
      </c>
      <c r="J7" s="53">
        <v>48779.13</v>
      </c>
      <c r="K7" s="53">
        <v>26471.63</v>
      </c>
      <c r="L7" s="53">
        <v>15793.11</v>
      </c>
      <c r="M7" s="53">
        <v>4028.49</v>
      </c>
      <c r="N7" s="53">
        <v>244.99</v>
      </c>
      <c r="O7" s="53">
        <v>21179.919999999998</v>
      </c>
      <c r="P7" s="53">
        <v>6267.41</v>
      </c>
      <c r="Q7" s="53">
        <v>5909.59</v>
      </c>
      <c r="R7" s="53" t="s">
        <v>4</v>
      </c>
      <c r="S7" s="53">
        <v>1894.36</v>
      </c>
      <c r="U7" s="16">
        <f t="shared" si="0"/>
        <v>203982.17999999993</v>
      </c>
    </row>
    <row r="8" spans="1:21" s="7" customFormat="1" ht="21" customHeight="1">
      <c r="A8" s="25" t="s">
        <v>10</v>
      </c>
      <c r="B8" s="6">
        <f>J5</f>
        <v>120521.75</v>
      </c>
      <c r="C8" s="6">
        <f>J6</f>
        <v>71742.62</v>
      </c>
      <c r="D8" s="6">
        <f>J7</f>
        <v>48779.13</v>
      </c>
      <c r="E8" s="8"/>
      <c r="F8" s="14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21" s="7" customFormat="1" ht="21" customHeight="1">
      <c r="A9" s="25" t="s">
        <v>11</v>
      </c>
      <c r="B9" s="6">
        <f>K5</f>
        <v>69472.070000000007</v>
      </c>
      <c r="C9" s="6">
        <f>K6</f>
        <v>43000.44</v>
      </c>
      <c r="D9" s="6">
        <f>K7</f>
        <v>26471.63</v>
      </c>
      <c r="E9" s="8"/>
      <c r="F9" s="14"/>
      <c r="G9" s="38"/>
      <c r="H9" s="39">
        <v>2555</v>
      </c>
      <c r="I9" s="39"/>
      <c r="J9" s="39"/>
      <c r="K9" s="39"/>
      <c r="L9" s="21"/>
      <c r="M9" s="21"/>
      <c r="N9" s="22"/>
      <c r="O9" s="22"/>
      <c r="P9" s="22"/>
      <c r="Q9" s="22"/>
      <c r="R9" s="22"/>
      <c r="S9" s="22"/>
    </row>
    <row r="10" spans="1:21" s="2" customFormat="1" ht="21" customHeight="1">
      <c r="A10" s="2" t="s">
        <v>12</v>
      </c>
      <c r="B10" s="42">
        <f>SUM(B11:B13)</f>
        <v>51044.82</v>
      </c>
      <c r="C10" s="42">
        <f>SUM(C11:C13)</f>
        <v>30978.240000000002</v>
      </c>
      <c r="D10" s="42">
        <f>SUM(D11:D13)</f>
        <v>20066.59</v>
      </c>
      <c r="E10" s="26"/>
      <c r="G10" s="38"/>
      <c r="H10" s="40">
        <v>2556</v>
      </c>
      <c r="I10" s="21">
        <v>199465</v>
      </c>
      <c r="J10" s="21">
        <v>142991</v>
      </c>
      <c r="K10" s="21">
        <v>75392</v>
      </c>
      <c r="L10" s="21">
        <v>46362</v>
      </c>
      <c r="M10" s="21">
        <v>51044</v>
      </c>
      <c r="N10" s="20"/>
      <c r="O10" s="20"/>
      <c r="P10" s="20"/>
      <c r="Q10" s="20"/>
      <c r="R10" s="20"/>
      <c r="S10" s="20"/>
    </row>
    <row r="11" spans="1:21" s="2" customFormat="1" ht="21" customHeight="1">
      <c r="A11" s="43" t="s">
        <v>13</v>
      </c>
      <c r="B11" s="44">
        <f>L5</f>
        <v>39385.21</v>
      </c>
      <c r="C11" s="44">
        <f>L6</f>
        <v>23592.11</v>
      </c>
      <c r="D11" s="44">
        <f>L7</f>
        <v>15793.11</v>
      </c>
      <c r="E11" s="26"/>
      <c r="F11" s="14"/>
      <c r="G11" s="38"/>
      <c r="H11" s="38"/>
      <c r="I11" s="21">
        <f>I9-I10</f>
        <v>-199465</v>
      </c>
      <c r="J11" s="21">
        <f>J9-J10</f>
        <v>-142991</v>
      </c>
      <c r="K11" s="21">
        <f>K9-K10</f>
        <v>-75392</v>
      </c>
      <c r="L11" s="21">
        <f>L9-L10</f>
        <v>-46362</v>
      </c>
      <c r="M11" s="21">
        <f>M9-M10</f>
        <v>-51044</v>
      </c>
      <c r="N11" s="20"/>
      <c r="O11" s="20"/>
      <c r="P11" s="20"/>
      <c r="Q11" s="20"/>
      <c r="R11" s="20"/>
      <c r="S11" s="20"/>
    </row>
    <row r="12" spans="1:21" s="2" customFormat="1" ht="21" customHeight="1">
      <c r="A12" s="43" t="s">
        <v>14</v>
      </c>
      <c r="B12" s="44">
        <f>M5</f>
        <v>11414.62</v>
      </c>
      <c r="C12" s="44">
        <f>M6</f>
        <v>7386.13</v>
      </c>
      <c r="D12" s="44">
        <f>M7</f>
        <v>4028.49</v>
      </c>
      <c r="F12" s="14"/>
      <c r="G12" s="38"/>
      <c r="H12" s="38"/>
      <c r="I12" s="20"/>
      <c r="J12" s="20"/>
      <c r="K12" s="22"/>
      <c r="L12" s="22"/>
      <c r="M12" s="22"/>
      <c r="N12" s="20"/>
      <c r="O12" s="20"/>
      <c r="P12" s="20"/>
      <c r="Q12" s="20"/>
      <c r="R12" s="20"/>
      <c r="S12" s="20"/>
    </row>
    <row r="13" spans="1:21" s="2" customFormat="1" ht="21" customHeight="1">
      <c r="A13" s="45" t="s">
        <v>15</v>
      </c>
      <c r="B13" s="44">
        <f>N5</f>
        <v>244.99</v>
      </c>
      <c r="C13" s="44" t="str">
        <f>N6</f>
        <v>-</v>
      </c>
      <c r="D13" s="44">
        <f>N7</f>
        <v>244.99</v>
      </c>
      <c r="E13" s="26"/>
      <c r="F13" s="14"/>
      <c r="G13" s="41">
        <f>SUM(B11:B13)</f>
        <v>51044.82</v>
      </c>
      <c r="J13" s="38">
        <f>SUM(B15:B17)</f>
        <v>61663.479999999996</v>
      </c>
      <c r="M13" s="20"/>
      <c r="N13" s="20"/>
      <c r="O13" s="20"/>
      <c r="P13" s="20"/>
      <c r="Q13" s="20"/>
      <c r="R13" s="20"/>
      <c r="S13" s="20"/>
    </row>
    <row r="14" spans="1:21" s="2" customFormat="1" ht="21" customHeight="1">
      <c r="A14" s="2" t="s">
        <v>16</v>
      </c>
      <c r="B14" s="42">
        <f>SUM(B15:B17)</f>
        <v>61663.479999999996</v>
      </c>
      <c r="C14" s="42">
        <f>SUM(C15:C17)</f>
        <v>28306.55</v>
      </c>
      <c r="D14" s="42">
        <f>SUM(D15:D17)</f>
        <v>33356.92</v>
      </c>
      <c r="E14" s="26"/>
      <c r="F14" s="26"/>
      <c r="G14" s="41">
        <f>SUM(C11:C13)</f>
        <v>30978.240000000002</v>
      </c>
      <c r="H14" s="41"/>
      <c r="I14" s="41"/>
      <c r="J14" s="38">
        <f>SUM(C15:C17)</f>
        <v>28306.55</v>
      </c>
      <c r="K14" s="41"/>
      <c r="L14" s="41"/>
      <c r="M14" s="41"/>
      <c r="N14" s="20"/>
      <c r="O14" s="20"/>
      <c r="P14" s="20"/>
      <c r="Q14" s="20"/>
      <c r="R14" s="20"/>
      <c r="S14" s="20"/>
    </row>
    <row r="15" spans="1:21" s="7" customFormat="1" ht="21" customHeight="1">
      <c r="A15" s="45" t="s">
        <v>17</v>
      </c>
      <c r="B15" s="44">
        <f>O5</f>
        <v>40894.589999999997</v>
      </c>
      <c r="C15" s="44">
        <f>O6</f>
        <v>19714.669999999998</v>
      </c>
      <c r="D15" s="44">
        <f>O7</f>
        <v>21179.919999999998</v>
      </c>
      <c r="E15" s="24"/>
      <c r="F15" s="14"/>
      <c r="G15" s="41">
        <f>SUM(D11:D13)</f>
        <v>20066.59</v>
      </c>
      <c r="J15" s="38">
        <f>SUM(D15:D17)</f>
        <v>33356.92</v>
      </c>
      <c r="K15" s="20"/>
      <c r="L15" s="20"/>
      <c r="M15" s="20"/>
      <c r="N15" s="22"/>
      <c r="O15" s="22"/>
      <c r="P15" s="22"/>
      <c r="Q15" s="22"/>
      <c r="R15" s="22"/>
      <c r="S15" s="22"/>
    </row>
    <row r="16" spans="1:21" s="7" customFormat="1" ht="21" customHeight="1">
      <c r="A16" s="45" t="s">
        <v>18</v>
      </c>
      <c r="B16" s="44">
        <f>P5</f>
        <v>13755.18</v>
      </c>
      <c r="C16" s="44">
        <f>P6</f>
        <v>7487.76</v>
      </c>
      <c r="D16" s="44">
        <f>P7</f>
        <v>6267.41</v>
      </c>
      <c r="E16" s="8"/>
      <c r="F16" s="14"/>
      <c r="G16" s="15"/>
      <c r="H16" s="15"/>
    </row>
    <row r="17" spans="1:23" s="7" customFormat="1" ht="21" customHeight="1">
      <c r="A17" s="45" t="s">
        <v>19</v>
      </c>
      <c r="B17" s="44">
        <f>Q5</f>
        <v>7013.71</v>
      </c>
      <c r="C17" s="46">
        <f>Q6</f>
        <v>1104.1199999999999</v>
      </c>
      <c r="D17" s="46">
        <f>Q7</f>
        <v>5909.59</v>
      </c>
      <c r="E17" s="8"/>
      <c r="F17" s="14"/>
      <c r="G17" s="15"/>
      <c r="H17" s="15"/>
    </row>
    <row r="18" spans="1:23" s="7" customFormat="1" ht="21" customHeight="1">
      <c r="A18" s="27" t="s">
        <v>20</v>
      </c>
      <c r="B18" s="44">
        <f>R5</f>
        <v>170.43</v>
      </c>
      <c r="C18" s="46">
        <f>R6</f>
        <v>170.43</v>
      </c>
      <c r="D18" s="46" t="str">
        <f>R7</f>
        <v>-</v>
      </c>
      <c r="E18" s="8"/>
    </row>
    <row r="19" spans="1:23" s="7" customFormat="1" ht="21" customHeight="1">
      <c r="A19" s="27" t="s">
        <v>21</v>
      </c>
      <c r="B19" s="11">
        <f>S5</f>
        <v>3546.12</v>
      </c>
      <c r="C19" s="6">
        <f>S6</f>
        <v>1651.76</v>
      </c>
      <c r="D19" s="11">
        <f>S7</f>
        <v>1894.36</v>
      </c>
      <c r="E19" s="8"/>
      <c r="G19" s="2"/>
      <c r="H19" s="2"/>
      <c r="I19" s="2"/>
      <c r="J19" s="2"/>
      <c r="M19" s="35" t="e">
        <f>M3/$C$5*100</f>
        <v>#VALUE!</v>
      </c>
    </row>
    <row r="20" spans="1:23" s="2" customFormat="1" ht="21" customHeight="1">
      <c r="B20" s="31"/>
      <c r="C20" s="32" t="s">
        <v>6</v>
      </c>
      <c r="D20" s="31"/>
      <c r="E20" s="26"/>
      <c r="J20" s="35">
        <f>J4/$C$5*100</f>
        <v>0</v>
      </c>
      <c r="M20" s="35" t="e">
        <f>M4/$C$5*100</f>
        <v>#VALUE!</v>
      </c>
    </row>
    <row r="21" spans="1:23" s="2" customFormat="1" ht="21" customHeight="1">
      <c r="A21" s="10" t="s">
        <v>3</v>
      </c>
      <c r="B21" s="18">
        <f>B5*100/B$5</f>
        <v>100</v>
      </c>
      <c r="C21" s="18">
        <f>C5*100/C$5</f>
        <v>100</v>
      </c>
      <c r="D21" s="18">
        <f>D5*100/D$5</f>
        <v>100</v>
      </c>
      <c r="E21" s="26"/>
      <c r="F21" s="48">
        <f>SUM(B22:B26,B30,B34:B35)</f>
        <v>100.06272847015927</v>
      </c>
      <c r="G21" s="48">
        <f>SUM(C22:C26,C30,C34:C35)</f>
        <v>99.999996052694783</v>
      </c>
      <c r="H21" s="48">
        <f>SUM(D22:D26,D30,D34:D35)</f>
        <v>100</v>
      </c>
      <c r="J21" s="35">
        <f>J5/$C$5*100</f>
        <v>47.573613196220265</v>
      </c>
      <c r="M21" s="35">
        <f>M5/$C$5*100</f>
        <v>4.5056989021636324</v>
      </c>
    </row>
    <row r="22" spans="1:23" s="2" customFormat="1" ht="21" customHeight="1">
      <c r="A22" s="17" t="s">
        <v>9</v>
      </c>
      <c r="B22" s="19">
        <f t="shared" ref="B22:D35" si="1">B6*100/B$5</f>
        <v>7.5827763067301044</v>
      </c>
      <c r="C22" s="19">
        <f t="shared" si="1"/>
        <v>6.1785629038019216</v>
      </c>
      <c r="D22" s="19">
        <f t="shared" si="1"/>
        <v>9.3267509936407187</v>
      </c>
      <c r="J22" s="35">
        <f>J6/$C$5*100</f>
        <v>28.31900178651086</v>
      </c>
      <c r="M22" s="35">
        <f>M6/$C$5*100</f>
        <v>2.9155309447215823</v>
      </c>
    </row>
    <row r="23" spans="1:23" s="2" customFormat="1" ht="21" customHeight="1">
      <c r="A23" s="2" t="s">
        <v>8</v>
      </c>
      <c r="B23" s="19">
        <f t="shared" si="1"/>
        <v>25.414035966140702</v>
      </c>
      <c r="C23" s="19">
        <f t="shared" si="1"/>
        <v>24.408055202589715</v>
      </c>
      <c r="D23" s="19">
        <f t="shared" si="1"/>
        <v>26.663427168000656</v>
      </c>
      <c r="E23" s="26"/>
      <c r="F23" s="26"/>
      <c r="J23" s="35">
        <f>J7/$C$5*100</f>
        <v>19.254611409709398</v>
      </c>
      <c r="M23" s="35">
        <f>SUM(M24:M26)</f>
        <v>0</v>
      </c>
    </row>
    <row r="24" spans="1:23" s="2" customFormat="1" ht="21" customHeight="1">
      <c r="A24" s="25" t="s">
        <v>10</v>
      </c>
      <c r="B24" s="19">
        <f t="shared" si="1"/>
        <v>26.353945447818905</v>
      </c>
      <c r="C24" s="19">
        <f t="shared" si="1"/>
        <v>28.319001786510864</v>
      </c>
      <c r="D24" s="19">
        <f t="shared" si="1"/>
        <v>23.913427143488711</v>
      </c>
      <c r="F24" s="42">
        <v>67576.76999999999</v>
      </c>
      <c r="G24" s="42">
        <v>61729.23</v>
      </c>
      <c r="J24" s="35">
        <f>SUM(J25:J27)</f>
        <v>0</v>
      </c>
    </row>
    <row r="25" spans="1:23" s="2" customFormat="1" ht="21" customHeight="1">
      <c r="A25" s="25" t="s">
        <v>11</v>
      </c>
      <c r="B25" s="19">
        <f t="shared" si="1"/>
        <v>15.191143033743343</v>
      </c>
      <c r="C25" s="19">
        <f t="shared" si="1"/>
        <v>16.973586094022679</v>
      </c>
      <c r="D25" s="19">
        <f t="shared" si="1"/>
        <v>12.977422831739519</v>
      </c>
      <c r="F25" s="42">
        <v>42736.35</v>
      </c>
      <c r="G25" s="42">
        <v>27165.780000000002</v>
      </c>
      <c r="J25" s="35"/>
    </row>
    <row r="26" spans="1:23" s="2" customFormat="1" ht="21" customHeight="1">
      <c r="A26" s="2" t="s">
        <v>12</v>
      </c>
      <c r="B26" s="19">
        <f t="shared" si="1"/>
        <v>11.161739699877703</v>
      </c>
      <c r="C26" s="19">
        <f t="shared" si="1"/>
        <v>12.228056821774313</v>
      </c>
      <c r="D26" s="19">
        <f t="shared" si="1"/>
        <v>9.8374230533275018</v>
      </c>
      <c r="F26" s="42">
        <v>24840.400000000001</v>
      </c>
      <c r="G26" s="50">
        <v>34563.46</v>
      </c>
      <c r="J26" s="35"/>
    </row>
    <row r="27" spans="1:23" s="2" customFormat="1" ht="21" customHeight="1">
      <c r="A27" s="43" t="s">
        <v>13</v>
      </c>
      <c r="B27" s="19">
        <f t="shared" si="1"/>
        <v>8.6121855664300568</v>
      </c>
      <c r="C27" s="19">
        <f t="shared" si="1"/>
        <v>9.3125258770527317</v>
      </c>
      <c r="D27" s="19">
        <f t="shared" si="1"/>
        <v>7.7423969093770841</v>
      </c>
      <c r="J27" s="6"/>
    </row>
    <row r="28" spans="1:23" s="2" customFormat="1" ht="21" customHeight="1">
      <c r="A28" s="43" t="s">
        <v>14</v>
      </c>
      <c r="B28" s="19">
        <f t="shared" si="1"/>
        <v>2.4959832792635575</v>
      </c>
      <c r="C28" s="19">
        <f t="shared" si="1"/>
        <v>2.9155309447215823</v>
      </c>
      <c r="D28" s="19">
        <f t="shared" si="1"/>
        <v>1.9749225152903063</v>
      </c>
      <c r="J28" s="36"/>
    </row>
    <row r="29" spans="1:23" s="2" customFormat="1" ht="21" customHeight="1">
      <c r="A29" s="45" t="s">
        <v>15</v>
      </c>
      <c r="B29" s="19">
        <f t="shared" si="1"/>
        <v>5.3570854184088385E-2</v>
      </c>
      <c r="C29" s="49">
        <v>0</v>
      </c>
      <c r="D29" s="19">
        <f t="shared" si="1"/>
        <v>0.12010362866011139</v>
      </c>
      <c r="G29" s="47">
        <f>U20</f>
        <v>0</v>
      </c>
      <c r="I29" s="4" t="s">
        <v>3</v>
      </c>
      <c r="J29" s="17" t="s">
        <v>9</v>
      </c>
      <c r="K29" s="2" t="s">
        <v>8</v>
      </c>
      <c r="L29" s="25" t="s">
        <v>10</v>
      </c>
      <c r="M29" s="25" t="s">
        <v>11</v>
      </c>
      <c r="N29" s="2" t="s">
        <v>12</v>
      </c>
      <c r="O29" s="43" t="s">
        <v>13</v>
      </c>
      <c r="P29" s="43" t="s">
        <v>14</v>
      </c>
      <c r="Q29" s="45" t="s">
        <v>15</v>
      </c>
      <c r="R29" s="2" t="s">
        <v>16</v>
      </c>
      <c r="S29" s="45" t="s">
        <v>17</v>
      </c>
      <c r="T29" s="45" t="s">
        <v>18</v>
      </c>
      <c r="U29" s="45" t="s">
        <v>19</v>
      </c>
      <c r="V29" s="27" t="s">
        <v>20</v>
      </c>
      <c r="W29" s="27" t="s">
        <v>21</v>
      </c>
    </row>
    <row r="30" spans="1:23" s="2" customFormat="1" ht="21" customHeight="1">
      <c r="A30" s="2" t="s">
        <v>16</v>
      </c>
      <c r="B30" s="19">
        <f t="shared" si="1"/>
        <v>13.483674009402222</v>
      </c>
      <c r="C30" s="19">
        <f t="shared" si="1"/>
        <v>11.173459235527767</v>
      </c>
      <c r="D30" s="19">
        <f t="shared" si="1"/>
        <v>16.352859842952949</v>
      </c>
      <c r="H30" s="2" t="s">
        <v>23</v>
      </c>
      <c r="I30" s="14">
        <v>476088.89</v>
      </c>
      <c r="J30" s="14">
        <v>40490.400000000001</v>
      </c>
      <c r="K30" s="14">
        <v>113309.64</v>
      </c>
      <c r="L30" s="14">
        <v>128750.71</v>
      </c>
      <c r="M30" s="14">
        <v>70655.600000000006</v>
      </c>
      <c r="N30" s="14">
        <v>67825.149999999994</v>
      </c>
      <c r="O30" s="14">
        <v>55233.5</v>
      </c>
      <c r="P30" s="14">
        <v>12591.65</v>
      </c>
      <c r="Q30" s="14">
        <v>0</v>
      </c>
      <c r="R30" s="14">
        <v>53940.59</v>
      </c>
      <c r="S30" s="14">
        <v>33766.21</v>
      </c>
      <c r="T30" s="14">
        <v>15016.49</v>
      </c>
      <c r="U30" s="14">
        <v>5157.8900000000003</v>
      </c>
      <c r="V30" s="2">
        <v>0</v>
      </c>
      <c r="W30" s="2">
        <v>1116.81</v>
      </c>
    </row>
    <row r="31" spans="1:23" s="2" customFormat="1" ht="21" customHeight="1">
      <c r="A31" s="45" t="s">
        <v>17</v>
      </c>
      <c r="B31" s="19">
        <f t="shared" si="1"/>
        <v>8.942234857782271</v>
      </c>
      <c r="C31" s="19">
        <f t="shared" si="1"/>
        <v>7.7819819648414299</v>
      </c>
      <c r="D31" s="19">
        <f t="shared" si="1"/>
        <v>10.383220730359877</v>
      </c>
      <c r="H31" s="2" t="s">
        <v>24</v>
      </c>
      <c r="I31" s="5">
        <v>467673.04</v>
      </c>
      <c r="J31" s="6">
        <v>33003.339999999997</v>
      </c>
      <c r="K31" s="6">
        <v>119704.4</v>
      </c>
      <c r="L31" s="6">
        <v>123344.83</v>
      </c>
      <c r="M31" s="6">
        <v>68084.7</v>
      </c>
      <c r="N31" s="42">
        <v>62851.09</v>
      </c>
      <c r="O31" s="6">
        <v>51136.99</v>
      </c>
      <c r="P31" s="6">
        <v>11714.1</v>
      </c>
      <c r="Q31" s="6">
        <v>0</v>
      </c>
      <c r="R31" s="42">
        <v>59691.56</v>
      </c>
      <c r="S31" s="6">
        <v>36839.82</v>
      </c>
      <c r="T31" s="6">
        <v>15849.93</v>
      </c>
      <c r="U31" s="6">
        <v>7001.81</v>
      </c>
      <c r="V31" s="6">
        <v>0</v>
      </c>
      <c r="W31" s="11">
        <v>993.13</v>
      </c>
    </row>
    <row r="32" spans="1:23" s="2" customFormat="1" ht="21" customHeight="1">
      <c r="A32" s="45" t="s">
        <v>18</v>
      </c>
      <c r="B32" s="19">
        <f t="shared" si="1"/>
        <v>3.0077829383072321</v>
      </c>
      <c r="C32" s="19">
        <f t="shared" si="1"/>
        <v>2.955647407593486</v>
      </c>
      <c r="D32" s="19">
        <f t="shared" si="1"/>
        <v>3.0725281982965376</v>
      </c>
      <c r="H32" s="2" t="s">
        <v>25</v>
      </c>
      <c r="I32" s="42">
        <f>I31-I30</f>
        <v>-8415.8500000000349</v>
      </c>
      <c r="J32" s="42">
        <f t="shared" ref="J32:W32" si="2">J31-J30</f>
        <v>-7487.0600000000049</v>
      </c>
      <c r="K32" s="42">
        <f t="shared" si="2"/>
        <v>6394.7599999999948</v>
      </c>
      <c r="L32" s="42">
        <f t="shared" si="2"/>
        <v>-5405.8800000000047</v>
      </c>
      <c r="M32" s="42">
        <f t="shared" si="2"/>
        <v>-2570.9000000000087</v>
      </c>
      <c r="N32" s="42">
        <f t="shared" si="2"/>
        <v>-4974.0599999999977</v>
      </c>
      <c r="O32" s="42">
        <f t="shared" si="2"/>
        <v>-4096.510000000002</v>
      </c>
      <c r="P32" s="42">
        <f t="shared" si="2"/>
        <v>-877.54999999999927</v>
      </c>
      <c r="Q32" s="42">
        <f t="shared" si="2"/>
        <v>0</v>
      </c>
      <c r="R32" s="42">
        <f t="shared" si="2"/>
        <v>5750.9700000000012</v>
      </c>
      <c r="S32" s="42">
        <f t="shared" si="2"/>
        <v>3073.6100000000006</v>
      </c>
      <c r="T32" s="42">
        <f t="shared" si="2"/>
        <v>833.44000000000051</v>
      </c>
      <c r="U32" s="42">
        <f t="shared" si="2"/>
        <v>1843.92</v>
      </c>
      <c r="V32" s="42">
        <f t="shared" si="2"/>
        <v>0</v>
      </c>
      <c r="W32" s="42">
        <f t="shared" si="2"/>
        <v>-123.67999999999995</v>
      </c>
    </row>
    <row r="33" spans="1:23" s="2" customFormat="1" ht="21" customHeight="1">
      <c r="A33" s="45" t="s">
        <v>19</v>
      </c>
      <c r="B33" s="19">
        <f t="shared" si="1"/>
        <v>1.533656213312717</v>
      </c>
      <c r="C33" s="19">
        <f t="shared" si="1"/>
        <v>0.43582986309285016</v>
      </c>
      <c r="D33" s="19">
        <f t="shared" si="1"/>
        <v>2.8971109142965332</v>
      </c>
      <c r="I33" s="9"/>
      <c r="J33" s="9"/>
      <c r="K33" s="9"/>
      <c r="L33" s="9"/>
      <c r="M33" s="9"/>
      <c r="N33" s="9"/>
      <c r="O33" s="9" t="s">
        <v>26</v>
      </c>
      <c r="P33" s="9" t="s">
        <v>0</v>
      </c>
      <c r="Q33" s="9"/>
      <c r="R33" s="9"/>
      <c r="S33" s="9"/>
      <c r="T33" s="9"/>
      <c r="U33" s="9"/>
      <c r="V33" s="9"/>
      <c r="W33" s="9"/>
    </row>
    <row r="34" spans="1:23" s="2" customFormat="1" ht="21" customHeight="1">
      <c r="A34" s="27" t="s">
        <v>20</v>
      </c>
      <c r="B34" s="19">
        <v>0.1</v>
      </c>
      <c r="C34" s="19">
        <f t="shared" si="1"/>
        <v>6.7273922732053085E-2</v>
      </c>
      <c r="D34" s="49">
        <v>0</v>
      </c>
      <c r="F34" s="9"/>
      <c r="G34" s="9"/>
      <c r="I34" s="2" t="s">
        <v>23</v>
      </c>
      <c r="J34" s="37">
        <f>SUM(J30:K30)</f>
        <v>153800.04</v>
      </c>
      <c r="K34" s="37">
        <f t="shared" ref="K34:M35" si="3">L30</f>
        <v>128750.71</v>
      </c>
      <c r="L34" s="37">
        <f t="shared" si="3"/>
        <v>70655.600000000006</v>
      </c>
      <c r="M34" s="37">
        <f t="shared" si="3"/>
        <v>67825.149999999994</v>
      </c>
      <c r="N34" s="37">
        <f>R30</f>
        <v>53940.59</v>
      </c>
      <c r="O34" s="51">
        <f>W30</f>
        <v>1116.81</v>
      </c>
      <c r="P34" s="37">
        <f>SUM(J34:O34)</f>
        <v>476088.89999999997</v>
      </c>
      <c r="Q34" s="9"/>
      <c r="R34" s="9"/>
      <c r="S34" s="9"/>
      <c r="T34" s="9"/>
      <c r="U34" s="9"/>
      <c r="V34" s="9"/>
      <c r="W34" s="9"/>
    </row>
    <row r="35" spans="1:23" s="2" customFormat="1" ht="21" customHeight="1">
      <c r="A35" s="28" t="s">
        <v>21</v>
      </c>
      <c r="B35" s="12">
        <f t="shared" si="1"/>
        <v>0.77541400644630187</v>
      </c>
      <c r="C35" s="12">
        <f t="shared" si="1"/>
        <v>0.65200008573546919</v>
      </c>
      <c r="D35" s="12">
        <f t="shared" si="1"/>
        <v>0.92868896684994739</v>
      </c>
      <c r="E35" s="33"/>
      <c r="F35" s="9"/>
      <c r="G35" s="9"/>
      <c r="I35" s="2" t="s">
        <v>24</v>
      </c>
      <c r="J35" s="37">
        <f>SUM(J31:K31)</f>
        <v>152707.74</v>
      </c>
      <c r="K35" s="37">
        <f t="shared" si="3"/>
        <v>123344.83</v>
      </c>
      <c r="L35" s="37">
        <f t="shared" si="3"/>
        <v>68084.7</v>
      </c>
      <c r="M35" s="37">
        <f t="shared" si="3"/>
        <v>62851.09</v>
      </c>
      <c r="N35" s="37">
        <f>R31</f>
        <v>59691.56</v>
      </c>
      <c r="O35" s="51">
        <f>W31</f>
        <v>993.13</v>
      </c>
      <c r="P35" s="37">
        <f>SUM(J35:O35)</f>
        <v>467673.05</v>
      </c>
      <c r="Q35" s="9"/>
      <c r="R35" s="9"/>
      <c r="S35" s="9"/>
      <c r="T35" s="9"/>
      <c r="U35" s="9"/>
      <c r="V35" s="9"/>
      <c r="W35" s="9"/>
    </row>
    <row r="36" spans="1:23" ht="26.25" customHeight="1">
      <c r="A36" s="56" t="s">
        <v>27</v>
      </c>
    </row>
    <row r="37" spans="1:23" ht="26.25" customHeight="1">
      <c r="E37" s="37">
        <v>108138</v>
      </c>
      <c r="F37" s="37">
        <v>116519</v>
      </c>
      <c r="G37" s="37">
        <v>71221</v>
      </c>
      <c r="H37" s="37">
        <v>67577</v>
      </c>
      <c r="I37" s="37">
        <v>61729</v>
      </c>
      <c r="J37" s="9">
        <v>593</v>
      </c>
      <c r="K37" s="37">
        <f>SUM(E37:J37)</f>
        <v>425777</v>
      </c>
    </row>
    <row r="38" spans="1:23" ht="26.25" customHeight="1">
      <c r="E38" s="37">
        <v>55008</v>
      </c>
      <c r="F38" s="37">
        <v>70090</v>
      </c>
      <c r="G38" s="37">
        <v>44668</v>
      </c>
      <c r="H38" s="37">
        <v>42736</v>
      </c>
      <c r="I38" s="37">
        <v>27166</v>
      </c>
      <c r="J38" s="9">
        <v>322</v>
      </c>
      <c r="K38" s="37">
        <f>SUM(E38:J38)</f>
        <v>239990</v>
      </c>
    </row>
    <row r="39" spans="1:23" ht="26.25" customHeight="1">
      <c r="E39" s="37">
        <v>53130</v>
      </c>
      <c r="F39" s="37">
        <v>46428</v>
      </c>
      <c r="G39" s="37">
        <v>26553</v>
      </c>
      <c r="H39" s="37">
        <v>24840</v>
      </c>
      <c r="I39" s="37">
        <v>34563</v>
      </c>
      <c r="J39" s="9">
        <v>271</v>
      </c>
      <c r="K39" s="37">
        <f>SUM(E39:J39)</f>
        <v>185785</v>
      </c>
    </row>
  </sheetData>
  <phoneticPr fontId="0" type="noConversion"/>
  <pageMargins left="1.1811023622047245" right="0.47244094488188981" top="0.98425196850393704" bottom="0.78740157480314965" header="0.51181102362204722" footer="0.51181102362204722"/>
  <pageSetup paperSize="9" firstPageNumber="7" orientation="portrait" useFirstPageNumber="1" horizontalDpi="300" verticalDpi="300" r:id="rId1"/>
  <headerFooter alignWithMargins="0">
    <oddHeader>&amp;R&amp;"TH SarabunPSK,ตัวหนา"&amp;16 33</oddHeader>
  </headerFooter>
  <ignoredErrors>
    <ignoredError sqref="M19:M2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2016-07-28T04:10:08Z</cp:lastPrinted>
  <dcterms:created xsi:type="dcterms:W3CDTF">2000-11-20T04:06:35Z</dcterms:created>
  <dcterms:modified xsi:type="dcterms:W3CDTF">2017-03-03T03:13:16Z</dcterms:modified>
</cp:coreProperties>
</file>