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1520" windowHeight="7230" firstSheet="5" activeTab="5"/>
  </bookViews>
  <sheets>
    <sheet name="ตารางที่1ไตรมาส3พ.ศ.2565 " sheetId="13" r:id="rId1"/>
    <sheet name="ตารางที่2ไตรมาส 3 พ.ศ.2565" sheetId="14" r:id="rId2"/>
    <sheet name="ตารางที่3ไตรมาส 3 พ.ศ. 2565" sheetId="17" r:id="rId3"/>
    <sheet name="ตารางที่4ไตรมาส 3 พ.ศ. 2565" sheetId="11" r:id="rId4"/>
    <sheet name="ตารางที่5ไตรมาส3 พ.ศ.2565" sheetId="10" r:id="rId5"/>
    <sheet name="ตารางที่6ไตรมาส3 พ.ศ. 2565" sheetId="12" r:id="rId6"/>
    <sheet name="ตารางที่7ไตรมาส 3 พ.ศ. 2565" sheetId="16" r:id="rId7"/>
    <sheet name="ตารางที่8ไตรมาส 3 พ.ศ.2565" sheetId="15" r:id="rId8"/>
  </sheets>
  <definedNames>
    <definedName name="OLE_LINK1" localSheetId="1">'ตารางที่2ไตรมาส 3 พ.ศ.2565'!#REF!</definedName>
    <definedName name="OLE_LINK1" localSheetId="7">'ตารางที่8ไตรมาส 3 พ.ศ.2565'!#REF!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7" l="1"/>
  <c r="D31" i="17"/>
  <c r="C31" i="17"/>
  <c r="B28" i="17"/>
  <c r="D32" i="17"/>
  <c r="B24" i="17"/>
  <c r="C24" i="17"/>
  <c r="D24" i="17"/>
  <c r="B27" i="17"/>
  <c r="C27" i="17"/>
  <c r="D27" i="17"/>
  <c r="C28" i="17"/>
  <c r="D28" i="17"/>
  <c r="B30" i="17"/>
  <c r="C30" i="17"/>
  <c r="D30" i="17"/>
  <c r="B32" i="17"/>
  <c r="C32" i="17"/>
  <c r="B34" i="17"/>
  <c r="C34" i="17"/>
  <c r="D34" i="17"/>
  <c r="B36" i="17"/>
  <c r="C36" i="17"/>
  <c r="D36" i="17"/>
  <c r="B38" i="17"/>
  <c r="C38" i="17"/>
  <c r="D38" i="17"/>
  <c r="B40" i="17"/>
  <c r="C40" i="17"/>
  <c r="D40" i="17"/>
  <c r="L10" i="16"/>
  <c r="I10" i="16"/>
  <c r="K10" i="16"/>
  <c r="J10" i="16"/>
  <c r="H10" i="16"/>
  <c r="G10" i="16"/>
  <c r="B32" i="16"/>
  <c r="D11" i="16"/>
  <c r="C11" i="16"/>
  <c r="B11" i="16"/>
  <c r="C15" i="16"/>
  <c r="D15" i="16"/>
  <c r="B15" i="16"/>
  <c r="K9" i="16" s="1"/>
  <c r="G9" i="16"/>
  <c r="H9" i="16"/>
  <c r="I9" i="16"/>
  <c r="J9" i="16"/>
  <c r="L9" i="16"/>
  <c r="B22" i="16"/>
  <c r="C22" i="16"/>
  <c r="D22" i="16"/>
  <c r="B24" i="16"/>
  <c r="C24" i="16"/>
  <c r="D24" i="16"/>
  <c r="B25" i="16"/>
  <c r="C25" i="16"/>
  <c r="D25" i="16"/>
  <c r="B26" i="16"/>
  <c r="C26" i="16"/>
  <c r="D26" i="16"/>
  <c r="B27" i="16"/>
  <c r="C27" i="16"/>
  <c r="D27" i="16"/>
  <c r="B29" i="16"/>
  <c r="C29" i="16"/>
  <c r="C28" i="16" s="1"/>
  <c r="D29" i="16"/>
  <c r="B30" i="16"/>
  <c r="B28" i="16" s="1"/>
  <c r="C30" i="16"/>
  <c r="D30" i="16"/>
  <c r="B33" i="16"/>
  <c r="C33" i="16"/>
  <c r="C32" i="16" s="1"/>
  <c r="D33" i="16"/>
  <c r="B34" i="16"/>
  <c r="C34" i="16"/>
  <c r="D34" i="16"/>
  <c r="B35" i="16"/>
  <c r="C35" i="16"/>
  <c r="D35" i="16"/>
  <c r="Q13" i="15"/>
  <c r="P13" i="15"/>
  <c r="O13" i="15"/>
  <c r="D13" i="15"/>
  <c r="C13" i="15"/>
  <c r="B13" i="15"/>
  <c r="D12" i="15"/>
  <c r="C12" i="15"/>
  <c r="B12" i="15"/>
  <c r="D10" i="15"/>
  <c r="C10" i="15"/>
  <c r="B10" i="15"/>
  <c r="D34" i="14"/>
  <c r="B29" i="14"/>
  <c r="B33" i="14"/>
  <c r="C27" i="14"/>
  <c r="D35" i="14"/>
  <c r="C35" i="14"/>
  <c r="B35" i="14"/>
  <c r="C34" i="14"/>
  <c r="B34" i="14"/>
  <c r="D33" i="14"/>
  <c r="C33" i="14"/>
  <c r="D30" i="14"/>
  <c r="C30" i="14"/>
  <c r="B30" i="14"/>
  <c r="D29" i="14"/>
  <c r="C29" i="14"/>
  <c r="D27" i="14"/>
  <c r="B27" i="14"/>
  <c r="D26" i="14"/>
  <c r="C26" i="14"/>
  <c r="B26" i="14"/>
  <c r="D25" i="14"/>
  <c r="C25" i="14"/>
  <c r="B25" i="14"/>
  <c r="D24" i="14"/>
  <c r="C24" i="14"/>
  <c r="B24" i="14"/>
  <c r="D22" i="14"/>
  <c r="C22" i="14"/>
  <c r="B22" i="14"/>
  <c r="D15" i="14"/>
  <c r="D32" i="14" s="1"/>
  <c r="C15" i="14"/>
  <c r="C32" i="14" s="1"/>
  <c r="B15" i="14"/>
  <c r="B32" i="14" s="1"/>
  <c r="D11" i="14"/>
  <c r="D28" i="14" s="1"/>
  <c r="C11" i="14"/>
  <c r="C28" i="14" s="1"/>
  <c r="B11" i="14"/>
  <c r="B28" i="14" s="1"/>
  <c r="D28" i="16" l="1"/>
  <c r="D32" i="16"/>
  <c r="D28" i="13" l="1"/>
  <c r="C28" i="13"/>
  <c r="B28" i="13"/>
  <c r="D27" i="13"/>
  <c r="C27" i="13"/>
  <c r="B27" i="13"/>
  <c r="D26" i="13"/>
  <c r="C26" i="13"/>
  <c r="B26" i="13"/>
  <c r="D25" i="13"/>
  <c r="C25" i="13"/>
  <c r="B25" i="13"/>
  <c r="D24" i="13"/>
  <c r="C24" i="13"/>
  <c r="B24" i="13"/>
  <c r="D23" i="13"/>
  <c r="C23" i="13"/>
  <c r="B23" i="13"/>
  <c r="D22" i="13"/>
  <c r="C22" i="13"/>
  <c r="B22" i="13"/>
  <c r="D21" i="13"/>
  <c r="C21" i="13"/>
  <c r="B21" i="13"/>
  <c r="D20" i="13"/>
  <c r="C20" i="13"/>
  <c r="B20" i="13"/>
  <c r="C18" i="12"/>
  <c r="D25" i="12"/>
  <c r="C25" i="12"/>
  <c r="B25" i="12"/>
  <c r="D24" i="12"/>
  <c r="C24" i="12"/>
  <c r="B24" i="12"/>
  <c r="D23" i="12"/>
  <c r="C23" i="12"/>
  <c r="B23" i="12"/>
  <c r="D22" i="12"/>
  <c r="C22" i="12"/>
  <c r="B22" i="12"/>
  <c r="D21" i="12"/>
  <c r="C21" i="12"/>
  <c r="B21" i="12"/>
  <c r="D20" i="12"/>
  <c r="C20" i="12"/>
  <c r="B20" i="12"/>
  <c r="C19" i="12"/>
  <c r="B19" i="12"/>
  <c r="D18" i="12"/>
  <c r="B18" i="12"/>
  <c r="D16" i="12"/>
  <c r="C16" i="12"/>
  <c r="B16" i="12"/>
  <c r="W14" i="11" l="1"/>
  <c r="W9" i="11"/>
  <c r="W8" i="11"/>
  <c r="V14" i="11"/>
  <c r="V11" i="11"/>
  <c r="L14" i="11"/>
  <c r="U9" i="11"/>
  <c r="V9" i="11" s="1"/>
  <c r="C33" i="11"/>
  <c r="B37" i="11"/>
  <c r="B38" i="11"/>
  <c r="B39" i="11"/>
  <c r="B40" i="11"/>
  <c r="B41" i="11"/>
  <c r="B42" i="11"/>
  <c r="D48" i="11"/>
  <c r="D33" i="11"/>
  <c r="D34" i="11"/>
  <c r="D50" i="11"/>
  <c r="B50" i="11"/>
  <c r="D49" i="11"/>
  <c r="C49" i="11"/>
  <c r="B49" i="11"/>
  <c r="C48" i="11"/>
  <c r="B48" i="11"/>
  <c r="D47" i="11"/>
  <c r="C47" i="11"/>
  <c r="B47" i="11"/>
  <c r="D46" i="11"/>
  <c r="C46" i="11"/>
  <c r="B46" i="11"/>
  <c r="D45" i="11"/>
  <c r="C45" i="11"/>
  <c r="B45" i="11"/>
  <c r="D44" i="11"/>
  <c r="C44" i="11"/>
  <c r="B44" i="11"/>
  <c r="D43" i="11"/>
  <c r="C43" i="11"/>
  <c r="B43" i="11"/>
  <c r="D42" i="11"/>
  <c r="C42" i="11"/>
  <c r="D41" i="11"/>
  <c r="C41" i="11"/>
  <c r="D40" i="11"/>
  <c r="D39" i="11"/>
  <c r="C39" i="11"/>
  <c r="D38" i="11"/>
  <c r="C38" i="11"/>
  <c r="D37" i="11"/>
  <c r="C37" i="11"/>
  <c r="D36" i="11"/>
  <c r="C36" i="11"/>
  <c r="B36" i="11"/>
  <c r="D35" i="11"/>
  <c r="C35" i="11"/>
  <c r="B35" i="11"/>
  <c r="C34" i="11"/>
  <c r="B34" i="11"/>
  <c r="B33" i="11"/>
  <c r="C32" i="11"/>
  <c r="B32" i="11"/>
  <c r="D31" i="11"/>
  <c r="C31" i="11"/>
  <c r="B31" i="11"/>
  <c r="T9" i="11"/>
  <c r="T14" i="11" s="1"/>
  <c r="S9" i="11"/>
  <c r="R9" i="11"/>
  <c r="Q9" i="11"/>
  <c r="Q14" i="11" s="1"/>
  <c r="P9" i="11"/>
  <c r="P14" i="11" s="1"/>
  <c r="O9" i="11"/>
  <c r="N9" i="11"/>
  <c r="M9" i="11"/>
  <c r="M14" i="11" s="1"/>
  <c r="L9" i="11"/>
  <c r="C16" i="10"/>
  <c r="D20" i="10"/>
  <c r="C20" i="10"/>
  <c r="B20" i="10"/>
  <c r="D19" i="10"/>
  <c r="C19" i="10"/>
  <c r="B19" i="10"/>
  <c r="D18" i="10"/>
  <c r="C18" i="10"/>
  <c r="B18" i="10"/>
  <c r="D17" i="10"/>
  <c r="C17" i="10"/>
  <c r="B17" i="10"/>
  <c r="D16" i="10"/>
  <c r="B16" i="10"/>
  <c r="D14" i="10"/>
  <c r="C14" i="10"/>
  <c r="B14" i="10"/>
  <c r="N14" i="11" l="1"/>
  <c r="R14" i="11"/>
  <c r="O14" i="11"/>
  <c r="S14" i="11"/>
  <c r="U14" i="11" l="1"/>
</calcChain>
</file>

<file path=xl/sharedStrings.xml><?xml version="1.0" encoding="utf-8"?>
<sst xmlns="http://schemas.openxmlformats.org/spreadsheetml/2006/main" count="330" uniqueCount="130">
  <si>
    <t>อื่น ๆ</t>
  </si>
  <si>
    <t>รวม</t>
  </si>
  <si>
    <t>การศึกษา</t>
  </si>
  <si>
    <t>ไม่ทราบ</t>
  </si>
  <si>
    <t>ประถมศึกษา</t>
  </si>
  <si>
    <t>อุดมศึกษา</t>
  </si>
  <si>
    <t>เกษตรกรรม</t>
  </si>
  <si>
    <t>การผลิต</t>
  </si>
  <si>
    <t>ที่พักแรม</t>
  </si>
  <si>
    <t>ก่อสร้าง</t>
  </si>
  <si>
    <t>ยอดรวม</t>
  </si>
  <si>
    <t>ชาย</t>
  </si>
  <si>
    <t>หญิง</t>
  </si>
  <si>
    <t xml:space="preserve">ตารางที่ 5  จำนวนและร้อยละของผู้มีงานทำ จำแนกตามสถานภาพการทำงานและเพศ </t>
  </si>
  <si>
    <t>สถานภาพการทำงาน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</si>
  <si>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</si>
  <si>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</si>
  <si>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</si>
  <si>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</si>
  <si>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</si>
  <si>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</si>
  <si>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</si>
  <si>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</si>
  <si>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</si>
  <si>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ตารางที่  4  จำนวนและร้อยละของผู้มีงานทำ จำแนกตามอุตสาหกรรม และเพศ </t>
  </si>
  <si>
    <t>อุตสาหกรรม</t>
  </si>
  <si>
    <t>*</t>
  </si>
  <si>
    <t>1. เกษตรกรรม การป่าไม้ และการประมง</t>
  </si>
  <si>
    <t>คอลัมน์1</t>
  </si>
  <si>
    <t>ขายส่ง/ขายปลีก</t>
  </si>
  <si>
    <t>การบริหารราชการ</t>
  </si>
  <si>
    <t xml:space="preserve">งานด้านสุขภาพ </t>
  </si>
  <si>
    <t>บริการด้านอื่นๆ</t>
  </si>
  <si>
    <t>2. การทำเหมืองแร่ และเหมืองหิน</t>
  </si>
  <si>
    <t xml:space="preserve"> - </t>
  </si>
  <si>
    <t>3. การผลิต</t>
  </si>
  <si>
    <t xml:space="preserve"> 3/2564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</si>
  <si>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</si>
  <si>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</si>
  <si>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</si>
  <si>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เมื่อต้องการปรับขนาดช่วงข้อมูลแผนภูมิ ให้ลากมุมขวาด้านล่างของช่วง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</si>
  <si>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</si>
  <si>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</si>
  <si>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</si>
  <si>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</si>
  <si>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</si>
  <si>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</si>
  <si>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</si>
  <si>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</si>
  <si>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</si>
  <si>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</si>
  <si>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</si>
  <si>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</si>
  <si>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</si>
  <si>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</si>
  <si>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</si>
  <si>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</si>
  <si>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1. เกษตรกรรม การป่าไม้ การประมง</t>
  </si>
  <si>
    <t>-  0.0  น้อยกว่าร้อยละ 0.1</t>
  </si>
  <si>
    <t xml:space="preserve"> 3/2565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</si>
  <si>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</si>
  <si>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>ชั่วโมงการทำงานต่อสัปดาห์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</si>
  <si>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</si>
  <si>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</si>
  <si>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</si>
  <si>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</si>
  <si>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</si>
  <si>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</si>
  <si>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</si>
  <si>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</si>
  <si>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</si>
  <si>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</si>
  <si>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</si>
  <si>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</si>
  <si>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</si>
  <si>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</si>
  <si>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</si>
  <si>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</si>
  <si>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</si>
  <si>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</si>
  <si>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</si>
  <si>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</si>
  <si>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</si>
  <si>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</si>
  <si>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</si>
  <si>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</si>
  <si>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</si>
  <si>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</si>
  <si>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</si>
  <si>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</si>
  <si>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</si>
  <si>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</si>
  <si>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</si>
  <si>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</si>
  <si>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</si>
  <si>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</si>
  <si>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</si>
  <si>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</si>
  <si>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</si>
  <si>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8 จำนวนผู้เสมือนว่างงาน จำแนกตามภาคอุตสาหกรรม และเพศ </t>
  </si>
  <si>
    <t>1. ภาคเกษตร</t>
  </si>
  <si>
    <t>2. นอกภาคเกษตร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</si>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</sst>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#,##0.0"/>
    <numFmt numFmtId="189" formatCode="0.0"/>
    <numFmt numFmtId="190" formatCode="_-* #,##0_-;\-* #,##0_-;_-* \-??_-;_-@_-"/>
    <numFmt numFmtId="191" formatCode="\t&quot;฿&quot;#,##0_);\(\t&quot;฿&quot;#,##0\)"/>
    <numFmt numFmtId="192" formatCode="_-* #,##0.0_-;\-* #,##0.0_-;_-* &quot;-&quot;??_-;_-@_-"/>
    <numFmt numFmtId="193" formatCode="_-* #,##0.0_-;\-* #,##0.0_-;_-* \-??_-;_-@_-"/>
    <numFmt numFmtId="194" formatCode="_-* #,##0.00_-;\-* #,##0.00_-;_-* \-??_-;_-@_-"/>
    <numFmt numFmtId="195" formatCode="_(* #,##0_);_(* \(#,##0\);_(* &quot;-&quot;??_);_(@_)"/>
    <numFmt numFmtId="196" formatCode="_-* #,##0.000_-;\-* #,##0.000_-;_-* \-??_-;_-@_-"/>
  </numFmts>
  <fonts count="3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1"/>
      <name val="Calibri"/>
      <family val="2"/>
    </font>
    <font>
      <sz val="14"/>
      <color indexed="8"/>
      <name val="TH SarabunPSK"/>
      <family val="2"/>
      <charset val="222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"/>
      <name val="TH SarabunPSK"/>
      <family val="2"/>
    </font>
    <font>
      <sz val="1"/>
      <name val="TH SarabunPSK"/>
      <family val="2"/>
    </font>
    <font>
      <sz val="15"/>
      <color indexed="8"/>
      <name val="TH SarabunPSK"/>
      <family val="2"/>
    </font>
    <font>
      <b/>
      <sz val="18"/>
      <name val="TH SarabunPSK"/>
      <family val="2"/>
    </font>
    <font>
      <sz val="13.5"/>
      <name val="TH SarabunPSK"/>
      <family val="2"/>
    </font>
    <font>
      <sz val="12"/>
      <color indexed="8"/>
      <name val="TH SarabunPSK"/>
      <family val="2"/>
      <charset val="22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b/>
      <sz val="8"/>
      <name val="TH SarabunPSK"/>
      <family val="2"/>
    </font>
    <font>
      <b/>
      <sz val="11"/>
      <name val="Tahoma"/>
      <family val="2"/>
    </font>
    <font>
      <sz val="24"/>
      <name val="TH SarabunPSK"/>
      <family val="2"/>
    </font>
    <font>
      <sz val="15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66">
    <xf numFmtId="0" fontId="0" fillId="0" borderId="0"/>
    <xf numFmtId="0" fontId="7" fillId="0" borderId="0"/>
    <xf numFmtId="0" fontId="12" fillId="0" borderId="0"/>
    <xf numFmtId="43" fontId="10" fillId="0" borderId="0" applyFont="0" applyFill="0" applyBorder="0" applyAlignment="0" applyProtection="0"/>
    <xf numFmtId="188" fontId="7" fillId="0" borderId="0" applyFill="0" applyBorder="0" applyAlignment="0" applyProtection="0"/>
    <xf numFmtId="188" fontId="7" fillId="0" borderId="0" applyFill="0" applyBorder="0" applyAlignment="0" applyProtection="0"/>
    <xf numFmtId="0" fontId="10" fillId="0" borderId="0"/>
    <xf numFmtId="43" fontId="7" fillId="0" borderId="0" applyFont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187" fontId="7" fillId="0" borderId="0" applyFill="0" applyBorder="0" applyAlignment="0" applyProtection="0"/>
    <xf numFmtId="187" fontId="7" fillId="0" borderId="0" applyFill="0" applyBorder="0" applyAlignment="0" applyProtection="0"/>
    <xf numFmtId="193" fontId="7" fillId="0" borderId="0" applyFill="0" applyBorder="0" applyAlignment="0" applyProtection="0"/>
    <xf numFmtId="187" fontId="7" fillId="0" borderId="0" applyFill="0" applyBorder="0" applyAlignment="0" applyProtection="0"/>
    <xf numFmtId="192" fontId="7" fillId="0" borderId="0" applyFill="0" applyBorder="0" applyAlignment="0" applyProtection="0"/>
    <xf numFmtId="192" fontId="7" fillId="0" borderId="0" applyFill="0" applyBorder="0" applyAlignment="0" applyProtection="0"/>
    <xf numFmtId="191" fontId="7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3" fillId="0" borderId="0"/>
    <xf numFmtId="0" fontId="11" fillId="0" borderId="0"/>
    <xf numFmtId="0" fontId="10" fillId="0" borderId="0"/>
    <xf numFmtId="43" fontId="7" fillId="0" borderId="0" applyFont="0" applyFill="0" applyBorder="0" applyAlignment="0" applyProtection="0"/>
    <xf numFmtId="0" fontId="1" fillId="0" borderId="0"/>
    <xf numFmtId="0" fontId="14" fillId="0" borderId="0"/>
    <xf numFmtId="194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43" fontId="7" fillId="0" borderId="0" applyFill="0" applyBorder="0" applyAlignment="0" applyProtection="0"/>
    <xf numFmtId="195" fontId="7" fillId="0" borderId="0" applyFill="0" applyBorder="0" applyAlignment="0" applyProtection="0"/>
    <xf numFmtId="192" fontId="7" fillId="0" borderId="0" applyFill="0" applyBorder="0" applyAlignment="0" applyProtection="0"/>
    <xf numFmtId="195" fontId="7" fillId="0" borderId="0" applyFill="0" applyBorder="0" applyAlignment="0" applyProtection="0"/>
    <xf numFmtId="43" fontId="7" fillId="0" borderId="0" applyFill="0" applyBorder="0" applyAlignment="0" applyProtection="0"/>
    <xf numFmtId="43" fontId="13" fillId="0" borderId="0" applyFont="0" applyFill="0" applyBorder="0" applyAlignment="0" applyProtection="0"/>
    <xf numFmtId="0" fontId="7" fillId="0" borderId="0"/>
    <xf numFmtId="0" fontId="15" fillId="0" borderId="0"/>
    <xf numFmtId="0" fontId="7" fillId="0" borderId="0"/>
    <xf numFmtId="187" fontId="7" fillId="0" borderId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6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2" fillId="0" borderId="0"/>
    <xf numFmtId="192" fontId="7" fillId="0" borderId="0" applyFill="0" applyBorder="0" applyAlignment="0" applyProtection="0"/>
    <xf numFmtId="0" fontId="15" fillId="0" borderId="0"/>
    <xf numFmtId="43" fontId="7" fillId="0" borderId="0" applyFont="0" applyFill="0" applyBorder="0" applyAlignment="0" applyProtection="0"/>
    <xf numFmtId="63" fontId="7" fillId="0" borderId="0" applyFill="0" applyBorder="0" applyAlignment="0" applyProtection="0"/>
    <xf numFmtId="63" fontId="7" fillId="0" borderId="0" applyFill="0" applyBorder="0" applyAlignment="0" applyProtection="0"/>
    <xf numFmtId="187" fontId="7" fillId="0" borderId="0" applyFill="0" applyBorder="0" applyAlignment="0" applyProtection="0"/>
    <xf numFmtId="0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91" fontId="7" fillId="0" borderId="0" applyFill="0" applyBorder="0" applyAlignment="0" applyProtection="0"/>
    <xf numFmtId="0" fontId="1" fillId="0" borderId="0"/>
  </cellStyleXfs>
  <cellXfs count="242">
    <xf numFmtId="0" fontId="0" fillId="0" borderId="0" xfId="0"/>
    <xf numFmtId="188" fontId="9" fillId="0" borderId="0" xfId="18" applyNumberFormat="1" applyFont="1" applyAlignment="1">
      <alignment vertical="center"/>
    </xf>
    <xf numFmtId="0" fontId="4" fillId="0" borderId="0" xfId="18" applyFont="1"/>
    <xf numFmtId="0" fontId="6" fillId="0" borderId="0" xfId="18" applyFont="1"/>
    <xf numFmtId="0" fontId="17" fillId="0" borderId="0" xfId="18" applyFont="1"/>
    <xf numFmtId="0" fontId="5" fillId="0" borderId="0" xfId="18" applyFont="1" applyAlignment="1">
      <alignment horizontal="center"/>
    </xf>
    <xf numFmtId="0" fontId="5" fillId="0" borderId="0" xfId="18" applyFont="1"/>
    <xf numFmtId="0" fontId="5" fillId="0" borderId="3" xfId="18" applyFont="1" applyBorder="1" applyAlignment="1">
      <alignment horizontal="center" vertical="center"/>
    </xf>
    <xf numFmtId="0" fontId="5" fillId="0" borderId="3" xfId="18" applyFont="1" applyBorder="1" applyAlignment="1">
      <alignment horizontal="right" vertical="center"/>
    </xf>
    <xf numFmtId="0" fontId="5" fillId="0" borderId="0" xfId="18" applyFont="1" applyAlignment="1">
      <alignment vertical="center"/>
    </xf>
    <xf numFmtId="187" fontId="9" fillId="0" borderId="0" xfId="47" applyNumberFormat="1" applyFont="1" applyAlignment="1">
      <alignment vertical="center"/>
    </xf>
    <xf numFmtId="0" fontId="5" fillId="0" borderId="0" xfId="18" applyFont="1" applyAlignment="1">
      <alignment horizontal="center" vertical="center"/>
    </xf>
    <xf numFmtId="189" fontId="5" fillId="0" borderId="0" xfId="18" applyNumberFormat="1" applyFont="1"/>
    <xf numFmtId="3" fontId="5" fillId="0" borderId="0" xfId="18" applyNumberFormat="1" applyFont="1"/>
    <xf numFmtId="189" fontId="5" fillId="0" borderId="0" xfId="0" applyNumberFormat="1" applyFont="1" applyAlignment="1">
      <alignment horizontal="right"/>
    </xf>
    <xf numFmtId="1" fontId="9" fillId="0" borderId="0" xfId="18" applyNumberFormat="1" applyFont="1" applyAlignment="1">
      <alignment vertical="center"/>
    </xf>
    <xf numFmtId="189" fontId="11" fillId="0" borderId="0" xfId="0" applyNumberFormat="1" applyFont="1"/>
    <xf numFmtId="3" fontId="11" fillId="0" borderId="0" xfId="18" applyNumberFormat="1" applyFont="1"/>
    <xf numFmtId="187" fontId="18" fillId="0" borderId="0" xfId="47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9" fillId="0" borderId="0" xfId="18" applyFont="1" applyAlignment="1">
      <alignment vertical="center"/>
    </xf>
    <xf numFmtId="0" fontId="19" fillId="0" borderId="0" xfId="18" applyFont="1" applyAlignment="1">
      <alignment vertical="center"/>
    </xf>
    <xf numFmtId="3" fontId="9" fillId="0" borderId="0" xfId="18" applyNumberFormat="1" applyFont="1"/>
    <xf numFmtId="4" fontId="9" fillId="0" borderId="0" xfId="0" applyNumberFormat="1" applyFont="1" applyAlignment="1">
      <alignment horizontal="right"/>
    </xf>
    <xf numFmtId="4" fontId="9" fillId="0" borderId="0" xfId="18" applyNumberFormat="1" applyFont="1"/>
    <xf numFmtId="189" fontId="9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9" fillId="0" borderId="0" xfId="18" applyFont="1"/>
    <xf numFmtId="1" fontId="9" fillId="0" borderId="0" xfId="18" applyNumberFormat="1" applyFont="1"/>
    <xf numFmtId="3" fontId="9" fillId="0" borderId="0" xfId="18" applyNumberFormat="1" applyFont="1" applyAlignment="1">
      <alignment horizontal="right"/>
    </xf>
    <xf numFmtId="4" fontId="9" fillId="0" borderId="0" xfId="18" applyNumberFormat="1" applyFont="1" applyAlignment="1">
      <alignment horizontal="right"/>
    </xf>
    <xf numFmtId="3" fontId="2" fillId="0" borderId="0" xfId="12" applyNumberFormat="1" applyFont="1" applyBorder="1" applyAlignment="1">
      <alignment horizontal="right" vertical="center"/>
    </xf>
    <xf numFmtId="0" fontId="18" fillId="0" borderId="0" xfId="18" applyFont="1"/>
    <xf numFmtId="4" fontId="0" fillId="0" borderId="0" xfId="0" applyNumberFormat="1"/>
    <xf numFmtId="189" fontId="18" fillId="0" borderId="0" xfId="18" applyNumberFormat="1" applyFont="1"/>
    <xf numFmtId="193" fontId="5" fillId="0" borderId="0" xfId="12" applyFont="1" applyFill="1" applyBorder="1" applyAlignment="1" applyProtection="1">
      <alignment horizontal="right"/>
    </xf>
    <xf numFmtId="188" fontId="5" fillId="0" borderId="0" xfId="18" applyNumberFormat="1" applyFont="1" applyAlignment="1">
      <alignment vertical="center"/>
    </xf>
    <xf numFmtId="3" fontId="5" fillId="0" borderId="0" xfId="18" applyNumberFormat="1" applyFont="1" applyAlignment="1">
      <alignment vertical="center"/>
    </xf>
    <xf numFmtId="0" fontId="17" fillId="0" borderId="0" xfId="18" applyFont="1" applyAlignment="1">
      <alignment vertical="center"/>
    </xf>
    <xf numFmtId="193" fontId="5" fillId="0" borderId="0" xfId="12" applyFont="1" applyFill="1" applyBorder="1" applyAlignment="1" applyProtection="1">
      <alignment horizontal="right" vertical="center"/>
    </xf>
    <xf numFmtId="193" fontId="9" fillId="0" borderId="0" xfId="12" applyNumberFormat="1" applyFont="1" applyFill="1" applyBorder="1" applyAlignment="1" applyProtection="1">
      <alignment horizontal="right"/>
    </xf>
    <xf numFmtId="0" fontId="9" fillId="0" borderId="0" xfId="0" applyFont="1" applyAlignment="1">
      <alignment horizontal="right"/>
    </xf>
    <xf numFmtId="0" fontId="18" fillId="0" borderId="0" xfId="18" applyFont="1" applyAlignment="1">
      <alignment vertical="center"/>
    </xf>
    <xf numFmtId="0" fontId="15" fillId="0" borderId="0" xfId="54"/>
    <xf numFmtId="0" fontId="19" fillId="0" borderId="5" xfId="18" applyFont="1" applyBorder="1" applyAlignment="1">
      <alignment vertical="center"/>
    </xf>
    <xf numFmtId="189" fontId="9" fillId="0" borderId="5" xfId="18" applyNumberFormat="1" applyFont="1" applyBorder="1" applyAlignment="1">
      <alignment horizontal="right" vertical="center"/>
    </xf>
    <xf numFmtId="193" fontId="9" fillId="0" borderId="0" xfId="18" applyNumberFormat="1" applyFont="1"/>
    <xf numFmtId="0" fontId="9" fillId="0" borderId="0" xfId="0" applyFont="1" applyAlignment="1">
      <alignment horizontal="right" vertical="center"/>
    </xf>
    <xf numFmtId="0" fontId="20" fillId="0" borderId="0" xfId="18" applyFont="1"/>
    <xf numFmtId="3" fontId="9" fillId="0" borderId="0" xfId="18" applyNumberFormat="1" applyFont="1" applyAlignment="1">
      <alignment vertical="center"/>
    </xf>
    <xf numFmtId="0" fontId="4" fillId="0" borderId="0" xfId="18" applyFont="1" applyAlignment="1">
      <alignment vertical="center"/>
    </xf>
    <xf numFmtId="190" fontId="5" fillId="0" borderId="3" xfId="13" applyNumberFormat="1" applyFont="1" applyFill="1" applyBorder="1" applyAlignment="1" applyProtection="1">
      <alignment horizontal="right" vertical="center"/>
    </xf>
    <xf numFmtId="3" fontId="5" fillId="0" borderId="3" xfId="13" applyNumberFormat="1" applyFont="1" applyFill="1" applyBorder="1" applyAlignment="1" applyProtection="1">
      <alignment horizontal="right" vertical="center"/>
    </xf>
    <xf numFmtId="0" fontId="7" fillId="0" borderId="0" xfId="42"/>
    <xf numFmtId="3" fontId="5" fillId="0" borderId="0" xfId="18" applyNumberFormat="1" applyFont="1" applyAlignment="1">
      <alignment horizontal="right" vertical="center"/>
    </xf>
    <xf numFmtId="0" fontId="21" fillId="0" borderId="0" xfId="18" applyFont="1" applyAlignment="1">
      <alignment horizontal="left" vertical="center"/>
    </xf>
    <xf numFmtId="3" fontId="9" fillId="0" borderId="0" xfId="42" applyNumberFormat="1" applyFont="1" applyAlignment="1">
      <alignment horizontal="right" vertical="center"/>
    </xf>
    <xf numFmtId="0" fontId="7" fillId="0" borderId="0" xfId="42" applyAlignment="1">
      <alignment horizontal="center"/>
    </xf>
    <xf numFmtId="0" fontId="12" fillId="0" borderId="0" xfId="52" applyAlignment="1">
      <alignment horizontal="center" vertical="center"/>
    </xf>
    <xf numFmtId="0" fontId="22" fillId="0" borderId="0" xfId="52" applyFont="1" applyAlignment="1">
      <alignment horizontal="center" vertical="center"/>
    </xf>
    <xf numFmtId="0" fontId="7" fillId="0" borderId="0" xfId="42" applyAlignment="1">
      <alignment horizontal="center" vertical="center"/>
    </xf>
    <xf numFmtId="0" fontId="9" fillId="0" borderId="0" xfId="42" applyFont="1" applyAlignment="1">
      <alignment horizontal="right" vertical="center"/>
    </xf>
    <xf numFmtId="0" fontId="12" fillId="0" borderId="0" xfId="52" quotePrefix="1" applyNumberFormat="1" applyAlignment="1">
      <alignment horizontal="center" vertical="center"/>
    </xf>
    <xf numFmtId="3" fontId="23" fillId="0" borderId="0" xfId="52" applyNumberFormat="1" applyFont="1" applyAlignment="1">
      <alignment vertical="center"/>
    </xf>
    <xf numFmtId="3" fontId="9" fillId="0" borderId="0" xfId="52" applyNumberFormat="1" applyFont="1" applyAlignment="1">
      <alignment horizontal="right" vertical="center"/>
    </xf>
    <xf numFmtId="3" fontId="7" fillId="0" borderId="0" xfId="42" applyNumberFormat="1" applyAlignment="1">
      <alignment horizontal="center"/>
    </xf>
    <xf numFmtId="3" fontId="23" fillId="0" borderId="0" xfId="42" applyNumberFormat="1" applyFont="1" applyAlignment="1">
      <alignment horizontal="center"/>
    </xf>
    <xf numFmtId="0" fontId="21" fillId="0" borderId="0" xfId="18" applyFont="1" applyAlignment="1">
      <alignment vertical="center"/>
    </xf>
    <xf numFmtId="0" fontId="7" fillId="0" borderId="0" xfId="42" applyAlignment="1">
      <alignment horizontal="left"/>
    </xf>
    <xf numFmtId="187" fontId="7" fillId="0" borderId="0" xfId="42" applyNumberFormat="1" applyAlignment="1">
      <alignment horizontal="center"/>
    </xf>
    <xf numFmtId="187" fontId="2" fillId="0" borderId="0" xfId="47" applyNumberFormat="1" applyFont="1" applyAlignment="1">
      <alignment horizontal="right" vertical="center"/>
    </xf>
    <xf numFmtId="41" fontId="5" fillId="0" borderId="0" xfId="18" applyNumberFormat="1" applyFont="1" applyAlignment="1">
      <alignment horizontal="right" vertical="center"/>
    </xf>
    <xf numFmtId="193" fontId="5" fillId="0" borderId="0" xfId="13" applyNumberFormat="1" applyFont="1" applyFill="1" applyBorder="1" applyAlignment="1" applyProtection="1">
      <alignment horizontal="right" vertical="center"/>
    </xf>
    <xf numFmtId="193" fontId="9" fillId="0" borderId="0" xfId="13" applyNumberFormat="1" applyFont="1" applyFill="1" applyBorder="1" applyAlignment="1" applyProtection="1">
      <alignment horizontal="right" vertical="center"/>
    </xf>
    <xf numFmtId="193" fontId="9" fillId="0" borderId="0" xfId="13" applyNumberFormat="1" applyFont="1" applyFill="1" applyBorder="1" applyAlignment="1" applyProtection="1">
      <alignment horizontal="left" vertical="center" indent="1"/>
    </xf>
    <xf numFmtId="193" fontId="9" fillId="0" borderId="0" xfId="18" applyNumberFormat="1" applyFont="1" applyAlignment="1">
      <alignment vertical="center"/>
    </xf>
    <xf numFmtId="193" fontId="9" fillId="0" borderId="0" xfId="13" applyNumberFormat="1" applyFont="1" applyFill="1" applyBorder="1" applyAlignment="1" applyProtection="1">
      <alignment vertical="center"/>
    </xf>
    <xf numFmtId="41" fontId="9" fillId="0" borderId="0" xfId="13" applyNumberFormat="1" applyFont="1" applyFill="1" applyBorder="1" applyAlignment="1" applyProtection="1">
      <alignment vertical="center"/>
    </xf>
    <xf numFmtId="0" fontId="9" fillId="0" borderId="5" xfId="18" applyFont="1" applyBorder="1" applyAlignment="1">
      <alignment vertical="center"/>
    </xf>
    <xf numFmtId="193" fontId="9" fillId="0" borderId="5" xfId="18" applyNumberFormat="1" applyFont="1" applyBorder="1" applyAlignment="1">
      <alignment vertical="center"/>
    </xf>
    <xf numFmtId="41" fontId="9" fillId="0" borderId="5" xfId="18" applyNumberFormat="1" applyFont="1" applyBorder="1" applyAlignment="1">
      <alignment vertical="center"/>
    </xf>
    <xf numFmtId="0" fontId="2" fillId="0" borderId="0" xfId="18" quotePrefix="1" applyFont="1"/>
    <xf numFmtId="0" fontId="21" fillId="0" borderId="0" xfId="42" applyFont="1" applyAlignment="1">
      <alignment horizontal="center" vertical="center"/>
    </xf>
    <xf numFmtId="0" fontId="7" fillId="0" borderId="0" xfId="42" applyFont="1" applyAlignment="1">
      <alignment horizontal="center" vertical="center"/>
    </xf>
    <xf numFmtId="0" fontId="5" fillId="0" borderId="0" xfId="18" applyFont="1" applyAlignment="1">
      <alignment horizontal="center"/>
    </xf>
    <xf numFmtId="0" fontId="6" fillId="0" borderId="0" xfId="18" applyFont="1" applyAlignment="1">
      <alignment vertical="center"/>
    </xf>
    <xf numFmtId="190" fontId="5" fillId="0" borderId="0" xfId="11" applyNumberFormat="1" applyFont="1" applyFill="1" applyBorder="1" applyAlignment="1" applyProtection="1">
      <alignment horizontal="right" vertical="center"/>
    </xf>
    <xf numFmtId="190" fontId="5" fillId="0" borderId="0" xfId="18" applyNumberFormat="1" applyFont="1" applyAlignment="1">
      <alignment horizontal="center" vertical="center"/>
    </xf>
    <xf numFmtId="0" fontId="9" fillId="0" borderId="0" xfId="18" applyFont="1" applyAlignment="1">
      <alignment horizontal="left" vertical="center"/>
    </xf>
    <xf numFmtId="190" fontId="9" fillId="0" borderId="0" xfId="11" applyNumberFormat="1" applyFont="1" applyFill="1" applyBorder="1" applyAlignment="1" applyProtection="1">
      <alignment horizontal="right" vertical="center"/>
    </xf>
    <xf numFmtId="2" fontId="9" fillId="0" borderId="0" xfId="18" applyNumberFormat="1" applyFont="1" applyAlignment="1">
      <alignment vertical="center"/>
    </xf>
    <xf numFmtId="17" fontId="9" fillId="0" borderId="0" xfId="18" applyNumberFormat="1" applyFont="1" applyAlignment="1">
      <alignment horizontal="left" vertical="center"/>
    </xf>
    <xf numFmtId="0" fontId="5" fillId="0" borderId="0" xfId="18" applyFont="1" applyAlignment="1">
      <alignment horizontal="center" vertical="center"/>
    </xf>
    <xf numFmtId="193" fontId="5" fillId="0" borderId="0" xfId="11" applyNumberFormat="1" applyFont="1" applyFill="1" applyBorder="1" applyAlignment="1" applyProtection="1">
      <alignment horizontal="right" vertical="center"/>
    </xf>
    <xf numFmtId="193" fontId="9" fillId="0" borderId="0" xfId="11" applyNumberFormat="1" applyFont="1" applyFill="1" applyBorder="1" applyAlignment="1" applyProtection="1">
      <alignment horizontal="right" vertical="center"/>
    </xf>
    <xf numFmtId="0" fontId="9" fillId="0" borderId="0" xfId="42" applyFont="1" applyAlignment="1">
      <alignment horizontal="right"/>
    </xf>
    <xf numFmtId="0" fontId="2" fillId="0" borderId="0" xfId="18" quotePrefix="1" applyFont="1" applyAlignment="1">
      <alignment vertical="center"/>
    </xf>
    <xf numFmtId="41" fontId="9" fillId="0" borderId="0" xfId="0" applyNumberFormat="1" applyFont="1" applyAlignment="1">
      <alignment horizontal="right"/>
    </xf>
    <xf numFmtId="190" fontId="6" fillId="0" borderId="0" xfId="57" applyNumberFormat="1" applyFont="1" applyAlignment="1"/>
    <xf numFmtId="190" fontId="6" fillId="0" borderId="0" xfId="57" applyNumberFormat="1" applyFont="1" applyAlignment="1">
      <alignment horizontal="right"/>
    </xf>
    <xf numFmtId="0" fontId="4" fillId="0" borderId="0" xfId="18" applyFont="1" applyAlignment="1">
      <alignment horizontal="center"/>
    </xf>
    <xf numFmtId="0" fontId="4" fillId="0" borderId="2" xfId="18" applyFont="1" applyBorder="1" applyAlignment="1">
      <alignment horizontal="center" vertical="center"/>
    </xf>
    <xf numFmtId="0" fontId="4" fillId="0" borderId="2" xfId="18" applyFont="1" applyBorder="1" applyAlignment="1">
      <alignment horizontal="right" vertical="center"/>
    </xf>
    <xf numFmtId="0" fontId="4" fillId="0" borderId="0" xfId="18" applyFont="1" applyBorder="1" applyAlignment="1">
      <alignment horizontal="right" vertical="center"/>
    </xf>
    <xf numFmtId="3" fontId="5" fillId="0" borderId="0" xfId="18" applyNumberFormat="1" applyFont="1" applyAlignment="1">
      <alignment horizontal="right"/>
    </xf>
    <xf numFmtId="0" fontId="4" fillId="0" borderId="0" xfId="18" applyFont="1" applyAlignment="1">
      <alignment horizontal="right"/>
    </xf>
    <xf numFmtId="3" fontId="4" fillId="0" borderId="0" xfId="18" applyNumberFormat="1" applyFont="1" applyAlignment="1">
      <alignment vertical="center"/>
    </xf>
    <xf numFmtId="190" fontId="4" fillId="0" borderId="0" xfId="57" applyNumberFormat="1" applyFont="1" applyAlignment="1"/>
    <xf numFmtId="0" fontId="4" fillId="0" borderId="0" xfId="42" applyFont="1" applyAlignment="1">
      <alignment horizontal="right"/>
    </xf>
    <xf numFmtId="4" fontId="9" fillId="0" borderId="0" xfId="18" applyNumberFormat="1" applyFont="1" applyAlignment="1">
      <alignment vertical="center"/>
    </xf>
    <xf numFmtId="4" fontId="20" fillId="0" borderId="0" xfId="18" applyNumberFormat="1" applyFont="1" applyAlignment="1">
      <alignment vertical="center"/>
    </xf>
    <xf numFmtId="193" fontId="6" fillId="0" borderId="0" xfId="57" applyNumberFormat="1" applyFont="1" applyAlignment="1">
      <alignment horizontal="right"/>
    </xf>
    <xf numFmtId="190" fontId="6" fillId="0" borderId="0" xfId="57" applyNumberFormat="1" applyFont="1" applyBorder="1" applyAlignment="1">
      <alignment horizontal="right"/>
    </xf>
    <xf numFmtId="0" fontId="27" fillId="0" borderId="0" xfId="42" applyFont="1" applyAlignment="1">
      <alignment vertical="center"/>
    </xf>
    <xf numFmtId="192" fontId="6" fillId="0" borderId="0" xfId="47" applyNumberFormat="1" applyFont="1" applyAlignment="1">
      <alignment vertical="center"/>
    </xf>
    <xf numFmtId="3" fontId="6" fillId="0" borderId="0" xfId="42" applyNumberFormat="1" applyFont="1" applyAlignment="1">
      <alignment vertical="center"/>
    </xf>
    <xf numFmtId="187" fontId="6" fillId="0" borderId="0" xfId="47" applyNumberFormat="1" applyFont="1" applyAlignment="1">
      <alignment vertical="center"/>
    </xf>
    <xf numFmtId="192" fontId="5" fillId="0" borderId="0" xfId="47" applyNumberFormat="1" applyFont="1" applyAlignment="1">
      <alignment vertical="center"/>
    </xf>
    <xf numFmtId="192" fontId="9" fillId="0" borderId="0" xfId="42" applyNumberFormat="1" applyFont="1" applyAlignment="1">
      <alignment horizontal="right"/>
    </xf>
    <xf numFmtId="188" fontId="20" fillId="0" borderId="0" xfId="18" applyNumberFormat="1" applyFont="1" applyAlignment="1">
      <alignment vertical="center"/>
    </xf>
    <xf numFmtId="192" fontId="9" fillId="0" borderId="0" xfId="18" applyNumberFormat="1" applyFont="1" applyAlignment="1">
      <alignment vertical="center"/>
    </xf>
    <xf numFmtId="187" fontId="4" fillId="0" borderId="0" xfId="47" applyNumberFormat="1" applyFont="1" applyAlignment="1">
      <alignment vertical="center"/>
    </xf>
    <xf numFmtId="192" fontId="5" fillId="0" borderId="0" xfId="18" applyNumberFormat="1" applyFont="1" applyAlignment="1">
      <alignment vertical="center"/>
    </xf>
    <xf numFmtId="1" fontId="5" fillId="0" borderId="0" xfId="18" applyNumberFormat="1" applyFont="1"/>
    <xf numFmtId="187" fontId="9" fillId="0" borderId="0" xfId="18" applyNumberFormat="1" applyFont="1" applyAlignment="1">
      <alignment vertical="center"/>
    </xf>
    <xf numFmtId="193" fontId="4" fillId="0" borderId="0" xfId="57" applyNumberFormat="1" applyFont="1" applyAlignment="1"/>
    <xf numFmtId="3" fontId="6" fillId="0" borderId="0" xfId="18" applyNumberFormat="1" applyFont="1" applyAlignment="1">
      <alignment vertical="center"/>
    </xf>
    <xf numFmtId="0" fontId="4" fillId="0" borderId="0" xfId="40" applyFont="1" applyAlignment="1">
      <alignment vertical="center"/>
    </xf>
    <xf numFmtId="4" fontId="20" fillId="0" borderId="0" xfId="40" applyNumberFormat="1" applyFont="1" applyAlignment="1">
      <alignment vertical="center"/>
    </xf>
    <xf numFmtId="0" fontId="9" fillId="0" borderId="0" xfId="40" applyFont="1" applyAlignment="1">
      <alignment vertical="center"/>
    </xf>
    <xf numFmtId="189" fontId="4" fillId="0" borderId="0" xfId="18" applyNumberFormat="1" applyFont="1" applyAlignment="1">
      <alignment horizontal="right"/>
    </xf>
    <xf numFmtId="0" fontId="5" fillId="0" borderId="0" xfId="40" applyFont="1" applyAlignment="1">
      <alignment vertical="center"/>
    </xf>
    <xf numFmtId="189" fontId="9" fillId="0" borderId="0" xfId="18" applyNumberFormat="1" applyFont="1" applyAlignment="1">
      <alignment horizontal="right"/>
    </xf>
    <xf numFmtId="0" fontId="9" fillId="0" borderId="0" xfId="40" applyFont="1"/>
    <xf numFmtId="0" fontId="6" fillId="0" borderId="0" xfId="40" applyFont="1" applyAlignment="1">
      <alignment vertical="center"/>
    </xf>
    <xf numFmtId="0" fontId="5" fillId="0" borderId="1" xfId="18" applyFont="1" applyBorder="1"/>
    <xf numFmtId="189" fontId="9" fillId="0" borderId="1" xfId="18" applyNumberFormat="1" applyFont="1" applyBorder="1" applyAlignment="1">
      <alignment horizontal="right"/>
    </xf>
    <xf numFmtId="0" fontId="6" fillId="0" borderId="0" xfId="40" applyFont="1"/>
    <xf numFmtId="3" fontId="6" fillId="0" borderId="0" xfId="18" applyNumberFormat="1" applyFont="1"/>
    <xf numFmtId="0" fontId="4" fillId="0" borderId="0" xfId="19" applyFont="1"/>
    <xf numFmtId="0" fontId="5" fillId="0" borderId="3" xfId="19" applyFont="1" applyBorder="1" applyAlignment="1">
      <alignment horizontal="center" vertical="center"/>
    </xf>
    <xf numFmtId="0" fontId="5" fillId="0" borderId="3" xfId="19" applyFont="1" applyBorder="1" applyAlignment="1">
      <alignment horizontal="right" vertical="center"/>
    </xf>
    <xf numFmtId="0" fontId="5" fillId="0" borderId="0" xfId="19" applyFont="1" applyAlignment="1">
      <alignment vertical="center"/>
    </xf>
    <xf numFmtId="0" fontId="5" fillId="0" borderId="0" xfId="19" applyFont="1" applyAlignment="1">
      <alignment horizontal="center" vertical="center"/>
    </xf>
    <xf numFmtId="190" fontId="5" fillId="0" borderId="0" xfId="15" applyNumberFormat="1" applyFont="1" applyFill="1" applyBorder="1" applyAlignment="1" applyProtection="1">
      <alignment horizontal="right" vertical="center"/>
    </xf>
    <xf numFmtId="0" fontId="9" fillId="0" borderId="0" xfId="19" applyFont="1" applyAlignment="1">
      <alignment vertical="center"/>
    </xf>
    <xf numFmtId="187" fontId="5" fillId="0" borderId="0" xfId="47" applyNumberFormat="1" applyFont="1" applyFill="1" applyBorder="1" applyAlignment="1" applyProtection="1">
      <alignment horizontal="right" vertical="center"/>
    </xf>
    <xf numFmtId="187" fontId="9" fillId="0" borderId="0" xfId="47" applyNumberFormat="1" applyFont="1" applyFill="1" applyBorder="1" applyAlignment="1" applyProtection="1">
      <alignment horizontal="right" vertical="center"/>
    </xf>
    <xf numFmtId="0" fontId="19" fillId="0" borderId="0" xfId="19" applyFont="1" applyAlignment="1">
      <alignment vertical="center"/>
    </xf>
    <xf numFmtId="0" fontId="9" fillId="0" borderId="0" xfId="19" applyFont="1" applyAlignment="1">
      <alignment horizontal="left" vertical="center"/>
    </xf>
    <xf numFmtId="187" fontId="9" fillId="0" borderId="0" xfId="19" applyNumberFormat="1" applyFont="1" applyAlignment="1">
      <alignment vertical="center"/>
    </xf>
    <xf numFmtId="188" fontId="9" fillId="0" borderId="0" xfId="19" applyNumberFormat="1" applyFont="1" applyAlignment="1">
      <alignment horizontal="left" vertical="center"/>
    </xf>
    <xf numFmtId="187" fontId="2" fillId="0" borderId="0" xfId="47" applyNumberFormat="1" applyFont="1" applyBorder="1" applyAlignment="1">
      <alignment horizontal="right" vertical="center"/>
    </xf>
    <xf numFmtId="0" fontId="5" fillId="0" borderId="0" xfId="19" applyFont="1" applyAlignment="1">
      <alignment horizontal="center" vertical="top"/>
    </xf>
    <xf numFmtId="193" fontId="5" fillId="0" borderId="0" xfId="15" applyNumberFormat="1" applyFont="1" applyFill="1" applyBorder="1" applyAlignment="1" applyProtection="1">
      <alignment horizontal="left" vertical="top"/>
    </xf>
    <xf numFmtId="0" fontId="9" fillId="0" borderId="0" xfId="19" applyFont="1" applyAlignment="1">
      <alignment vertical="top"/>
    </xf>
    <xf numFmtId="193" fontId="5" fillId="0" borderId="0" xfId="15" applyNumberFormat="1" applyFont="1" applyFill="1" applyBorder="1" applyAlignment="1" applyProtection="1">
      <alignment horizontal="left" vertical="center"/>
    </xf>
    <xf numFmtId="0" fontId="19" fillId="0" borderId="0" xfId="19" applyFont="1"/>
    <xf numFmtId="193" fontId="9" fillId="0" borderId="0" xfId="15" applyNumberFormat="1" applyFont="1" applyFill="1" applyBorder="1" applyAlignment="1" applyProtection="1">
      <alignment horizontal="left"/>
    </xf>
    <xf numFmtId="0" fontId="9" fillId="0" borderId="0" xfId="19" applyFont="1"/>
    <xf numFmtId="0" fontId="9" fillId="0" borderId="0" xfId="19" applyFont="1" applyAlignment="1">
      <alignment horizontal="left"/>
    </xf>
    <xf numFmtId="188" fontId="9" fillId="0" borderId="0" xfId="19" applyNumberFormat="1" applyFont="1" applyAlignment="1">
      <alignment horizontal="left"/>
    </xf>
    <xf numFmtId="193" fontId="2" fillId="0" borderId="0" xfId="47" applyNumberFormat="1" applyFont="1" applyBorder="1" applyAlignment="1">
      <alignment horizontal="right"/>
    </xf>
    <xf numFmtId="0" fontId="9" fillId="0" borderId="5" xfId="19" applyFont="1" applyBorder="1" applyAlignment="1">
      <alignment vertical="center"/>
    </xf>
    <xf numFmtId="193" fontId="2" fillId="0" borderId="1" xfId="19" applyNumberFormat="1" applyFont="1" applyBorder="1" applyAlignment="1">
      <alignment horizontal="right" vertical="center"/>
    </xf>
    <xf numFmtId="0" fontId="4" fillId="0" borderId="0" xfId="51" applyFont="1"/>
    <xf numFmtId="0" fontId="6" fillId="0" borderId="0" xfId="51" applyFont="1"/>
    <xf numFmtId="0" fontId="9" fillId="0" borderId="0" xfId="51" applyFont="1" applyAlignment="1">
      <alignment vertical="center"/>
    </xf>
    <xf numFmtId="0" fontId="5" fillId="0" borderId="3" xfId="51" applyFont="1" applyBorder="1" applyAlignment="1">
      <alignment horizontal="center" vertical="center"/>
    </xf>
    <xf numFmtId="0" fontId="5" fillId="0" borderId="3" xfId="51" applyFont="1" applyBorder="1" applyAlignment="1">
      <alignment horizontal="right" vertical="center"/>
    </xf>
    <xf numFmtId="0" fontId="5" fillId="0" borderId="0" xfId="51" applyFont="1" applyAlignment="1">
      <alignment vertical="center"/>
    </xf>
    <xf numFmtId="0" fontId="5" fillId="0" borderId="0" xfId="51" applyFont="1" applyAlignment="1">
      <alignment horizontal="center" vertical="center"/>
    </xf>
    <xf numFmtId="190" fontId="5" fillId="0" borderId="0" xfId="53" applyNumberFormat="1" applyFont="1" applyFill="1" applyBorder="1" applyAlignment="1" applyProtection="1">
      <alignment horizontal="right" vertical="center"/>
    </xf>
    <xf numFmtId="189" fontId="9" fillId="0" borderId="0" xfId="51" applyNumberFormat="1" applyFont="1" applyAlignment="1">
      <alignment vertical="center"/>
    </xf>
    <xf numFmtId="0" fontId="19" fillId="0" borderId="0" xfId="51" applyFont="1"/>
    <xf numFmtId="1" fontId="9" fillId="0" borderId="0" xfId="51" applyNumberFormat="1" applyFont="1" applyAlignment="1">
      <alignment vertical="center"/>
    </xf>
    <xf numFmtId="0" fontId="9" fillId="0" borderId="0" xfId="51" applyFont="1"/>
    <xf numFmtId="0" fontId="9" fillId="0" borderId="0" xfId="51" applyFont="1" applyAlignment="1">
      <alignment vertical="top"/>
    </xf>
    <xf numFmtId="0" fontId="5" fillId="0" borderId="0" xfId="51" applyFont="1" applyAlignment="1">
      <alignment horizontal="center" vertical="top"/>
    </xf>
    <xf numFmtId="193" fontId="5" fillId="0" borderId="0" xfId="53" applyNumberFormat="1" applyFont="1" applyFill="1" applyBorder="1" applyAlignment="1" applyProtection="1">
      <alignment horizontal="left" vertical="top"/>
    </xf>
    <xf numFmtId="194" fontId="5" fillId="0" borderId="0" xfId="53" applyNumberFormat="1" applyFont="1" applyFill="1" applyBorder="1" applyAlignment="1" applyProtection="1">
      <alignment horizontal="left" vertical="center"/>
    </xf>
    <xf numFmtId="193" fontId="5" fillId="0" borderId="0" xfId="53" applyNumberFormat="1" applyFont="1" applyFill="1" applyBorder="1" applyAlignment="1" applyProtection="1">
      <alignment horizontal="left" vertical="center"/>
    </xf>
    <xf numFmtId="2" fontId="9" fillId="0" borderId="0" xfId="51" applyNumberFormat="1" applyFont="1" applyAlignment="1">
      <alignment vertical="top"/>
    </xf>
    <xf numFmtId="187" fontId="9" fillId="0" borderId="0" xfId="47" applyNumberFormat="1" applyFont="1" applyAlignment="1">
      <alignment vertical="top"/>
    </xf>
    <xf numFmtId="193" fontId="9" fillId="0" borderId="0" xfId="53" applyNumberFormat="1" applyFont="1" applyFill="1" applyBorder="1" applyAlignment="1" applyProtection="1">
      <alignment horizontal="left"/>
    </xf>
    <xf numFmtId="187" fontId="9" fillId="0" borderId="0" xfId="47" applyNumberFormat="1" applyFont="1" applyAlignment="1"/>
    <xf numFmtId="187" fontId="9" fillId="0" borderId="0" xfId="47" applyNumberFormat="1" applyFont="1" applyAlignment="1">
      <alignment horizontal="right" vertical="center"/>
    </xf>
    <xf numFmtId="0" fontId="9" fillId="0" borderId="5" xfId="51" applyFont="1" applyBorder="1" applyAlignment="1">
      <alignment vertical="center"/>
    </xf>
    <xf numFmtId="193" fontId="2" fillId="0" borderId="1" xfId="51" applyNumberFormat="1" applyFont="1" applyBorder="1" applyAlignment="1">
      <alignment horizontal="right" vertical="center"/>
    </xf>
    <xf numFmtId="0" fontId="2" fillId="0" borderId="0" xfId="40" quotePrefix="1" applyFont="1" applyAlignment="1">
      <alignment vertical="center"/>
    </xf>
    <xf numFmtId="0" fontId="9" fillId="0" borderId="0" xfId="42" applyFont="1"/>
    <xf numFmtId="0" fontId="9" fillId="0" borderId="5" xfId="18" applyFont="1" applyBorder="1"/>
    <xf numFmtId="193" fontId="9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>
      <alignment horizontal="left"/>
    </xf>
    <xf numFmtId="196" fontId="9" fillId="0" borderId="0" xfId="42" applyNumberFormat="1" applyFont="1" applyAlignment="1">
      <alignment horizontal="right"/>
    </xf>
    <xf numFmtId="188" fontId="9" fillId="0" borderId="0" xfId="18" applyNumberFormat="1" applyFont="1" applyAlignment="1">
      <alignment horizontal="left"/>
    </xf>
    <xf numFmtId="193" fontId="9" fillId="0" borderId="0" xfId="42" applyNumberFormat="1" applyFont="1" applyAlignment="1">
      <alignment horizontal="right"/>
    </xf>
    <xf numFmtId="189" fontId="2" fillId="0" borderId="0" xfId="42" applyNumberFormat="1" applyFont="1"/>
    <xf numFmtId="192" fontId="2" fillId="0" borderId="0" xfId="42" applyNumberFormat="1" applyFont="1"/>
    <xf numFmtId="0" fontId="2" fillId="0" borderId="0" xfId="42" applyFont="1"/>
    <xf numFmtId="0" fontId="19" fillId="0" borderId="0" xfId="18" applyFont="1"/>
    <xf numFmtId="0" fontId="2" fillId="0" borderId="0" xfId="42" applyFont="1" applyAlignment="1">
      <alignment horizontal="right"/>
    </xf>
    <xf numFmtId="193" fontId="5" fillId="0" borderId="0" xfId="10" applyNumberFormat="1" applyFont="1" applyFill="1" applyBorder="1" applyAlignment="1" applyProtection="1">
      <alignment horizontal="right"/>
    </xf>
    <xf numFmtId="190" fontId="9" fillId="0" borderId="0" xfId="18" applyNumberFormat="1" applyFont="1"/>
    <xf numFmtId="193" fontId="28" fillId="0" borderId="0" xfId="18" applyNumberFormat="1" applyFont="1"/>
    <xf numFmtId="41" fontId="9" fillId="0" borderId="0" xfId="42" applyNumberFormat="1" applyFont="1" applyAlignment="1">
      <alignment horizontal="right"/>
    </xf>
    <xf numFmtId="190" fontId="9" fillId="0" borderId="0" xfId="10" applyNumberFormat="1" applyFont="1" applyFill="1" applyBorder="1" applyAlignment="1" applyProtection="1">
      <alignment horizontal="right"/>
    </xf>
    <xf numFmtId="1" fontId="2" fillId="0" borderId="0" xfId="10" applyNumberFormat="1" applyFont="1" applyAlignment="1"/>
    <xf numFmtId="1" fontId="9" fillId="0" borderId="0" xfId="42" applyNumberFormat="1" applyFont="1"/>
    <xf numFmtId="190" fontId="2" fillId="0" borderId="0" xfId="42" applyNumberFormat="1" applyFont="1"/>
    <xf numFmtId="187" fontId="0" fillId="0" borderId="0" xfId="10" applyFont="1" applyAlignment="1"/>
    <xf numFmtId="3" fontId="2" fillId="0" borderId="0" xfId="42" applyNumberFormat="1" applyFont="1" applyAlignment="1">
      <alignment horizontal="right"/>
    </xf>
    <xf numFmtId="190" fontId="9" fillId="0" borderId="0" xfId="42" applyNumberFormat="1" applyFont="1"/>
    <xf numFmtId="0" fontId="4" fillId="0" borderId="0" xfId="42" applyFont="1"/>
    <xf numFmtId="0" fontId="11" fillId="0" borderId="0" xfId="42" applyFont="1"/>
    <xf numFmtId="190" fontId="5" fillId="0" borderId="0" xfId="10" applyNumberFormat="1" applyFont="1" applyFill="1" applyBorder="1" applyAlignment="1" applyProtection="1">
      <alignment horizontal="right"/>
    </xf>
    <xf numFmtId="3" fontId="3" fillId="0" borderId="0" xfId="8" applyNumberFormat="1" applyFont="1" applyAlignment="1">
      <alignment horizontal="right"/>
    </xf>
    <xf numFmtId="192" fontId="9" fillId="0" borderId="0" xfId="42" applyNumberFormat="1" applyFont="1"/>
    <xf numFmtId="0" fontId="3" fillId="0" borderId="0" xfId="8" applyFont="1"/>
    <xf numFmtId="190" fontId="2" fillId="0" borderId="0" xfId="10" applyNumberFormat="1" applyFont="1" applyAlignment="1"/>
    <xf numFmtId="3" fontId="9" fillId="0" borderId="0" xfId="42" applyNumberFormat="1" applyFont="1"/>
    <xf numFmtId="0" fontId="5" fillId="0" borderId="0" xfId="42" applyFont="1"/>
    <xf numFmtId="0" fontId="5" fillId="0" borderId="3" xfId="18" applyFont="1" applyBorder="1" applyAlignment="1">
      <alignment horizontal="right"/>
    </xf>
    <xf numFmtId="0" fontId="5" fillId="0" borderId="3" xfId="18" applyFont="1" applyBorder="1" applyAlignment="1">
      <alignment horizontal="center"/>
    </xf>
    <xf numFmtId="193" fontId="9" fillId="0" borderId="0" xfId="18" applyNumberFormat="1" applyFont="1" applyAlignment="1">
      <alignment horizontal="right"/>
    </xf>
    <xf numFmtId="193" fontId="9" fillId="0" borderId="0" xfId="14" applyNumberFormat="1" applyFont="1" applyFill="1" applyBorder="1" applyAlignment="1" applyProtection="1">
      <alignment horizontal="right" vertical="center"/>
    </xf>
    <xf numFmtId="193" fontId="9" fillId="0" borderId="0" xfId="14" applyNumberFormat="1" applyFont="1" applyFill="1" applyBorder="1" applyAlignment="1" applyProtection="1">
      <alignment vertical="center"/>
    </xf>
    <xf numFmtId="193" fontId="5" fillId="0" borderId="0" xfId="18" applyNumberFormat="1" applyFont="1" applyAlignment="1">
      <alignment horizontal="right" vertical="center"/>
    </xf>
    <xf numFmtId="2" fontId="5" fillId="0" borderId="0" xfId="18" applyNumberFormat="1" applyFont="1" applyAlignment="1">
      <alignment horizontal="center" vertical="center"/>
    </xf>
    <xf numFmtId="193" fontId="5" fillId="0" borderId="0" xfId="14" applyNumberFormat="1" applyFont="1" applyFill="1" applyBorder="1" applyAlignment="1" applyProtection="1">
      <alignment horizontal="right" vertical="center"/>
    </xf>
    <xf numFmtId="0" fontId="9" fillId="0" borderId="0" xfId="18" applyFont="1" applyAlignment="1">
      <alignment horizontal="right"/>
    </xf>
    <xf numFmtId="0" fontId="29" fillId="0" borderId="0" xfId="18" applyFont="1" applyAlignment="1">
      <alignment horizontal="right"/>
    </xf>
    <xf numFmtId="0" fontId="9" fillId="0" borderId="0" xfId="18" applyFont="1" applyAlignment="1"/>
    <xf numFmtId="0" fontId="5" fillId="0" borderId="4" xfId="19" applyFont="1" applyBorder="1" applyAlignment="1">
      <alignment horizontal="center" vertical="center"/>
    </xf>
    <xf numFmtId="0" fontId="5" fillId="0" borderId="0" xfId="19" applyFont="1" applyAlignment="1">
      <alignment horizontal="center" vertical="center"/>
    </xf>
    <xf numFmtId="0" fontId="5" fillId="0" borderId="4" xfId="18" applyFont="1" applyBorder="1" applyAlignment="1">
      <alignment horizontal="center" vertical="center"/>
    </xf>
    <xf numFmtId="0" fontId="5" fillId="0" borderId="0" xfId="18" applyFont="1" applyAlignment="1">
      <alignment horizontal="center" vertical="center"/>
    </xf>
    <xf numFmtId="0" fontId="5" fillId="0" borderId="0" xfId="18" applyFont="1" applyAlignment="1">
      <alignment horizontal="center"/>
    </xf>
    <xf numFmtId="0" fontId="25" fillId="0" borderId="0" xfId="18" applyFont="1" applyAlignment="1">
      <alignment horizontal="left" vertical="center"/>
    </xf>
    <xf numFmtId="0" fontId="5" fillId="0" borderId="4" xfId="18" applyFont="1" applyBorder="1" applyAlignment="1">
      <alignment horizontal="center"/>
    </xf>
    <xf numFmtId="0" fontId="5" fillId="0" borderId="4" xfId="51" applyFont="1" applyBorder="1" applyAlignment="1">
      <alignment horizontal="center" vertical="center"/>
    </xf>
    <xf numFmtId="0" fontId="5" fillId="0" borderId="0" xfId="51" applyFont="1" applyAlignment="1">
      <alignment horizontal="center" vertical="center"/>
    </xf>
  </cellXfs>
  <cellStyles count="66">
    <cellStyle name="Comma 2" xfId="7"/>
    <cellStyle name="Comma 2 2" xfId="61"/>
    <cellStyle name="Comma 2 3" xfId="60"/>
    <cellStyle name="Normal 2" xfId="8"/>
    <cellStyle name="Normal 2 2" xfId="22"/>
    <cellStyle name="เครื่องหมายจุลภาค 10" xfId="17"/>
    <cellStyle name="เครื่องหมายจุลภาค 10 2" xfId="63"/>
    <cellStyle name="เครื่องหมายจุลภาค 10 3" xfId="49"/>
    <cellStyle name="เครื่องหมายจุลภาค 11" xfId="37"/>
    <cellStyle name="เครื่องหมายจุลภาค 11 2" xfId="62"/>
    <cellStyle name="เครื่องหมายจุลภาค 13" xfId="46"/>
    <cellStyle name="เครื่องหมายจุลภาค 2" xfId="3"/>
    <cellStyle name="เครื่องหมายจุลภาค 2 2" xfId="9"/>
    <cellStyle name="เครื่องหมายจุลภาค 2 2 2" xfId="47"/>
    <cellStyle name="เครื่องหมายจุลภาค 2 2 3" xfId="55"/>
    <cellStyle name="เครื่องหมายจุลภาค 2 3" xfId="29"/>
    <cellStyle name="เครื่องหมายจุลภาค 2 4" xfId="24"/>
    <cellStyle name="เครื่องหมายจุลภาค 2 5" xfId="35"/>
    <cellStyle name="เครื่องหมายจุลภาค 2 6" xfId="50"/>
    <cellStyle name="เครื่องหมายจุลภาค 3" xfId="10"/>
    <cellStyle name="เครื่องหมายจุลภาค 3 2" xfId="28"/>
    <cellStyle name="เครื่องหมายจุลภาค 3 2 2" xfId="59"/>
    <cellStyle name="เครื่องหมายจุลภาค 3 2 3" xfId="58"/>
    <cellStyle name="เครื่องหมายจุลภาค 3 3" xfId="27"/>
    <cellStyle name="เครื่องหมายจุลภาค 4" xfId="11"/>
    <cellStyle name="เครื่องหมายจุลภาค 5" xfId="12"/>
    <cellStyle name="เครื่องหมายจุลภาค 6" xfId="13"/>
    <cellStyle name="เครื่องหมายจุลภาค 7" xfId="14"/>
    <cellStyle name="เครื่องหมายจุลภาค 8" xfId="15"/>
    <cellStyle name="เครื่องหมายจุลภาค 8 2" xfId="31"/>
    <cellStyle name="เครื่องหมายจุลภาค 8 2 2" xfId="53"/>
    <cellStyle name="เครื่องหมายจุลภาค 8 3" xfId="32"/>
    <cellStyle name="เครื่องหมายจุลภาค 9" xfId="4"/>
    <cellStyle name="เครื่องหมายจุลภาค 9 2" xfId="5"/>
    <cellStyle name="เครื่องหมายจุลภาค 9 2 10" xfId="41"/>
    <cellStyle name="เครื่องหมายจุลภาค 9 2 2" xfId="36"/>
    <cellStyle name="เครื่องหมายจุลภาค 9 2 3" xfId="34"/>
    <cellStyle name="เครื่องหมายจุลภาค 9 2 4" xfId="33"/>
    <cellStyle name="เครื่องหมายจุลภาค 9 2 5" xfId="64"/>
    <cellStyle name="เครื่องหมายจุลภาค 9 3" xfId="16"/>
    <cellStyle name="เครื่องหมายจุลภาค 9 3 2" xfId="57"/>
    <cellStyle name="เครื่องหมายจุลภาค 9 4" xfId="56"/>
    <cellStyle name="ปกติ" xfId="0" builtinId="0"/>
    <cellStyle name="ปกติ 15" xfId="44"/>
    <cellStyle name="ปกติ 16" xfId="45"/>
    <cellStyle name="ปกติ 17" xfId="42"/>
    <cellStyle name="ปกติ 18" xfId="39"/>
    <cellStyle name="ปกติ 2" xfId="1"/>
    <cellStyle name="ปกติ 2 2" xfId="18"/>
    <cellStyle name="ปกติ 2 2 2" xfId="40"/>
    <cellStyle name="ปกติ 2 3" xfId="23"/>
    <cellStyle name="ปกติ 2 7" xfId="38"/>
    <cellStyle name="ปกติ 3" xfId="19"/>
    <cellStyle name="ปกติ 3 2" xfId="30"/>
    <cellStyle name="ปกติ 3 3" xfId="25"/>
    <cellStyle name="ปกติ 3 3 2" xfId="51"/>
    <cellStyle name="ปกติ 3 5 2" xfId="43"/>
    <cellStyle name="ปกติ 3 6 2" xfId="48"/>
    <cellStyle name="ปกติ 4" xfId="20"/>
    <cellStyle name="ปกติ 4 2" xfId="26"/>
    <cellStyle name="ปกติ 4 3" xfId="54"/>
    <cellStyle name="ปกติ 4 4" xfId="65"/>
    <cellStyle name="ปกติ 5" xfId="6"/>
    <cellStyle name="ปกติ 5 2" xfId="52"/>
    <cellStyle name="ปกติ 6" xfId="21"/>
    <cellStyle name="ปกติ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563602742832427"/>
          <c:y val="0.17013932897867662"/>
          <c:w val="0.72595344310730914"/>
          <c:h val="0.453540457045753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'ตารางที่7ไตรมาส 3 พ.ศ. 2565'!$F$9</c:f>
              <c:strCache>
                <c:ptCount val="1"/>
                <c:pt idx="0">
                  <c:v>  จำนวนผู้มีงานทำ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E86E0A"/>
              </a:solidFill>
              <a:prstDash val="solid"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Lbls>
            <c:dLbl>
              <c:idx val="0"/>
              <c:layout>
                <c:manualLayout>
                  <c:x val="1.132174607595504E-2"/>
                  <c:y val="3.1370535204838526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598308858949143E-3"/>
                  <c:y val="-1.316301113387797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5743711234885376E-2"/>
                  <c:y val="-1.578109475348036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934870635942558E-3"/>
                  <c:y val="1.1359679773981512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964465103770568E-3"/>
                  <c:y val="2.3231117849399258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4333460405314934E-3"/>
                  <c:y val="-3.390145152394804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_ ;\-#,##0\ " sourceLinked="0"/>
            <c:spPr>
              <a:noFill/>
              <a:ln w="16703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'ตารางที่7ไตรมาส 3 พ.ศ. 2565'!$G$8:$L$8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2565'!$G$9:$L$9</c:f>
              <c:numCache>
                <c:formatCode>#,##0</c:formatCode>
                <c:ptCount val="6"/>
                <c:pt idx="0" formatCode="_-* #,##0_-;\-* #,##0_-;_-* &quot;-&quot;??_-;_-@_-">
                  <c:v>240864</c:v>
                </c:pt>
                <c:pt idx="1">
                  <c:v>293190</c:v>
                </c:pt>
                <c:pt idx="2">
                  <c:v>261562</c:v>
                </c:pt>
                <c:pt idx="3">
                  <c:v>243120</c:v>
                </c:pt>
                <c:pt idx="4" formatCode="_-* #,##0_-;\-* #,##0_-;_-* &quot;-&quot;??_-;_-@_-">
                  <c:v>231101</c:v>
                </c:pt>
                <c:pt idx="5" formatCode="_-* #,##0_-;\-* #,##0_-;_-* \-??_-;_-@_-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220192"/>
        <c:axId val="491221760"/>
      </c:barChart>
      <c:lineChart>
        <c:grouping val="standard"/>
        <c:varyColors val="0"/>
        <c:ser>
          <c:idx val="1"/>
          <c:order val="1"/>
          <c:tx>
            <c:strRef>
              <c:f>'ตารางที่7ไตรมาส 3 พ.ศ. 2565'!$F$10</c:f>
              <c:strCache>
                <c:ptCount val="1"/>
                <c:pt idx="0">
                  <c:v>  ร้อยละผู้มีงานทำ</c:v>
                </c:pt>
              </c:strCache>
            </c:strRef>
          </c:tx>
          <c:spPr>
            <a:ln w="38100" cap="flat" cmpd="sng" algn="ctr">
              <a:solidFill>
                <a:srgbClr val="F16F03"/>
              </a:solidFill>
              <a:prstDash val="solid"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5.3671299008544428E-2"/>
                  <c:y val="-8.2815734989648785E-3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374556121661304E-2"/>
                  <c:y val="-1.2406402948755443E-2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solidFill>
                <a:sysClr val="window" lastClr="FFFFFF">
                  <a:alpha val="51000"/>
                </a:sysClr>
              </a:solidFill>
              <a:ln w="6367"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'ตารางที่7ไตรมาส 3 พ.ศ. 2565'!$G$8:$L$8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2565'!$G$10:$L$10</c:f>
              <c:numCache>
                <c:formatCode>_-* #,##0.0_-;\-* #,##0.0_-;_-* "-"??_-;_-@_-</c:formatCode>
                <c:ptCount val="6"/>
                <c:pt idx="0">
                  <c:v>18.96810378024896</c:v>
                </c:pt>
                <c:pt idx="1">
                  <c:v>23.088790136056833</c:v>
                </c:pt>
                <c:pt idx="2">
                  <c:v>20.598076761033109</c:v>
                </c:pt>
                <c:pt idx="3">
                  <c:v>19.14576437763272</c:v>
                </c:pt>
                <c:pt idx="4">
                  <c:v>18.199264945028379</c:v>
                </c:pt>
                <c:pt idx="5" formatCode="_-* #,##0_-;\-* #,##0_-;_-* \-??_-;_-@_-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221368"/>
        <c:axId val="491222152"/>
      </c:lineChart>
      <c:catAx>
        <c:axId val="49122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1760"/>
        <c:crosses val="autoZero"/>
        <c:auto val="1"/>
        <c:lblAlgn val="ctr"/>
        <c:lblOffset val="100"/>
        <c:noMultiLvlLbl val="0"/>
      </c:catAx>
      <c:valAx>
        <c:axId val="491221760"/>
        <c:scaling>
          <c:orientation val="minMax"/>
          <c:max val="320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0192"/>
        <c:crosses val="autoZero"/>
        <c:crossBetween val="between"/>
        <c:majorUnit val="100000"/>
        <c:minorUnit val="15000"/>
      </c:valAx>
      <c:catAx>
        <c:axId val="491221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1222152"/>
        <c:crosses val="autoZero"/>
        <c:auto val="0"/>
        <c:lblAlgn val="ctr"/>
        <c:lblOffset val="100"/>
        <c:noMultiLvlLbl val="0"/>
      </c:catAx>
      <c:valAx>
        <c:axId val="491222152"/>
        <c:scaling>
          <c:orientation val="minMax"/>
          <c:max val="6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1368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25400">
      <a:solidFill>
        <a:schemeClr val="tx2">
          <a:lumMod val="60000"/>
          <a:lumOff val="40000"/>
        </a:schemeClr>
      </a:solidFill>
    </a:ln>
  </c:spPr>
  <c:txPr>
    <a:bodyPr/>
    <a:lstStyle/>
    <a:p>
      <a:pPr>
        <a:defRPr sz="655" b="1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7843157"/>
          <a:ext cx="213399" cy="4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295400" y="1388745"/>
          <a:ext cx="244143" cy="497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5</xdr:col>
      <xdr:colOff>594994</xdr:colOff>
      <xdr:row>0</xdr:row>
      <xdr:rowOff>459105</xdr:rowOff>
    </xdr:from>
    <xdr:to>
      <xdr:col>11</xdr:col>
      <xdr:colOff>523874</xdr:colOff>
      <xdr:row>4</xdr:row>
      <xdr:rowOff>130175</xdr:rowOff>
    </xdr:to>
    <xdr:sp macro="" textlink="">
      <xdr:nvSpPr>
        <xdr:cNvPr id="4" name="Text Box 216"/>
        <xdr:cNvSpPr txBox="1">
          <a:spLocks noChangeArrowheads="1"/>
        </xdr:cNvSpPr>
      </xdr:nvSpPr>
      <xdr:spPr bwMode="auto">
        <a:xfrm>
          <a:off x="6548119" y="459105"/>
          <a:ext cx="6062980" cy="756920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แผนภูมิ 3 เปรียบเทียบจำนวนผู้ว่างงานรายไตรมาส พ.ศ. 25</a:t>
          </a:r>
          <a:r>
            <a:rPr lang="en-US" sz="1400" b="1" spc="-50">
              <a:effectLst/>
              <a:latin typeface="Myanmar Text" panose="020B0502040204020203" pitchFamily="34" charset="0"/>
              <a:ea typeface="Cordia New" panose="020B0304020202020204" pitchFamily="34" charset="-34"/>
              <a:cs typeface="+mn-cs"/>
            </a:rPr>
            <a:t>62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- 256</a:t>
          </a:r>
          <a:r>
            <a:rPr lang="en-US" sz="1600" b="1" i="0">
              <a:effectLst/>
              <a:latin typeface="+mn-lt"/>
              <a:ea typeface="+mn-ea"/>
              <a:cs typeface="+mn-cs"/>
            </a:rPr>
            <a:t>5</a:t>
          </a:r>
          <a:r>
            <a:rPr lang="th-TH" sz="1600" b="1" i="0">
              <a:effectLst/>
              <a:latin typeface="+mn-lt"/>
              <a:ea typeface="+mn-ea"/>
              <a:cs typeface="+mn-cs"/>
            </a:rPr>
            <a:t> </a:t>
          </a:r>
          <a:endParaRPr lang="en-US" sz="1600" b="1" spc="-50">
            <a:effectLst/>
            <a:latin typeface="JasmineUPC" panose="02020603050405020304" pitchFamily="18" charset="-34"/>
            <a:ea typeface="Cordia New" panose="020B0304020202020204" pitchFamily="34" charset="-34"/>
            <a:cs typeface="+mn-cs"/>
          </a:endParaRPr>
        </a:p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en-US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                    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จังหวัดนครราชสีมา</a:t>
          </a:r>
        </a:p>
        <a:p>
          <a:pPr algn="l" rtl="0">
            <a:defRPr sz="1000"/>
          </a:pPr>
          <a:endParaRPr lang="th-TH" sz="1200" b="1" i="0" strike="noStrike">
            <a:solidFill>
              <a:srgbClr val="000000"/>
            </a:solidFill>
            <a:latin typeface="TH SarabunPSK"/>
            <a:cs typeface="+mn-cs"/>
          </a:endParaRPr>
        </a:p>
      </xdr:txBody>
    </xdr:sp>
    <xdr:clientData/>
  </xdr:twoCellAnchor>
  <xdr:twoCellAnchor>
    <xdr:from>
      <xdr:col>5</xdr:col>
      <xdr:colOff>492125</xdr:colOff>
      <xdr:row>15</xdr:row>
      <xdr:rowOff>47625</xdr:rowOff>
    </xdr:from>
    <xdr:to>
      <xdr:col>11</xdr:col>
      <xdr:colOff>1206499</xdr:colOff>
      <xdr:row>17</xdr:row>
      <xdr:rowOff>119380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445250" y="4152900"/>
          <a:ext cx="6848474" cy="50990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100" b="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th-TH" sz="11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แผนภูมิ</a:t>
          </a:r>
          <a:r>
            <a:rPr lang="th-TH" sz="1400" b="1">
              <a:solidFill>
                <a:srgbClr val="000000"/>
              </a:solidFill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en-US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4</a:t>
          </a:r>
          <a:r>
            <a:rPr lang="th-TH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 </a:t>
          </a:r>
          <a:r>
            <a:rPr lang="th-TH" sz="14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อัตราการ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ว่างงาน  จำแนกตามเพศ ไตมาสที่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4</a:t>
          </a:r>
        </a:p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                    และ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5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จังหวัดนครราชสีมา</a:t>
          </a:r>
          <a:endParaRPr lang="en-US" sz="1400" b="1" i="0" strike="noStrike">
            <a:solidFill>
              <a:srgbClr val="000000"/>
            </a:solidFill>
            <a:latin typeface="TH SarabunPSK (Thai)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656647</xdr:colOff>
      <xdr:row>27</xdr:row>
      <xdr:rowOff>192520</xdr:rowOff>
    </xdr:from>
    <xdr:to>
      <xdr:col>11</xdr:col>
      <xdr:colOff>1756352</xdr:colOff>
      <xdr:row>30</xdr:row>
      <xdr:rowOff>249670</xdr:rowOff>
    </xdr:to>
    <xdr:sp macro="" textlink="">
      <xdr:nvSpPr>
        <xdr:cNvPr id="7" name="Text Box 1">
          <a:extLst>
            <a:ext uri="{FF2B5EF4-FFF2-40B4-BE49-F238E27FC236}">
              <a16:creationId xmlns="" xmlns:a16="http://schemas.microsoft.com/office/drawing/2014/main" id="{58677446-6E24-4D0D-B656-9DD870B41AED}"/>
            </a:ext>
          </a:extLst>
        </xdr:cNvPr>
        <xdr:cNvSpPr txBox="1">
          <a:spLocks noChangeArrowheads="1"/>
        </xdr:cNvSpPr>
      </xdr:nvSpPr>
      <xdr:spPr bwMode="auto">
        <a:xfrm>
          <a:off x="6609772" y="7307695"/>
          <a:ext cx="7233805" cy="828675"/>
        </a:xfrm>
        <a:prstGeom prst="rect">
          <a:avLst/>
        </a:prstGeom>
        <a:noFill/>
        <a:ln>
          <a:noFill/>
        </a:ln>
      </xdr:spPr>
      <xdr:txBody>
        <a:bodyPr vertOverflow="clip" wrap="square" lIns="0" tIns="45720" rIns="0" bIns="45720" anchor="t" upright="1"/>
        <a:lstStyle/>
        <a:p>
          <a:r>
            <a:rPr lang="th-TH" sz="1400" b="1">
              <a:effectLst/>
              <a:latin typeface="+mn-lt"/>
              <a:ea typeface="+mn-ea"/>
              <a:cs typeface="+mn-cs"/>
            </a:rPr>
            <a:t>แผนภูมิ </a:t>
          </a:r>
          <a:r>
            <a:rPr lang="en-US" sz="1400" b="1">
              <a:effectLst/>
              <a:latin typeface="+mn-lt"/>
              <a:ea typeface="+mn-ea"/>
              <a:cs typeface="+mn-cs"/>
            </a:rPr>
            <a:t>5</a:t>
          </a:r>
          <a:r>
            <a:rPr lang="th-TH" sz="1400" b="1">
              <a:effectLst/>
              <a:latin typeface="+mn-lt"/>
              <a:ea typeface="+mn-ea"/>
              <a:cs typeface="+mn-cs"/>
            </a:rPr>
            <a:t> อัตราการว่างงาน รายไตรมาส พ.ศ. 256</a:t>
          </a:r>
          <a:r>
            <a:rPr lang="en-US" sz="1800" b="1">
              <a:effectLst/>
              <a:latin typeface="+mn-lt"/>
              <a:ea typeface="+mn-ea"/>
              <a:cs typeface="+mn-cs"/>
            </a:rPr>
            <a:t>2</a:t>
          </a:r>
          <a:r>
            <a:rPr lang="th-TH" sz="1400" b="1">
              <a:effectLst/>
              <a:latin typeface="+mn-lt"/>
              <a:ea typeface="+mn-ea"/>
              <a:cs typeface="+mn-cs"/>
            </a:rPr>
            <a:t> – 256</a:t>
          </a:r>
          <a:r>
            <a:rPr lang="en-US" sz="1800" b="1">
              <a:effectLst/>
              <a:latin typeface="+mn-lt"/>
              <a:ea typeface="+mn-ea"/>
              <a:cs typeface="+mn-cs"/>
            </a:rPr>
            <a:t>5</a:t>
          </a:r>
          <a:endParaRPr lang="en-US" sz="14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3300"/>
            </a:lnSpc>
            <a:defRPr sz="1000"/>
          </a:pPr>
          <a:endParaRPr lang="en-US" sz="3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606135</xdr:colOff>
      <xdr:row>4</xdr:row>
      <xdr:rowOff>199157</xdr:rowOff>
    </xdr:from>
    <xdr:to>
      <xdr:col>10</xdr:col>
      <xdr:colOff>606135</xdr:colOff>
      <xdr:row>14</xdr:row>
      <xdr:rowOff>103909</xdr:rowOff>
    </xdr:to>
    <xdr:pic>
      <xdr:nvPicPr>
        <xdr:cNvPr id="11" name="รูปภาพ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3590" y="1281543"/>
          <a:ext cx="5152159" cy="2675661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29</xdr:row>
      <xdr:rowOff>112569</xdr:rowOff>
    </xdr:from>
    <xdr:to>
      <xdr:col>10</xdr:col>
      <xdr:colOff>105242</xdr:colOff>
      <xdr:row>35</xdr:row>
      <xdr:rowOff>16652</xdr:rowOff>
    </xdr:to>
    <xdr:pic>
      <xdr:nvPicPr>
        <xdr:cNvPr id="12" name="รูปภาพ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28955" y="7793183"/>
          <a:ext cx="4685901" cy="1679196"/>
        </a:xfrm>
        <a:prstGeom prst="rect">
          <a:avLst/>
        </a:prstGeom>
      </xdr:spPr>
    </xdr:pic>
    <xdr:clientData/>
  </xdr:twoCellAnchor>
  <xdr:twoCellAnchor editAs="oneCell">
    <xdr:from>
      <xdr:col>5</xdr:col>
      <xdr:colOff>684066</xdr:colOff>
      <xdr:row>19</xdr:row>
      <xdr:rowOff>0</xdr:rowOff>
    </xdr:from>
    <xdr:to>
      <xdr:col>10</xdr:col>
      <xdr:colOff>233794</xdr:colOff>
      <xdr:row>27</xdr:row>
      <xdr:rowOff>233796</xdr:rowOff>
    </xdr:to>
    <xdr:pic>
      <xdr:nvPicPr>
        <xdr:cNvPr id="14" name="รูปภาพ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41521" y="5082886"/>
          <a:ext cx="4701887" cy="231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10</xdr:col>
      <xdr:colOff>136072</xdr:colOff>
      <xdr:row>14</xdr:row>
      <xdr:rowOff>195035</xdr:rowOff>
    </xdr:from>
    <xdr:to>
      <xdr:col>17</xdr:col>
      <xdr:colOff>479347</xdr:colOff>
      <xdr:row>18</xdr:row>
      <xdr:rowOff>14424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096751" y="3692071"/>
          <a:ext cx="5663667" cy="635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และ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10</xdr:col>
      <xdr:colOff>190500</xdr:colOff>
      <xdr:row>18</xdr:row>
      <xdr:rowOff>95250</xdr:rowOff>
    </xdr:from>
    <xdr:to>
      <xdr:col>14</xdr:col>
      <xdr:colOff>618233</xdr:colOff>
      <xdr:row>27</xdr:row>
      <xdr:rowOff>143148</xdr:rowOff>
    </xdr:to>
    <xdr:pic>
      <xdr:nvPicPr>
        <xdr:cNvPr id="7" name="รูปภาพ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179" y="4408714"/>
          <a:ext cx="3353268" cy="19528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28575</xdr:colOff>
      <xdr:row>4</xdr:row>
      <xdr:rowOff>234950</xdr:rowOff>
    </xdr:from>
    <xdr:to>
      <xdr:col>10</xdr:col>
      <xdr:colOff>187325</xdr:colOff>
      <xdr:row>8</xdr:row>
      <xdr:rowOff>60393</xdr:rowOff>
    </xdr:to>
    <xdr:sp macro="" textlink="">
      <xdr:nvSpPr>
        <xdr:cNvPr id="3" name="Text Box 422"/>
        <xdr:cNvSpPr txBox="1">
          <a:spLocks noChangeArrowheads="1"/>
        </xdr:cNvSpPr>
      </xdr:nvSpPr>
      <xdr:spPr bwMode="auto">
        <a:xfrm>
          <a:off x="8067675" y="1539875"/>
          <a:ext cx="4244975" cy="835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และ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4</xdr:col>
      <xdr:colOff>600075</xdr:colOff>
      <xdr:row>10</xdr:row>
      <xdr:rowOff>133350</xdr:rowOff>
    </xdr:from>
    <xdr:to>
      <xdr:col>5</xdr:col>
      <xdr:colOff>617014</xdr:colOff>
      <xdr:row>10</xdr:row>
      <xdr:rowOff>282231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67475" y="2752725"/>
          <a:ext cx="617014" cy="148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9</xdr:col>
      <xdr:colOff>1171575</xdr:colOff>
      <xdr:row>15</xdr:row>
      <xdr:rowOff>123825</xdr:rowOff>
    </xdr:to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9100" y="2314575"/>
          <a:ext cx="3895725" cy="207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1259416</xdr:colOff>
      <xdr:row>6</xdr:row>
      <xdr:rowOff>148167</xdr:rowOff>
    </xdr:from>
    <xdr:to>
      <xdr:col>5</xdr:col>
      <xdr:colOff>1503499</xdr:colOff>
      <xdr:row>9</xdr:row>
      <xdr:rowOff>210413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7323666" y="1492250"/>
          <a:ext cx="1757500" cy="824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6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6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4</xdr:col>
      <xdr:colOff>1301751</xdr:colOff>
      <xdr:row>17</xdr:row>
      <xdr:rowOff>208039</xdr:rowOff>
    </xdr:from>
    <xdr:to>
      <xdr:col>9</xdr:col>
      <xdr:colOff>601589</xdr:colOff>
      <xdr:row>30</xdr:row>
      <xdr:rowOff>63803</xdr:rowOff>
    </xdr:to>
    <xdr:graphicFrame macro="">
      <xdr:nvGraphicFramePr>
        <xdr:cNvPr id="8" name="Object 29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1301750</xdr:colOff>
      <xdr:row>14</xdr:row>
      <xdr:rowOff>84667</xdr:rowOff>
    </xdr:from>
    <xdr:to>
      <xdr:col>9</xdr:col>
      <xdr:colOff>730250</xdr:colOff>
      <xdr:row>17</xdr:row>
      <xdr:rowOff>149680</xdr:rowOff>
    </xdr:to>
    <xdr:sp macro="" textlink="">
      <xdr:nvSpPr>
        <xdr:cNvPr id="9" name="Text Box 262"/>
        <xdr:cNvSpPr txBox="1">
          <a:spLocks noChangeArrowheads="1"/>
        </xdr:cNvSpPr>
      </xdr:nvSpPr>
      <xdr:spPr bwMode="auto">
        <a:xfrm>
          <a:off x="7366000" y="3460750"/>
          <a:ext cx="5270500" cy="827013"/>
        </a:xfrm>
        <a:prstGeom prst="rect">
          <a:avLst/>
        </a:prstGeom>
        <a:noFill/>
        <a:ln>
          <a:noFill/>
        </a:ln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7</a:t>
          </a:r>
          <a:r>
            <a:rPr lang="th-TH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จำนวนและร้อยละของผู้มีงานทำ จำแนกตาม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ระดับการศึกษาที่สำเร็จไตรมาส  3/25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65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จังหวัดนครราชสีมา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22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AngsanaUPC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 </a:t>
          </a:r>
          <a:endParaRPr lang="en-US" sz="1800">
            <a:effectLst/>
            <a:latin typeface="AngsanaUPC" panose="02020603050405020304" pitchFamily="18" charset="-34"/>
            <a:ea typeface="Times New Roman" panose="02020603050405020304" pitchFamily="18" charset="0"/>
            <a:cs typeface="AngsanaUPC" panose="02020603050405020304" pitchFamily="18" charset="-34"/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0.03674</cdr:y>
    </cdr:from>
    <cdr:to>
      <cdr:x>0.27169</cdr:x>
      <cdr:y>0.1882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0" y="116417"/>
          <a:ext cx="1396999" cy="4798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ผู้มีงานทำ (คน)</a:t>
          </a:r>
        </a:p>
      </cdr:txBody>
    </cdr:sp>
  </cdr:relSizeAnchor>
  <cdr:relSizeAnchor xmlns:cdr="http://schemas.openxmlformats.org/drawingml/2006/chartDrawing">
    <cdr:from>
      <cdr:x>0.63825</cdr:x>
      <cdr:y>0</cdr:y>
    </cdr:from>
    <cdr:to>
      <cdr:x>0.63825</cdr:x>
      <cdr:y>0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1692730" y="0"/>
          <a:ext cx="869032" cy="358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  <cdr:relSizeAnchor xmlns:cdr="http://schemas.openxmlformats.org/drawingml/2006/chartDrawing">
    <cdr:from>
      <cdr:x>0.79783</cdr:x>
      <cdr:y>0.02605</cdr:y>
    </cdr:from>
    <cdr:to>
      <cdr:x>0.96836</cdr:x>
      <cdr:y>0.13483</cdr:y>
    </cdr:to>
    <cdr:sp macro="" textlink="">
      <cdr:nvSpPr>
        <cdr:cNvPr id="5" name="Text Box 1"/>
        <cdr:cNvSpPr txBox="1"/>
      </cdr:nvSpPr>
      <cdr:spPr>
        <a:xfrm xmlns:a="http://schemas.openxmlformats.org/drawingml/2006/main">
          <a:off x="4003164" y="82550"/>
          <a:ext cx="855645" cy="344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</c:userShape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showGridLines="0" zoomScale="110" zoomScaleNormal="110" workbookViewId="0"/>
  </sheetViews>
  <sheetFormatPr defaultRowHeight="24" customHeight="1" x14ac:dyDescent="0.55000000000000004"/>
  <cols>
    <col min="1" max="1" width="26.42578125" style="85" customWidth="1"/>
    <col min="2" max="4" width="15.7109375" style="85" customWidth="1"/>
    <col min="5" max="5" width="20.42578125" style="85" customWidth="1"/>
    <col min="6" max="7" width="16.85546875" style="85" customWidth="1"/>
    <col min="8" max="8" width="14.140625" style="85" bestFit="1" customWidth="1"/>
    <col min="9" max="11" width="14.7109375" style="85" customWidth="1"/>
    <col min="12" max="12" width="30.5703125" style="85" customWidth="1"/>
    <col min="13" max="13" width="11.28515625" style="85" customWidth="1"/>
    <col min="14" max="14" width="13.140625" style="85" customWidth="1"/>
    <col min="15" max="18" width="9.140625" style="85"/>
    <col min="19" max="19" width="10" style="3" customWidth="1"/>
    <col min="20" max="22" width="17.140625" style="3" customWidth="1"/>
    <col min="23" max="16384" width="9.140625" style="85"/>
  </cols>
  <sheetData>
    <row r="1" spans="1:25" ht="37.5" customHeight="1" x14ac:dyDescent="0.55000000000000004">
      <c r="A1" s="2" t="s">
        <v>71</v>
      </c>
      <c r="B1" s="3"/>
      <c r="C1" s="3"/>
      <c r="D1" s="3"/>
      <c r="E1" s="3"/>
      <c r="S1" s="85"/>
      <c r="T1" s="85"/>
      <c r="U1" s="85"/>
      <c r="V1" s="85"/>
    </row>
    <row r="2" spans="1:25" s="50" customFormat="1" ht="2.25" customHeight="1" x14ac:dyDescent="0.55000000000000004">
      <c r="A2" s="2"/>
      <c r="B2" s="2"/>
      <c r="C2" s="2"/>
      <c r="D2" s="2"/>
      <c r="E2" s="2"/>
    </row>
    <row r="3" spans="1:25" s="50" customFormat="1" ht="13.5" customHeight="1" x14ac:dyDescent="0.55000000000000004">
      <c r="A3" s="100"/>
      <c r="B3" s="100"/>
      <c r="C3" s="100"/>
      <c r="D3" s="100"/>
      <c r="E3" s="100"/>
    </row>
    <row r="4" spans="1:25" s="50" customFormat="1" ht="32.25" customHeight="1" x14ac:dyDescent="0.55000000000000004">
      <c r="A4" s="101" t="s">
        <v>72</v>
      </c>
      <c r="B4" s="102" t="s">
        <v>1</v>
      </c>
      <c r="C4" s="102" t="s">
        <v>11</v>
      </c>
      <c r="D4" s="102" t="s">
        <v>12</v>
      </c>
      <c r="E4" s="103"/>
      <c r="I4" s="104"/>
      <c r="J4" s="104"/>
      <c r="K4" s="104"/>
    </row>
    <row r="5" spans="1:25" s="50" customFormat="1" ht="27.75" customHeight="1" x14ac:dyDescent="0.55000000000000004">
      <c r="A5" s="2"/>
      <c r="B5" s="2"/>
      <c r="C5" s="105" t="s">
        <v>15</v>
      </c>
      <c r="D5" s="2"/>
      <c r="E5" s="2"/>
      <c r="I5" s="104"/>
      <c r="J5" s="104"/>
      <c r="K5" s="106"/>
      <c r="L5" s="49"/>
      <c r="O5" s="49"/>
      <c r="R5" s="49"/>
      <c r="U5" s="49"/>
      <c r="X5" s="49"/>
    </row>
    <row r="6" spans="1:25" s="9" customFormat="1" ht="21" customHeight="1" x14ac:dyDescent="0.55000000000000004">
      <c r="A6" s="6" t="s">
        <v>73</v>
      </c>
      <c r="B6" s="107">
        <v>2050034</v>
      </c>
      <c r="C6" s="107">
        <v>973541</v>
      </c>
      <c r="D6" s="107">
        <v>1076493</v>
      </c>
      <c r="E6" s="107"/>
      <c r="F6" s="50"/>
      <c r="G6" s="50"/>
      <c r="H6" s="50"/>
      <c r="I6" s="104"/>
      <c r="J6" s="104"/>
      <c r="K6" s="108"/>
      <c r="L6" s="49"/>
      <c r="O6" s="49"/>
      <c r="R6" s="49"/>
      <c r="U6" s="49"/>
      <c r="X6" s="49"/>
    </row>
    <row r="7" spans="1:25" s="20" customFormat="1" ht="21" customHeight="1" x14ac:dyDescent="0.55000000000000004">
      <c r="A7" s="27" t="s">
        <v>74</v>
      </c>
      <c r="B7" s="98">
        <v>1289749</v>
      </c>
      <c r="C7" s="98">
        <v>711976</v>
      </c>
      <c r="D7" s="98">
        <v>577773</v>
      </c>
      <c r="E7" s="98"/>
      <c r="F7" s="50"/>
      <c r="G7" s="50"/>
      <c r="H7" s="50"/>
      <c r="I7" s="104"/>
      <c r="J7" s="104"/>
      <c r="K7" s="95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</row>
    <row r="8" spans="1:25" s="20" customFormat="1" ht="21" customHeight="1" x14ac:dyDescent="0.55000000000000004">
      <c r="A8" s="27" t="s">
        <v>75</v>
      </c>
      <c r="B8" s="98">
        <v>1286560</v>
      </c>
      <c r="C8" s="98">
        <v>710744</v>
      </c>
      <c r="D8" s="99">
        <v>575816</v>
      </c>
      <c r="E8" s="99"/>
      <c r="F8" s="50"/>
      <c r="G8" s="50"/>
      <c r="H8" s="50"/>
      <c r="I8" s="104"/>
      <c r="J8" s="104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</row>
    <row r="9" spans="1:25" s="20" customFormat="1" ht="21" customHeight="1" x14ac:dyDescent="0.55000000000000004">
      <c r="A9" s="27" t="s">
        <v>76</v>
      </c>
      <c r="B9" s="98">
        <v>1269837</v>
      </c>
      <c r="C9" s="98">
        <v>704952</v>
      </c>
      <c r="D9" s="99">
        <v>564885</v>
      </c>
      <c r="E9" s="99"/>
      <c r="F9" s="50"/>
      <c r="G9" s="50"/>
      <c r="H9" s="50"/>
      <c r="I9" s="104"/>
      <c r="J9" s="104"/>
      <c r="K9" s="95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</row>
    <row r="10" spans="1:25" s="20" customFormat="1" ht="21" customHeight="1" x14ac:dyDescent="0.55000000000000004">
      <c r="A10" s="27" t="s">
        <v>77</v>
      </c>
      <c r="B10" s="98">
        <v>16723</v>
      </c>
      <c r="C10" s="98">
        <v>5792</v>
      </c>
      <c r="D10" s="99">
        <v>10931</v>
      </c>
      <c r="E10" s="111"/>
      <c r="F10" s="111"/>
      <c r="G10" s="111"/>
      <c r="H10" s="50"/>
      <c r="I10" s="104"/>
      <c r="J10" s="104"/>
      <c r="K10" s="95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</row>
    <row r="11" spans="1:25" s="20" customFormat="1" ht="21" customHeight="1" x14ac:dyDescent="0.55000000000000004">
      <c r="A11" s="27" t="s">
        <v>78</v>
      </c>
      <c r="B11" s="99">
        <v>3189</v>
      </c>
      <c r="C11" s="99">
        <v>1232</v>
      </c>
      <c r="D11" s="112">
        <v>1957</v>
      </c>
      <c r="E11" s="99"/>
      <c r="F11" s="113"/>
      <c r="G11" s="114"/>
      <c r="H11" s="114"/>
      <c r="I11" s="114"/>
      <c r="J11" s="104"/>
      <c r="K11" s="95"/>
      <c r="L11" s="109"/>
      <c r="M11" s="109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</row>
    <row r="12" spans="1:25" s="20" customFormat="1" ht="21" customHeight="1" x14ac:dyDescent="0.55000000000000004">
      <c r="A12" s="27" t="s">
        <v>79</v>
      </c>
      <c r="B12" s="115">
        <v>760285</v>
      </c>
      <c r="C12" s="115">
        <v>261565</v>
      </c>
      <c r="D12" s="115">
        <v>498720</v>
      </c>
      <c r="E12" s="115"/>
      <c r="F12" s="116"/>
      <c r="G12" s="114"/>
      <c r="H12" s="117"/>
      <c r="I12" s="118"/>
      <c r="J12" s="95"/>
      <c r="K12" s="95"/>
      <c r="L12" s="109"/>
      <c r="M12" s="109"/>
      <c r="N12" s="119">
        <v>2.1</v>
      </c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</row>
    <row r="13" spans="1:25" s="20" customFormat="1" ht="21" customHeight="1" x14ac:dyDescent="0.55000000000000004">
      <c r="A13" s="27" t="s">
        <v>80</v>
      </c>
      <c r="B13" s="115">
        <v>171690</v>
      </c>
      <c r="C13" s="115">
        <v>6524</v>
      </c>
      <c r="D13" s="115">
        <v>165166</v>
      </c>
      <c r="E13" s="115"/>
      <c r="F13" s="116"/>
      <c r="G13" s="116"/>
      <c r="H13" s="10"/>
      <c r="I13" s="120"/>
      <c r="L13" s="109"/>
      <c r="M13" s="109"/>
      <c r="N13" s="1">
        <v>2.7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</row>
    <row r="14" spans="1:25" s="9" customFormat="1" ht="21" customHeight="1" x14ac:dyDescent="0.55000000000000004">
      <c r="A14" s="27" t="s">
        <v>81</v>
      </c>
      <c r="B14" s="115">
        <v>183347</v>
      </c>
      <c r="C14" s="115">
        <v>86936</v>
      </c>
      <c r="D14" s="115">
        <v>96411</v>
      </c>
      <c r="E14" s="115"/>
      <c r="F14" s="121"/>
      <c r="G14" s="116"/>
      <c r="H14" s="10"/>
      <c r="I14" s="122"/>
      <c r="L14" s="109"/>
      <c r="M14" s="109"/>
      <c r="N14" s="119">
        <v>1.4</v>
      </c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</row>
    <row r="15" spans="1:25" s="20" customFormat="1" ht="21" customHeight="1" x14ac:dyDescent="0.55000000000000004">
      <c r="A15" s="27" t="s">
        <v>82</v>
      </c>
      <c r="B15" s="115">
        <v>405248</v>
      </c>
      <c r="C15" s="115">
        <v>168105</v>
      </c>
      <c r="D15" s="115">
        <v>237143</v>
      </c>
      <c r="E15" s="123"/>
      <c r="F15" s="1"/>
      <c r="G15" s="116"/>
      <c r="H15" s="116"/>
      <c r="I15" s="12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</row>
    <row r="16" spans="1:25" s="20" customFormat="1" ht="11.25" customHeight="1" x14ac:dyDescent="0.55000000000000004">
      <c r="A16" s="6"/>
      <c r="B16" s="6"/>
      <c r="C16" s="6"/>
      <c r="D16" s="6"/>
      <c r="E16" s="2"/>
      <c r="F16" s="121"/>
      <c r="G16" s="116"/>
      <c r="H16" s="124"/>
      <c r="I16" s="120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</row>
    <row r="17" spans="1:25" ht="23.25" customHeight="1" x14ac:dyDescent="0.55000000000000004">
      <c r="A17" s="2"/>
      <c r="B17" s="2"/>
      <c r="C17" s="105" t="s">
        <v>23</v>
      </c>
      <c r="D17" s="2"/>
      <c r="F17" s="125"/>
      <c r="J17" s="95"/>
      <c r="K17" s="95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</row>
    <row r="18" spans="1:25" s="50" customFormat="1" ht="20.25" customHeight="1" x14ac:dyDescent="0.55000000000000004">
      <c r="A18" s="100"/>
      <c r="B18" s="2"/>
      <c r="C18" s="2"/>
      <c r="D18" s="2"/>
      <c r="E18" s="126"/>
      <c r="F18" s="127"/>
      <c r="G18" s="127"/>
      <c r="H18" s="127"/>
      <c r="I18" s="127"/>
      <c r="J18" s="127"/>
      <c r="K18" s="127"/>
      <c r="L18" s="127"/>
      <c r="M18" s="127"/>
      <c r="N18" s="128"/>
      <c r="O18" s="128"/>
      <c r="P18" s="129"/>
      <c r="Q18" s="129"/>
      <c r="R18" s="129"/>
      <c r="S18" s="129"/>
      <c r="T18" s="129"/>
      <c r="U18" s="129"/>
    </row>
    <row r="19" spans="1:25" s="9" customFormat="1" ht="20.25" customHeight="1" x14ac:dyDescent="0.55000000000000004">
      <c r="A19" s="6" t="s">
        <v>73</v>
      </c>
      <c r="B19" s="130">
        <v>100</v>
      </c>
      <c r="C19" s="130">
        <v>100</v>
      </c>
      <c r="D19" s="130">
        <v>100</v>
      </c>
      <c r="E19" s="126"/>
      <c r="F19" s="131"/>
      <c r="G19" s="131"/>
      <c r="H19" s="131"/>
      <c r="I19" s="131"/>
      <c r="J19" s="131"/>
      <c r="K19" s="131"/>
      <c r="L19" s="131"/>
      <c r="M19" s="131"/>
      <c r="N19" s="128"/>
      <c r="O19" s="128"/>
      <c r="P19" s="129"/>
      <c r="Q19" s="129"/>
      <c r="R19" s="129"/>
      <c r="S19" s="129"/>
      <c r="T19" s="129"/>
      <c r="U19" s="129"/>
    </row>
    <row r="20" spans="1:25" s="20" customFormat="1" ht="20.25" customHeight="1" x14ac:dyDescent="0.55000000000000004">
      <c r="A20" s="27" t="s">
        <v>74</v>
      </c>
      <c r="B20" s="132">
        <f t="shared" ref="B20:D28" si="0">B7*100/B$6</f>
        <v>62.913541921743736</v>
      </c>
      <c r="C20" s="132">
        <f t="shared" si="0"/>
        <v>73.13261588366592</v>
      </c>
      <c r="D20" s="132">
        <f t="shared" si="0"/>
        <v>53.671784210394307</v>
      </c>
      <c r="E20" s="126"/>
      <c r="F20" s="129"/>
      <c r="G20" s="129"/>
      <c r="H20" s="129"/>
      <c r="I20" s="129"/>
      <c r="J20" s="129"/>
      <c r="K20" s="129"/>
      <c r="L20" s="129"/>
      <c r="M20" s="129"/>
      <c r="N20" s="128"/>
      <c r="O20" s="128"/>
      <c r="P20" s="129"/>
      <c r="Q20" s="129"/>
      <c r="R20" s="129"/>
      <c r="S20" s="129"/>
      <c r="T20" s="129"/>
      <c r="U20" s="129"/>
    </row>
    <row r="21" spans="1:25" s="20" customFormat="1" ht="20.25" customHeight="1" x14ac:dyDescent="0.55000000000000004">
      <c r="A21" s="27" t="s">
        <v>75</v>
      </c>
      <c r="B21" s="132">
        <f t="shared" si="0"/>
        <v>62.757983526126885</v>
      </c>
      <c r="C21" s="132">
        <f t="shared" si="0"/>
        <v>73.006067541069143</v>
      </c>
      <c r="D21" s="132">
        <f t="shared" si="0"/>
        <v>53.489990181078745</v>
      </c>
      <c r="E21" s="126"/>
      <c r="F21" s="129"/>
      <c r="G21" s="129"/>
      <c r="H21" s="129"/>
      <c r="I21" s="129"/>
      <c r="J21" s="129"/>
      <c r="K21" s="129"/>
      <c r="L21" s="129"/>
      <c r="M21" s="129"/>
      <c r="N21" s="128"/>
      <c r="O21" s="128"/>
      <c r="P21" s="129"/>
      <c r="Q21" s="129"/>
      <c r="R21" s="129"/>
      <c r="S21" s="129"/>
      <c r="T21" s="129"/>
      <c r="U21" s="129"/>
    </row>
    <row r="22" spans="1:25" s="20" customFormat="1" ht="20.25" customHeight="1" x14ac:dyDescent="0.55000000000000004">
      <c r="A22" s="27" t="s">
        <v>76</v>
      </c>
      <c r="B22" s="132">
        <f>B9*100/B$6</f>
        <v>61.942240957954844</v>
      </c>
      <c r="C22" s="132">
        <f>C9*100/C$6</f>
        <v>72.411125982367466</v>
      </c>
      <c r="D22" s="132">
        <f t="shared" si="0"/>
        <v>52.474563234503151</v>
      </c>
      <c r="E22" s="126"/>
      <c r="F22" s="133"/>
      <c r="G22" s="133"/>
      <c r="H22" s="133"/>
      <c r="I22" s="133"/>
      <c r="J22" s="133"/>
      <c r="K22" s="133"/>
      <c r="L22" s="133"/>
      <c r="M22" s="133"/>
      <c r="N22" s="128"/>
      <c r="O22" s="128"/>
      <c r="P22" s="129"/>
      <c r="Q22" s="129"/>
      <c r="R22" s="129"/>
      <c r="S22" s="129"/>
      <c r="T22" s="129"/>
      <c r="U22" s="129"/>
    </row>
    <row r="23" spans="1:25" s="20" customFormat="1" ht="20.25" customHeight="1" x14ac:dyDescent="0.55000000000000004">
      <c r="A23" s="27" t="s">
        <v>77</v>
      </c>
      <c r="B23" s="132">
        <f t="shared" ref="B23:C28" si="1">B10*100/B$6</f>
        <v>0.81574256817204005</v>
      </c>
      <c r="C23" s="132">
        <f t="shared" si="1"/>
        <v>0.59494155870168797</v>
      </c>
      <c r="D23" s="132">
        <f t="shared" si="0"/>
        <v>1.0154269465755932</v>
      </c>
      <c r="E23" s="126"/>
      <c r="F23" s="133"/>
      <c r="G23" s="133"/>
      <c r="H23" s="133"/>
      <c r="I23" s="133"/>
      <c r="J23" s="133"/>
      <c r="K23" s="133"/>
      <c r="L23" s="133"/>
      <c r="M23" s="133"/>
      <c r="N23" s="128"/>
      <c r="O23" s="128"/>
      <c r="P23" s="129"/>
      <c r="Q23" s="133"/>
      <c r="R23" s="129"/>
      <c r="S23" s="129"/>
      <c r="T23" s="129"/>
      <c r="U23" s="129"/>
    </row>
    <row r="24" spans="1:25" s="20" customFormat="1" ht="20.25" customHeight="1" x14ac:dyDescent="0.55000000000000004">
      <c r="A24" s="27" t="s">
        <v>78</v>
      </c>
      <c r="B24" s="132">
        <f t="shared" si="1"/>
        <v>0.1555583956168532</v>
      </c>
      <c r="C24" s="132">
        <f t="shared" si="1"/>
        <v>0.12654834259676789</v>
      </c>
      <c r="D24" s="132">
        <f>D11*100/D$6</f>
        <v>0.18179402931556451</v>
      </c>
      <c r="E24" s="85"/>
      <c r="F24" s="133"/>
      <c r="G24" s="133"/>
      <c r="H24" s="133"/>
      <c r="I24" s="133"/>
      <c r="J24" s="133"/>
      <c r="K24" s="133"/>
      <c r="L24" s="133"/>
      <c r="M24" s="133"/>
      <c r="N24" s="128"/>
      <c r="O24" s="128"/>
      <c r="P24" s="129"/>
      <c r="Q24" s="133"/>
      <c r="R24" s="129"/>
      <c r="S24" s="129"/>
      <c r="T24" s="129"/>
      <c r="U24" s="129"/>
      <c r="V24" s="110"/>
      <c r="W24" s="110"/>
      <c r="X24" s="110"/>
      <c r="Y24" s="110"/>
    </row>
    <row r="25" spans="1:25" s="20" customFormat="1" ht="20.25" customHeight="1" x14ac:dyDescent="0.55000000000000004">
      <c r="A25" s="27" t="s">
        <v>79</v>
      </c>
      <c r="B25" s="132">
        <f t="shared" si="1"/>
        <v>37.086458078256264</v>
      </c>
      <c r="C25" s="132">
        <f t="shared" si="1"/>
        <v>26.867384116334083</v>
      </c>
      <c r="D25" s="132">
        <f t="shared" si="0"/>
        <v>46.328215789605693</v>
      </c>
      <c r="E25" s="126"/>
      <c r="F25" s="133"/>
      <c r="G25" s="133"/>
      <c r="H25" s="133"/>
      <c r="I25" s="133"/>
      <c r="J25" s="133"/>
      <c r="K25" s="133"/>
      <c r="L25" s="133"/>
      <c r="M25" s="133"/>
      <c r="N25" s="128"/>
      <c r="O25" s="128"/>
      <c r="P25" s="129"/>
      <c r="Q25" s="133"/>
      <c r="R25" s="129"/>
      <c r="S25" s="129"/>
      <c r="T25" s="131"/>
      <c r="U25" s="131"/>
      <c r="V25" s="109"/>
      <c r="W25" s="109"/>
      <c r="X25" s="109"/>
      <c r="Y25" s="109"/>
    </row>
    <row r="26" spans="1:25" s="20" customFormat="1" ht="20.25" customHeight="1" x14ac:dyDescent="0.55000000000000004">
      <c r="A26" s="27" t="s">
        <v>80</v>
      </c>
      <c r="B26" s="132">
        <f t="shared" si="1"/>
        <v>8.3749830490616262</v>
      </c>
      <c r="C26" s="132">
        <f t="shared" si="1"/>
        <v>0.67013099602379356</v>
      </c>
      <c r="D26" s="132">
        <f t="shared" si="0"/>
        <v>15.342970181877634</v>
      </c>
      <c r="E26" s="126"/>
      <c r="F26" s="133"/>
      <c r="G26" s="133"/>
      <c r="H26" s="133"/>
      <c r="I26" s="133"/>
      <c r="K26" s="133"/>
      <c r="L26" s="133"/>
      <c r="M26" s="133"/>
      <c r="N26" s="128"/>
      <c r="O26" s="128"/>
      <c r="P26" s="131"/>
      <c r="Q26" s="133"/>
      <c r="R26" s="131"/>
      <c r="S26" s="131"/>
      <c r="T26" s="129"/>
      <c r="U26" s="129"/>
      <c r="V26" s="110"/>
      <c r="W26" s="110"/>
      <c r="X26" s="110"/>
      <c r="Y26" s="110"/>
    </row>
    <row r="27" spans="1:25" s="20" customFormat="1" ht="20.25" customHeight="1" x14ac:dyDescent="0.55000000000000004">
      <c r="A27" s="27" t="s">
        <v>81</v>
      </c>
      <c r="B27" s="132">
        <f t="shared" si="1"/>
        <v>8.9436077645541481</v>
      </c>
      <c r="C27" s="132">
        <f t="shared" si="1"/>
        <v>8.9298755779160821</v>
      </c>
      <c r="D27" s="132">
        <f t="shared" si="0"/>
        <v>8.9560266532155808</v>
      </c>
      <c r="E27" s="126"/>
      <c r="F27" s="133"/>
      <c r="G27" s="133"/>
      <c r="H27" s="133"/>
      <c r="I27" s="133"/>
      <c r="J27" s="133"/>
      <c r="K27" s="133"/>
      <c r="L27" s="133"/>
      <c r="M27" s="133"/>
      <c r="N27" s="128"/>
      <c r="O27" s="128"/>
      <c r="P27" s="129"/>
      <c r="Q27" s="129"/>
      <c r="R27" s="129"/>
      <c r="S27" s="129"/>
      <c r="T27" s="129"/>
      <c r="U27" s="129"/>
      <c r="V27" s="110"/>
      <c r="W27" s="110"/>
      <c r="X27" s="110"/>
      <c r="Y27" s="110"/>
    </row>
    <row r="28" spans="1:25" s="20" customFormat="1" ht="20.25" customHeight="1" x14ac:dyDescent="0.55000000000000004">
      <c r="A28" s="27" t="s">
        <v>82</v>
      </c>
      <c r="B28" s="132">
        <f t="shared" si="1"/>
        <v>19.76786726464049</v>
      </c>
      <c r="C28" s="132">
        <f>C15*100/C$6</f>
        <v>17.267377542394208</v>
      </c>
      <c r="D28" s="132">
        <f t="shared" si="0"/>
        <v>22.029218954512476</v>
      </c>
      <c r="E28" s="126"/>
      <c r="F28" s="133"/>
      <c r="G28" s="133"/>
      <c r="H28" s="128"/>
      <c r="I28" s="128"/>
      <c r="J28" s="127"/>
      <c r="K28" s="128"/>
      <c r="L28" s="128"/>
      <c r="M28" s="127"/>
      <c r="N28" s="128"/>
      <c r="O28" s="128"/>
      <c r="P28" s="129"/>
      <c r="Q28" s="129"/>
      <c r="R28" s="129"/>
      <c r="S28" s="129"/>
      <c r="T28" s="134"/>
      <c r="U28" s="134"/>
      <c r="V28" s="109"/>
      <c r="W28" s="109"/>
      <c r="X28" s="109"/>
      <c r="Y28" s="109"/>
    </row>
    <row r="29" spans="1:25" s="20" customFormat="1" ht="20.25" customHeight="1" x14ac:dyDescent="0.55000000000000004">
      <c r="A29" s="135"/>
      <c r="B29" s="136"/>
      <c r="C29" s="136"/>
      <c r="D29" s="136"/>
      <c r="E29" s="85"/>
      <c r="F29" s="133"/>
      <c r="G29" s="133"/>
      <c r="H29" s="133"/>
      <c r="I29" s="133"/>
      <c r="J29" s="133"/>
      <c r="K29" s="133"/>
      <c r="L29" s="133"/>
      <c r="M29" s="133"/>
      <c r="N29" s="128"/>
      <c r="O29" s="128"/>
      <c r="P29" s="129"/>
      <c r="Q29" s="129"/>
      <c r="R29" s="129"/>
      <c r="S29" s="129"/>
      <c r="T29" s="129"/>
      <c r="U29" s="129"/>
      <c r="V29" s="110"/>
      <c r="W29" s="110"/>
      <c r="X29" s="110"/>
      <c r="Y29" s="110"/>
    </row>
    <row r="30" spans="1:25" s="20" customFormat="1" ht="20.25" customHeight="1" x14ac:dyDescent="0.55000000000000004">
      <c r="A30" s="96"/>
      <c r="B30" s="85"/>
      <c r="C30" s="85"/>
      <c r="D30" s="85"/>
      <c r="E30" s="85"/>
      <c r="F30" s="133"/>
      <c r="G30" s="133"/>
      <c r="H30" s="133"/>
      <c r="I30" s="133"/>
      <c r="J30" s="133"/>
      <c r="K30" s="133"/>
      <c r="L30" s="133"/>
      <c r="M30" s="127"/>
      <c r="N30" s="128"/>
      <c r="O30" s="128"/>
      <c r="P30" s="129"/>
      <c r="Q30" s="129"/>
      <c r="R30" s="129"/>
      <c r="S30" s="129"/>
      <c r="T30" s="134"/>
      <c r="U30" s="134"/>
      <c r="V30" s="109"/>
      <c r="W30" s="109"/>
      <c r="X30" s="109"/>
      <c r="Y30" s="109"/>
    </row>
    <row r="31" spans="1:25" s="20" customFormat="1" ht="24" customHeight="1" x14ac:dyDescent="0.55000000000000004">
      <c r="A31" s="96"/>
      <c r="B31" s="85"/>
      <c r="C31" s="85"/>
      <c r="D31" s="85"/>
      <c r="E31" s="85"/>
      <c r="F31" s="133"/>
      <c r="G31" s="133"/>
      <c r="H31" s="133"/>
      <c r="I31" s="133"/>
      <c r="J31" s="133"/>
      <c r="K31" s="133"/>
      <c r="L31" s="133"/>
      <c r="M31" s="133"/>
      <c r="N31" s="128"/>
      <c r="O31" s="128"/>
      <c r="P31" s="129"/>
      <c r="Q31" s="129"/>
      <c r="R31" s="129"/>
      <c r="S31" s="129"/>
      <c r="T31" s="129"/>
      <c r="U31" s="129"/>
      <c r="V31" s="110"/>
      <c r="W31" s="110"/>
      <c r="X31" s="110"/>
      <c r="Y31" s="110"/>
    </row>
    <row r="32" spans="1:25" ht="24" customHeight="1" x14ac:dyDescent="0.55000000000000004">
      <c r="F32" s="137"/>
      <c r="G32" s="137"/>
      <c r="H32" s="137"/>
      <c r="I32" s="137"/>
      <c r="J32" s="137"/>
      <c r="K32" s="137"/>
      <c r="L32" s="137"/>
      <c r="M32" s="127"/>
      <c r="N32" s="128"/>
      <c r="O32" s="128"/>
      <c r="P32" s="129"/>
      <c r="Q32" s="129"/>
      <c r="R32" s="129"/>
      <c r="S32" s="129"/>
      <c r="T32" s="134"/>
      <c r="U32" s="134"/>
      <c r="V32" s="109"/>
      <c r="W32" s="109"/>
      <c r="X32" s="109"/>
      <c r="Y32" s="109"/>
    </row>
    <row r="33" spans="2:25" ht="24" customHeight="1" x14ac:dyDescent="0.55000000000000004">
      <c r="F33" s="137"/>
      <c r="G33" s="137"/>
      <c r="H33" s="137"/>
      <c r="I33" s="137"/>
      <c r="J33" s="137"/>
      <c r="K33" s="137"/>
      <c r="L33" s="137"/>
      <c r="M33" s="133"/>
      <c r="N33" s="128"/>
      <c r="O33" s="128"/>
      <c r="P33" s="129"/>
      <c r="Q33" s="129"/>
      <c r="R33" s="129"/>
      <c r="S33" s="129"/>
      <c r="T33" s="129"/>
      <c r="U33" s="129"/>
      <c r="V33" s="110"/>
      <c r="W33" s="110"/>
      <c r="X33" s="110"/>
      <c r="Y33" s="110"/>
    </row>
    <row r="36" spans="2:25" ht="24" customHeight="1" x14ac:dyDescent="0.55000000000000004">
      <c r="R36" s="3"/>
      <c r="V36" s="85"/>
    </row>
    <row r="46" spans="2:25" ht="24" customHeight="1" x14ac:dyDescent="0.55000000000000004">
      <c r="E46" s="126"/>
    </row>
    <row r="47" spans="2:25" ht="24" customHeight="1" x14ac:dyDescent="0.55000000000000004">
      <c r="B47" s="126"/>
      <c r="D47" s="126"/>
      <c r="E47" s="126"/>
      <c r="T47" s="138"/>
      <c r="V47" s="138"/>
    </row>
    <row r="48" spans="2:25" ht="24" customHeight="1" x14ac:dyDescent="0.55000000000000004">
      <c r="B48" s="126"/>
      <c r="D48" s="126"/>
      <c r="E48" s="126"/>
      <c r="T48" s="138"/>
      <c r="V48" s="138"/>
    </row>
    <row r="49" spans="2:22" ht="24" customHeight="1" x14ac:dyDescent="0.55000000000000004">
      <c r="B49" s="126"/>
      <c r="D49" s="126"/>
      <c r="E49" s="126"/>
      <c r="T49" s="138"/>
      <c r="V49" s="138"/>
    </row>
    <row r="50" spans="2:22" ht="24" customHeight="1" x14ac:dyDescent="0.55000000000000004">
      <c r="B50" s="126"/>
      <c r="D50" s="126"/>
      <c r="E50" s="126"/>
      <c r="T50" s="138"/>
      <c r="V50" s="138"/>
    </row>
    <row r="51" spans="2:22" ht="24" customHeight="1" x14ac:dyDescent="0.55000000000000004">
      <c r="B51" s="126"/>
      <c r="D51" s="126"/>
      <c r="E51" s="126"/>
      <c r="T51" s="138"/>
      <c r="V51" s="138"/>
    </row>
    <row r="52" spans="2:22" ht="24" customHeight="1" x14ac:dyDescent="0.55000000000000004">
      <c r="B52" s="126"/>
      <c r="D52" s="126"/>
      <c r="T52" s="138"/>
      <c r="V52" s="138"/>
    </row>
    <row r="53" spans="2:22" ht="24" customHeight="1" x14ac:dyDescent="0.55000000000000004">
      <c r="E53" s="126"/>
    </row>
    <row r="54" spans="2:22" ht="24" customHeight="1" x14ac:dyDescent="0.55000000000000004">
      <c r="B54" s="126"/>
      <c r="D54" s="126"/>
      <c r="E54" s="126"/>
      <c r="T54" s="138"/>
      <c r="V54" s="138"/>
    </row>
    <row r="55" spans="2:22" ht="24" customHeight="1" x14ac:dyDescent="0.55000000000000004">
      <c r="B55" s="126"/>
      <c r="D55" s="126"/>
      <c r="E55" s="126"/>
      <c r="T55" s="138"/>
      <c r="V55" s="138"/>
    </row>
    <row r="56" spans="2:22" ht="24" customHeight="1" x14ac:dyDescent="0.55000000000000004">
      <c r="B56" s="126"/>
      <c r="D56" s="126"/>
      <c r="E56" s="126"/>
      <c r="T56" s="138"/>
      <c r="V56" s="138"/>
    </row>
    <row r="57" spans="2:22" ht="24" customHeight="1" x14ac:dyDescent="0.55000000000000004">
      <c r="B57" s="126"/>
      <c r="D57" s="126"/>
      <c r="E57" s="126"/>
      <c r="T57" s="138"/>
      <c r="V57" s="138"/>
    </row>
    <row r="58" spans="2:22" ht="24" customHeight="1" x14ac:dyDescent="0.55000000000000004">
      <c r="B58" s="126"/>
      <c r="D58" s="126"/>
      <c r="T58" s="138"/>
      <c r="V58" s="138"/>
    </row>
    <row r="73" spans="2:22" ht="24" customHeight="1" x14ac:dyDescent="0.55000000000000004">
      <c r="E73" s="126"/>
    </row>
    <row r="74" spans="2:22" ht="24" customHeight="1" x14ac:dyDescent="0.55000000000000004">
      <c r="B74" s="126"/>
      <c r="D74" s="126"/>
      <c r="E74" s="126"/>
      <c r="T74" s="138"/>
      <c r="V74" s="138"/>
    </row>
    <row r="75" spans="2:22" ht="24" customHeight="1" x14ac:dyDescent="0.55000000000000004">
      <c r="B75" s="126"/>
      <c r="D75" s="126"/>
      <c r="E75" s="126"/>
      <c r="T75" s="138"/>
      <c r="V75" s="138"/>
    </row>
    <row r="76" spans="2:22" ht="24" customHeight="1" x14ac:dyDescent="0.55000000000000004">
      <c r="B76" s="126"/>
      <c r="D76" s="126"/>
      <c r="T76" s="138"/>
      <c r="V76" s="138"/>
    </row>
    <row r="77" spans="2:22" ht="24" customHeight="1" x14ac:dyDescent="0.55000000000000004">
      <c r="E77" s="126"/>
    </row>
    <row r="78" spans="2:22" ht="24" customHeight="1" x14ac:dyDescent="0.55000000000000004">
      <c r="B78" s="126"/>
      <c r="D78" s="126"/>
      <c r="T78" s="138"/>
      <c r="V78" s="138"/>
    </row>
    <row r="79" spans="2:22" ht="24" customHeight="1" x14ac:dyDescent="0.55000000000000004">
      <c r="B79" s="126"/>
      <c r="E79" s="126"/>
      <c r="T79" s="138"/>
    </row>
    <row r="80" spans="2:22" ht="24" customHeight="1" x14ac:dyDescent="0.55000000000000004">
      <c r="B80" s="126"/>
      <c r="D80" s="126"/>
      <c r="E80" s="126"/>
      <c r="T80" s="138"/>
      <c r="V80" s="138"/>
    </row>
    <row r="81" spans="2:22" ht="24" customHeight="1" x14ac:dyDescent="0.55000000000000004">
      <c r="B81" s="126"/>
      <c r="D81" s="126"/>
      <c r="T81" s="138"/>
      <c r="V81" s="138"/>
    </row>
    <row r="82" spans="2:22" ht="24" customHeight="1" x14ac:dyDescent="0.55000000000000004">
      <c r="E82" s="126"/>
    </row>
    <row r="83" spans="2:22" ht="24" customHeight="1" x14ac:dyDescent="0.55000000000000004">
      <c r="B83" s="126"/>
      <c r="D83" s="126"/>
      <c r="T83" s="138"/>
      <c r="V83" s="138"/>
    </row>
    <row r="84" spans="2:22" ht="24" customHeight="1" x14ac:dyDescent="0.55000000000000004">
      <c r="E84" s="126"/>
    </row>
    <row r="85" spans="2:22" ht="24" customHeight="1" x14ac:dyDescent="0.55000000000000004">
      <c r="B85" s="126"/>
      <c r="D85" s="126"/>
      <c r="T85" s="138"/>
      <c r="V85" s="138"/>
    </row>
    <row r="86" spans="2:22" ht="24" customHeight="1" x14ac:dyDescent="0.55000000000000004">
      <c r="E86" s="126"/>
    </row>
    <row r="87" spans="2:22" ht="24" customHeight="1" x14ac:dyDescent="0.55000000000000004">
      <c r="B87" s="126"/>
      <c r="D87" s="126"/>
      <c r="T87" s="138"/>
      <c r="V87" s="138"/>
    </row>
    <row r="99" spans="2:22" ht="24" customHeight="1" x14ac:dyDescent="0.55000000000000004">
      <c r="E99" s="126"/>
    </row>
    <row r="100" spans="2:22" ht="24" customHeight="1" x14ac:dyDescent="0.55000000000000004">
      <c r="B100" s="126"/>
      <c r="D100" s="126"/>
      <c r="E100" s="126"/>
      <c r="T100" s="138"/>
      <c r="V100" s="138"/>
    </row>
    <row r="101" spans="2:22" ht="24" customHeight="1" x14ac:dyDescent="0.55000000000000004">
      <c r="B101" s="126"/>
      <c r="D101" s="126"/>
      <c r="T101" s="138"/>
      <c r="V101" s="138"/>
    </row>
    <row r="103" spans="2:22" ht="24" customHeight="1" x14ac:dyDescent="0.55000000000000004">
      <c r="E103" s="126"/>
    </row>
    <row r="104" spans="2:22" ht="24" customHeight="1" x14ac:dyDescent="0.55000000000000004">
      <c r="B104" s="126"/>
      <c r="D104" s="126"/>
      <c r="T104" s="138"/>
      <c r="V104" s="138"/>
    </row>
    <row r="105" spans="2:22" ht="24" customHeight="1" x14ac:dyDescent="0.55000000000000004">
      <c r="E105" s="126"/>
    </row>
    <row r="106" spans="2:22" ht="24" customHeight="1" x14ac:dyDescent="0.55000000000000004">
      <c r="B106" s="126"/>
      <c r="D106" s="126"/>
      <c r="T106" s="138"/>
      <c r="V106" s="138"/>
    </row>
    <row r="107" spans="2:22" ht="24" customHeight="1" x14ac:dyDescent="0.55000000000000004">
      <c r="E107" s="126"/>
    </row>
    <row r="108" spans="2:22" ht="24" customHeight="1" x14ac:dyDescent="0.55000000000000004">
      <c r="B108" s="126"/>
      <c r="D108" s="126"/>
      <c r="E108" s="126"/>
      <c r="T108" s="138"/>
      <c r="V108" s="138"/>
    </row>
    <row r="109" spans="2:22" ht="24" customHeight="1" x14ac:dyDescent="0.55000000000000004">
      <c r="B109" s="126"/>
      <c r="D109" s="126"/>
      <c r="E109" s="126"/>
      <c r="T109" s="138"/>
      <c r="V109" s="138"/>
    </row>
    <row r="110" spans="2:22" ht="24" customHeight="1" x14ac:dyDescent="0.55000000000000004">
      <c r="B110" s="126"/>
      <c r="D110" s="126"/>
      <c r="E110" s="126"/>
      <c r="T110" s="138"/>
      <c r="V110" s="138"/>
    </row>
    <row r="111" spans="2:22" ht="24" customHeight="1" x14ac:dyDescent="0.55000000000000004">
      <c r="B111" s="126"/>
      <c r="D111" s="126"/>
      <c r="E111" s="126"/>
      <c r="T111" s="138"/>
      <c r="V111" s="138"/>
    </row>
    <row r="112" spans="2:22" ht="24" customHeight="1" x14ac:dyDescent="0.55000000000000004">
      <c r="B112" s="126"/>
      <c r="D112" s="126"/>
      <c r="T112" s="138"/>
      <c r="V112" s="138"/>
    </row>
    <row r="113" spans="2:22" ht="24" customHeight="1" x14ac:dyDescent="0.55000000000000004">
      <c r="E113" s="126"/>
    </row>
    <row r="114" spans="2:22" ht="24" customHeight="1" x14ac:dyDescent="0.55000000000000004">
      <c r="B114" s="126"/>
      <c r="D114" s="126"/>
      <c r="E114" s="126"/>
      <c r="T114" s="138"/>
      <c r="V114" s="138"/>
    </row>
    <row r="115" spans="2:22" ht="24" customHeight="1" x14ac:dyDescent="0.55000000000000004">
      <c r="B115" s="126"/>
      <c r="D115" s="126"/>
      <c r="E115" s="126"/>
      <c r="T115" s="138"/>
      <c r="V115" s="138"/>
    </row>
    <row r="116" spans="2:22" ht="24" customHeight="1" x14ac:dyDescent="0.55000000000000004">
      <c r="B116" s="126"/>
      <c r="D116" s="126"/>
      <c r="E116" s="126"/>
      <c r="T116" s="138"/>
      <c r="V116" s="138"/>
    </row>
    <row r="117" spans="2:22" ht="24" customHeight="1" x14ac:dyDescent="0.55000000000000004">
      <c r="B117" s="126"/>
      <c r="D117" s="126"/>
      <c r="E117" s="126"/>
      <c r="T117" s="138"/>
      <c r="V117" s="138"/>
    </row>
    <row r="118" spans="2:22" ht="24" customHeight="1" x14ac:dyDescent="0.55000000000000004">
      <c r="B118" s="126"/>
      <c r="D118" s="126"/>
      <c r="T118" s="138"/>
      <c r="V118" s="138"/>
    </row>
    <row r="135" spans="2:22" ht="24" customHeight="1" x14ac:dyDescent="0.55000000000000004">
      <c r="E135" s="126"/>
    </row>
    <row r="136" spans="2:22" ht="24" customHeight="1" x14ac:dyDescent="0.55000000000000004">
      <c r="B136" s="126"/>
      <c r="D136" s="126"/>
      <c r="E136" s="126"/>
      <c r="T136" s="138"/>
      <c r="V136" s="138"/>
    </row>
    <row r="137" spans="2:22" ht="24" customHeight="1" x14ac:dyDescent="0.55000000000000004">
      <c r="B137" s="126"/>
      <c r="D137" s="126"/>
      <c r="E137" s="126"/>
      <c r="T137" s="138"/>
      <c r="V137" s="138"/>
    </row>
    <row r="138" spans="2:22" ht="24" customHeight="1" x14ac:dyDescent="0.55000000000000004">
      <c r="B138" s="126"/>
      <c r="D138" s="126"/>
      <c r="E138" s="126"/>
      <c r="T138" s="138"/>
      <c r="V138" s="138"/>
    </row>
    <row r="139" spans="2:22" ht="24" customHeight="1" x14ac:dyDescent="0.55000000000000004">
      <c r="B139" s="126"/>
      <c r="D139" s="126"/>
      <c r="E139" s="126"/>
      <c r="T139" s="138"/>
      <c r="V139" s="138"/>
    </row>
    <row r="140" spans="2:22" ht="24" customHeight="1" x14ac:dyDescent="0.55000000000000004">
      <c r="B140" s="126"/>
      <c r="D140" s="126"/>
      <c r="E140" s="126"/>
      <c r="T140" s="138"/>
      <c r="V140" s="138"/>
    </row>
    <row r="141" spans="2:22" ht="24" customHeight="1" x14ac:dyDescent="0.55000000000000004">
      <c r="B141" s="126"/>
      <c r="D141" s="126"/>
      <c r="T141" s="138"/>
      <c r="V141" s="138"/>
    </row>
    <row r="161" spans="2:22" ht="24" customHeight="1" x14ac:dyDescent="0.55000000000000004">
      <c r="E161" s="126"/>
    </row>
    <row r="162" spans="2:22" ht="24" customHeight="1" x14ac:dyDescent="0.55000000000000004">
      <c r="B162" s="126"/>
      <c r="D162" s="126"/>
      <c r="E162" s="126"/>
      <c r="T162" s="138"/>
      <c r="V162" s="138"/>
    </row>
    <row r="163" spans="2:22" ht="24" customHeight="1" x14ac:dyDescent="0.55000000000000004">
      <c r="B163" s="126"/>
      <c r="D163" s="126"/>
      <c r="T163" s="138"/>
      <c r="V163" s="138"/>
    </row>
    <row r="164" spans="2:22" ht="24" customHeight="1" x14ac:dyDescent="0.55000000000000004">
      <c r="E164" s="126"/>
    </row>
    <row r="165" spans="2:22" ht="24" customHeight="1" x14ac:dyDescent="0.55000000000000004">
      <c r="B165" s="126"/>
      <c r="D165" s="126"/>
      <c r="E165" s="126"/>
      <c r="T165" s="138"/>
      <c r="V165" s="138"/>
    </row>
    <row r="166" spans="2:22" ht="24" customHeight="1" x14ac:dyDescent="0.55000000000000004">
      <c r="B166" s="126"/>
      <c r="D166" s="126"/>
      <c r="E166" s="126"/>
      <c r="T166" s="138"/>
      <c r="V166" s="138"/>
    </row>
    <row r="167" spans="2:22" ht="24" customHeight="1" x14ac:dyDescent="0.55000000000000004">
      <c r="B167" s="126"/>
      <c r="D167" s="126"/>
      <c r="E167" s="126"/>
      <c r="T167" s="138"/>
      <c r="V167" s="138"/>
    </row>
    <row r="168" spans="2:22" ht="24" customHeight="1" x14ac:dyDescent="0.55000000000000004">
      <c r="B168" s="126"/>
      <c r="D168" s="126"/>
      <c r="E168" s="126"/>
      <c r="T168" s="138"/>
      <c r="V168" s="138"/>
    </row>
    <row r="169" spans="2:22" ht="24" customHeight="1" x14ac:dyDescent="0.55000000000000004">
      <c r="B169" s="126"/>
      <c r="D169" s="126"/>
      <c r="E169" s="126"/>
      <c r="T169" s="138"/>
      <c r="V169" s="138"/>
    </row>
    <row r="170" spans="2:22" ht="24" customHeight="1" x14ac:dyDescent="0.55000000000000004">
      <c r="B170" s="126"/>
      <c r="D170" s="126"/>
      <c r="T170" s="138"/>
      <c r="V170" s="138"/>
    </row>
    <row r="182" spans="2:22" ht="24" customHeight="1" x14ac:dyDescent="0.55000000000000004">
      <c r="E182" s="126"/>
    </row>
    <row r="183" spans="2:22" ht="24" customHeight="1" x14ac:dyDescent="0.55000000000000004">
      <c r="B183" s="126"/>
      <c r="C183" s="126"/>
      <c r="D183" s="126"/>
      <c r="E183" s="126"/>
      <c r="T183" s="138"/>
      <c r="U183" s="138"/>
      <c r="V183" s="138"/>
    </row>
    <row r="184" spans="2:22" ht="24" customHeight="1" x14ac:dyDescent="0.55000000000000004">
      <c r="B184" s="126"/>
      <c r="C184" s="126"/>
      <c r="D184" s="126"/>
      <c r="E184" s="126"/>
      <c r="T184" s="138"/>
      <c r="U184" s="138"/>
      <c r="V184" s="138"/>
    </row>
    <row r="185" spans="2:22" ht="24" customHeight="1" x14ac:dyDescent="0.55000000000000004">
      <c r="B185" s="126"/>
      <c r="C185" s="126"/>
      <c r="D185" s="126"/>
      <c r="T185" s="138"/>
      <c r="U185" s="138"/>
      <c r="V185" s="138"/>
    </row>
  </sheetData>
  <pageMargins left="0.74803149606299213" right="0" top="0.94488188976377963" bottom="0.98425196850393704" header="0.6692913385826772" footer="0.51181102362204722"/>
  <pageSetup paperSize="9" orientation="portrait" r:id="rId1"/>
  <headerFooter alignWithMargins="0">
    <oddHeader>&amp;C&amp;"TH SarabunPSK,ธรรมดา"&amp;16 17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zoomScaleNormal="100" workbookViewId="0"/>
  </sheetViews>
  <sheetFormatPr defaultColWidth="11.28515625" defaultRowHeight="8.25" customHeight="1" x14ac:dyDescent="0.5"/>
  <cols>
    <col min="1" max="1" width="25.28515625" style="142" customWidth="1"/>
    <col min="2" max="4" width="20.140625" style="145" customWidth="1"/>
    <col min="5" max="16384" width="11.28515625" style="145"/>
  </cols>
  <sheetData>
    <row r="1" spans="1:4" s="139" customFormat="1" ht="31.5" customHeight="1" x14ac:dyDescent="0.55000000000000004">
      <c r="A1" s="139" t="s">
        <v>83</v>
      </c>
    </row>
    <row r="3" spans="1:4" s="142" customFormat="1" ht="30" customHeight="1" x14ac:dyDescent="0.5">
      <c r="A3" s="140" t="s">
        <v>84</v>
      </c>
      <c r="B3" s="141" t="s">
        <v>1</v>
      </c>
      <c r="C3" s="141" t="s">
        <v>11</v>
      </c>
      <c r="D3" s="141" t="s">
        <v>12</v>
      </c>
    </row>
    <row r="4" spans="1:4" s="142" customFormat="1" ht="24" customHeight="1" x14ac:dyDescent="0.5">
      <c r="B4" s="233" t="s">
        <v>15</v>
      </c>
      <c r="C4" s="233"/>
      <c r="D4" s="233"/>
    </row>
    <row r="5" spans="1:4" ht="21" customHeight="1" x14ac:dyDescent="0.5">
      <c r="A5" s="143" t="s">
        <v>10</v>
      </c>
      <c r="B5" s="144">
        <v>2050034</v>
      </c>
      <c r="C5" s="144">
        <v>973541</v>
      </c>
      <c r="D5" s="144">
        <v>1076493</v>
      </c>
    </row>
    <row r="6" spans="1:4" ht="3.75" customHeight="1" x14ac:dyDescent="0.5">
      <c r="A6" s="143"/>
      <c r="B6" s="146"/>
      <c r="C6" s="146"/>
      <c r="D6" s="147"/>
    </row>
    <row r="7" spans="1:4" ht="21" customHeight="1" x14ac:dyDescent="0.5">
      <c r="A7" s="148" t="s">
        <v>85</v>
      </c>
      <c r="B7" s="147">
        <v>40511</v>
      </c>
      <c r="C7" s="147">
        <v>8896</v>
      </c>
      <c r="D7" s="147">
        <v>31615</v>
      </c>
    </row>
    <row r="8" spans="1:4" ht="21" customHeight="1" x14ac:dyDescent="0.5">
      <c r="A8" s="145" t="s">
        <v>86</v>
      </c>
      <c r="B8" s="147">
        <v>530274</v>
      </c>
      <c r="C8" s="147">
        <v>223794</v>
      </c>
      <c r="D8" s="147">
        <v>306480</v>
      </c>
    </row>
    <row r="9" spans="1:4" ht="21" customHeight="1" x14ac:dyDescent="0.5">
      <c r="A9" s="149" t="s">
        <v>87</v>
      </c>
      <c r="B9" s="147">
        <v>387690</v>
      </c>
      <c r="C9" s="147">
        <v>217712</v>
      </c>
      <c r="D9" s="147">
        <v>169978</v>
      </c>
    </row>
    <row r="10" spans="1:4" ht="21" customHeight="1" x14ac:dyDescent="0.5">
      <c r="A10" s="149" t="s">
        <v>88</v>
      </c>
      <c r="B10" s="147">
        <v>418505</v>
      </c>
      <c r="C10" s="147">
        <v>224415</v>
      </c>
      <c r="D10" s="147">
        <v>194090</v>
      </c>
    </row>
    <row r="11" spans="1:4" ht="21" customHeight="1" x14ac:dyDescent="0.5">
      <c r="A11" s="145" t="s">
        <v>89</v>
      </c>
      <c r="B11" s="150">
        <f>SUM(B12:B13)</f>
        <v>361830</v>
      </c>
      <c r="C11" s="150">
        <f>SUM(C12:C13)</f>
        <v>184065</v>
      </c>
      <c r="D11" s="150">
        <f>SUM(D12:D13)</f>
        <v>177765</v>
      </c>
    </row>
    <row r="12" spans="1:4" ht="21" customHeight="1" x14ac:dyDescent="0.5">
      <c r="A12" s="149" t="s">
        <v>90</v>
      </c>
      <c r="B12" s="147">
        <v>315133</v>
      </c>
      <c r="C12" s="147">
        <v>155595</v>
      </c>
      <c r="D12" s="147">
        <v>159538</v>
      </c>
    </row>
    <row r="13" spans="1:4" ht="21" customHeight="1" x14ac:dyDescent="0.5">
      <c r="A13" s="149" t="s">
        <v>91</v>
      </c>
      <c r="B13" s="147">
        <v>46697</v>
      </c>
      <c r="C13" s="147">
        <v>28470</v>
      </c>
      <c r="D13" s="147">
        <v>18227</v>
      </c>
    </row>
    <row r="14" spans="1:4" ht="21" customHeight="1" x14ac:dyDescent="0.5">
      <c r="A14" s="151" t="s">
        <v>92</v>
      </c>
      <c r="B14" s="147" t="s">
        <v>22</v>
      </c>
      <c r="C14" s="147" t="s">
        <v>22</v>
      </c>
      <c r="D14" s="147" t="s">
        <v>22</v>
      </c>
    </row>
    <row r="15" spans="1:4" ht="21" customHeight="1" x14ac:dyDescent="0.5">
      <c r="A15" s="145" t="s">
        <v>93</v>
      </c>
      <c r="B15" s="150">
        <f>SUM(B16:B18)</f>
        <v>311224</v>
      </c>
      <c r="C15" s="150">
        <f>SUM(C16:C18)</f>
        <v>114659</v>
      </c>
      <c r="D15" s="150">
        <f>SUM(D16:D18)</f>
        <v>196565</v>
      </c>
    </row>
    <row r="16" spans="1:4" ht="21" customHeight="1" x14ac:dyDescent="0.5">
      <c r="A16" s="151" t="s">
        <v>94</v>
      </c>
      <c r="B16" s="152">
        <v>187603</v>
      </c>
      <c r="C16" s="152">
        <v>61447</v>
      </c>
      <c r="D16" s="152">
        <v>126156</v>
      </c>
    </row>
    <row r="17" spans="1:4" ht="21" customHeight="1" x14ac:dyDescent="0.5">
      <c r="A17" s="151" t="s">
        <v>95</v>
      </c>
      <c r="B17" s="147">
        <v>69196</v>
      </c>
      <c r="C17" s="147">
        <v>40956</v>
      </c>
      <c r="D17" s="147">
        <v>28240</v>
      </c>
    </row>
    <row r="18" spans="1:4" ht="21" customHeight="1" x14ac:dyDescent="0.5">
      <c r="A18" s="151" t="s">
        <v>96</v>
      </c>
      <c r="B18" s="147">
        <v>54425</v>
      </c>
      <c r="C18" s="147">
        <v>12256</v>
      </c>
      <c r="D18" s="147">
        <v>42169</v>
      </c>
    </row>
    <row r="19" spans="1:4" ht="21" customHeight="1" x14ac:dyDescent="0.5">
      <c r="A19" s="149" t="s">
        <v>97</v>
      </c>
      <c r="B19" s="147" t="s">
        <v>22</v>
      </c>
      <c r="C19" s="147" t="s">
        <v>22</v>
      </c>
      <c r="D19" s="147" t="s">
        <v>22</v>
      </c>
    </row>
    <row r="20" spans="1:4" ht="21" customHeight="1" x14ac:dyDescent="0.5">
      <c r="A20" s="149" t="s">
        <v>98</v>
      </c>
      <c r="B20" s="147" t="s">
        <v>22</v>
      </c>
      <c r="C20" s="147" t="s">
        <v>22</v>
      </c>
      <c r="D20" s="147" t="s">
        <v>22</v>
      </c>
    </row>
    <row r="21" spans="1:4" ht="21" customHeight="1" x14ac:dyDescent="0.5">
      <c r="A21" s="145"/>
      <c r="B21" s="234" t="s">
        <v>23</v>
      </c>
      <c r="C21" s="234"/>
      <c r="D21" s="234"/>
    </row>
    <row r="22" spans="1:4" s="155" customFormat="1" ht="18.75" customHeight="1" x14ac:dyDescent="0.5">
      <c r="A22" s="153" t="s">
        <v>10</v>
      </c>
      <c r="B22" s="154">
        <f>B5/$B$5*100</f>
        <v>100</v>
      </c>
      <c r="C22" s="154">
        <f>C5/$C$5*100</f>
        <v>100</v>
      </c>
      <c r="D22" s="154">
        <f>D5/$D$5*100</f>
        <v>100</v>
      </c>
    </row>
    <row r="23" spans="1:4" ht="6" customHeight="1" x14ac:dyDescent="0.5">
      <c r="A23" s="143"/>
      <c r="B23" s="156"/>
      <c r="C23" s="156"/>
      <c r="D23" s="156"/>
    </row>
    <row r="24" spans="1:4" s="159" customFormat="1" ht="20.25" customHeight="1" x14ac:dyDescent="0.55000000000000004">
      <c r="A24" s="157" t="s">
        <v>85</v>
      </c>
      <c r="B24" s="158">
        <f t="shared" ref="B24:B30" si="0">B7/$B$5*100</f>
        <v>1.9761135668969394</v>
      </c>
      <c r="C24" s="158">
        <f>C7/$C$5*100</f>
        <v>0.91377764264679151</v>
      </c>
      <c r="D24" s="158">
        <f t="shared" ref="D24:D35" si="1">D7/$D$5*100</f>
        <v>2.9368514240222647</v>
      </c>
    </row>
    <row r="25" spans="1:4" s="159" customFormat="1" ht="20.25" customHeight="1" x14ac:dyDescent="0.55000000000000004">
      <c r="A25" s="159" t="s">
        <v>86</v>
      </c>
      <c r="B25" s="158">
        <f t="shared" si="0"/>
        <v>25.866595383296083</v>
      </c>
      <c r="C25" s="158">
        <f t="shared" ref="C25:C35" si="2">C8/$C$5*100</f>
        <v>22.987629694075544</v>
      </c>
      <c r="D25" s="158">
        <f t="shared" si="1"/>
        <v>28.470226931340935</v>
      </c>
    </row>
    <row r="26" spans="1:4" s="159" customFormat="1" ht="20.25" customHeight="1" x14ac:dyDescent="0.55000000000000004">
      <c r="A26" s="160" t="s">
        <v>87</v>
      </c>
      <c r="B26" s="158">
        <f t="shared" si="0"/>
        <v>18.91139366469044</v>
      </c>
      <c r="C26" s="158">
        <f t="shared" si="2"/>
        <v>22.362899970314555</v>
      </c>
      <c r="D26" s="158">
        <f t="shared" si="1"/>
        <v>15.789977268779268</v>
      </c>
    </row>
    <row r="27" spans="1:4" s="159" customFormat="1" ht="20.25" customHeight="1" x14ac:dyDescent="0.55000000000000004">
      <c r="A27" s="160" t="s">
        <v>88</v>
      </c>
      <c r="B27" s="158">
        <f t="shared" si="0"/>
        <v>20.414539466174709</v>
      </c>
      <c r="C27" s="158">
        <f>C10/$C$5*100-0.03</f>
        <v>23.021417454426675</v>
      </c>
      <c r="D27" s="158">
        <f t="shared" si="1"/>
        <v>18.029843203810895</v>
      </c>
    </row>
    <row r="28" spans="1:4" s="159" customFormat="1" ht="20.25" customHeight="1" x14ac:dyDescent="0.55000000000000004">
      <c r="A28" s="159" t="s">
        <v>89</v>
      </c>
      <c r="B28" s="158">
        <f>B11/$B$5*100-0.03</f>
        <v>17.619951171541544</v>
      </c>
      <c r="C28" s="158">
        <f t="shared" si="2"/>
        <v>18.906753798761429</v>
      </c>
      <c r="D28" s="158">
        <f t="shared" si="1"/>
        <v>16.513344722167258</v>
      </c>
    </row>
    <row r="29" spans="1:4" s="159" customFormat="1" ht="20.25" customHeight="1" x14ac:dyDescent="0.55000000000000004">
      <c r="A29" s="160" t="s">
        <v>90</v>
      </c>
      <c r="B29" s="158">
        <f>B12/$B$5*100-0.03</f>
        <v>15.342086511735904</v>
      </c>
      <c r="C29" s="158">
        <f t="shared" si="2"/>
        <v>15.982377732422156</v>
      </c>
      <c r="D29" s="158">
        <f t="shared" si="1"/>
        <v>14.820161394454029</v>
      </c>
    </row>
    <row r="30" spans="1:4" s="159" customFormat="1" ht="20.25" customHeight="1" x14ac:dyDescent="0.55000000000000004">
      <c r="A30" s="160" t="s">
        <v>91</v>
      </c>
      <c r="B30" s="158">
        <f t="shared" si="0"/>
        <v>2.2778646598056422</v>
      </c>
      <c r="C30" s="158">
        <f t="shared" si="2"/>
        <v>2.9243760663392706</v>
      </c>
      <c r="D30" s="158">
        <f t="shared" si="1"/>
        <v>1.6931833277132318</v>
      </c>
    </row>
    <row r="31" spans="1:4" s="159" customFormat="1" ht="20.25" customHeight="1" x14ac:dyDescent="0.55000000000000004">
      <c r="A31" s="161" t="s">
        <v>92</v>
      </c>
      <c r="B31" s="162" t="s">
        <v>34</v>
      </c>
      <c r="C31" s="162" t="s">
        <v>34</v>
      </c>
      <c r="D31" s="162" t="s">
        <v>34</v>
      </c>
    </row>
    <row r="32" spans="1:4" s="159" customFormat="1" ht="20.25" customHeight="1" x14ac:dyDescent="0.55000000000000004">
      <c r="A32" s="159" t="s">
        <v>93</v>
      </c>
      <c r="B32" s="158">
        <f>B15/$B$5*100</f>
        <v>15.181406747400287</v>
      </c>
      <c r="C32" s="158">
        <f t="shared" si="2"/>
        <v>11.777521439775008</v>
      </c>
      <c r="D32" s="158">
        <f t="shared" si="1"/>
        <v>18.259756449879376</v>
      </c>
    </row>
    <row r="33" spans="1:4" s="159" customFormat="1" ht="20.25" customHeight="1" x14ac:dyDescent="0.55000000000000004">
      <c r="A33" s="161" t="s">
        <v>94</v>
      </c>
      <c r="B33" s="158">
        <f>B16/$B$5*100-0.03</f>
        <v>9.1212140774250585</v>
      </c>
      <c r="C33" s="158">
        <f t="shared" si="2"/>
        <v>6.3117013048243482</v>
      </c>
      <c r="D33" s="158">
        <f t="shared" si="1"/>
        <v>11.719165846874992</v>
      </c>
    </row>
    <row r="34" spans="1:4" s="159" customFormat="1" ht="20.25" customHeight="1" x14ac:dyDescent="0.55000000000000004">
      <c r="A34" s="161" t="s">
        <v>95</v>
      </c>
      <c r="B34" s="158">
        <f>B17/$B$5*100</f>
        <v>3.3753586525882007</v>
      </c>
      <c r="C34" s="158">
        <f t="shared" si="2"/>
        <v>4.2069106488581376</v>
      </c>
      <c r="D34" s="158">
        <f>D17/$D$5*100+0.03</f>
        <v>2.6533333612016055</v>
      </c>
    </row>
    <row r="35" spans="1:4" s="159" customFormat="1" ht="20.25" customHeight="1" x14ac:dyDescent="0.55000000000000004">
      <c r="A35" s="161" t="s">
        <v>96</v>
      </c>
      <c r="B35" s="158">
        <f>B18/$B$5*100</f>
        <v>2.6548340173870288</v>
      </c>
      <c r="C35" s="158">
        <f t="shared" si="2"/>
        <v>1.2589094860925221</v>
      </c>
      <c r="D35" s="158">
        <f t="shared" si="1"/>
        <v>3.9172572418027802</v>
      </c>
    </row>
    <row r="36" spans="1:4" s="159" customFormat="1" ht="20.25" customHeight="1" x14ac:dyDescent="0.55000000000000004">
      <c r="A36" s="160" t="s">
        <v>97</v>
      </c>
      <c r="B36" s="162" t="s">
        <v>34</v>
      </c>
      <c r="C36" s="162" t="s">
        <v>34</v>
      </c>
      <c r="D36" s="162" t="s">
        <v>34</v>
      </c>
    </row>
    <row r="37" spans="1:4" s="159" customFormat="1" ht="20.25" customHeight="1" x14ac:dyDescent="0.55000000000000004">
      <c r="A37" s="160" t="s">
        <v>98</v>
      </c>
      <c r="B37" s="162" t="s">
        <v>34</v>
      </c>
      <c r="C37" s="162" t="s">
        <v>34</v>
      </c>
      <c r="D37" s="162" t="s">
        <v>34</v>
      </c>
    </row>
    <row r="38" spans="1:4" ht="2.25" customHeight="1" x14ac:dyDescent="0.5">
      <c r="A38" s="163"/>
      <c r="B38" s="163"/>
      <c r="C38" s="163"/>
      <c r="D38" s="164">
        <v>0</v>
      </c>
    </row>
    <row r="39" spans="1:4" ht="12.75" customHeight="1" x14ac:dyDescent="0.5">
      <c r="A39" s="96"/>
      <c r="B39" s="85"/>
    </row>
    <row r="40" spans="1:4" ht="20.25" customHeight="1" x14ac:dyDescent="0.5">
      <c r="A40" s="96" t="s">
        <v>58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45"/>
    </row>
  </sheetData>
  <sheetProtection selectLockedCells="1" selectUnlockedCells="1"/>
  <mergeCells count="2">
    <mergeCell ref="B4:D4"/>
    <mergeCell ref="B21:D21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18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zoomScale="90" zoomScaleNormal="90" workbookViewId="0"/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4" s="6" customFormat="1" ht="34.5" customHeight="1" x14ac:dyDescent="0.55000000000000004">
      <c r="A1" s="6" t="s">
        <v>129</v>
      </c>
      <c r="B1" s="27"/>
      <c r="C1" s="27"/>
      <c r="D1" s="27"/>
    </row>
    <row r="2" spans="1:4" s="9" customFormat="1" ht="9" customHeight="1" x14ac:dyDescent="0.5">
      <c r="A2" s="92"/>
      <c r="B2" s="92"/>
      <c r="C2" s="92"/>
      <c r="D2" s="92"/>
    </row>
    <row r="3" spans="1:4" s="9" customFormat="1" ht="23.25" customHeight="1" x14ac:dyDescent="0.5">
      <c r="A3" s="7" t="s">
        <v>128</v>
      </c>
      <c r="B3" s="8" t="s">
        <v>1</v>
      </c>
      <c r="C3" s="8" t="s">
        <v>11</v>
      </c>
      <c r="D3" s="8" t="s">
        <v>12</v>
      </c>
    </row>
    <row r="4" spans="1:4" s="9" customFormat="1" ht="18" customHeight="1" x14ac:dyDescent="0.5">
      <c r="A4" s="92"/>
      <c r="B4" s="235" t="s">
        <v>15</v>
      </c>
      <c r="C4" s="235"/>
      <c r="D4" s="235"/>
    </row>
    <row r="5" spans="1:4" s="9" customFormat="1" ht="18" customHeight="1" x14ac:dyDescent="0.5">
      <c r="A5" s="92" t="s">
        <v>10</v>
      </c>
      <c r="B5" s="37">
        <v>1269837</v>
      </c>
      <c r="C5" s="37">
        <v>704952</v>
      </c>
      <c r="D5" s="37">
        <v>564885</v>
      </c>
    </row>
    <row r="6" spans="1:4" s="9" customFormat="1" ht="9" customHeight="1" x14ac:dyDescent="0.55000000000000004">
      <c r="A6" s="84"/>
      <c r="B6" s="231"/>
      <c r="C6" s="231"/>
      <c r="D6" s="231"/>
    </row>
    <row r="7" spans="1:4" ht="18.75" customHeight="1" x14ac:dyDescent="0.55000000000000004">
      <c r="A7" s="193" t="s">
        <v>127</v>
      </c>
      <c r="B7" s="231"/>
      <c r="C7" s="231"/>
      <c r="D7" s="231"/>
    </row>
    <row r="8" spans="1:4" ht="18.75" customHeight="1" x14ac:dyDescent="0.55000000000000004">
      <c r="A8" s="193" t="s">
        <v>126</v>
      </c>
      <c r="B8" s="29">
        <v>31727</v>
      </c>
      <c r="C8" s="29">
        <v>18339</v>
      </c>
      <c r="D8" s="29">
        <v>13388</v>
      </c>
    </row>
    <row r="9" spans="1:4" ht="18.75" customHeight="1" x14ac:dyDescent="0.55000000000000004">
      <c r="A9" s="193" t="s">
        <v>125</v>
      </c>
      <c r="B9" s="29">
        <v>72236</v>
      </c>
      <c r="C9" s="29">
        <v>20207</v>
      </c>
      <c r="D9" s="29">
        <v>52029</v>
      </c>
    </row>
    <row r="10" spans="1:4" ht="18.75" customHeight="1" x14ac:dyDescent="0.55000000000000004">
      <c r="A10" s="193" t="s">
        <v>124</v>
      </c>
      <c r="B10" s="231"/>
      <c r="C10" s="231"/>
      <c r="D10" s="231"/>
    </row>
    <row r="11" spans="1:4" ht="18.75" customHeight="1" x14ac:dyDescent="0.55000000000000004">
      <c r="A11" s="193" t="s">
        <v>123</v>
      </c>
      <c r="B11" s="29">
        <v>38497</v>
      </c>
      <c r="C11" s="29">
        <v>13778</v>
      </c>
      <c r="D11" s="29">
        <v>24719</v>
      </c>
    </row>
    <row r="12" spans="1:4" ht="18.75" customHeight="1" x14ac:dyDescent="0.55000000000000004">
      <c r="A12" s="193" t="s">
        <v>122</v>
      </c>
      <c r="B12" s="29">
        <v>48710</v>
      </c>
      <c r="C12" s="29">
        <v>17305</v>
      </c>
      <c r="D12" s="29">
        <v>31405</v>
      </c>
    </row>
    <row r="13" spans="1:4" ht="18.75" customHeight="1" x14ac:dyDescent="0.55000000000000004">
      <c r="A13" s="193" t="s">
        <v>121</v>
      </c>
      <c r="B13" s="29">
        <v>225320</v>
      </c>
      <c r="C13" s="29">
        <v>81251</v>
      </c>
      <c r="D13" s="29">
        <v>144069</v>
      </c>
    </row>
    <row r="14" spans="1:4" ht="18.75" customHeight="1" x14ac:dyDescent="0.55000000000000004">
      <c r="A14" s="193" t="s">
        <v>120</v>
      </c>
      <c r="B14" s="231"/>
      <c r="C14" s="231"/>
      <c r="D14" s="231"/>
    </row>
    <row r="15" spans="1:4" ht="18.75" customHeight="1" x14ac:dyDescent="0.55000000000000004">
      <c r="A15" s="232" t="s">
        <v>119</v>
      </c>
      <c r="B15" s="29">
        <v>483423</v>
      </c>
      <c r="C15" s="29">
        <v>298362</v>
      </c>
      <c r="D15" s="29">
        <v>185061</v>
      </c>
    </row>
    <row r="16" spans="1:4" ht="18.75" customHeight="1" x14ac:dyDescent="0.55000000000000004">
      <c r="A16" s="193" t="s">
        <v>118</v>
      </c>
      <c r="B16" s="231"/>
      <c r="C16" s="231"/>
      <c r="D16" s="231"/>
    </row>
    <row r="17" spans="1:4" ht="18.75" customHeight="1" x14ac:dyDescent="0.55000000000000004">
      <c r="A17" s="193" t="s">
        <v>117</v>
      </c>
      <c r="B17" s="29">
        <v>123610</v>
      </c>
      <c r="C17" s="29">
        <v>94866</v>
      </c>
      <c r="D17" s="29">
        <v>28744</v>
      </c>
    </row>
    <row r="18" spans="1:4" ht="18.75" customHeight="1" x14ac:dyDescent="0.55000000000000004">
      <c r="A18" s="193" t="s">
        <v>116</v>
      </c>
      <c r="B18" s="231"/>
      <c r="C18" s="231"/>
      <c r="D18" s="231"/>
    </row>
    <row r="19" spans="1:4" ht="18.75" customHeight="1" x14ac:dyDescent="0.55000000000000004">
      <c r="A19" s="193" t="s">
        <v>115</v>
      </c>
      <c r="B19" s="29">
        <v>88585</v>
      </c>
      <c r="C19" s="29">
        <v>60167</v>
      </c>
      <c r="D19" s="29">
        <v>28418</v>
      </c>
    </row>
    <row r="20" spans="1:4" ht="18.75" customHeight="1" x14ac:dyDescent="0.55000000000000004">
      <c r="A20" s="193" t="s">
        <v>114</v>
      </c>
      <c r="B20" s="231"/>
      <c r="C20" s="231"/>
      <c r="D20" s="231"/>
    </row>
    <row r="21" spans="1:4" ht="18.75" customHeight="1" x14ac:dyDescent="0.55000000000000004">
      <c r="A21" s="193" t="s">
        <v>113</v>
      </c>
      <c r="B21" s="29">
        <v>157729</v>
      </c>
      <c r="C21" s="29">
        <v>100677</v>
      </c>
      <c r="D21" s="29">
        <v>57052</v>
      </c>
    </row>
    <row r="22" spans="1:4" ht="18.75" customHeight="1" x14ac:dyDescent="0.55000000000000004">
      <c r="A22" s="193" t="s">
        <v>112</v>
      </c>
      <c r="B22" s="230"/>
      <c r="C22" s="230"/>
      <c r="D22" s="230"/>
    </row>
    <row r="23" spans="1:4" ht="21.75" customHeight="1" x14ac:dyDescent="0.5">
      <c r="B23" s="236" t="s">
        <v>23</v>
      </c>
      <c r="C23" s="236"/>
      <c r="D23" s="236"/>
    </row>
    <row r="24" spans="1:4" s="9" customFormat="1" ht="18" customHeight="1" x14ac:dyDescent="0.5">
      <c r="A24" s="92" t="s">
        <v>10</v>
      </c>
      <c r="B24" s="229">
        <f>B5/$B$5*100</f>
        <v>100</v>
      </c>
      <c r="C24" s="229">
        <f>C5/$C$5*100</f>
        <v>100</v>
      </c>
      <c r="D24" s="229">
        <f>D5/$D$5*100</f>
        <v>100</v>
      </c>
    </row>
    <row r="25" spans="1:4" s="9" customFormat="1" ht="10.9" customHeight="1" x14ac:dyDescent="0.5">
      <c r="A25" s="228"/>
      <c r="B25" s="227"/>
      <c r="C25" s="227"/>
      <c r="D25" s="227"/>
    </row>
    <row r="26" spans="1:4" ht="19.149999999999999" customHeight="1" x14ac:dyDescent="0.5">
      <c r="A26" s="88" t="s">
        <v>127</v>
      </c>
      <c r="B26" s="75"/>
      <c r="C26" s="75"/>
      <c r="D26" s="75"/>
    </row>
    <row r="27" spans="1:4" ht="19.149999999999999" customHeight="1" x14ac:dyDescent="0.5">
      <c r="A27" s="88" t="s">
        <v>126</v>
      </c>
      <c r="B27" s="225">
        <f>B8*100/$B$5</f>
        <v>2.4985096512387024</v>
      </c>
      <c r="C27" s="225">
        <f>C8*100/$C$5</f>
        <v>2.6014537159976849</v>
      </c>
      <c r="D27" s="225">
        <f>D8*100/$D$5</f>
        <v>2.3700399196296593</v>
      </c>
    </row>
    <row r="28" spans="1:4" ht="19.149999999999999" customHeight="1" x14ac:dyDescent="0.5">
      <c r="A28" s="88" t="s">
        <v>125</v>
      </c>
      <c r="B28" s="225">
        <f>B9*100/$B$5</f>
        <v>5.6886041279313799</v>
      </c>
      <c r="C28" s="225">
        <f>C9*100/$C$5</f>
        <v>2.8664362963719516</v>
      </c>
      <c r="D28" s="225">
        <f>D9*100/$D$5</f>
        <v>9.2105472795347723</v>
      </c>
    </row>
    <row r="29" spans="1:4" ht="19.149999999999999" customHeight="1" x14ac:dyDescent="0.5">
      <c r="A29" s="88" t="s">
        <v>124</v>
      </c>
      <c r="B29" s="226"/>
      <c r="C29" s="226"/>
      <c r="D29" s="226"/>
    </row>
    <row r="30" spans="1:4" ht="19.149999999999999" customHeight="1" x14ac:dyDescent="0.5">
      <c r="A30" s="88" t="s">
        <v>123</v>
      </c>
      <c r="B30" s="225">
        <f>B11*100/$B$5</f>
        <v>3.0316489439195737</v>
      </c>
      <c r="C30" s="225">
        <f>C11*100/$C$5</f>
        <v>1.9544593107048422</v>
      </c>
      <c r="D30" s="225">
        <f>D11*100/$D$5</f>
        <v>4.3759349248077042</v>
      </c>
    </row>
    <row r="31" spans="1:4" ht="19.149999999999999" customHeight="1" x14ac:dyDescent="0.5">
      <c r="A31" s="88" t="s">
        <v>122</v>
      </c>
      <c r="B31" s="225">
        <f>B12*100/$B$5+0.03</f>
        <v>3.8659253982991517</v>
      </c>
      <c r="C31" s="225">
        <f>C12*100/$C$5-0.03</f>
        <v>2.4247770628354841</v>
      </c>
      <c r="D31" s="225">
        <f>D12*100/$D$5-0.03</f>
        <v>5.5295386671623428</v>
      </c>
    </row>
    <row r="32" spans="1:4" ht="19.149999999999999" customHeight="1" x14ac:dyDescent="0.5">
      <c r="A32" s="88" t="s">
        <v>121</v>
      </c>
      <c r="B32" s="225">
        <f>B13*100/$B$5</f>
        <v>17.744009664232497</v>
      </c>
      <c r="C32" s="225">
        <f>C13*100/$C$5</f>
        <v>11.525749270872343</v>
      </c>
      <c r="D32" s="225">
        <f>D13*100/$D$5</f>
        <v>25.50412915903237</v>
      </c>
    </row>
    <row r="33" spans="1:4" ht="19.149999999999999" customHeight="1" x14ac:dyDescent="0.5">
      <c r="A33" s="88" t="s">
        <v>120</v>
      </c>
      <c r="B33" s="226"/>
      <c r="C33" s="226"/>
      <c r="D33" s="226"/>
    </row>
    <row r="34" spans="1:4" ht="19.149999999999999" customHeight="1" x14ac:dyDescent="0.5">
      <c r="A34" s="20" t="s">
        <v>119</v>
      </c>
      <c r="B34" s="225">
        <f>B15*100/$B$5</f>
        <v>38.069689259330133</v>
      </c>
      <c r="C34" s="225">
        <f>C15*100/$C$5</f>
        <v>42.323732679671807</v>
      </c>
      <c r="D34" s="225">
        <f>D15*100/$D$5</f>
        <v>32.760827425051119</v>
      </c>
    </row>
    <row r="35" spans="1:4" ht="19.149999999999999" customHeight="1" x14ac:dyDescent="0.5">
      <c r="A35" s="88" t="s">
        <v>118</v>
      </c>
      <c r="B35" s="226"/>
      <c r="C35" s="226"/>
      <c r="D35" s="226"/>
    </row>
    <row r="36" spans="1:4" ht="19.149999999999999" customHeight="1" x14ac:dyDescent="0.5">
      <c r="A36" s="88" t="s">
        <v>117</v>
      </c>
      <c r="B36" s="225">
        <f>B17*100/$B$5</f>
        <v>9.734320231651779</v>
      </c>
      <c r="C36" s="225">
        <f>C17*100/$C$5</f>
        <v>13.457086439927824</v>
      </c>
      <c r="D36" s="225">
        <f>D17*100/$D$5</f>
        <v>5.088469334466307</v>
      </c>
    </row>
    <row r="37" spans="1:4" ht="19.149999999999999" customHeight="1" x14ac:dyDescent="0.5">
      <c r="A37" s="88" t="s">
        <v>116</v>
      </c>
      <c r="B37" s="226"/>
      <c r="C37" s="226"/>
      <c r="D37" s="226"/>
    </row>
    <row r="38" spans="1:4" ht="19.149999999999999" customHeight="1" x14ac:dyDescent="0.5">
      <c r="A38" s="88" t="s">
        <v>115</v>
      </c>
      <c r="B38" s="225">
        <f>B19*100/$B$5</f>
        <v>6.9760922071100469</v>
      </c>
      <c r="C38" s="225">
        <f>C19*100/$C$5</f>
        <v>8.5349073412090473</v>
      </c>
      <c r="D38" s="225">
        <f>D19*100/$D$5</f>
        <v>5.030758472963524</v>
      </c>
    </row>
    <row r="39" spans="1:4" ht="19.149999999999999" customHeight="1" x14ac:dyDescent="0.5">
      <c r="A39" s="88" t="s">
        <v>114</v>
      </c>
      <c r="B39" s="226"/>
      <c r="C39" s="226"/>
      <c r="D39" s="226"/>
    </row>
    <row r="40" spans="1:4" ht="19.149999999999999" customHeight="1" x14ac:dyDescent="0.5">
      <c r="A40" s="88" t="s">
        <v>113</v>
      </c>
      <c r="B40" s="225">
        <f>B21*100/$B$5</f>
        <v>12.421200516286737</v>
      </c>
      <c r="C40" s="225">
        <f>C21*100/$C$5-0.03</f>
        <v>14.251397882409016</v>
      </c>
      <c r="D40" s="225">
        <f>D21*100/$D$5</f>
        <v>10.099754817352204</v>
      </c>
    </row>
    <row r="41" spans="1:4" ht="19.149999999999999" customHeight="1" x14ac:dyDescent="0.55000000000000004">
      <c r="A41" s="88" t="s">
        <v>112</v>
      </c>
      <c r="B41" s="224" t="s">
        <v>22</v>
      </c>
      <c r="C41" s="224" t="s">
        <v>22</v>
      </c>
      <c r="D41" s="224" t="s">
        <v>22</v>
      </c>
    </row>
    <row r="42" spans="1:4" ht="9" customHeight="1" x14ac:dyDescent="0.5">
      <c r="A42" s="78"/>
      <c r="B42" s="78"/>
      <c r="C42" s="78"/>
      <c r="D42" s="78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92913385826772" bottom="0.15748031496062992" header="0.31496062992125984" footer="0.31496062992125984"/>
  <pageSetup paperSize="9" orientation="portrait" r:id="rId1"/>
  <headerFooter>
    <oddHeader>&amp;C&amp;"TH SarabunPSK,ธรรมดา"&amp;18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zoomScale="70" zoomScaleNormal="70" workbookViewId="0"/>
  </sheetViews>
  <sheetFormatPr defaultRowHeight="14.25" customHeight="1" x14ac:dyDescent="0.55000000000000004"/>
  <cols>
    <col min="1" max="1" width="71" style="20" customWidth="1"/>
    <col min="2" max="2" width="12" style="20" customWidth="1"/>
    <col min="3" max="3" width="12.5703125" style="20" customWidth="1"/>
    <col min="4" max="4" width="11.85546875" style="49" customWidth="1"/>
    <col min="5" max="5" width="10.7109375" style="20" customWidth="1"/>
    <col min="6" max="6" width="9.28515625" style="20" customWidth="1"/>
    <col min="7" max="8" width="12.42578125" style="27" customWidth="1"/>
    <col min="9" max="9" width="14.28515625" style="27" customWidth="1"/>
    <col min="10" max="10" width="12.42578125" style="20" customWidth="1"/>
    <col min="11" max="11" width="9.140625" style="20"/>
    <col min="12" max="12" width="11.85546875" style="49" customWidth="1"/>
    <col min="13" max="13" width="9.140625" style="20"/>
    <col min="14" max="14" width="13.7109375" style="20" customWidth="1"/>
    <col min="15" max="15" width="11.5703125" style="20" customWidth="1"/>
    <col min="16" max="16" width="12.28515625" style="49" customWidth="1"/>
    <col min="17" max="17" width="12" style="20" customWidth="1"/>
    <col min="18" max="21" width="9.140625" style="20"/>
    <col min="22" max="22" width="10.7109375" style="20" customWidth="1"/>
    <col min="23" max="16384" width="9.140625" style="20"/>
  </cols>
  <sheetData>
    <row r="1" spans="1:25" s="50" customFormat="1" ht="51" customHeight="1" x14ac:dyDescent="0.65">
      <c r="A1" s="48" t="s">
        <v>24</v>
      </c>
      <c r="B1" s="20"/>
      <c r="C1" s="20"/>
      <c r="D1" s="49"/>
    </row>
    <row r="2" spans="1:25" s="9" customFormat="1" ht="21.75" customHeight="1" x14ac:dyDescent="0.5">
      <c r="B2" s="20"/>
      <c r="C2" s="20"/>
      <c r="D2" s="49"/>
      <c r="G2" s="50"/>
      <c r="H2" s="50"/>
    </row>
    <row r="3" spans="1:25" s="9" customFormat="1" ht="23.25" customHeight="1" x14ac:dyDescent="0.5">
      <c r="A3" s="7" t="s">
        <v>25</v>
      </c>
      <c r="B3" s="51" t="s">
        <v>1</v>
      </c>
      <c r="C3" s="51" t="s">
        <v>11</v>
      </c>
      <c r="D3" s="52" t="s">
        <v>12</v>
      </c>
      <c r="E3" s="53"/>
      <c r="F3" s="53"/>
      <c r="G3" s="50"/>
      <c r="H3" s="50"/>
    </row>
    <row r="4" spans="1:25" s="9" customFormat="1" ht="21.75" customHeight="1" x14ac:dyDescent="0.55000000000000004">
      <c r="A4" s="11"/>
      <c r="B4" s="235" t="s">
        <v>15</v>
      </c>
      <c r="C4" s="235"/>
      <c r="D4" s="235"/>
      <c r="E4" s="53"/>
      <c r="F4" s="53"/>
      <c r="G4" s="50"/>
      <c r="H4" s="50"/>
      <c r="I4" s="6"/>
      <c r="K4" s="9" t="s">
        <v>26</v>
      </c>
      <c r="L4" s="49"/>
      <c r="M4" s="50"/>
      <c r="N4" s="20"/>
      <c r="O4" s="20"/>
      <c r="P4" s="49"/>
      <c r="Q4" s="50"/>
      <c r="R4" s="50"/>
      <c r="S4" s="50"/>
      <c r="T4" s="50"/>
    </row>
    <row r="5" spans="1:25" s="9" customFormat="1" ht="20.25" customHeight="1" x14ac:dyDescent="0.55000000000000004">
      <c r="A5" s="11" t="s">
        <v>10</v>
      </c>
      <c r="B5" s="54">
        <v>1269837</v>
      </c>
      <c r="C5" s="54">
        <v>704952</v>
      </c>
      <c r="D5" s="54">
        <v>564885</v>
      </c>
      <c r="F5" s="53"/>
      <c r="G5" s="50"/>
      <c r="H5" s="50"/>
      <c r="I5" s="6"/>
    </row>
    <row r="6" spans="1:25" s="9" customFormat="1" ht="8.25" customHeight="1" x14ac:dyDescent="0.55000000000000004">
      <c r="A6" s="11"/>
      <c r="B6" s="11"/>
      <c r="C6" s="11"/>
      <c r="D6" s="11"/>
      <c r="F6" s="53"/>
      <c r="G6" s="50"/>
      <c r="H6" s="50"/>
      <c r="I6" s="6"/>
      <c r="L6" s="49"/>
      <c r="M6" s="50"/>
      <c r="N6" s="20"/>
      <c r="O6" s="20"/>
      <c r="P6" s="49"/>
      <c r="Q6" s="50"/>
      <c r="R6" s="50"/>
      <c r="S6" s="50"/>
      <c r="T6" s="50"/>
    </row>
    <row r="7" spans="1:25" ht="16.5" customHeight="1" x14ac:dyDescent="0.55000000000000004">
      <c r="A7" s="55" t="s">
        <v>27</v>
      </c>
      <c r="B7" s="56">
        <v>536384</v>
      </c>
      <c r="C7" s="56">
        <v>337050</v>
      </c>
      <c r="D7" s="56">
        <v>199334</v>
      </c>
      <c r="E7" s="9"/>
      <c r="F7" s="53"/>
      <c r="G7" s="50"/>
      <c r="H7" s="50"/>
      <c r="K7" s="60" t="s">
        <v>28</v>
      </c>
      <c r="L7" s="60" t="s">
        <v>6</v>
      </c>
      <c r="M7" s="82" t="s">
        <v>7</v>
      </c>
      <c r="N7" s="60" t="s">
        <v>9</v>
      </c>
      <c r="O7" s="60" t="s">
        <v>29</v>
      </c>
      <c r="P7" s="60" t="s">
        <v>8</v>
      </c>
      <c r="Q7" s="58" t="s">
        <v>30</v>
      </c>
      <c r="R7" s="83" t="s">
        <v>2</v>
      </c>
      <c r="S7" s="59" t="s">
        <v>31</v>
      </c>
      <c r="T7" s="60" t="s">
        <v>32</v>
      </c>
      <c r="U7" s="60" t="s">
        <v>0</v>
      </c>
      <c r="W7" s="49"/>
    </row>
    <row r="8" spans="1:25" ht="16.5" customHeight="1" x14ac:dyDescent="0.55000000000000004">
      <c r="A8" s="55" t="s">
        <v>33</v>
      </c>
      <c r="B8" s="61">
        <v>737</v>
      </c>
      <c r="C8" s="61">
        <v>737</v>
      </c>
      <c r="D8" s="47" t="s">
        <v>34</v>
      </c>
      <c r="E8" s="9"/>
      <c r="F8" s="53"/>
      <c r="G8" s="50"/>
      <c r="H8" s="50"/>
      <c r="K8" s="62" t="s">
        <v>36</v>
      </c>
      <c r="L8" s="63">
        <v>512298</v>
      </c>
      <c r="M8" s="64">
        <v>175032</v>
      </c>
      <c r="N8" s="63">
        <v>72915</v>
      </c>
      <c r="O8" s="63">
        <v>227568</v>
      </c>
      <c r="P8" s="63">
        <v>55728</v>
      </c>
      <c r="Q8" s="63">
        <v>64051</v>
      </c>
      <c r="R8" s="63">
        <v>32885</v>
      </c>
      <c r="S8" s="63">
        <v>22301</v>
      </c>
      <c r="T8" s="63">
        <v>34837</v>
      </c>
      <c r="U8" s="63">
        <v>61708</v>
      </c>
      <c r="V8" s="49">
        <v>1259323</v>
      </c>
      <c r="W8" s="49">
        <f>V8-L8</f>
        <v>747025</v>
      </c>
    </row>
    <row r="9" spans="1:25" ht="16.5" customHeight="1" x14ac:dyDescent="0.55000000000000004">
      <c r="A9" s="55" t="s">
        <v>35</v>
      </c>
      <c r="B9" s="56">
        <v>179610</v>
      </c>
      <c r="C9" s="56">
        <v>88392</v>
      </c>
      <c r="D9" s="56">
        <v>91218</v>
      </c>
      <c r="E9" s="9"/>
      <c r="F9" s="53"/>
      <c r="G9" s="50"/>
      <c r="H9" s="50"/>
      <c r="K9" s="62" t="s">
        <v>59</v>
      </c>
      <c r="L9" s="63">
        <f>B7</f>
        <v>536384</v>
      </c>
      <c r="M9" s="64">
        <f>B9</f>
        <v>179610</v>
      </c>
      <c r="N9" s="63">
        <f>B12</f>
        <v>54697</v>
      </c>
      <c r="O9" s="63">
        <f>B13</f>
        <v>204464</v>
      </c>
      <c r="P9" s="63">
        <f>B15</f>
        <v>89817</v>
      </c>
      <c r="Q9" s="63">
        <f>B21</f>
        <v>40063</v>
      </c>
      <c r="R9" s="63">
        <f>B22</f>
        <v>41426</v>
      </c>
      <c r="S9" s="63">
        <f>B23</f>
        <v>41953</v>
      </c>
      <c r="T9" s="63">
        <f>B25</f>
        <v>10891</v>
      </c>
      <c r="U9" s="63">
        <f>B5-SUM(L9:T9)</f>
        <v>70532</v>
      </c>
      <c r="V9" s="49">
        <f>SUM(L9:U9)</f>
        <v>1269837</v>
      </c>
      <c r="W9" s="49">
        <f t="shared" ref="W9" si="0">V9-L9</f>
        <v>733453</v>
      </c>
    </row>
    <row r="10" spans="1:25" ht="16.5" customHeight="1" x14ac:dyDescent="0.55000000000000004">
      <c r="A10" s="55" t="s">
        <v>37</v>
      </c>
      <c r="B10" s="56">
        <v>2350</v>
      </c>
      <c r="C10" s="56">
        <v>2034</v>
      </c>
      <c r="D10" s="61">
        <v>316</v>
      </c>
      <c r="E10" s="9"/>
      <c r="F10" s="53"/>
      <c r="G10" s="50"/>
      <c r="H10" s="50"/>
      <c r="K10" s="65"/>
      <c r="L10" s="66"/>
      <c r="M10" s="66"/>
      <c r="N10" s="66"/>
      <c r="O10" s="66"/>
      <c r="P10" s="66"/>
      <c r="Q10" s="57"/>
      <c r="R10" s="57"/>
      <c r="S10" s="57"/>
      <c r="T10" s="57"/>
      <c r="U10" s="57"/>
    </row>
    <row r="11" spans="1:25" ht="16.5" customHeight="1" x14ac:dyDescent="0.55000000000000004">
      <c r="A11" s="55" t="s">
        <v>38</v>
      </c>
      <c r="B11" s="56">
        <v>1569</v>
      </c>
      <c r="C11" s="56">
        <v>557</v>
      </c>
      <c r="D11" s="56">
        <v>1012</v>
      </c>
      <c r="E11" s="9"/>
      <c r="F11" s="53"/>
      <c r="G11" s="50"/>
      <c r="H11" s="50"/>
      <c r="K11" s="65"/>
      <c r="L11" s="66"/>
      <c r="M11" s="66"/>
      <c r="N11" s="66"/>
      <c r="O11" s="66"/>
      <c r="P11" s="66"/>
      <c r="Q11" s="57"/>
      <c r="R11" s="57"/>
      <c r="S11" s="57"/>
      <c r="T11" s="57"/>
      <c r="U11" s="65"/>
      <c r="V11" s="1">
        <f>(V9-V8)*100/V8</f>
        <v>0.83489303379673041</v>
      </c>
      <c r="W11" s="49"/>
    </row>
    <row r="12" spans="1:25" ht="16.5" customHeight="1" x14ac:dyDescent="0.55000000000000004">
      <c r="A12" s="67" t="s">
        <v>39</v>
      </c>
      <c r="B12" s="56">
        <v>54697</v>
      </c>
      <c r="C12" s="56">
        <v>49908</v>
      </c>
      <c r="D12" s="56">
        <v>4789</v>
      </c>
      <c r="E12" s="9"/>
      <c r="F12" s="53"/>
      <c r="G12" s="50"/>
      <c r="H12" s="50"/>
      <c r="K12" s="53"/>
      <c r="L12" s="68" t="s">
        <v>40</v>
      </c>
      <c r="M12" s="57"/>
      <c r="N12" s="57"/>
      <c r="O12" s="57"/>
      <c r="P12" s="57"/>
      <c r="Q12" s="57"/>
      <c r="R12" s="57"/>
      <c r="S12" s="57"/>
      <c r="T12" s="57"/>
      <c r="U12" s="57"/>
      <c r="W12" s="49"/>
    </row>
    <row r="13" spans="1:25" ht="16.5" customHeight="1" x14ac:dyDescent="0.55000000000000004">
      <c r="A13" s="67" t="s">
        <v>41</v>
      </c>
      <c r="B13" s="56">
        <v>204464</v>
      </c>
      <c r="C13" s="56">
        <v>106915</v>
      </c>
      <c r="D13" s="56">
        <v>97549</v>
      </c>
      <c r="E13" s="9"/>
      <c r="F13" s="53"/>
      <c r="G13" s="50"/>
      <c r="H13" s="50"/>
      <c r="K13" s="65"/>
      <c r="L13" s="57"/>
      <c r="M13" s="57"/>
      <c r="N13" s="57"/>
      <c r="O13" s="57"/>
      <c r="P13" s="57"/>
      <c r="Q13" s="57"/>
      <c r="R13" s="57"/>
      <c r="S13" s="57"/>
      <c r="T13" s="57"/>
      <c r="U13" s="57"/>
      <c r="W13" s="49"/>
    </row>
    <row r="14" spans="1:25" ht="16.5" customHeight="1" x14ac:dyDescent="0.55000000000000004">
      <c r="A14" s="67" t="s">
        <v>42</v>
      </c>
      <c r="B14" s="56">
        <v>24373</v>
      </c>
      <c r="C14" s="56">
        <v>20881</v>
      </c>
      <c r="D14" s="56">
        <v>3492</v>
      </c>
      <c r="E14" s="9"/>
      <c r="F14" s="53"/>
      <c r="G14" s="50"/>
      <c r="H14" s="50"/>
      <c r="K14" s="53"/>
      <c r="L14" s="69">
        <f>L9-L8</f>
        <v>24086</v>
      </c>
      <c r="M14" s="69">
        <f t="shared" ref="M14:W14" si="1">M9-M8</f>
        <v>4578</v>
      </c>
      <c r="N14" s="69">
        <f t="shared" si="1"/>
        <v>-18218</v>
      </c>
      <c r="O14" s="69">
        <f t="shared" si="1"/>
        <v>-23104</v>
      </c>
      <c r="P14" s="69">
        <f t="shared" si="1"/>
        <v>34089</v>
      </c>
      <c r="Q14" s="69">
        <f t="shared" si="1"/>
        <v>-23988</v>
      </c>
      <c r="R14" s="69">
        <f t="shared" si="1"/>
        <v>8541</v>
      </c>
      <c r="S14" s="69">
        <f t="shared" si="1"/>
        <v>19652</v>
      </c>
      <c r="T14" s="69">
        <f t="shared" si="1"/>
        <v>-23946</v>
      </c>
      <c r="U14" s="69">
        <f t="shared" si="1"/>
        <v>8824</v>
      </c>
      <c r="V14" s="69">
        <f t="shared" si="1"/>
        <v>10514</v>
      </c>
      <c r="W14" s="69">
        <f t="shared" si="1"/>
        <v>-13572</v>
      </c>
    </row>
    <row r="15" spans="1:25" ht="16.5" customHeight="1" x14ac:dyDescent="0.55000000000000004">
      <c r="A15" s="55" t="s">
        <v>43</v>
      </c>
      <c r="B15" s="56">
        <v>89817</v>
      </c>
      <c r="C15" s="56">
        <v>32454</v>
      </c>
      <c r="D15" s="56">
        <v>57363</v>
      </c>
      <c r="E15" s="9"/>
      <c r="F15" s="53"/>
      <c r="G15" s="50"/>
      <c r="H15" s="50"/>
      <c r="K15" s="65"/>
      <c r="L15" s="65">
        <v>24086</v>
      </c>
      <c r="M15" s="65">
        <v>4578</v>
      </c>
      <c r="N15" s="65">
        <v>-18218</v>
      </c>
      <c r="O15" s="65">
        <v>-23104</v>
      </c>
      <c r="P15" s="65">
        <v>34089</v>
      </c>
      <c r="Q15" s="65">
        <v>-23988</v>
      </c>
      <c r="R15" s="65">
        <v>8541</v>
      </c>
      <c r="S15" s="65">
        <v>19652</v>
      </c>
      <c r="T15" s="65">
        <v>-23946</v>
      </c>
      <c r="U15" s="65">
        <v>8824</v>
      </c>
      <c r="V15" s="65">
        <v>10514</v>
      </c>
      <c r="W15" s="65">
        <v>-13572</v>
      </c>
      <c r="X15" s="65"/>
      <c r="Y15" s="65"/>
    </row>
    <row r="16" spans="1:25" ht="16.5" customHeight="1" x14ac:dyDescent="0.55000000000000004">
      <c r="A16" s="67" t="s">
        <v>44</v>
      </c>
      <c r="B16" s="56">
        <v>312</v>
      </c>
      <c r="C16" s="47" t="s">
        <v>34</v>
      </c>
      <c r="D16" s="61">
        <v>312</v>
      </c>
      <c r="E16" s="9"/>
      <c r="F16" s="53"/>
      <c r="G16" s="50"/>
      <c r="H16" s="50"/>
      <c r="M16" s="50"/>
      <c r="Q16" s="50"/>
      <c r="R16" s="50"/>
      <c r="S16" s="50"/>
      <c r="T16" s="50"/>
    </row>
    <row r="17" spans="1:22" ht="16.5" customHeight="1" x14ac:dyDescent="0.55000000000000004">
      <c r="A17" s="67" t="s">
        <v>45</v>
      </c>
      <c r="B17" s="56">
        <v>9366</v>
      </c>
      <c r="C17" s="56">
        <v>4602</v>
      </c>
      <c r="D17" s="56">
        <v>4764</v>
      </c>
      <c r="E17" s="9"/>
      <c r="F17" s="53"/>
      <c r="G17" s="50"/>
      <c r="H17" s="50"/>
      <c r="M17" s="50"/>
      <c r="Q17" s="50"/>
      <c r="R17" s="50"/>
      <c r="S17" s="50"/>
      <c r="T17" s="50"/>
    </row>
    <row r="18" spans="1:22" ht="16.5" customHeight="1" x14ac:dyDescent="0.55000000000000004">
      <c r="A18" s="67" t="s">
        <v>46</v>
      </c>
      <c r="B18" s="56">
        <v>1306</v>
      </c>
      <c r="C18" s="56">
        <v>971</v>
      </c>
      <c r="D18" s="56">
        <v>335</v>
      </c>
      <c r="E18" s="9"/>
      <c r="F18" s="53"/>
      <c r="G18" s="50"/>
      <c r="H18" s="50"/>
      <c r="M18" s="50"/>
      <c r="Q18" s="50"/>
      <c r="R18" s="50"/>
      <c r="S18" s="50"/>
      <c r="T18" s="50"/>
    </row>
    <row r="19" spans="1:22" ht="16.5" customHeight="1" x14ac:dyDescent="0.55000000000000004">
      <c r="A19" s="67" t="s">
        <v>47</v>
      </c>
      <c r="B19" s="56">
        <v>2037</v>
      </c>
      <c r="C19" s="61">
        <v>636</v>
      </c>
      <c r="D19" s="56">
        <v>1401</v>
      </c>
      <c r="E19" s="9"/>
      <c r="F19" s="53"/>
      <c r="G19" s="50"/>
      <c r="H19" s="50"/>
      <c r="M19" s="50"/>
      <c r="Q19" s="50"/>
      <c r="R19" s="50"/>
      <c r="S19" s="50"/>
      <c r="T19" s="50"/>
    </row>
    <row r="20" spans="1:22" ht="16.5" customHeight="1" x14ac:dyDescent="0.55000000000000004">
      <c r="A20" s="55" t="s">
        <v>48</v>
      </c>
      <c r="B20" s="56">
        <v>9473</v>
      </c>
      <c r="C20" s="56">
        <v>7025</v>
      </c>
      <c r="D20" s="56">
        <v>2448</v>
      </c>
      <c r="E20" s="9"/>
      <c r="F20" s="53"/>
      <c r="G20" s="50"/>
      <c r="H20" s="50"/>
      <c r="M20" s="50"/>
      <c r="Q20" s="50"/>
      <c r="R20" s="50"/>
      <c r="S20" s="50"/>
      <c r="T20" s="50"/>
    </row>
    <row r="21" spans="1:22" ht="16.5" customHeight="1" x14ac:dyDescent="0.55000000000000004">
      <c r="A21" s="67" t="s">
        <v>49</v>
      </c>
      <c r="B21" s="56">
        <v>40063</v>
      </c>
      <c r="C21" s="56">
        <v>22059</v>
      </c>
      <c r="D21" s="56">
        <v>18004</v>
      </c>
      <c r="E21" s="9"/>
      <c r="F21" s="53"/>
      <c r="G21" s="50"/>
      <c r="H21" s="50"/>
      <c r="M21" s="50"/>
      <c r="Q21" s="50"/>
      <c r="R21" s="50"/>
      <c r="S21" s="50"/>
      <c r="T21" s="50"/>
    </row>
    <row r="22" spans="1:22" ht="16.5" customHeight="1" x14ac:dyDescent="0.55000000000000004">
      <c r="A22" s="67" t="s">
        <v>50</v>
      </c>
      <c r="B22" s="56">
        <v>41426</v>
      </c>
      <c r="C22" s="56">
        <v>11401</v>
      </c>
      <c r="D22" s="56">
        <v>30025</v>
      </c>
      <c r="E22" s="9"/>
      <c r="F22" s="53"/>
      <c r="G22" s="50"/>
      <c r="H22" s="50"/>
      <c r="M22" s="50"/>
      <c r="Q22" s="50"/>
      <c r="R22" s="50"/>
      <c r="S22" s="50"/>
      <c r="T22" s="50"/>
    </row>
    <row r="23" spans="1:22" ht="16.5" customHeight="1" x14ac:dyDescent="0.55000000000000004">
      <c r="A23" s="55" t="s">
        <v>51</v>
      </c>
      <c r="B23" s="56">
        <v>41953</v>
      </c>
      <c r="C23" s="56">
        <v>9396</v>
      </c>
      <c r="D23" s="56">
        <v>32557</v>
      </c>
      <c r="E23" s="9"/>
      <c r="F23" s="53"/>
      <c r="G23" s="50"/>
      <c r="H23" s="50"/>
      <c r="M23" s="50"/>
      <c r="Q23" s="50"/>
      <c r="R23" s="50"/>
      <c r="S23" s="50"/>
      <c r="T23" s="50"/>
    </row>
    <row r="24" spans="1:22" ht="21" customHeight="1" x14ac:dyDescent="0.5">
      <c r="A24" s="55" t="s">
        <v>52</v>
      </c>
      <c r="B24" s="56">
        <v>14888</v>
      </c>
      <c r="C24" s="56">
        <v>6352</v>
      </c>
      <c r="D24" s="56">
        <v>8536</v>
      </c>
      <c r="E24" s="9"/>
      <c r="F24" s="53"/>
      <c r="G24" s="50"/>
      <c r="H24" s="50"/>
      <c r="I24" s="20"/>
      <c r="M24" s="50"/>
      <c r="Q24" s="50"/>
      <c r="R24" s="50"/>
      <c r="S24" s="50"/>
      <c r="T24" s="50"/>
    </row>
    <row r="25" spans="1:22" ht="16.5" customHeight="1" x14ac:dyDescent="0.5">
      <c r="A25" s="67" t="s">
        <v>53</v>
      </c>
      <c r="B25" s="56">
        <v>10891</v>
      </c>
      <c r="C25" s="56">
        <v>3582</v>
      </c>
      <c r="D25" s="56">
        <v>7309</v>
      </c>
      <c r="E25" s="9"/>
      <c r="F25" s="53"/>
      <c r="G25" s="50"/>
      <c r="H25" s="50"/>
      <c r="I25" s="20"/>
      <c r="K25" s="49"/>
      <c r="M25" s="50"/>
      <c r="Q25" s="50"/>
      <c r="R25" s="50"/>
      <c r="S25" s="50"/>
      <c r="T25" s="50"/>
    </row>
    <row r="26" spans="1:22" ht="16.5" customHeight="1" x14ac:dyDescent="0.5">
      <c r="A26" s="67" t="s">
        <v>54</v>
      </c>
      <c r="B26" s="70">
        <v>4121</v>
      </c>
      <c r="C26" s="61" t="s">
        <v>34</v>
      </c>
      <c r="D26" s="70">
        <v>4121</v>
      </c>
      <c r="E26" s="9"/>
      <c r="F26" s="53"/>
      <c r="G26" s="50"/>
      <c r="H26" s="50"/>
      <c r="I26" s="20"/>
      <c r="K26" s="49"/>
      <c r="M26" s="50"/>
      <c r="Q26" s="50"/>
      <c r="R26" s="50"/>
      <c r="S26" s="50"/>
      <c r="T26" s="50"/>
      <c r="U26" s="9"/>
    </row>
    <row r="27" spans="1:22" ht="16.5" customHeight="1" x14ac:dyDescent="0.5">
      <c r="A27" s="67" t="s">
        <v>55</v>
      </c>
      <c r="B27" s="61" t="s">
        <v>22</v>
      </c>
      <c r="C27" s="61" t="s">
        <v>34</v>
      </c>
      <c r="D27" s="61" t="s">
        <v>22</v>
      </c>
      <c r="G27" s="20"/>
      <c r="H27" s="50"/>
      <c r="I27" s="20"/>
      <c r="K27" s="49"/>
      <c r="M27" s="50"/>
      <c r="Q27" s="50"/>
      <c r="R27" s="50"/>
      <c r="S27" s="50"/>
      <c r="T27" s="50"/>
      <c r="U27" s="9"/>
      <c r="V27" s="9"/>
    </row>
    <row r="28" spans="1:22" s="9" customFormat="1" ht="16.5" customHeight="1" x14ac:dyDescent="0.5">
      <c r="A28" s="67" t="s">
        <v>56</v>
      </c>
      <c r="B28" s="61" t="s">
        <v>22</v>
      </c>
      <c r="C28" s="61" t="s">
        <v>34</v>
      </c>
      <c r="D28" s="61" t="s">
        <v>22</v>
      </c>
      <c r="E28" s="20"/>
      <c r="F28" s="20"/>
      <c r="G28" s="20"/>
      <c r="H28" s="50"/>
      <c r="I28" s="20"/>
      <c r="J28" s="20"/>
      <c r="K28" s="49"/>
      <c r="L28" s="49"/>
      <c r="M28" s="50"/>
      <c r="N28" s="20"/>
      <c r="O28" s="20"/>
      <c r="P28" s="49"/>
      <c r="Q28" s="50"/>
      <c r="R28" s="50"/>
      <c r="S28" s="50"/>
      <c r="T28" s="50"/>
      <c r="U28" s="20"/>
    </row>
    <row r="29" spans="1:22" s="9" customFormat="1" ht="25.9" customHeight="1" x14ac:dyDescent="0.5">
      <c r="C29" s="71" t="s">
        <v>23</v>
      </c>
      <c r="E29" s="20"/>
      <c r="F29" s="20"/>
      <c r="G29" s="20"/>
      <c r="H29" s="50"/>
      <c r="I29" s="20"/>
      <c r="J29" s="20"/>
      <c r="K29" s="49"/>
      <c r="L29" s="49"/>
      <c r="M29" s="50"/>
      <c r="N29" s="20"/>
      <c r="O29" s="20"/>
      <c r="P29" s="49"/>
      <c r="Q29" s="50"/>
      <c r="R29" s="50"/>
      <c r="S29" s="50"/>
      <c r="T29" s="50"/>
      <c r="U29" s="20"/>
      <c r="V29" s="20"/>
    </row>
    <row r="30" spans="1:22" ht="18" customHeight="1" x14ac:dyDescent="0.5">
      <c r="A30" s="11" t="s">
        <v>10</v>
      </c>
      <c r="B30" s="72">
        <v>100</v>
      </c>
      <c r="C30" s="72">
        <v>100</v>
      </c>
      <c r="D30" s="72">
        <v>100</v>
      </c>
      <c r="G30" s="20"/>
      <c r="H30" s="20"/>
      <c r="I30" s="20"/>
      <c r="K30" s="49"/>
      <c r="M30" s="50"/>
      <c r="Q30" s="50"/>
      <c r="R30" s="50"/>
      <c r="S30" s="50"/>
      <c r="T30" s="50"/>
    </row>
    <row r="31" spans="1:22" ht="16.5" customHeight="1" x14ac:dyDescent="0.5">
      <c r="A31" s="55" t="s">
        <v>57</v>
      </c>
      <c r="B31" s="73">
        <f>B7*100/$B$5</f>
        <v>42.24038203328459</v>
      </c>
      <c r="C31" s="73">
        <f>C7*100/$C$5</f>
        <v>47.811765907466039</v>
      </c>
      <c r="D31" s="74">
        <f>D7*100/$D$5</f>
        <v>35.287536401214403</v>
      </c>
      <c r="G31" s="20"/>
      <c r="H31" s="20"/>
      <c r="I31" s="20"/>
      <c r="K31" s="49"/>
      <c r="M31" s="50"/>
      <c r="Q31" s="50"/>
      <c r="R31" s="50"/>
      <c r="S31" s="50"/>
      <c r="T31" s="50"/>
    </row>
    <row r="32" spans="1:22" ht="16.5" customHeight="1" x14ac:dyDescent="0.5">
      <c r="A32" s="55" t="s">
        <v>33</v>
      </c>
      <c r="B32" s="73">
        <f>B8*100/$B$5</f>
        <v>5.8038945155953085E-2</v>
      </c>
      <c r="C32" s="73">
        <f>C8*100/$C$5</f>
        <v>0.10454612512624974</v>
      </c>
      <c r="D32" s="77">
        <v>0</v>
      </c>
      <c r="G32" s="20"/>
      <c r="H32" s="20"/>
      <c r="I32" s="20"/>
      <c r="K32" s="49"/>
      <c r="M32" s="50"/>
      <c r="Q32" s="50"/>
      <c r="R32" s="50"/>
      <c r="S32" s="50"/>
      <c r="T32" s="50"/>
    </row>
    <row r="33" spans="1:20" ht="16.5" customHeight="1" x14ac:dyDescent="0.5">
      <c r="A33" s="55" t="s">
        <v>35</v>
      </c>
      <c r="B33" s="73">
        <f t="shared" ref="B33:B42" si="2">B9*100/$B$5</f>
        <v>14.14433506032664</v>
      </c>
      <c r="C33" s="73">
        <f>C9*100/$C$5</f>
        <v>12.538726040921935</v>
      </c>
      <c r="D33" s="74">
        <f t="shared" ref="D33:D34" si="3">D9*100/$D$5</f>
        <v>16.148065535462969</v>
      </c>
      <c r="G33" s="20"/>
      <c r="H33" s="20"/>
      <c r="I33" s="20"/>
      <c r="K33" s="49"/>
      <c r="M33" s="50"/>
      <c r="Q33" s="50"/>
      <c r="R33" s="50"/>
      <c r="S33" s="50"/>
      <c r="T33" s="50"/>
    </row>
    <row r="34" spans="1:20" ht="16.5" customHeight="1" x14ac:dyDescent="0.5">
      <c r="A34" s="55" t="s">
        <v>37</v>
      </c>
      <c r="B34" s="73">
        <f t="shared" si="2"/>
        <v>0.18506312227474864</v>
      </c>
      <c r="C34" s="73">
        <f t="shared" ref="C34:C49" si="4">C10*100/$C$5</f>
        <v>0.28853028291287919</v>
      </c>
      <c r="D34" s="74">
        <f t="shared" si="3"/>
        <v>5.5940589677544984E-2</v>
      </c>
      <c r="G34" s="20"/>
      <c r="H34" s="20"/>
      <c r="I34" s="20"/>
      <c r="K34" s="49"/>
      <c r="M34" s="50"/>
      <c r="Q34" s="50"/>
      <c r="R34" s="50"/>
      <c r="S34" s="50"/>
      <c r="T34" s="50"/>
    </row>
    <row r="35" spans="1:20" ht="16.5" customHeight="1" x14ac:dyDescent="0.5">
      <c r="A35" s="55" t="s">
        <v>38</v>
      </c>
      <c r="B35" s="73">
        <f t="shared" si="2"/>
        <v>0.12355916546769388</v>
      </c>
      <c r="C35" s="73">
        <f t="shared" si="4"/>
        <v>7.9012471771127676E-2</v>
      </c>
      <c r="D35" s="74">
        <f t="shared" ref="D35:D50" si="5">D11*100/$D$5</f>
        <v>0.17915150871416305</v>
      </c>
      <c r="G35" s="20"/>
      <c r="H35" s="20"/>
      <c r="I35" s="20"/>
      <c r="K35" s="49"/>
      <c r="M35" s="50"/>
      <c r="Q35" s="50"/>
      <c r="R35" s="50"/>
      <c r="S35" s="50"/>
      <c r="T35" s="50"/>
    </row>
    <row r="36" spans="1:20" ht="16.5" customHeight="1" x14ac:dyDescent="0.5">
      <c r="A36" s="67" t="s">
        <v>39</v>
      </c>
      <c r="B36" s="73">
        <f t="shared" si="2"/>
        <v>4.307403233643373</v>
      </c>
      <c r="C36" s="73">
        <f t="shared" si="4"/>
        <v>7.0796309535968405</v>
      </c>
      <c r="D36" s="74">
        <f t="shared" si="5"/>
        <v>0.84778317710684481</v>
      </c>
      <c r="G36" s="20"/>
      <c r="H36" s="20"/>
      <c r="I36" s="20"/>
      <c r="M36" s="50"/>
      <c r="Q36" s="50"/>
      <c r="R36" s="50"/>
      <c r="S36" s="50"/>
      <c r="T36" s="50"/>
    </row>
    <row r="37" spans="1:20" ht="16.5" customHeight="1" x14ac:dyDescent="0.5">
      <c r="A37" s="67" t="s">
        <v>41</v>
      </c>
      <c r="B37" s="73">
        <f t="shared" si="2"/>
        <v>16.101594141610303</v>
      </c>
      <c r="C37" s="73">
        <f t="shared" si="4"/>
        <v>15.166280824793745</v>
      </c>
      <c r="D37" s="74">
        <f t="shared" si="5"/>
        <v>17.268824628021633</v>
      </c>
      <c r="G37" s="20"/>
      <c r="H37" s="20"/>
      <c r="I37" s="20"/>
      <c r="M37" s="50"/>
      <c r="Q37" s="50"/>
      <c r="R37" s="50"/>
      <c r="S37" s="50"/>
      <c r="T37" s="50"/>
    </row>
    <row r="38" spans="1:20" ht="16.5" customHeight="1" x14ac:dyDescent="0.5">
      <c r="A38" s="67" t="s">
        <v>42</v>
      </c>
      <c r="B38" s="73">
        <f t="shared" si="2"/>
        <v>1.9193802039159356</v>
      </c>
      <c r="C38" s="73">
        <f t="shared" si="4"/>
        <v>2.9620456428239086</v>
      </c>
      <c r="D38" s="74">
        <f t="shared" si="5"/>
        <v>0.61817892137337693</v>
      </c>
      <c r="G38" s="20"/>
      <c r="H38" s="20"/>
      <c r="I38" s="20"/>
      <c r="L38" s="20"/>
      <c r="P38" s="20"/>
    </row>
    <row r="39" spans="1:20" ht="16.5" customHeight="1" x14ac:dyDescent="0.5">
      <c r="A39" s="55" t="s">
        <v>43</v>
      </c>
      <c r="B39" s="73">
        <f t="shared" si="2"/>
        <v>7.0731125333408933</v>
      </c>
      <c r="C39" s="73">
        <f t="shared" si="4"/>
        <v>4.6037176999285059</v>
      </c>
      <c r="D39" s="74">
        <f t="shared" si="5"/>
        <v>10.15481027111713</v>
      </c>
      <c r="G39" s="20"/>
      <c r="H39" s="20"/>
      <c r="I39" s="20"/>
      <c r="L39" s="20"/>
      <c r="P39" s="20"/>
    </row>
    <row r="40" spans="1:20" ht="16.5" customHeight="1" x14ac:dyDescent="0.5">
      <c r="A40" s="67" t="s">
        <v>44</v>
      </c>
      <c r="B40" s="73">
        <f t="shared" si="2"/>
        <v>2.45700826169028E-2</v>
      </c>
      <c r="C40" s="77">
        <v>0</v>
      </c>
      <c r="D40" s="74">
        <f t="shared" si="5"/>
        <v>5.523248094744948E-2</v>
      </c>
      <c r="G40" s="20"/>
      <c r="H40" s="20"/>
      <c r="I40" s="20"/>
      <c r="L40" s="20"/>
      <c r="P40" s="20"/>
    </row>
    <row r="41" spans="1:20" ht="16.5" customHeight="1" x14ac:dyDescent="0.5">
      <c r="A41" s="67" t="s">
        <v>45</v>
      </c>
      <c r="B41" s="73">
        <f t="shared" si="2"/>
        <v>0.73757498009587052</v>
      </c>
      <c r="C41" s="73">
        <f t="shared" si="4"/>
        <v>0.65281040411262048</v>
      </c>
      <c r="D41" s="74">
        <f t="shared" si="5"/>
        <v>0.84335749754374789</v>
      </c>
      <c r="G41" s="20"/>
      <c r="H41" s="20"/>
      <c r="I41" s="20"/>
      <c r="K41" s="75"/>
      <c r="L41" s="20"/>
      <c r="P41" s="20"/>
    </row>
    <row r="42" spans="1:20" ht="16.5" customHeight="1" x14ac:dyDescent="0.5">
      <c r="A42" s="67" t="s">
        <v>46</v>
      </c>
      <c r="B42" s="73">
        <f t="shared" si="2"/>
        <v>0.10284784582588159</v>
      </c>
      <c r="C42" s="73">
        <f t="shared" si="4"/>
        <v>0.13773987448790839</v>
      </c>
      <c r="D42" s="74">
        <f t="shared" si="5"/>
        <v>5.9304106145498643E-2</v>
      </c>
      <c r="G42" s="20"/>
      <c r="H42" s="20"/>
      <c r="I42" s="20"/>
      <c r="J42" s="75"/>
      <c r="K42" s="75"/>
      <c r="L42" s="20"/>
      <c r="P42" s="20"/>
    </row>
    <row r="43" spans="1:20" ht="16.5" customHeight="1" x14ac:dyDescent="0.5">
      <c r="A43" s="67" t="s">
        <v>47</v>
      </c>
      <c r="B43" s="73">
        <f t="shared" ref="B43:B50" si="6">B19*100/$B$5</f>
        <v>0.16041428939304808</v>
      </c>
      <c r="C43" s="73">
        <f t="shared" si="4"/>
        <v>9.0218908521431246E-2</v>
      </c>
      <c r="D43" s="73">
        <f t="shared" si="5"/>
        <v>0.24801508271595105</v>
      </c>
      <c r="G43" s="20"/>
      <c r="H43" s="20"/>
      <c r="I43" s="20"/>
      <c r="J43" s="75"/>
      <c r="K43" s="75"/>
      <c r="L43" s="20"/>
      <c r="P43" s="20"/>
    </row>
    <row r="44" spans="1:20" ht="16.5" customHeight="1" x14ac:dyDescent="0.5">
      <c r="A44" s="55" t="s">
        <v>48</v>
      </c>
      <c r="B44" s="73">
        <f t="shared" si="6"/>
        <v>0.74600125842923148</v>
      </c>
      <c r="C44" s="73">
        <f t="shared" si="4"/>
        <v>0.99652174899851342</v>
      </c>
      <c r="D44" s="73">
        <f t="shared" si="5"/>
        <v>0.43336254281844977</v>
      </c>
      <c r="G44" s="20"/>
      <c r="H44" s="20"/>
      <c r="I44" s="20"/>
      <c r="J44" s="75"/>
      <c r="K44" s="75"/>
      <c r="L44" s="20"/>
      <c r="P44" s="20"/>
    </row>
    <row r="45" spans="1:20" ht="16.5" customHeight="1" x14ac:dyDescent="0.5">
      <c r="A45" s="67" t="s">
        <v>49</v>
      </c>
      <c r="B45" s="73">
        <f t="shared" si="6"/>
        <v>3.1549718585928743</v>
      </c>
      <c r="C45" s="73">
        <f t="shared" si="4"/>
        <v>3.1291492186702072</v>
      </c>
      <c r="D45" s="73">
        <f t="shared" si="5"/>
        <v>3.1871973941598735</v>
      </c>
      <c r="G45" s="20"/>
      <c r="H45" s="20"/>
      <c r="I45" s="20"/>
      <c r="J45" s="75"/>
      <c r="L45" s="20"/>
      <c r="P45" s="20"/>
    </row>
    <row r="46" spans="1:20" ht="16.5" customHeight="1" x14ac:dyDescent="0.55000000000000004">
      <c r="A46" s="67" t="s">
        <v>50</v>
      </c>
      <c r="B46" s="73">
        <f t="shared" si="6"/>
        <v>3.2623084695122286</v>
      </c>
      <c r="C46" s="73">
        <f t="shared" si="4"/>
        <v>1.6172732327874806</v>
      </c>
      <c r="D46" s="73">
        <f t="shared" si="5"/>
        <v>5.3152411552793932</v>
      </c>
      <c r="G46" s="20"/>
      <c r="H46" s="20"/>
      <c r="L46" s="20"/>
      <c r="P46" s="20"/>
    </row>
    <row r="47" spans="1:20" ht="16.5" customHeight="1" x14ac:dyDescent="0.55000000000000004">
      <c r="A47" s="55" t="s">
        <v>51</v>
      </c>
      <c r="B47" s="73">
        <f t="shared" si="6"/>
        <v>3.3038098590606513</v>
      </c>
      <c r="C47" s="73">
        <f t="shared" si="4"/>
        <v>1.332856705137371</v>
      </c>
      <c r="D47" s="73">
        <f t="shared" si="5"/>
        <v>5.7634739814298488</v>
      </c>
      <c r="G47" s="20"/>
      <c r="H47" s="20"/>
      <c r="L47" s="20"/>
      <c r="P47" s="20"/>
    </row>
    <row r="48" spans="1:20" ht="16.5" customHeight="1" x14ac:dyDescent="0.55000000000000004">
      <c r="A48" s="55" t="s">
        <v>52</v>
      </c>
      <c r="B48" s="73">
        <f t="shared" si="6"/>
        <v>1.172433942309131</v>
      </c>
      <c r="C48" s="73">
        <f t="shared" si="4"/>
        <v>0.90105425617630708</v>
      </c>
      <c r="D48" s="73">
        <f t="shared" si="5"/>
        <v>1.5111040300238101</v>
      </c>
      <c r="G48" s="20"/>
      <c r="H48" s="20"/>
      <c r="L48" s="20"/>
      <c r="P48" s="20"/>
    </row>
    <row r="49" spans="1:16" ht="16.5" customHeight="1" x14ac:dyDescent="0.55000000000000004">
      <c r="A49" s="67" t="s">
        <v>53</v>
      </c>
      <c r="B49" s="73">
        <f t="shared" si="6"/>
        <v>0.8576691339124628</v>
      </c>
      <c r="C49" s="73">
        <f t="shared" si="4"/>
        <v>0.50811970176692878</v>
      </c>
      <c r="D49" s="73">
        <f t="shared" si="5"/>
        <v>1.2938916770670137</v>
      </c>
      <c r="G49" s="20"/>
      <c r="H49" s="20"/>
      <c r="L49" s="20"/>
      <c r="P49" s="20"/>
    </row>
    <row r="50" spans="1:16" ht="16.5" customHeight="1" x14ac:dyDescent="0.55000000000000004">
      <c r="A50" s="67" t="s">
        <v>54</v>
      </c>
      <c r="B50" s="73">
        <f t="shared" si="6"/>
        <v>0.32452984123159112</v>
      </c>
      <c r="C50" s="77">
        <v>0</v>
      </c>
      <c r="D50" s="73">
        <f t="shared" si="5"/>
        <v>0.72952901918089519</v>
      </c>
      <c r="G50" s="20"/>
      <c r="H50" s="20"/>
      <c r="L50" s="20"/>
      <c r="P50" s="20"/>
    </row>
    <row r="51" spans="1:16" ht="16.5" customHeight="1" x14ac:dyDescent="0.55000000000000004">
      <c r="A51" s="67" t="s">
        <v>55</v>
      </c>
      <c r="B51" s="76">
        <v>0</v>
      </c>
      <c r="C51" s="77">
        <v>0</v>
      </c>
      <c r="D51" s="77">
        <v>0</v>
      </c>
      <c r="G51" s="20"/>
      <c r="H51" s="20"/>
      <c r="L51" s="20"/>
      <c r="N51" s="75"/>
      <c r="O51" s="75"/>
      <c r="P51" s="20"/>
    </row>
    <row r="52" spans="1:16" ht="16.5" customHeight="1" x14ac:dyDescent="0.55000000000000004">
      <c r="A52" s="67" t="s">
        <v>56</v>
      </c>
      <c r="B52" s="76">
        <v>0</v>
      </c>
      <c r="C52" s="77">
        <v>0</v>
      </c>
      <c r="D52" s="77">
        <v>0</v>
      </c>
      <c r="L52" s="20"/>
      <c r="N52" s="75"/>
      <c r="O52" s="75"/>
      <c r="P52" s="20"/>
    </row>
    <row r="53" spans="1:16" ht="14.25" customHeight="1" x14ac:dyDescent="0.55000000000000004">
      <c r="A53" s="78"/>
      <c r="B53" s="79"/>
      <c r="C53" s="80"/>
      <c r="D53" s="80"/>
      <c r="L53" s="20"/>
      <c r="N53" s="75"/>
      <c r="O53" s="75"/>
      <c r="P53" s="20"/>
    </row>
    <row r="54" spans="1:16" ht="14.25" customHeight="1" x14ac:dyDescent="0.55000000000000004">
      <c r="B54" s="75"/>
      <c r="L54" s="20"/>
      <c r="N54" s="75"/>
      <c r="O54" s="75"/>
      <c r="P54" s="20"/>
    </row>
    <row r="55" spans="1:16" ht="22.5" customHeight="1" x14ac:dyDescent="0.55000000000000004">
      <c r="A55" s="81" t="s">
        <v>58</v>
      </c>
      <c r="B55" s="75"/>
      <c r="L55" s="20"/>
      <c r="N55" s="75"/>
      <c r="O55" s="75"/>
      <c r="P55" s="20"/>
    </row>
    <row r="56" spans="1:16" ht="14.25" customHeight="1" x14ac:dyDescent="0.55000000000000004">
      <c r="L56" s="20"/>
      <c r="N56" s="75"/>
      <c r="O56" s="75"/>
      <c r="P56" s="20"/>
    </row>
    <row r="57" spans="1:16" ht="14.25" customHeight="1" x14ac:dyDescent="0.55000000000000004">
      <c r="L57" s="20"/>
      <c r="N57" s="75"/>
      <c r="O57" s="75"/>
      <c r="P57" s="20"/>
    </row>
    <row r="58" spans="1:16" ht="14.25" customHeight="1" x14ac:dyDescent="0.55000000000000004">
      <c r="L58" s="20"/>
      <c r="N58" s="75"/>
      <c r="O58" s="75"/>
      <c r="P58" s="20"/>
    </row>
    <row r="59" spans="1:16" ht="14.25" customHeight="1" x14ac:dyDescent="0.55000000000000004">
      <c r="L59" s="20"/>
      <c r="N59" s="75"/>
      <c r="O59" s="75"/>
      <c r="P59" s="20"/>
    </row>
    <row r="60" spans="1:16" ht="14.25" customHeight="1" x14ac:dyDescent="0.55000000000000004">
      <c r="L60" s="20"/>
      <c r="N60" s="75"/>
      <c r="O60" s="75"/>
      <c r="P60" s="20"/>
    </row>
    <row r="61" spans="1:16" ht="14.25" customHeight="1" x14ac:dyDescent="0.55000000000000004">
      <c r="L61" s="20"/>
      <c r="N61" s="75"/>
      <c r="O61" s="75"/>
      <c r="P61" s="20"/>
    </row>
    <row r="62" spans="1:16" ht="14.25" customHeight="1" x14ac:dyDescent="0.55000000000000004">
      <c r="L62" s="20"/>
      <c r="N62" s="75"/>
      <c r="O62" s="75"/>
      <c r="P62" s="20"/>
    </row>
    <row r="63" spans="1:16" ht="14.25" customHeight="1" x14ac:dyDescent="0.55000000000000004">
      <c r="L63" s="20"/>
      <c r="N63" s="75"/>
      <c r="O63" s="75"/>
      <c r="P63" s="20"/>
    </row>
    <row r="64" spans="1:16" ht="14.25" customHeight="1" x14ac:dyDescent="0.55000000000000004">
      <c r="L64" s="20"/>
      <c r="N64" s="75"/>
      <c r="O64" s="75"/>
      <c r="P64" s="20"/>
    </row>
    <row r="65" spans="2:16" ht="14.25" customHeight="1" x14ac:dyDescent="0.55000000000000004">
      <c r="L65" s="20"/>
      <c r="N65" s="75"/>
      <c r="O65" s="75"/>
      <c r="P65" s="20"/>
    </row>
    <row r="66" spans="2:16" ht="14.25" customHeight="1" x14ac:dyDescent="0.55000000000000004">
      <c r="L66" s="20"/>
      <c r="N66" s="75"/>
      <c r="O66" s="75"/>
      <c r="P66" s="20"/>
    </row>
    <row r="69" spans="2:16" ht="14.25" customHeight="1" x14ac:dyDescent="0.55000000000000004">
      <c r="I69" s="20"/>
    </row>
    <row r="70" spans="2:16" ht="14.25" customHeight="1" x14ac:dyDescent="0.55000000000000004">
      <c r="I70" s="20"/>
    </row>
    <row r="71" spans="2:16" ht="14.25" customHeight="1" x14ac:dyDescent="0.55000000000000004">
      <c r="I71" s="20"/>
    </row>
    <row r="72" spans="2:16" ht="14.25" customHeight="1" x14ac:dyDescent="0.55000000000000004">
      <c r="I72" s="20"/>
    </row>
    <row r="73" spans="2:16" ht="14.25" customHeight="1" x14ac:dyDescent="0.55000000000000004">
      <c r="I73" s="20"/>
    </row>
    <row r="74" spans="2:16" ht="14.25" customHeight="1" x14ac:dyDescent="0.55000000000000004">
      <c r="I74" s="20"/>
    </row>
    <row r="75" spans="2:16" ht="14.25" customHeight="1" x14ac:dyDescent="0.5">
      <c r="G75" s="20"/>
      <c r="H75" s="20"/>
      <c r="I75" s="20"/>
    </row>
    <row r="76" spans="2:16" ht="14.25" customHeight="1" x14ac:dyDescent="0.5">
      <c r="B76" s="75"/>
      <c r="C76" s="75"/>
      <c r="D76" s="20"/>
      <c r="G76" s="20"/>
      <c r="H76" s="20"/>
      <c r="I76" s="20"/>
    </row>
    <row r="77" spans="2:16" ht="14.25" customHeight="1" x14ac:dyDescent="0.5">
      <c r="B77" s="75"/>
      <c r="C77" s="75"/>
      <c r="D77" s="20"/>
      <c r="G77" s="20"/>
      <c r="H77" s="20"/>
      <c r="I77" s="20"/>
    </row>
    <row r="78" spans="2:16" ht="14.25" customHeight="1" x14ac:dyDescent="0.5">
      <c r="B78" s="75"/>
      <c r="C78" s="75"/>
      <c r="D78" s="20"/>
      <c r="G78" s="20"/>
      <c r="H78" s="20"/>
      <c r="I78" s="20"/>
    </row>
    <row r="79" spans="2:16" ht="14.25" customHeight="1" x14ac:dyDescent="0.5">
      <c r="B79" s="75"/>
      <c r="C79" s="75"/>
      <c r="D79" s="20"/>
      <c r="G79" s="20"/>
      <c r="H79" s="20"/>
      <c r="I79" s="20"/>
    </row>
    <row r="80" spans="2:16" ht="14.25" customHeight="1" x14ac:dyDescent="0.5">
      <c r="B80" s="75"/>
      <c r="C80" s="75"/>
      <c r="D80" s="20"/>
      <c r="G80" s="20"/>
      <c r="H80" s="20"/>
      <c r="I80" s="20"/>
    </row>
    <row r="81" spans="2:9" ht="14.25" customHeight="1" x14ac:dyDescent="0.5">
      <c r="B81" s="75"/>
      <c r="C81" s="75"/>
      <c r="D81" s="20"/>
      <c r="G81" s="20"/>
      <c r="H81" s="20"/>
      <c r="I81" s="20"/>
    </row>
    <row r="82" spans="2:9" ht="14.25" customHeight="1" x14ac:dyDescent="0.5">
      <c r="B82" s="75"/>
      <c r="C82" s="75"/>
      <c r="D82" s="20"/>
      <c r="G82" s="20"/>
      <c r="H82" s="20"/>
      <c r="I82" s="20"/>
    </row>
    <row r="83" spans="2:9" ht="14.25" customHeight="1" x14ac:dyDescent="0.5">
      <c r="B83" s="75"/>
      <c r="C83" s="75"/>
      <c r="D83" s="20"/>
      <c r="G83" s="20"/>
      <c r="H83" s="20"/>
      <c r="I83" s="20"/>
    </row>
    <row r="84" spans="2:9" ht="14.25" customHeight="1" x14ac:dyDescent="0.5">
      <c r="B84" s="75"/>
      <c r="C84" s="75"/>
      <c r="D84" s="20"/>
      <c r="G84" s="20"/>
      <c r="H84" s="20"/>
      <c r="I84" s="20"/>
    </row>
    <row r="85" spans="2:9" ht="14.25" customHeight="1" x14ac:dyDescent="0.5">
      <c r="B85" s="75"/>
      <c r="C85" s="75"/>
      <c r="D85" s="20"/>
      <c r="G85" s="20"/>
      <c r="H85" s="20"/>
      <c r="I85" s="20"/>
    </row>
    <row r="86" spans="2:9" ht="14.25" customHeight="1" x14ac:dyDescent="0.5">
      <c r="B86" s="75"/>
      <c r="C86" s="75"/>
      <c r="D86" s="20"/>
      <c r="G86" s="20"/>
      <c r="H86" s="20"/>
      <c r="I86" s="20"/>
    </row>
    <row r="87" spans="2:9" ht="14.25" customHeight="1" x14ac:dyDescent="0.5">
      <c r="B87" s="75"/>
      <c r="C87" s="75"/>
      <c r="D87" s="20"/>
      <c r="G87" s="20"/>
      <c r="H87" s="20"/>
      <c r="I87" s="20"/>
    </row>
    <row r="88" spans="2:9" ht="14.25" customHeight="1" x14ac:dyDescent="0.5">
      <c r="B88" s="75"/>
      <c r="C88" s="75"/>
      <c r="D88" s="20"/>
      <c r="G88" s="20"/>
      <c r="H88" s="20"/>
      <c r="I88" s="20"/>
    </row>
    <row r="89" spans="2:9" ht="14.25" customHeight="1" x14ac:dyDescent="0.55000000000000004">
      <c r="B89" s="75"/>
      <c r="C89" s="75"/>
      <c r="D89" s="20"/>
      <c r="G89" s="20"/>
      <c r="H89" s="20"/>
    </row>
    <row r="90" spans="2:9" ht="14.25" customHeight="1" x14ac:dyDescent="0.55000000000000004">
      <c r="B90" s="75"/>
      <c r="C90" s="75"/>
      <c r="D90" s="20"/>
      <c r="G90" s="20"/>
      <c r="H90" s="20"/>
    </row>
    <row r="91" spans="2:9" ht="14.25" customHeight="1" x14ac:dyDescent="0.55000000000000004">
      <c r="B91" s="75"/>
      <c r="C91" s="75"/>
      <c r="D91" s="20"/>
      <c r="G91" s="20"/>
      <c r="H91" s="20"/>
    </row>
    <row r="92" spans="2:9" ht="14.25" customHeight="1" x14ac:dyDescent="0.55000000000000004">
      <c r="B92" s="75"/>
      <c r="C92" s="75"/>
      <c r="D92" s="20"/>
      <c r="G92" s="20"/>
      <c r="H92" s="20"/>
    </row>
    <row r="93" spans="2:9" ht="14.25" customHeight="1" x14ac:dyDescent="0.55000000000000004">
      <c r="B93" s="75"/>
      <c r="C93" s="75"/>
      <c r="D93" s="20"/>
      <c r="G93" s="20"/>
      <c r="H93" s="20"/>
    </row>
    <row r="94" spans="2:9" ht="14.25" customHeight="1" x14ac:dyDescent="0.55000000000000004">
      <c r="B94" s="75"/>
      <c r="C94" s="75"/>
      <c r="D94" s="20"/>
      <c r="G94" s="20"/>
      <c r="H94" s="20"/>
    </row>
    <row r="95" spans="2:9" ht="14.25" customHeight="1" x14ac:dyDescent="0.55000000000000004">
      <c r="B95" s="75"/>
      <c r="C95" s="75"/>
      <c r="D95" s="20"/>
    </row>
  </sheetData>
  <mergeCells count="1">
    <mergeCell ref="B4:D4"/>
  </mergeCells>
  <pageMargins left="0.708661417322834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SarabunPSK,ธรรมดา"&amp;18 20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Normal="100" workbookViewId="0"/>
  </sheetViews>
  <sheetFormatPr defaultRowHeight="30.75" customHeight="1" x14ac:dyDescent="0.55000000000000004"/>
  <cols>
    <col min="1" max="1" width="35.7109375" style="27" customWidth="1"/>
    <col min="2" max="4" width="17.42578125" style="27" customWidth="1"/>
    <col min="5" max="5" width="9" style="27" customWidth="1"/>
    <col min="6" max="6" width="12.140625" style="27" customWidth="1"/>
    <col min="7" max="7" width="11.42578125" style="27" customWidth="1"/>
    <col min="8" max="8" width="20.42578125" style="27" customWidth="1"/>
    <col min="9" max="9" width="20.42578125" customWidth="1"/>
    <col min="10" max="10" width="20.42578125" style="27" customWidth="1"/>
    <col min="11" max="11" width="10" style="32" customWidth="1"/>
    <col min="12" max="12" width="14.85546875" style="27" customWidth="1"/>
    <col min="13" max="13" width="13" style="32" customWidth="1"/>
    <col min="14" max="14" width="12.5703125" style="32" customWidth="1"/>
    <col min="15" max="15" width="12" style="27" customWidth="1"/>
    <col min="16" max="16" width="14.42578125" style="27" customWidth="1"/>
    <col min="17" max="17" width="10.7109375" style="27" bestFit="1" customWidth="1"/>
    <col min="18" max="19" width="9.5703125" style="27" bestFit="1" customWidth="1"/>
    <col min="20" max="20" width="9" customWidth="1"/>
    <col min="21" max="22" width="15.85546875" customWidth="1"/>
    <col min="23" max="23" width="15.85546875" style="27" customWidth="1"/>
    <col min="24" max="16384" width="9.140625" style="27"/>
  </cols>
  <sheetData>
    <row r="1" spans="1:22" s="2" customFormat="1" ht="30.75" customHeight="1" x14ac:dyDescent="0.55000000000000004">
      <c r="A1" s="2" t="s">
        <v>13</v>
      </c>
      <c r="B1" s="3"/>
      <c r="C1" s="3"/>
      <c r="D1" s="3"/>
      <c r="K1" s="4"/>
      <c r="M1" s="4"/>
      <c r="N1" s="4"/>
    </row>
    <row r="2" spans="1:22" s="6" customFormat="1" ht="17.25" customHeight="1" x14ac:dyDescent="0.55000000000000004">
      <c r="A2" s="5"/>
      <c r="B2" s="5"/>
      <c r="C2" s="5"/>
      <c r="D2" s="5"/>
      <c r="K2" s="4"/>
      <c r="M2" s="4"/>
      <c r="N2" s="4"/>
    </row>
    <row r="3" spans="1:22" s="6" customFormat="1" ht="30.75" customHeight="1" x14ac:dyDescent="0.55000000000000004">
      <c r="A3" s="7" t="s">
        <v>14</v>
      </c>
      <c r="B3" s="8" t="s">
        <v>1</v>
      </c>
      <c r="C3" s="8" t="s">
        <v>11</v>
      </c>
      <c r="D3" s="8" t="s">
        <v>12</v>
      </c>
      <c r="H3" s="10"/>
      <c r="K3" s="4"/>
      <c r="M3" s="4"/>
      <c r="N3" s="4"/>
    </row>
    <row r="4" spans="1:22" s="6" customFormat="1" ht="24" customHeight="1" x14ac:dyDescent="0.55000000000000004">
      <c r="A4" s="11"/>
      <c r="B4" s="235" t="s">
        <v>15</v>
      </c>
      <c r="C4" s="235"/>
      <c r="D4" s="235"/>
      <c r="H4" s="12"/>
      <c r="J4" s="12"/>
      <c r="K4" s="4"/>
      <c r="L4" s="12"/>
      <c r="M4" s="4"/>
      <c r="N4" s="4"/>
    </row>
    <row r="5" spans="1:22" s="9" customFormat="1" ht="21.6" customHeight="1" x14ac:dyDescent="0.55000000000000004">
      <c r="A5" s="11" t="s">
        <v>10</v>
      </c>
      <c r="B5" s="13">
        <v>1269837</v>
      </c>
      <c r="C5" s="13">
        <v>704952</v>
      </c>
      <c r="D5" s="13">
        <v>564885</v>
      </c>
      <c r="E5" s="6"/>
      <c r="F5" s="6"/>
      <c r="G5" s="6"/>
      <c r="H5" s="14"/>
      <c r="I5" s="13"/>
      <c r="J5" s="14"/>
      <c r="K5" s="13"/>
      <c r="L5" s="14"/>
      <c r="Q5" s="15"/>
      <c r="R5" s="15"/>
    </row>
    <row r="6" spans="1:22" s="9" customFormat="1" ht="10.9" customHeight="1" x14ac:dyDescent="0.55000000000000004">
      <c r="A6" s="11"/>
      <c r="E6" s="6"/>
      <c r="F6" s="6"/>
      <c r="G6" s="6"/>
      <c r="H6" s="16"/>
      <c r="I6" s="17"/>
      <c r="J6" s="16"/>
      <c r="K6" s="17"/>
      <c r="L6" s="16"/>
      <c r="M6" s="18"/>
      <c r="N6" s="19"/>
      <c r="O6" s="20"/>
      <c r="P6" s="20"/>
      <c r="Q6" s="15"/>
      <c r="R6" s="15"/>
    </row>
    <row r="7" spans="1:22" s="20" customFormat="1" ht="24" customHeight="1" x14ac:dyDescent="0.55000000000000004">
      <c r="A7" s="21" t="s">
        <v>16</v>
      </c>
      <c r="B7" s="22">
        <v>16584</v>
      </c>
      <c r="C7" s="22">
        <v>9334</v>
      </c>
      <c r="D7" s="22">
        <v>7250</v>
      </c>
      <c r="E7" s="6"/>
      <c r="F7" s="6"/>
      <c r="G7" s="6"/>
      <c r="H7" s="23"/>
      <c r="I7" s="24"/>
      <c r="J7" s="25"/>
      <c r="K7" s="22"/>
      <c r="L7" s="25"/>
      <c r="M7" s="18"/>
      <c r="N7" s="26"/>
      <c r="Q7" s="15"/>
      <c r="R7" s="15"/>
    </row>
    <row r="8" spans="1:22" s="20" customFormat="1" ht="24" customHeight="1" x14ac:dyDescent="0.55000000000000004">
      <c r="A8" s="21" t="s">
        <v>17</v>
      </c>
      <c r="B8" s="22">
        <v>131343</v>
      </c>
      <c r="C8" s="22">
        <v>49599</v>
      </c>
      <c r="D8" s="22">
        <v>81744</v>
      </c>
      <c r="E8" s="6"/>
      <c r="F8" s="6"/>
      <c r="G8" s="6"/>
      <c r="H8" s="23"/>
      <c r="I8" s="24"/>
      <c r="J8" s="25"/>
      <c r="K8" s="22"/>
      <c r="L8" s="25"/>
      <c r="M8" s="18"/>
      <c r="N8" s="26"/>
      <c r="Q8" s="15"/>
      <c r="R8" s="15"/>
    </row>
    <row r="9" spans="1:22" s="20" customFormat="1" ht="24" customHeight="1" x14ac:dyDescent="0.55000000000000004">
      <c r="A9" s="21" t="s">
        <v>18</v>
      </c>
      <c r="B9" s="22">
        <v>408345</v>
      </c>
      <c r="C9" s="22">
        <v>239083</v>
      </c>
      <c r="D9" s="22">
        <v>169262</v>
      </c>
      <c r="E9" s="6"/>
      <c r="F9" s="6"/>
      <c r="G9" s="6"/>
      <c r="H9" s="24"/>
      <c r="I9" s="24"/>
      <c r="J9" s="25"/>
      <c r="K9" s="22"/>
      <c r="L9" s="25"/>
      <c r="M9" s="18"/>
      <c r="N9" s="26"/>
      <c r="Q9" s="15"/>
      <c r="R9" s="15"/>
    </row>
    <row r="10" spans="1:22" s="20" customFormat="1" ht="24" customHeight="1" x14ac:dyDescent="0.55000000000000004">
      <c r="A10" s="21" t="s">
        <v>19</v>
      </c>
      <c r="B10" s="22">
        <v>466407</v>
      </c>
      <c r="C10" s="22">
        <v>291591</v>
      </c>
      <c r="D10" s="22">
        <v>174816</v>
      </c>
      <c r="E10" s="6"/>
      <c r="F10" s="6"/>
      <c r="G10" s="6"/>
      <c r="H10" s="24"/>
      <c r="I10" s="24"/>
      <c r="J10" s="25"/>
      <c r="K10" s="22"/>
      <c r="L10" s="25"/>
      <c r="M10" s="18"/>
      <c r="N10" s="26"/>
      <c r="O10" s="27"/>
      <c r="P10" s="27"/>
      <c r="Q10" s="28"/>
      <c r="R10" s="28"/>
    </row>
    <row r="11" spans="1:22" ht="24" customHeight="1" x14ac:dyDescent="0.55000000000000004">
      <c r="A11" s="21" t="s">
        <v>20</v>
      </c>
      <c r="B11" s="22">
        <v>247158</v>
      </c>
      <c r="C11" s="22">
        <v>115345</v>
      </c>
      <c r="D11" s="22">
        <v>131813</v>
      </c>
      <c r="E11" s="6"/>
      <c r="F11" s="6"/>
      <c r="G11" s="6"/>
      <c r="H11" s="24"/>
      <c r="I11" s="24"/>
      <c r="J11" s="25"/>
      <c r="K11" s="22"/>
      <c r="L11" s="25"/>
      <c r="M11" s="18"/>
      <c r="N11" s="26"/>
      <c r="Q11" s="28"/>
      <c r="R11" s="28"/>
      <c r="T11" s="27"/>
      <c r="U11" s="27"/>
      <c r="V11" s="27"/>
    </row>
    <row r="12" spans="1:22" ht="24" customHeight="1" x14ac:dyDescent="0.55000000000000004">
      <c r="A12" s="21" t="s">
        <v>21</v>
      </c>
      <c r="B12" s="29" t="s">
        <v>22</v>
      </c>
      <c r="C12" s="29" t="s">
        <v>22</v>
      </c>
      <c r="D12" s="29" t="s">
        <v>22</v>
      </c>
      <c r="E12" s="6"/>
      <c r="F12" s="6"/>
      <c r="G12" s="6"/>
      <c r="H12" s="30"/>
      <c r="I12" s="30"/>
      <c r="K12" s="31"/>
      <c r="T12" s="27"/>
      <c r="U12" s="27"/>
      <c r="V12" s="27"/>
    </row>
    <row r="13" spans="1:22" ht="24.95" customHeight="1" x14ac:dyDescent="0.55000000000000004">
      <c r="B13" s="237" t="s">
        <v>23</v>
      </c>
      <c r="C13" s="237"/>
      <c r="D13" s="237"/>
      <c r="E13" s="6"/>
      <c r="F13" s="6"/>
      <c r="G13" s="6"/>
      <c r="H13" s="33"/>
      <c r="I13" s="33"/>
      <c r="K13" s="34"/>
      <c r="M13" s="34"/>
      <c r="T13" s="27"/>
      <c r="U13" s="27"/>
      <c r="V13" s="27"/>
    </row>
    <row r="14" spans="1:22" s="9" customFormat="1" ht="24.95" customHeight="1" x14ac:dyDescent="0.55000000000000004">
      <c r="A14" s="11" t="s">
        <v>10</v>
      </c>
      <c r="B14" s="35">
        <f>B5/$B$5*100</f>
        <v>100</v>
      </c>
      <c r="C14" s="35">
        <f>C5/$C$5*100</f>
        <v>100</v>
      </c>
      <c r="D14" s="35">
        <f>D5/$D$5*100</f>
        <v>100</v>
      </c>
      <c r="E14" s="41"/>
      <c r="F14" s="27"/>
      <c r="G14" s="20"/>
      <c r="H14" s="27"/>
      <c r="I14" s="36"/>
      <c r="J14" s="37"/>
      <c r="K14" s="38"/>
      <c r="M14" s="38"/>
      <c r="N14" s="38"/>
    </row>
    <row r="15" spans="1:22" s="9" customFormat="1" ht="8.25" customHeight="1" x14ac:dyDescent="0.55000000000000004">
      <c r="A15" s="11"/>
      <c r="B15" s="39"/>
      <c r="C15" s="39"/>
      <c r="D15" s="39"/>
      <c r="E15" s="41"/>
      <c r="F15" s="27"/>
      <c r="G15" s="20"/>
      <c r="H15" s="27"/>
      <c r="J15" s="37"/>
      <c r="K15" s="38"/>
      <c r="M15" s="38"/>
      <c r="N15" s="38"/>
    </row>
    <row r="16" spans="1:22" s="20" customFormat="1" ht="24.95" customHeight="1" x14ac:dyDescent="0.55000000000000004">
      <c r="A16" s="21" t="s">
        <v>16</v>
      </c>
      <c r="B16" s="40">
        <f>B7/$B$5*100</f>
        <v>1.3059943914061412</v>
      </c>
      <c r="C16" s="40">
        <f>C7/$C$5*100</f>
        <v>1.3240617800928289</v>
      </c>
      <c r="D16" s="40">
        <f>D7/$D$5*100</f>
        <v>1.2834470732981049</v>
      </c>
      <c r="E16" s="41"/>
      <c r="F16" s="27"/>
      <c r="H16" s="27"/>
      <c r="I16" s="1"/>
      <c r="J16" s="37"/>
      <c r="K16" s="42"/>
      <c r="M16" s="42"/>
      <c r="N16" s="42"/>
    </row>
    <row r="17" spans="1:22" s="20" customFormat="1" ht="24.95" customHeight="1" x14ac:dyDescent="0.55000000000000004">
      <c r="A17" s="21" t="s">
        <v>17</v>
      </c>
      <c r="B17" s="40">
        <f>B8/$B$5*100</f>
        <v>10.343296029332899</v>
      </c>
      <c r="C17" s="40">
        <f>C8/$C$5*100</f>
        <v>7.0357981820038811</v>
      </c>
      <c r="D17" s="40">
        <f>D8/$D$5*100</f>
        <v>14.470910008231764</v>
      </c>
      <c r="E17" s="41"/>
      <c r="F17" s="27"/>
      <c r="H17" s="27"/>
      <c r="I17" s="1"/>
      <c r="J17" s="37"/>
      <c r="K17" s="42"/>
      <c r="M17" s="42"/>
      <c r="N17" s="42"/>
    </row>
    <row r="18" spans="1:22" s="20" customFormat="1" ht="24.95" customHeight="1" x14ac:dyDescent="0.55000000000000004">
      <c r="A18" s="21" t="s">
        <v>18</v>
      </c>
      <c r="B18" s="40">
        <f>B9/$B$5*100</f>
        <v>32.157276878843504</v>
      </c>
      <c r="C18" s="40">
        <f>C9/$C$5*100</f>
        <v>33.91479136168136</v>
      </c>
      <c r="D18" s="40">
        <f>D9/$D$5*100</f>
        <v>29.963974968356393</v>
      </c>
      <c r="E18" s="41"/>
      <c r="F18" s="27"/>
    </row>
    <row r="19" spans="1:22" s="20" customFormat="1" ht="24.95" customHeight="1" x14ac:dyDescent="0.55000000000000004">
      <c r="A19" s="21" t="s">
        <v>19</v>
      </c>
      <c r="B19" s="40">
        <f>B10/$B$5*100</f>
        <v>36.729674753531363</v>
      </c>
      <c r="C19" s="40">
        <f>C10/$C$5*100</f>
        <v>41.363241752629968</v>
      </c>
      <c r="D19" s="40">
        <f>D10/$D$5*100</f>
        <v>30.947183940094003</v>
      </c>
      <c r="E19" s="41"/>
      <c r="F19" s="27"/>
    </row>
    <row r="20" spans="1:22" ht="24.95" customHeight="1" x14ac:dyDescent="0.55000000000000004">
      <c r="A20" s="21" t="s">
        <v>20</v>
      </c>
      <c r="B20" s="40">
        <f>B11/$B$5*100</f>
        <v>19.463757946886094</v>
      </c>
      <c r="C20" s="40">
        <f>C11/$C$5*100</f>
        <v>16.362106923591959</v>
      </c>
      <c r="D20" s="40">
        <f>D11/$D$5*100</f>
        <v>23.334484010019736</v>
      </c>
      <c r="E20" s="41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43"/>
      <c r="V20" s="27"/>
    </row>
    <row r="21" spans="1:22" ht="24.95" customHeight="1" x14ac:dyDescent="0.55000000000000004">
      <c r="A21" s="21" t="s">
        <v>21</v>
      </c>
      <c r="B21" s="40" t="s">
        <v>22</v>
      </c>
      <c r="C21" s="40" t="s">
        <v>22</v>
      </c>
      <c r="D21" s="40" t="s">
        <v>22</v>
      </c>
      <c r="E21" s="41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43"/>
      <c r="V21" s="27"/>
    </row>
    <row r="22" spans="1:22" ht="18.75" customHeight="1" x14ac:dyDescent="0.55000000000000004">
      <c r="A22" s="44"/>
      <c r="B22" s="45"/>
      <c r="C22" s="45"/>
      <c r="D22" s="45"/>
      <c r="E22" s="41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7"/>
      <c r="V22" s="27"/>
    </row>
    <row r="23" spans="1:22" ht="30.75" customHeight="1" x14ac:dyDescent="0.55000000000000004">
      <c r="E23" s="41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7"/>
      <c r="V23" s="27"/>
    </row>
    <row r="24" spans="1:22" ht="30.75" customHeight="1" x14ac:dyDescent="0.55000000000000004">
      <c r="B24" s="46"/>
      <c r="C24" s="46"/>
      <c r="D24" s="46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7"/>
      <c r="V24" s="27"/>
    </row>
    <row r="25" spans="1:22" ht="30.75" customHeight="1" x14ac:dyDescent="0.55000000000000004">
      <c r="B25" s="46"/>
      <c r="C25" s="46"/>
      <c r="D25" s="46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7"/>
      <c r="V25" s="27"/>
    </row>
    <row r="26" spans="1:22" ht="30.75" customHeight="1" x14ac:dyDescent="0.55000000000000004">
      <c r="B26" s="46"/>
      <c r="C26" s="46"/>
      <c r="D26" s="46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7"/>
      <c r="V26" s="27"/>
    </row>
    <row r="27" spans="1:22" ht="30.75" customHeight="1" x14ac:dyDescent="0.55000000000000004">
      <c r="B27" s="46"/>
      <c r="C27" s="46"/>
      <c r="D27" s="46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7"/>
      <c r="V27" s="27"/>
    </row>
    <row r="28" spans="1:22" ht="30.75" customHeight="1" x14ac:dyDescent="0.55000000000000004">
      <c r="B28" s="46"/>
      <c r="C28" s="46"/>
      <c r="D28" s="46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7"/>
      <c r="V28" s="27"/>
    </row>
    <row r="29" spans="1:22" ht="30.75" customHeight="1" x14ac:dyDescent="0.55000000000000004">
      <c r="B29" s="46"/>
      <c r="C29" s="46"/>
      <c r="D29" s="46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7"/>
      <c r="V29" s="27"/>
    </row>
    <row r="30" spans="1:22" ht="30.75" customHeight="1" x14ac:dyDescent="0.55000000000000004">
      <c r="B30" s="46"/>
      <c r="C30" s="46"/>
      <c r="D30" s="46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7"/>
      <c r="V30" s="27"/>
    </row>
    <row r="31" spans="1:22" ht="30.75" customHeight="1" x14ac:dyDescent="0.55000000000000004"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7"/>
      <c r="V31" s="27"/>
    </row>
    <row r="32" spans="1:22" ht="30.75" customHeight="1" x14ac:dyDescent="0.55000000000000004">
      <c r="O32" s="32"/>
      <c r="P32" s="32"/>
      <c r="Q32" s="32"/>
      <c r="R32" s="32"/>
      <c r="S32" s="32"/>
      <c r="T32" s="32"/>
      <c r="U32" s="32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21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tabSelected="1" zoomScaleNormal="100" workbookViewId="0"/>
  </sheetViews>
  <sheetFormatPr defaultRowHeight="17.25" customHeight="1" x14ac:dyDescent="0.55000000000000004"/>
  <cols>
    <col min="1" max="1" width="32.5703125" style="20" customWidth="1"/>
    <col min="2" max="4" width="17.85546875" style="20" customWidth="1"/>
    <col min="5" max="5" width="22.7109375" style="27" customWidth="1"/>
    <col min="6" max="6" width="14.28515625" style="20" customWidth="1"/>
    <col min="7" max="7" width="15.7109375" style="20" customWidth="1"/>
    <col min="8" max="8" width="13.28515625" style="20" customWidth="1"/>
    <col min="9" max="10" width="12.140625" style="20" bestFit="1" customWidth="1"/>
    <col min="11" max="11" width="14.5703125" style="20" customWidth="1"/>
    <col min="12" max="12" width="10.42578125" style="20" customWidth="1"/>
    <col min="13" max="13" width="9.140625" style="20"/>
    <col min="14" max="14" width="13" style="20" customWidth="1"/>
    <col min="15" max="16384" width="9.140625" style="20"/>
  </cols>
  <sheetData>
    <row r="1" spans="1:13" s="50" customFormat="1" ht="36.75" customHeight="1" x14ac:dyDescent="0.55000000000000004">
      <c r="A1" s="50" t="s">
        <v>60</v>
      </c>
      <c r="B1" s="85"/>
      <c r="C1" s="85"/>
      <c r="D1" s="85"/>
      <c r="E1" s="2"/>
    </row>
    <row r="2" spans="1:13" ht="17.25" customHeight="1" x14ac:dyDescent="0.5">
      <c r="E2" s="20"/>
    </row>
    <row r="3" spans="1:13" s="9" customFormat="1" ht="30.75" customHeight="1" x14ac:dyDescent="0.5">
      <c r="A3" s="7" t="s">
        <v>61</v>
      </c>
      <c r="B3" s="8" t="s">
        <v>1</v>
      </c>
      <c r="C3" s="8" t="s">
        <v>11</v>
      </c>
      <c r="D3" s="8" t="s">
        <v>12</v>
      </c>
      <c r="E3" s="20"/>
      <c r="F3" s="20"/>
      <c r="G3" s="20"/>
      <c r="H3" s="20"/>
      <c r="I3" s="20"/>
      <c r="J3" s="20"/>
    </row>
    <row r="4" spans="1:13" s="9" customFormat="1" ht="24.6" customHeight="1" x14ac:dyDescent="0.5">
      <c r="A4" s="11"/>
      <c r="B4" s="235" t="s">
        <v>15</v>
      </c>
      <c r="C4" s="235"/>
      <c r="D4" s="235"/>
      <c r="E4" s="20"/>
      <c r="F4" s="20"/>
      <c r="G4" s="20"/>
      <c r="H4" s="20"/>
      <c r="I4" s="20"/>
      <c r="J4" s="20"/>
    </row>
    <row r="5" spans="1:13" s="9" customFormat="1" ht="24.6" customHeight="1" x14ac:dyDescent="0.5">
      <c r="A5" s="11" t="s">
        <v>10</v>
      </c>
      <c r="B5" s="86">
        <v>1269837</v>
      </c>
      <c r="C5" s="86">
        <v>704952</v>
      </c>
      <c r="D5" s="86">
        <v>564885</v>
      </c>
      <c r="E5" s="20"/>
      <c r="F5" s="20"/>
      <c r="G5" s="20"/>
      <c r="H5" s="20"/>
      <c r="I5" s="20"/>
      <c r="J5" s="20"/>
    </row>
    <row r="6" spans="1:13" s="9" customFormat="1" ht="12.6" customHeight="1" x14ac:dyDescent="0.5">
      <c r="A6" s="87"/>
      <c r="E6" s="20"/>
      <c r="F6" s="20"/>
      <c r="G6" s="20"/>
      <c r="H6" s="20"/>
      <c r="I6" s="20"/>
      <c r="J6" s="20"/>
    </row>
    <row r="7" spans="1:13" ht="20.45" customHeight="1" x14ac:dyDescent="0.5">
      <c r="A7" s="88" t="s">
        <v>62</v>
      </c>
      <c r="B7" s="89">
        <v>8297</v>
      </c>
      <c r="C7" s="89">
        <v>3775</v>
      </c>
      <c r="D7" s="89">
        <v>4522</v>
      </c>
      <c r="E7" s="20"/>
      <c r="K7" s="90"/>
      <c r="L7" s="90"/>
    </row>
    <row r="8" spans="1:13" ht="20.45" customHeight="1" x14ac:dyDescent="0.55000000000000004">
      <c r="A8" s="88" t="s">
        <v>63</v>
      </c>
      <c r="B8" s="89">
        <v>2612</v>
      </c>
      <c r="C8" s="89">
        <v>2612</v>
      </c>
      <c r="D8" s="97" t="s">
        <v>22</v>
      </c>
      <c r="E8" s="20"/>
    </row>
    <row r="9" spans="1:13" ht="20.45" customHeight="1" x14ac:dyDescent="0.5">
      <c r="A9" s="91" t="s">
        <v>64</v>
      </c>
      <c r="B9" s="89">
        <v>76730</v>
      </c>
      <c r="C9" s="89">
        <v>43921</v>
      </c>
      <c r="D9" s="89">
        <v>32809</v>
      </c>
      <c r="E9" s="20"/>
    </row>
    <row r="10" spans="1:13" ht="20.45" customHeight="1" x14ac:dyDescent="0.5">
      <c r="A10" s="88" t="s">
        <v>65</v>
      </c>
      <c r="B10" s="89">
        <v>109602</v>
      </c>
      <c r="C10" s="89">
        <v>55273</v>
      </c>
      <c r="D10" s="89">
        <v>54329</v>
      </c>
      <c r="E10" s="20"/>
    </row>
    <row r="11" spans="1:13" ht="20.45" customHeight="1" x14ac:dyDescent="0.5">
      <c r="A11" s="88" t="s">
        <v>66</v>
      </c>
      <c r="B11" s="89">
        <v>97409</v>
      </c>
      <c r="C11" s="89">
        <v>59057</v>
      </c>
      <c r="D11" s="89">
        <v>38352</v>
      </c>
      <c r="E11" s="20"/>
    </row>
    <row r="12" spans="1:13" ht="20.45" customHeight="1" x14ac:dyDescent="0.5">
      <c r="A12" s="88" t="s">
        <v>67</v>
      </c>
      <c r="B12" s="89">
        <v>222255</v>
      </c>
      <c r="C12" s="89">
        <v>106537</v>
      </c>
      <c r="D12" s="89">
        <v>115718</v>
      </c>
      <c r="E12" s="20"/>
    </row>
    <row r="13" spans="1:13" ht="20.45" customHeight="1" x14ac:dyDescent="0.5">
      <c r="A13" s="88" t="s">
        <v>68</v>
      </c>
      <c r="B13" s="89">
        <v>502845</v>
      </c>
      <c r="C13" s="89">
        <v>306180</v>
      </c>
      <c r="D13" s="89">
        <v>196665</v>
      </c>
      <c r="E13" s="20"/>
    </row>
    <row r="14" spans="1:13" ht="20.45" customHeight="1" x14ac:dyDescent="0.5">
      <c r="A14" s="88" t="s">
        <v>69</v>
      </c>
      <c r="B14" s="89">
        <v>250087</v>
      </c>
      <c r="C14" s="89">
        <v>127597</v>
      </c>
      <c r="D14" s="89">
        <v>122490</v>
      </c>
      <c r="E14" s="20"/>
    </row>
    <row r="15" spans="1:13" ht="20.45" customHeight="1" x14ac:dyDescent="0.5">
      <c r="B15" s="236" t="s">
        <v>23</v>
      </c>
      <c r="C15" s="236"/>
      <c r="D15" s="236"/>
      <c r="E15" s="20"/>
    </row>
    <row r="16" spans="1:13" s="9" customFormat="1" ht="20.45" customHeight="1" x14ac:dyDescent="0.5">
      <c r="A16" s="11" t="s">
        <v>10</v>
      </c>
      <c r="B16" s="93">
        <f>B5/$B$5*100</f>
        <v>100</v>
      </c>
      <c r="C16" s="93">
        <f>C5/$C$5*100</f>
        <v>100</v>
      </c>
      <c r="D16" s="93">
        <f>D5/$D$5*100</f>
        <v>100</v>
      </c>
      <c r="E16" s="20"/>
      <c r="F16" s="20"/>
      <c r="G16" s="20"/>
      <c r="H16" s="20"/>
      <c r="I16" s="20"/>
      <c r="J16" s="20"/>
      <c r="M16" s="20"/>
    </row>
    <row r="17" spans="1:10" s="9" customFormat="1" ht="6" customHeight="1" x14ac:dyDescent="0.5">
      <c r="A17" s="11"/>
      <c r="B17" s="93"/>
      <c r="C17" s="93"/>
      <c r="D17" s="93"/>
      <c r="E17" s="20"/>
      <c r="F17" s="20"/>
      <c r="G17" s="20"/>
      <c r="H17" s="20"/>
      <c r="I17" s="20"/>
      <c r="J17" s="20"/>
    </row>
    <row r="18" spans="1:10" ht="20.45" customHeight="1" x14ac:dyDescent="0.5">
      <c r="A18" s="88" t="s">
        <v>62</v>
      </c>
      <c r="B18" s="94">
        <f t="shared" ref="B18:B24" si="0">B7*100/$B$5</f>
        <v>0.65339094702705935</v>
      </c>
      <c r="C18" s="94">
        <f>C7*100/$C$5+0.03</f>
        <v>0.56549745230880966</v>
      </c>
      <c r="D18" s="94">
        <f t="shared" ref="D18:D25" si="1">D7*100/$D$5</f>
        <v>0.80051691937296976</v>
      </c>
      <c r="E18" s="20"/>
    </row>
    <row r="19" spans="1:10" ht="20.45" customHeight="1" x14ac:dyDescent="0.55000000000000004">
      <c r="A19" s="88" t="s">
        <v>63</v>
      </c>
      <c r="B19" s="94">
        <f t="shared" si="0"/>
        <v>0.20569569165176319</v>
      </c>
      <c r="C19" s="94">
        <f t="shared" ref="C19:C25" si="2">C8*100/$C$5</f>
        <v>0.37052168090877108</v>
      </c>
      <c r="D19" s="97" t="s">
        <v>22</v>
      </c>
      <c r="E19" s="20"/>
    </row>
    <row r="20" spans="1:10" ht="20.45" customHeight="1" x14ac:dyDescent="0.5">
      <c r="A20" s="91" t="s">
        <v>64</v>
      </c>
      <c r="B20" s="94">
        <f t="shared" si="0"/>
        <v>6.0425078179325382</v>
      </c>
      <c r="C20" s="94">
        <f t="shared" si="2"/>
        <v>6.2303532722795314</v>
      </c>
      <c r="D20" s="94">
        <f t="shared" si="1"/>
        <v>5.8080848314258651</v>
      </c>
      <c r="E20" s="20"/>
    </row>
    <row r="21" spans="1:10" ht="20.45" customHeight="1" x14ac:dyDescent="0.5">
      <c r="A21" s="88" t="s">
        <v>65</v>
      </c>
      <c r="B21" s="94">
        <f t="shared" si="0"/>
        <v>8.6311865223646809</v>
      </c>
      <c r="C21" s="94">
        <f t="shared" si="2"/>
        <v>7.8406756772092283</v>
      </c>
      <c r="D21" s="94">
        <f t="shared" si="1"/>
        <v>9.6177097993396892</v>
      </c>
      <c r="E21" s="20"/>
    </row>
    <row r="22" spans="1:10" ht="20.45" customHeight="1" x14ac:dyDescent="0.5">
      <c r="A22" s="88" t="s">
        <v>66</v>
      </c>
      <c r="B22" s="94">
        <f t="shared" si="0"/>
        <v>7.6709845436855284</v>
      </c>
      <c r="C22" s="94">
        <f t="shared" si="2"/>
        <v>8.3774498121857945</v>
      </c>
      <c r="D22" s="94">
        <f t="shared" si="1"/>
        <v>6.7893465041557128</v>
      </c>
      <c r="E22" s="20"/>
    </row>
    <row r="23" spans="1:10" ht="20.45" customHeight="1" x14ac:dyDescent="0.5">
      <c r="A23" s="88" t="s">
        <v>67</v>
      </c>
      <c r="B23" s="94">
        <f t="shared" si="0"/>
        <v>17.502640102627346</v>
      </c>
      <c r="C23" s="94">
        <f t="shared" si="2"/>
        <v>15.112660152747988</v>
      </c>
      <c r="D23" s="94">
        <f t="shared" si="1"/>
        <v>20.485231507297947</v>
      </c>
      <c r="E23" s="20"/>
    </row>
    <row r="24" spans="1:10" ht="20.45" customHeight="1" x14ac:dyDescent="0.5">
      <c r="A24" s="88" t="s">
        <v>68</v>
      </c>
      <c r="B24" s="94">
        <f t="shared" si="0"/>
        <v>39.599176902232337</v>
      </c>
      <c r="C24" s="94">
        <f t="shared" si="2"/>
        <v>43.43274435706261</v>
      </c>
      <c r="D24" s="94">
        <f t="shared" si="1"/>
        <v>34.815050851058182</v>
      </c>
      <c r="E24" s="20"/>
    </row>
    <row r="25" spans="1:10" ht="20.45" customHeight="1" x14ac:dyDescent="0.5">
      <c r="A25" s="88" t="s">
        <v>69</v>
      </c>
      <c r="B25" s="94">
        <f>B14*100/$B$5</f>
        <v>19.694417472478751</v>
      </c>
      <c r="C25" s="94">
        <f t="shared" si="2"/>
        <v>18.100097595297267</v>
      </c>
      <c r="D25" s="94">
        <f t="shared" si="1"/>
        <v>21.684059587349637</v>
      </c>
      <c r="E25" s="20"/>
    </row>
    <row r="26" spans="1:10" ht="5.25" customHeight="1" x14ac:dyDescent="0.5">
      <c r="A26" s="78"/>
      <c r="B26" s="78"/>
      <c r="C26" s="78"/>
      <c r="D26" s="78"/>
      <c r="E26" s="20"/>
    </row>
    <row r="27" spans="1:10" ht="6.75" customHeight="1" x14ac:dyDescent="0.5">
      <c r="E27" s="20"/>
    </row>
    <row r="28" spans="1:10" ht="37.5" customHeight="1" x14ac:dyDescent="0.55000000000000004">
      <c r="A28" s="238" t="s">
        <v>70</v>
      </c>
      <c r="B28" s="238"/>
      <c r="D28" s="49"/>
      <c r="E28" s="95"/>
    </row>
    <row r="29" spans="1:10" ht="17.25" customHeight="1" x14ac:dyDescent="0.55000000000000004">
      <c r="A29" s="96"/>
      <c r="C29" s="75"/>
      <c r="D29" s="75"/>
      <c r="E29" s="95"/>
    </row>
    <row r="30" spans="1:10" ht="17.25" customHeight="1" x14ac:dyDescent="0.55000000000000004">
      <c r="B30" s="75"/>
      <c r="C30" s="75"/>
      <c r="D30" s="75"/>
      <c r="E30" s="95"/>
    </row>
    <row r="31" spans="1:10" ht="17.25" customHeight="1" x14ac:dyDescent="0.55000000000000004">
      <c r="B31" s="75"/>
      <c r="C31" s="75"/>
      <c r="D31" s="75"/>
      <c r="E31" s="95"/>
    </row>
    <row r="32" spans="1:10" ht="17.25" customHeight="1" x14ac:dyDescent="0.55000000000000004">
      <c r="B32" s="75"/>
      <c r="C32" s="75"/>
      <c r="D32" s="75"/>
      <c r="E32" s="95"/>
    </row>
    <row r="33" spans="2:5" ht="17.25" customHeight="1" x14ac:dyDescent="0.55000000000000004">
      <c r="B33" s="75"/>
      <c r="C33" s="75"/>
      <c r="D33" s="75"/>
      <c r="E33" s="95"/>
    </row>
    <row r="34" spans="2:5" ht="17.25" customHeight="1" x14ac:dyDescent="0.55000000000000004">
      <c r="B34" s="75"/>
      <c r="C34" s="75"/>
      <c r="D34" s="75"/>
      <c r="E34" s="95"/>
    </row>
    <row r="35" spans="2:5" ht="17.25" customHeight="1" x14ac:dyDescent="0.55000000000000004">
      <c r="B35" s="75"/>
      <c r="C35" s="75"/>
      <c r="D35" s="75"/>
      <c r="E35" s="95"/>
    </row>
    <row r="36" spans="2:5" ht="17.25" customHeight="1" x14ac:dyDescent="0.55000000000000004">
      <c r="B36" s="75"/>
      <c r="C36" s="75"/>
      <c r="D36" s="75"/>
      <c r="E36" s="95"/>
    </row>
    <row r="37" spans="2:5" ht="17.25" customHeight="1" x14ac:dyDescent="0.55000000000000004">
      <c r="B37" s="75"/>
      <c r="C37" s="75"/>
      <c r="D37" s="75"/>
      <c r="E37" s="95"/>
    </row>
    <row r="38" spans="2:5" ht="17.25" customHeight="1" x14ac:dyDescent="0.55000000000000004">
      <c r="B38" s="75"/>
      <c r="C38" s="75"/>
      <c r="D38" s="75"/>
    </row>
    <row r="39" spans="2:5" ht="17.25" customHeight="1" x14ac:dyDescent="0.55000000000000004">
      <c r="B39" s="75"/>
      <c r="C39" s="75"/>
      <c r="D39" s="75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zoomScale="90" zoomScaleNormal="90" zoomScaleSheetLayoutView="70" workbookViewId="0"/>
  </sheetViews>
  <sheetFormatPr defaultRowHeight="5.25" customHeight="1" x14ac:dyDescent="0.55000000000000004"/>
  <cols>
    <col min="1" max="1" width="40.42578125" style="6" customWidth="1"/>
    <col min="2" max="2" width="16.5703125" style="27" customWidth="1"/>
    <col min="3" max="3" width="17.7109375" style="27" customWidth="1"/>
    <col min="4" max="4" width="16.140625" style="27" customWidth="1"/>
    <col min="5" max="5" width="22.7109375" style="27" customWidth="1"/>
    <col min="6" max="6" width="23" style="190" customWidth="1"/>
    <col min="7" max="7" width="20.7109375" style="190" customWidth="1"/>
    <col min="8" max="8" width="10.28515625" style="190" customWidth="1"/>
    <col min="9" max="9" width="10.85546875" style="190" customWidth="1"/>
    <col min="10" max="10" width="11.7109375" style="190" customWidth="1"/>
    <col min="11" max="11" width="13.5703125" style="190" customWidth="1"/>
    <col min="12" max="12" width="13.7109375" style="190" customWidth="1"/>
    <col min="13" max="13" width="16.42578125" style="190" customWidth="1"/>
    <col min="14" max="14" width="9.140625" style="27" customWidth="1"/>
    <col min="15" max="15" width="13.5703125" style="27" customWidth="1"/>
    <col min="16" max="17" width="13.85546875" style="27" customWidth="1"/>
    <col min="18" max="18" width="11.42578125" style="27" customWidth="1"/>
    <col min="19" max="20" width="13.140625" style="27" customWidth="1"/>
    <col min="21" max="21" width="19.42578125" style="27" customWidth="1"/>
    <col min="22" max="22" width="14.42578125" style="27" customWidth="1"/>
    <col min="23" max="23" width="14.28515625" style="27" bestFit="1" customWidth="1"/>
    <col min="24" max="16384" width="9.140625" style="27"/>
  </cols>
  <sheetData>
    <row r="1" spans="1:26" s="2" customFormat="1" ht="26.25" customHeight="1" x14ac:dyDescent="0.55000000000000004">
      <c r="A1" s="2" t="s">
        <v>111</v>
      </c>
      <c r="B1" s="27"/>
      <c r="C1" s="27"/>
      <c r="D1" s="27"/>
      <c r="F1" s="213"/>
      <c r="G1" s="213"/>
      <c r="H1" s="213"/>
      <c r="I1" s="213"/>
      <c r="J1" s="213"/>
      <c r="K1" s="213"/>
      <c r="L1" s="213"/>
      <c r="M1" s="213"/>
    </row>
    <row r="3" spans="1:26" s="6" customFormat="1" ht="26.25" customHeight="1" x14ac:dyDescent="0.55000000000000004">
      <c r="A3" s="223" t="s">
        <v>84</v>
      </c>
      <c r="B3" s="222" t="s">
        <v>1</v>
      </c>
      <c r="C3" s="222" t="s">
        <v>11</v>
      </c>
      <c r="D3" s="222" t="s">
        <v>12</v>
      </c>
      <c r="E3" s="2"/>
      <c r="F3" s="213"/>
      <c r="G3" s="213"/>
      <c r="H3" s="213"/>
      <c r="I3" s="221"/>
      <c r="J3" s="221"/>
      <c r="K3" s="221"/>
      <c r="L3" s="221"/>
      <c r="M3" s="221"/>
      <c r="R3" s="13"/>
      <c r="S3" s="13"/>
      <c r="T3" s="13"/>
      <c r="U3" s="13"/>
    </row>
    <row r="4" spans="1:26" s="6" customFormat="1" ht="21.75" customHeight="1" x14ac:dyDescent="0.55000000000000004">
      <c r="B4" s="239" t="s">
        <v>15</v>
      </c>
      <c r="C4" s="239"/>
      <c r="D4" s="239"/>
      <c r="E4" s="27"/>
      <c r="F4" s="190"/>
      <c r="G4" s="190"/>
      <c r="H4" s="190"/>
      <c r="I4" s="221"/>
      <c r="J4" s="221"/>
      <c r="K4" s="221"/>
      <c r="L4" s="221"/>
      <c r="M4" s="221"/>
      <c r="N4" s="27"/>
      <c r="O4" s="27"/>
      <c r="P4" s="27"/>
      <c r="Q4" s="27"/>
      <c r="R4" s="190"/>
      <c r="S4" s="190"/>
      <c r="T4" s="190"/>
    </row>
    <row r="5" spans="1:26" ht="21" customHeight="1" x14ac:dyDescent="0.55000000000000004">
      <c r="A5" s="84" t="s">
        <v>10</v>
      </c>
      <c r="B5" s="215">
        <v>1269837</v>
      </c>
      <c r="C5" s="215">
        <v>704952</v>
      </c>
      <c r="D5" s="206">
        <v>564885</v>
      </c>
      <c r="E5" s="27" t="s">
        <v>110</v>
      </c>
      <c r="G5" s="212"/>
      <c r="J5" s="219"/>
      <c r="K5" s="219"/>
      <c r="L5" s="27"/>
      <c r="M5" s="27"/>
      <c r="P5" s="185"/>
      <c r="Q5" s="185"/>
      <c r="R5" s="220"/>
      <c r="S5" s="220"/>
      <c r="T5" s="220"/>
      <c r="U5" s="13"/>
    </row>
    <row r="6" spans="1:26" ht="5.25" customHeight="1" x14ac:dyDescent="0.55000000000000004">
      <c r="A6" s="84"/>
      <c r="B6" s="84"/>
      <c r="C6" s="84"/>
      <c r="D6" s="84"/>
      <c r="J6" s="219"/>
      <c r="K6" s="219"/>
      <c r="L6" s="219"/>
      <c r="R6" s="214"/>
      <c r="S6" s="214"/>
      <c r="T6" s="214"/>
      <c r="U6" s="13"/>
    </row>
    <row r="7" spans="1:26" ht="20.25" customHeight="1" x14ac:dyDescent="0.55000000000000004">
      <c r="A7" s="200" t="s">
        <v>85</v>
      </c>
      <c r="B7" s="206">
        <v>5285</v>
      </c>
      <c r="C7" s="206">
        <v>1621</v>
      </c>
      <c r="D7" s="206">
        <v>3664</v>
      </c>
      <c r="E7" s="203"/>
      <c r="J7" s="218"/>
      <c r="K7" s="216"/>
      <c r="L7" s="216"/>
      <c r="P7" s="13"/>
    </row>
    <row r="8" spans="1:26" ht="20.25" customHeight="1" x14ac:dyDescent="0.55000000000000004">
      <c r="A8" s="27" t="s">
        <v>86</v>
      </c>
      <c r="B8" s="206">
        <v>235579</v>
      </c>
      <c r="C8" s="206">
        <v>134158</v>
      </c>
      <c r="D8" s="206">
        <v>101421</v>
      </c>
      <c r="E8" s="203"/>
      <c r="F8" s="53" t="s">
        <v>28</v>
      </c>
      <c r="G8" s="57" t="s">
        <v>106</v>
      </c>
      <c r="H8" s="57" t="s">
        <v>4</v>
      </c>
      <c r="I8" s="57" t="s">
        <v>105</v>
      </c>
      <c r="J8" s="57" t="s">
        <v>104</v>
      </c>
      <c r="K8" s="57" t="s">
        <v>5</v>
      </c>
      <c r="L8" s="57" t="s">
        <v>3</v>
      </c>
      <c r="M8" s="216"/>
      <c r="P8" s="186"/>
      <c r="Q8" s="186"/>
    </row>
    <row r="9" spans="1:26" ht="20.25" customHeight="1" x14ac:dyDescent="0.55000000000000004">
      <c r="A9" s="193" t="s">
        <v>87</v>
      </c>
      <c r="B9" s="206">
        <v>293190</v>
      </c>
      <c r="C9" s="206">
        <v>180164</v>
      </c>
      <c r="D9" s="206">
        <v>113026</v>
      </c>
      <c r="E9" s="203"/>
      <c r="F9" s="53" t="s">
        <v>103</v>
      </c>
      <c r="G9" s="210">
        <f>B7+B8</f>
        <v>240864</v>
      </c>
      <c r="H9" s="211">
        <f>B9</f>
        <v>293190</v>
      </c>
      <c r="I9" s="211">
        <f>B10</f>
        <v>261562</v>
      </c>
      <c r="J9" s="22">
        <f>B11</f>
        <v>243120</v>
      </c>
      <c r="K9" s="210">
        <f>B15</f>
        <v>231101</v>
      </c>
      <c r="L9" s="209" t="str">
        <f>B20</f>
        <v>-</v>
      </c>
      <c r="M9" s="216"/>
      <c r="P9" s="186"/>
      <c r="Q9" s="186"/>
    </row>
    <row r="10" spans="1:26" ht="20.25" customHeight="1" x14ac:dyDescent="0.55000000000000004">
      <c r="A10" s="193" t="s">
        <v>88</v>
      </c>
      <c r="B10" s="206">
        <v>261562</v>
      </c>
      <c r="C10" s="206">
        <v>156190</v>
      </c>
      <c r="D10" s="206">
        <v>105372</v>
      </c>
      <c r="E10" s="203"/>
      <c r="F10" s="53" t="s">
        <v>102</v>
      </c>
      <c r="G10" s="217">
        <f>G9*100/1269837</f>
        <v>18.96810378024896</v>
      </c>
      <c r="H10" s="217">
        <f>H9*100/1269837</f>
        <v>23.088790136056833</v>
      </c>
      <c r="I10" s="217">
        <f>I9*100/1269837</f>
        <v>20.598076761033109</v>
      </c>
      <c r="J10" s="217">
        <f>J9*100/1269837</f>
        <v>19.14576437763272</v>
      </c>
      <c r="K10" s="217">
        <f>K9*100/1269837</f>
        <v>18.199264945028379</v>
      </c>
      <c r="L10" s="209" t="str">
        <f>B21</f>
        <v>ร้อยละ</v>
      </c>
      <c r="M10" s="216"/>
      <c r="P10" s="186"/>
      <c r="Q10" s="186"/>
    </row>
    <row r="11" spans="1:26" ht="20.25" customHeight="1" x14ac:dyDescent="0.55000000000000004">
      <c r="A11" s="27" t="s">
        <v>89</v>
      </c>
      <c r="B11" s="206">
        <f>SUM(B12:B14)</f>
        <v>243120</v>
      </c>
      <c r="C11" s="206">
        <f t="shared" ref="C11" si="0">SUM(C12:C14)</f>
        <v>138778</v>
      </c>
      <c r="D11" s="206">
        <f t="shared" ref="D11" si="1">SUM(D12:D14)</f>
        <v>104342</v>
      </c>
      <c r="E11" s="203"/>
      <c r="O11" s="215"/>
      <c r="P11" s="215"/>
      <c r="Q11" s="215"/>
    </row>
    <row r="12" spans="1:26" ht="20.25" customHeight="1" x14ac:dyDescent="0.55000000000000004">
      <c r="A12" s="193" t="s">
        <v>109</v>
      </c>
      <c r="B12" s="206">
        <v>212503</v>
      </c>
      <c r="C12" s="206">
        <v>119274</v>
      </c>
      <c r="D12" s="206">
        <v>93229</v>
      </c>
      <c r="E12" s="203"/>
      <c r="O12" s="214"/>
      <c r="P12" s="214"/>
      <c r="Q12" s="214"/>
    </row>
    <row r="13" spans="1:26" ht="20.25" customHeight="1" x14ac:dyDescent="0.55000000000000004">
      <c r="A13" s="193" t="s">
        <v>108</v>
      </c>
      <c r="B13" s="206">
        <v>30617</v>
      </c>
      <c r="C13" s="206">
        <v>19504</v>
      </c>
      <c r="D13" s="206">
        <v>11113</v>
      </c>
      <c r="E13" s="203"/>
      <c r="N13" s="190"/>
      <c r="O13" s="190"/>
      <c r="P13" s="190"/>
      <c r="Q13" s="190"/>
      <c r="R13" s="190"/>
      <c r="S13" s="199"/>
      <c r="T13" s="199"/>
      <c r="U13" s="199"/>
      <c r="V13" s="199"/>
      <c r="W13" s="199"/>
      <c r="X13" s="199"/>
      <c r="Y13" s="199"/>
      <c r="Z13" s="199"/>
    </row>
    <row r="14" spans="1:26" ht="20.25" customHeight="1" x14ac:dyDescent="0.55000000000000004">
      <c r="A14" s="195" t="s">
        <v>107</v>
      </c>
      <c r="B14" s="205" t="s">
        <v>22</v>
      </c>
      <c r="C14" s="205" t="s">
        <v>22</v>
      </c>
      <c r="D14" s="205" t="s">
        <v>22</v>
      </c>
      <c r="E14" s="203"/>
      <c r="I14" s="208"/>
      <c r="J14" s="208"/>
      <c r="K14" s="207"/>
      <c r="L14" s="207"/>
      <c r="M14" s="207"/>
      <c r="N14" s="207"/>
      <c r="O14" s="207"/>
      <c r="P14" s="207"/>
      <c r="Q14" s="207"/>
      <c r="R14" s="207"/>
      <c r="S14" s="199"/>
      <c r="T14" s="199"/>
      <c r="U14" s="199"/>
      <c r="V14" s="199"/>
      <c r="W14" s="199"/>
      <c r="X14" s="199"/>
      <c r="Y14" s="199"/>
      <c r="Z14" s="199"/>
    </row>
    <row r="15" spans="1:26" ht="20.25" customHeight="1" x14ac:dyDescent="0.55000000000000004">
      <c r="A15" s="27" t="s">
        <v>93</v>
      </c>
      <c r="B15" s="206">
        <f>SUM(B16:B18)</f>
        <v>231101</v>
      </c>
      <c r="C15" s="206">
        <f t="shared" ref="C15:D15" si="2">SUM(C16:C18)</f>
        <v>94041</v>
      </c>
      <c r="D15" s="206">
        <f t="shared" si="2"/>
        <v>137060</v>
      </c>
      <c r="E15" s="203"/>
      <c r="I15" s="208"/>
      <c r="J15" s="208"/>
      <c r="K15" s="207"/>
      <c r="L15" s="207"/>
      <c r="M15" s="207"/>
      <c r="N15" s="207"/>
      <c r="O15" s="207"/>
      <c r="P15" s="207"/>
      <c r="Q15" s="207"/>
      <c r="R15" s="207"/>
      <c r="S15" s="199"/>
      <c r="T15" s="199"/>
      <c r="U15" s="199"/>
      <c r="V15" s="199"/>
      <c r="W15" s="199"/>
      <c r="X15" s="199"/>
      <c r="Y15" s="199"/>
      <c r="Z15" s="199"/>
    </row>
    <row r="16" spans="1:26" ht="20.25" customHeight="1" x14ac:dyDescent="0.55000000000000004">
      <c r="A16" s="195" t="s">
        <v>94</v>
      </c>
      <c r="B16" s="206">
        <v>148679</v>
      </c>
      <c r="C16" s="206">
        <v>50555</v>
      </c>
      <c r="D16" s="206">
        <v>98124</v>
      </c>
      <c r="E16" s="203"/>
      <c r="I16" s="208"/>
      <c r="J16" s="207"/>
      <c r="K16" s="207"/>
      <c r="L16" s="207"/>
      <c r="M16" s="207"/>
      <c r="N16" s="207"/>
      <c r="O16" s="207"/>
      <c r="P16" s="207"/>
      <c r="Q16" s="207"/>
      <c r="R16" s="207"/>
    </row>
    <row r="17" spans="1:18" ht="20.25" customHeight="1" x14ac:dyDescent="0.55000000000000004">
      <c r="A17" s="195" t="s">
        <v>95</v>
      </c>
      <c r="B17" s="206">
        <v>49893</v>
      </c>
      <c r="C17" s="206">
        <v>33879</v>
      </c>
      <c r="D17" s="206">
        <v>16014</v>
      </c>
      <c r="E17" s="203"/>
      <c r="I17" s="208"/>
      <c r="J17" s="207"/>
      <c r="K17" s="207"/>
      <c r="L17" s="207"/>
      <c r="M17" s="207"/>
      <c r="N17" s="207"/>
      <c r="O17" s="207"/>
      <c r="P17" s="207"/>
      <c r="Q17" s="207"/>
      <c r="R17" s="207"/>
    </row>
    <row r="18" spans="1:18" ht="20.25" customHeight="1" x14ac:dyDescent="0.55000000000000004">
      <c r="A18" s="195" t="s">
        <v>96</v>
      </c>
      <c r="B18" s="206">
        <v>32529</v>
      </c>
      <c r="C18" s="206">
        <v>9607</v>
      </c>
      <c r="D18" s="206">
        <v>22922</v>
      </c>
      <c r="E18" s="203"/>
      <c r="F18" s="27"/>
      <c r="G18" s="27"/>
      <c r="H18" s="27"/>
      <c r="I18" s="28"/>
      <c r="J18" s="28"/>
      <c r="K18" s="28"/>
      <c r="L18" s="95"/>
      <c r="M18" s="201"/>
      <c r="O18" s="56"/>
      <c r="P18" s="56"/>
      <c r="Q18" s="56"/>
    </row>
    <row r="19" spans="1:18" ht="19.5" customHeight="1" x14ac:dyDescent="0.55000000000000004">
      <c r="A19" s="193" t="s">
        <v>97</v>
      </c>
      <c r="B19" s="205" t="s">
        <v>22</v>
      </c>
      <c r="C19" s="205" t="s">
        <v>22</v>
      </c>
      <c r="D19" s="205" t="s">
        <v>22</v>
      </c>
      <c r="E19" s="203"/>
      <c r="F19" s="27"/>
      <c r="G19" s="27"/>
      <c r="H19" s="27"/>
      <c r="I19" s="28"/>
      <c r="J19" s="28"/>
      <c r="K19" s="27"/>
      <c r="L19" s="95"/>
      <c r="M19" s="95"/>
      <c r="O19" s="56"/>
      <c r="P19" s="56"/>
      <c r="Q19" s="56"/>
    </row>
    <row r="20" spans="1:18" ht="22.5" customHeight="1" x14ac:dyDescent="0.8">
      <c r="A20" s="193" t="s">
        <v>98</v>
      </c>
      <c r="B20" s="205" t="s">
        <v>22</v>
      </c>
      <c r="C20" s="205" t="s">
        <v>22</v>
      </c>
      <c r="D20" s="205" t="s">
        <v>22</v>
      </c>
      <c r="E20" s="204"/>
      <c r="F20" s="204"/>
      <c r="G20" s="204"/>
      <c r="H20" s="27"/>
      <c r="I20" s="28"/>
      <c r="J20" s="28"/>
      <c r="K20" s="27"/>
      <c r="L20" s="95"/>
      <c r="M20" s="95"/>
      <c r="O20" s="56"/>
      <c r="P20" s="56"/>
      <c r="Q20" s="56"/>
    </row>
    <row r="21" spans="1:18" ht="22.5" customHeight="1" x14ac:dyDescent="0.55000000000000004">
      <c r="A21" s="27"/>
      <c r="B21" s="237" t="s">
        <v>23</v>
      </c>
      <c r="C21" s="237"/>
      <c r="D21" s="237"/>
      <c r="E21" s="203"/>
      <c r="F21" s="27"/>
      <c r="G21" s="27"/>
      <c r="H21" s="27"/>
      <c r="I21" s="28"/>
      <c r="J21" s="28"/>
      <c r="K21" s="27"/>
      <c r="M21" s="95"/>
      <c r="O21" s="56"/>
      <c r="P21" s="56"/>
      <c r="Q21" s="56"/>
    </row>
    <row r="22" spans="1:18" ht="21" customHeight="1" x14ac:dyDescent="0.55000000000000004">
      <c r="A22" s="84" t="s">
        <v>10</v>
      </c>
      <c r="B22" s="202">
        <f>B5/$B$5*100</f>
        <v>100</v>
      </c>
      <c r="C22" s="202">
        <f>C5/$C$5*100</f>
        <v>100</v>
      </c>
      <c r="D22" s="202">
        <f>D5/$D$5*100</f>
        <v>100</v>
      </c>
      <c r="E22" s="28"/>
      <c r="F22" s="27"/>
      <c r="G22" s="95"/>
      <c r="H22" s="199"/>
      <c r="I22" s="27"/>
      <c r="J22" s="61"/>
      <c r="K22" s="61"/>
      <c r="L22" s="61"/>
      <c r="M22" s="27"/>
    </row>
    <row r="23" spans="1:18" ht="15.75" customHeight="1" x14ac:dyDescent="0.55000000000000004">
      <c r="A23" s="84"/>
      <c r="B23" s="202"/>
      <c r="C23" s="202"/>
      <c r="D23" s="202"/>
      <c r="E23" s="28"/>
      <c r="F23" s="27"/>
      <c r="G23" s="95"/>
      <c r="H23" s="201"/>
      <c r="I23" s="27"/>
      <c r="J23" s="61"/>
      <c r="K23" s="61"/>
      <c r="L23" s="61"/>
      <c r="M23" s="27"/>
    </row>
    <row r="24" spans="1:18" ht="20.25" customHeight="1" x14ac:dyDescent="0.55000000000000004">
      <c r="A24" s="200" t="s">
        <v>85</v>
      </c>
      <c r="B24" s="192">
        <f>B7*100/$B$5</f>
        <v>0.41619514945619007</v>
      </c>
      <c r="C24" s="192">
        <f>C7*100/$C$5</f>
        <v>0.22994473382584912</v>
      </c>
      <c r="D24" s="192">
        <f>D7*100/$D$5</f>
        <v>0.64862759676748361</v>
      </c>
      <c r="F24" s="27"/>
      <c r="G24" s="95"/>
      <c r="H24" s="95"/>
      <c r="I24" s="27"/>
      <c r="J24" s="27"/>
      <c r="K24" s="27"/>
      <c r="L24" s="27"/>
      <c r="M24" s="27"/>
    </row>
    <row r="25" spans="1:18" ht="20.25" customHeight="1" x14ac:dyDescent="0.55000000000000004">
      <c r="A25" s="27" t="s">
        <v>86</v>
      </c>
      <c r="B25" s="192">
        <f>B8*100/$B$5</f>
        <v>18.55190863079277</v>
      </c>
      <c r="C25" s="192">
        <f>C8*100/$C$5</f>
        <v>19.030799260091467</v>
      </c>
      <c r="D25" s="192">
        <f>D8*100/$D$5</f>
        <v>17.954273878754083</v>
      </c>
      <c r="F25" s="27"/>
      <c r="H25" s="95"/>
      <c r="I25" s="27"/>
      <c r="J25" s="27"/>
      <c r="K25" s="27"/>
      <c r="L25" s="27"/>
      <c r="M25" s="27"/>
    </row>
    <row r="26" spans="1:18" ht="20.25" customHeight="1" x14ac:dyDescent="0.55000000000000004">
      <c r="A26" s="193" t="s">
        <v>87</v>
      </c>
      <c r="B26" s="192">
        <f>B9*100/$B$5</f>
        <v>23.088790136056833</v>
      </c>
      <c r="C26" s="192">
        <f>C9*100/$C$5</f>
        <v>25.556917350401161</v>
      </c>
      <c r="D26" s="192">
        <f>D9*100/$D$5</f>
        <v>20.00867433194367</v>
      </c>
      <c r="F26" s="27"/>
      <c r="G26" s="95"/>
      <c r="I26" s="27"/>
      <c r="J26" s="27"/>
      <c r="K26" s="27"/>
      <c r="L26" s="27"/>
      <c r="M26" s="27"/>
    </row>
    <row r="27" spans="1:18" ht="20.25" customHeight="1" x14ac:dyDescent="0.55000000000000004">
      <c r="A27" s="193" t="s">
        <v>88</v>
      </c>
      <c r="B27" s="192">
        <f>B10*100/$B$5</f>
        <v>20.598076761033109</v>
      </c>
      <c r="C27" s="192">
        <f>C10*100/$C$5</f>
        <v>22.156118430758408</v>
      </c>
      <c r="D27" s="192">
        <f>D10*100/$D$5</f>
        <v>18.65370827690592</v>
      </c>
      <c r="F27" s="27"/>
      <c r="H27" s="199"/>
      <c r="I27" s="27"/>
      <c r="J27" s="27"/>
      <c r="K27" s="27"/>
      <c r="L27" s="27"/>
      <c r="M27" s="27"/>
    </row>
    <row r="28" spans="1:18" ht="20.25" customHeight="1" x14ac:dyDescent="0.55000000000000004">
      <c r="A28" s="27" t="s">
        <v>89</v>
      </c>
      <c r="B28" s="192">
        <f>SUM(B29:B31)</f>
        <v>19.14576437763272</v>
      </c>
      <c r="C28" s="192">
        <f>SUM(C29:C31)</f>
        <v>19.6861630295396</v>
      </c>
      <c r="D28" s="192">
        <f>SUM(D29:D31)</f>
        <v>18.471370278906324</v>
      </c>
      <c r="F28" s="27"/>
      <c r="I28" s="27"/>
      <c r="J28" s="27"/>
      <c r="K28" s="27"/>
      <c r="L28" s="27"/>
      <c r="M28" s="27"/>
    </row>
    <row r="29" spans="1:18" ht="20.25" customHeight="1" x14ac:dyDescent="0.55000000000000004">
      <c r="A29" s="193" t="s">
        <v>90</v>
      </c>
      <c r="B29" s="192">
        <f>B12*100/$B$5</f>
        <v>16.734667520319537</v>
      </c>
      <c r="C29" s="192">
        <f>C12*100/$C$5</f>
        <v>16.919449834882375</v>
      </c>
      <c r="D29" s="192">
        <f>D12*100/$D$5</f>
        <v>16.504067199518484</v>
      </c>
      <c r="F29" s="27"/>
      <c r="G29" s="198"/>
      <c r="I29" s="27"/>
      <c r="J29" s="27"/>
      <c r="K29" s="27"/>
      <c r="L29" s="27"/>
      <c r="M29" s="27"/>
    </row>
    <row r="30" spans="1:18" ht="20.25" customHeight="1" x14ac:dyDescent="0.55000000000000004">
      <c r="A30" s="193" t="s">
        <v>91</v>
      </c>
      <c r="B30" s="192">
        <f>B13*100/$B$5</f>
        <v>2.4110968573131828</v>
      </c>
      <c r="C30" s="192">
        <f>C13*100/$C$5</f>
        <v>2.7667131946572248</v>
      </c>
      <c r="D30" s="192">
        <f>D13*100/$D$5</f>
        <v>1.9673030793878401</v>
      </c>
      <c r="F30" s="27"/>
      <c r="G30" s="197"/>
      <c r="I30" s="27"/>
      <c r="J30" s="27"/>
      <c r="K30" s="27"/>
      <c r="L30" s="27"/>
      <c r="M30" s="27"/>
    </row>
    <row r="31" spans="1:18" ht="20.25" customHeight="1" x14ac:dyDescent="0.55000000000000004">
      <c r="A31" s="195" t="s">
        <v>92</v>
      </c>
      <c r="B31" s="196">
        <v>0</v>
      </c>
      <c r="C31" s="196">
        <v>0</v>
      </c>
      <c r="D31" s="196">
        <v>0</v>
      </c>
      <c r="F31" s="27"/>
      <c r="I31" s="27"/>
      <c r="J31" s="27"/>
      <c r="K31" s="27"/>
      <c r="L31" s="27"/>
      <c r="M31" s="27"/>
    </row>
    <row r="32" spans="1:18" ht="20.25" customHeight="1" x14ac:dyDescent="0.55000000000000004">
      <c r="A32" s="27" t="s">
        <v>93</v>
      </c>
      <c r="B32" s="192">
        <f>SUM(B33:B35)</f>
        <v>18.199264945028379</v>
      </c>
      <c r="C32" s="192">
        <f>SUM(C33:C35)</f>
        <v>13.340057195383515</v>
      </c>
      <c r="D32" s="192">
        <f>SUM(D33:D35)</f>
        <v>24.263345636722519</v>
      </c>
      <c r="F32" s="27"/>
      <c r="I32" s="27"/>
      <c r="J32" s="27"/>
      <c r="K32" s="27"/>
      <c r="L32" s="27"/>
      <c r="M32" s="27"/>
    </row>
    <row r="33" spans="1:13" ht="20.25" customHeight="1" x14ac:dyDescent="0.55000000000000004">
      <c r="A33" s="195" t="s">
        <v>94</v>
      </c>
      <c r="B33" s="192">
        <f>B16*100/$B$5</f>
        <v>11.70851061986696</v>
      </c>
      <c r="C33" s="192">
        <f>C16*100/$C$5</f>
        <v>7.1714102520455292</v>
      </c>
      <c r="D33" s="192">
        <f>D16*100/$D$5</f>
        <v>17.370615257972862</v>
      </c>
      <c r="F33" s="27"/>
      <c r="G33" s="27"/>
      <c r="I33" s="27"/>
      <c r="J33" s="27"/>
      <c r="K33" s="27"/>
      <c r="L33" s="27"/>
      <c r="M33" s="27"/>
    </row>
    <row r="34" spans="1:13" ht="20.25" customHeight="1" x14ac:dyDescent="0.55000000000000004">
      <c r="A34" s="195" t="s">
        <v>95</v>
      </c>
      <c r="B34" s="192">
        <f>B17*100/$B$5</f>
        <v>3.9290869615549084</v>
      </c>
      <c r="C34" s="192">
        <f>C17*100/$C$5</f>
        <v>4.8058591223232217</v>
      </c>
      <c r="D34" s="192">
        <f>D17*100/$D$5</f>
        <v>2.8349133009373588</v>
      </c>
      <c r="F34" s="27"/>
      <c r="G34" s="27"/>
      <c r="H34" s="27"/>
      <c r="I34" s="27"/>
      <c r="J34" s="27"/>
      <c r="K34" s="27"/>
      <c r="L34" s="27"/>
      <c r="M34" s="27"/>
    </row>
    <row r="35" spans="1:13" ht="20.25" customHeight="1" x14ac:dyDescent="0.55000000000000004">
      <c r="A35" s="195" t="s">
        <v>96</v>
      </c>
      <c r="B35" s="192">
        <f>B18*100/$B$5</f>
        <v>2.5616673636065102</v>
      </c>
      <c r="C35" s="192">
        <f>C18*100/$C$5</f>
        <v>1.3627878210147641</v>
      </c>
      <c r="D35" s="192">
        <f>D18*100/$D$5</f>
        <v>4.0578170778122979</v>
      </c>
      <c r="F35" s="27"/>
      <c r="G35" s="27"/>
      <c r="H35" s="27"/>
      <c r="I35" s="27"/>
      <c r="J35" s="27"/>
      <c r="K35" s="27"/>
      <c r="L35" s="27"/>
      <c r="M35" s="27"/>
    </row>
    <row r="36" spans="1:13" ht="22.5" customHeight="1" x14ac:dyDescent="0.55000000000000004">
      <c r="A36" s="193" t="s">
        <v>97</v>
      </c>
      <c r="B36" s="194">
        <v>0</v>
      </c>
      <c r="C36" s="194">
        <v>0</v>
      </c>
      <c r="D36" s="194">
        <v>0</v>
      </c>
      <c r="F36" s="27"/>
      <c r="G36" s="27"/>
      <c r="H36" s="27"/>
      <c r="I36" s="27"/>
      <c r="J36" s="27"/>
      <c r="K36" s="27"/>
      <c r="L36" s="27"/>
      <c r="M36" s="27"/>
    </row>
    <row r="37" spans="1:13" ht="20.25" customHeight="1" x14ac:dyDescent="0.55000000000000004">
      <c r="A37" s="193" t="s">
        <v>98</v>
      </c>
      <c r="B37" s="194">
        <v>0</v>
      </c>
      <c r="C37" s="194">
        <v>0</v>
      </c>
      <c r="D37" s="194">
        <v>0</v>
      </c>
      <c r="F37" s="27"/>
      <c r="G37" s="27"/>
      <c r="H37" s="27"/>
      <c r="I37" s="27"/>
      <c r="J37" s="27"/>
      <c r="K37" s="27"/>
      <c r="L37" s="27"/>
      <c r="M37" s="27"/>
    </row>
    <row r="38" spans="1:13" ht="17.25" customHeight="1" x14ac:dyDescent="0.55000000000000004">
      <c r="A38" s="191"/>
      <c r="B38" s="191"/>
      <c r="C38" s="191"/>
      <c r="D38" s="191"/>
      <c r="F38" s="27"/>
      <c r="G38" s="27"/>
      <c r="H38" s="27"/>
      <c r="I38" s="27"/>
      <c r="J38" s="27"/>
      <c r="K38" s="27"/>
      <c r="L38" s="27"/>
      <c r="M38" s="27"/>
    </row>
    <row r="39" spans="1:13" ht="17.25" customHeight="1" x14ac:dyDescent="0.55000000000000004">
      <c r="F39" s="27"/>
      <c r="G39" s="27"/>
      <c r="H39" s="27"/>
      <c r="I39" s="27"/>
      <c r="J39" s="27"/>
      <c r="K39" s="27"/>
      <c r="L39" s="27"/>
      <c r="M39" s="27"/>
    </row>
    <row r="40" spans="1:13" ht="23.25" customHeight="1" x14ac:dyDescent="0.55000000000000004">
      <c r="A40" s="81" t="s">
        <v>58</v>
      </c>
      <c r="B40" s="46"/>
      <c r="C40" s="46"/>
      <c r="D40" s="46"/>
      <c r="F40" s="27"/>
      <c r="G40" s="27"/>
      <c r="H40" s="27"/>
      <c r="I40" s="27"/>
      <c r="J40" s="27"/>
      <c r="K40" s="27"/>
      <c r="L40" s="27"/>
      <c r="M40" s="27"/>
    </row>
    <row r="41" spans="1:13" ht="15" customHeight="1" x14ac:dyDescent="0.55000000000000004">
      <c r="B41" s="46"/>
      <c r="C41" s="46"/>
      <c r="D41" s="46"/>
      <c r="F41" s="27"/>
      <c r="G41" s="27"/>
      <c r="H41" s="27"/>
      <c r="I41" s="27"/>
      <c r="J41" s="27"/>
      <c r="K41" s="27"/>
      <c r="L41" s="27"/>
      <c r="M41" s="27"/>
    </row>
    <row r="42" spans="1:13" ht="15" customHeight="1" x14ac:dyDescent="0.55000000000000004">
      <c r="B42" s="46"/>
      <c r="C42" s="46"/>
      <c r="D42" s="46"/>
      <c r="F42" s="27"/>
      <c r="G42" s="27"/>
      <c r="H42" s="27"/>
      <c r="I42" s="27"/>
      <c r="J42" s="27"/>
      <c r="K42" s="27"/>
      <c r="L42" s="27"/>
      <c r="M42" s="27"/>
    </row>
    <row r="43" spans="1:13" ht="15" customHeight="1" x14ac:dyDescent="0.55000000000000004">
      <c r="B43" s="46"/>
      <c r="C43" s="46"/>
      <c r="D43" s="46"/>
      <c r="F43" s="27"/>
      <c r="G43" s="27"/>
      <c r="H43" s="27"/>
      <c r="I43" s="27"/>
      <c r="J43" s="27"/>
      <c r="K43" s="27"/>
      <c r="L43" s="27"/>
      <c r="M43" s="27"/>
    </row>
    <row r="44" spans="1:13" ht="15" customHeight="1" x14ac:dyDescent="0.55000000000000004">
      <c r="B44" s="46"/>
      <c r="C44" s="46"/>
      <c r="D44" s="46"/>
      <c r="F44" s="27"/>
      <c r="G44" s="27"/>
      <c r="H44" s="27"/>
      <c r="I44" s="27"/>
      <c r="J44" s="27"/>
      <c r="K44" s="27"/>
      <c r="L44" s="27"/>
      <c r="M44" s="27"/>
    </row>
    <row r="45" spans="1:13" ht="15" customHeight="1" x14ac:dyDescent="0.55000000000000004">
      <c r="B45" s="46"/>
      <c r="C45" s="46"/>
      <c r="D45" s="46"/>
      <c r="F45" s="27"/>
      <c r="G45" s="27"/>
      <c r="H45" s="27"/>
      <c r="I45" s="27"/>
      <c r="J45" s="27"/>
      <c r="K45" s="27"/>
      <c r="L45" s="27"/>
      <c r="M45" s="27"/>
    </row>
    <row r="46" spans="1:13" ht="15" customHeight="1" x14ac:dyDescent="0.55000000000000004">
      <c r="B46" s="46"/>
      <c r="C46" s="46"/>
      <c r="D46" s="46"/>
      <c r="F46" s="27"/>
      <c r="G46" s="27"/>
      <c r="H46" s="27"/>
      <c r="I46" s="27"/>
      <c r="J46" s="27"/>
      <c r="K46" s="27"/>
      <c r="L46" s="27"/>
      <c r="M46" s="27"/>
    </row>
    <row r="47" spans="1:13" ht="15" customHeight="1" x14ac:dyDescent="0.55000000000000004">
      <c r="B47" s="46"/>
      <c r="C47" s="46"/>
      <c r="D47" s="46"/>
      <c r="F47" s="27"/>
      <c r="G47" s="27"/>
      <c r="H47" s="27"/>
      <c r="I47" s="27"/>
      <c r="J47" s="27"/>
      <c r="K47" s="27"/>
      <c r="L47" s="27"/>
      <c r="M47" s="27"/>
    </row>
    <row r="48" spans="1:13" ht="15" customHeight="1" x14ac:dyDescent="0.55000000000000004">
      <c r="B48" s="46"/>
      <c r="C48" s="46"/>
      <c r="D48" s="46"/>
      <c r="F48" s="27"/>
      <c r="G48" s="27"/>
      <c r="H48" s="27"/>
      <c r="I48" s="27"/>
      <c r="J48" s="27"/>
      <c r="K48" s="27"/>
      <c r="L48" s="27"/>
      <c r="M48" s="27"/>
    </row>
    <row r="49" spans="2:4" s="27" customFormat="1" ht="15" customHeight="1" x14ac:dyDescent="0.55000000000000004">
      <c r="B49" s="46"/>
      <c r="C49" s="46"/>
      <c r="D49" s="46"/>
    </row>
    <row r="50" spans="2:4" s="27" customFormat="1" ht="15" customHeight="1" x14ac:dyDescent="0.55000000000000004">
      <c r="B50" s="46"/>
      <c r="C50" s="46"/>
      <c r="D50" s="46"/>
    </row>
    <row r="51" spans="2:4" s="27" customFormat="1" ht="15" customHeight="1" x14ac:dyDescent="0.55000000000000004">
      <c r="B51" s="46"/>
      <c r="C51" s="46"/>
      <c r="D51" s="46"/>
    </row>
    <row r="52" spans="2:4" s="27" customFormat="1" ht="15" customHeight="1" x14ac:dyDescent="0.55000000000000004">
      <c r="B52" s="46"/>
      <c r="C52" s="46"/>
      <c r="D52" s="46"/>
    </row>
    <row r="53" spans="2:4" s="27" customFormat="1" ht="15" customHeight="1" x14ac:dyDescent="0.55000000000000004">
      <c r="B53" s="46"/>
      <c r="C53" s="46"/>
      <c r="D53" s="46"/>
    </row>
    <row r="54" spans="2:4" s="27" customFormat="1" ht="15" customHeight="1" x14ac:dyDescent="0.55000000000000004">
      <c r="B54" s="46"/>
      <c r="C54" s="46"/>
      <c r="D54" s="46"/>
    </row>
    <row r="55" spans="2:4" s="27" customFormat="1" ht="15" customHeight="1" x14ac:dyDescent="0.55000000000000004">
      <c r="B55" s="46"/>
      <c r="C55" s="46"/>
      <c r="D55" s="46"/>
    </row>
    <row r="56" spans="2:4" s="27" customFormat="1" ht="15" customHeight="1" x14ac:dyDescent="0.55000000000000004">
      <c r="B56" s="46"/>
      <c r="C56" s="46"/>
      <c r="D56" s="46"/>
    </row>
    <row r="57" spans="2:4" s="27" customFormat="1" ht="15" customHeight="1" x14ac:dyDescent="0.55000000000000004">
      <c r="B57" s="46"/>
      <c r="C57" s="46"/>
      <c r="D57" s="46"/>
    </row>
    <row r="58" spans="2:4" s="27" customFormat="1" ht="15" customHeight="1" x14ac:dyDescent="0.55000000000000004">
      <c r="B58" s="46"/>
      <c r="C58" s="46"/>
      <c r="D58" s="46"/>
    </row>
    <row r="59" spans="2:4" s="27" customFormat="1" ht="15" customHeight="1" x14ac:dyDescent="0.55000000000000004">
      <c r="B59" s="46"/>
      <c r="C59" s="46"/>
      <c r="D59" s="46"/>
    </row>
    <row r="60" spans="2:4" s="27" customFormat="1" ht="15" customHeight="1" x14ac:dyDescent="0.55000000000000004">
      <c r="B60" s="46"/>
      <c r="C60" s="46"/>
      <c r="D60" s="46"/>
    </row>
    <row r="61" spans="2:4" s="27" customFormat="1" ht="15" customHeight="1" x14ac:dyDescent="0.55000000000000004">
      <c r="B61" s="46"/>
      <c r="C61" s="46"/>
      <c r="D61" s="46"/>
    </row>
    <row r="62" spans="2:4" s="27" customFormat="1" ht="15" customHeight="1" x14ac:dyDescent="0.55000000000000004">
      <c r="B62" s="46"/>
      <c r="C62" s="46"/>
      <c r="D62" s="46"/>
    </row>
    <row r="63" spans="2:4" s="27" customFormat="1" ht="15" customHeight="1" x14ac:dyDescent="0.55000000000000004">
      <c r="B63" s="46"/>
      <c r="C63" s="46"/>
      <c r="D63" s="46"/>
    </row>
    <row r="64" spans="2:4" s="27" customFormat="1" ht="15" customHeight="1" x14ac:dyDescent="0.55000000000000004"/>
    <row r="65" spans="1:13" ht="15" customHeight="1" x14ac:dyDescent="0.55000000000000004">
      <c r="A65" s="27"/>
      <c r="F65" s="27"/>
      <c r="G65" s="27"/>
      <c r="H65" s="27"/>
      <c r="I65" s="27"/>
      <c r="J65" s="27"/>
      <c r="K65" s="27"/>
      <c r="L65" s="27"/>
      <c r="M65" s="27"/>
    </row>
    <row r="66" spans="1:13" ht="15" customHeight="1" x14ac:dyDescent="0.55000000000000004">
      <c r="A66" s="27"/>
      <c r="F66" s="27"/>
      <c r="G66" s="27"/>
      <c r="H66" s="27"/>
      <c r="I66" s="27"/>
      <c r="J66" s="27"/>
      <c r="K66" s="27"/>
      <c r="L66" s="27"/>
      <c r="M66" s="27"/>
    </row>
    <row r="67" spans="1:13" ht="15" customHeight="1" x14ac:dyDescent="0.55000000000000004">
      <c r="A67" s="27"/>
      <c r="F67" s="27"/>
      <c r="G67" s="27"/>
      <c r="H67" s="27"/>
      <c r="I67" s="27"/>
      <c r="J67" s="27"/>
      <c r="K67" s="27"/>
      <c r="L67" s="27"/>
      <c r="M67" s="27"/>
    </row>
    <row r="68" spans="1:13" ht="15" customHeight="1" x14ac:dyDescent="0.55000000000000004">
      <c r="A68" s="27"/>
      <c r="F68" s="27"/>
      <c r="G68" s="27"/>
      <c r="H68" s="27"/>
      <c r="I68" s="27"/>
      <c r="J68" s="27"/>
      <c r="K68" s="27"/>
      <c r="L68" s="27"/>
      <c r="M68" s="27"/>
    </row>
    <row r="69" spans="1:13" ht="15" customHeight="1" x14ac:dyDescent="0.55000000000000004">
      <c r="A69" s="27"/>
      <c r="F69" s="27"/>
      <c r="G69" s="27"/>
      <c r="H69" s="27"/>
      <c r="I69" s="27"/>
      <c r="J69" s="27"/>
      <c r="K69" s="27"/>
      <c r="L69" s="27"/>
      <c r="M69" s="27"/>
    </row>
    <row r="70" spans="1:13" ht="15" customHeight="1" x14ac:dyDescent="0.55000000000000004">
      <c r="A70" s="27"/>
      <c r="F70" s="27"/>
      <c r="G70" s="27"/>
      <c r="H70" s="27"/>
      <c r="I70" s="27"/>
      <c r="J70" s="27"/>
      <c r="K70" s="27"/>
      <c r="L70" s="27"/>
      <c r="M70" s="27"/>
    </row>
    <row r="71" spans="1:13" ht="15" customHeight="1" x14ac:dyDescent="0.55000000000000004">
      <c r="A71" s="27"/>
      <c r="F71" s="27"/>
      <c r="G71" s="27"/>
      <c r="H71" s="27"/>
      <c r="I71" s="27"/>
      <c r="J71" s="27"/>
      <c r="K71" s="27"/>
      <c r="L71" s="27"/>
      <c r="M71" s="27"/>
    </row>
    <row r="72" spans="1:13" ht="15" customHeight="1" x14ac:dyDescent="0.55000000000000004">
      <c r="A72" s="27"/>
      <c r="F72" s="27"/>
      <c r="G72" s="27"/>
      <c r="H72" s="27"/>
      <c r="I72" s="27"/>
      <c r="J72" s="27"/>
      <c r="K72" s="27"/>
      <c r="L72" s="27"/>
      <c r="M72" s="27"/>
    </row>
    <row r="73" spans="1:13" ht="15" customHeight="1" x14ac:dyDescent="0.55000000000000004">
      <c r="A73" s="27"/>
      <c r="F73" s="27"/>
      <c r="G73" s="27"/>
      <c r="H73" s="27"/>
      <c r="I73" s="27"/>
      <c r="J73" s="27"/>
      <c r="K73" s="27"/>
      <c r="L73" s="27"/>
      <c r="M73" s="27"/>
    </row>
    <row r="74" spans="1:13" ht="15" customHeight="1" x14ac:dyDescent="0.55000000000000004">
      <c r="A74" s="27"/>
      <c r="F74" s="27"/>
      <c r="G74" s="27"/>
      <c r="H74" s="27"/>
      <c r="I74" s="27"/>
      <c r="J74" s="27"/>
      <c r="K74" s="27"/>
      <c r="L74" s="27"/>
      <c r="M74" s="27"/>
    </row>
    <row r="75" spans="1:13" ht="15" customHeight="1" x14ac:dyDescent="0.55000000000000004">
      <c r="A75" s="27"/>
      <c r="F75" s="27"/>
      <c r="G75" s="27"/>
      <c r="H75" s="27"/>
      <c r="I75" s="27"/>
      <c r="J75" s="27"/>
      <c r="K75" s="27"/>
      <c r="L75" s="27"/>
      <c r="M75" s="27"/>
    </row>
    <row r="76" spans="1:13" ht="15" customHeight="1" x14ac:dyDescent="0.55000000000000004">
      <c r="A76" s="27"/>
      <c r="F76" s="27"/>
      <c r="G76" s="27"/>
      <c r="H76" s="27"/>
      <c r="I76" s="27"/>
      <c r="J76" s="27"/>
      <c r="K76" s="27"/>
      <c r="L76" s="27"/>
      <c r="M76" s="27"/>
    </row>
    <row r="77" spans="1:13" ht="15" customHeight="1" x14ac:dyDescent="0.55000000000000004">
      <c r="A77" s="27"/>
      <c r="F77" s="27"/>
      <c r="G77" s="27"/>
      <c r="H77" s="27"/>
      <c r="I77" s="27"/>
      <c r="J77" s="27"/>
      <c r="K77" s="27"/>
      <c r="L77" s="27"/>
      <c r="M77" s="27"/>
    </row>
    <row r="78" spans="1:13" ht="15" customHeight="1" x14ac:dyDescent="0.55000000000000004">
      <c r="A78" s="27"/>
      <c r="F78" s="27"/>
      <c r="G78" s="27"/>
      <c r="H78" s="27"/>
      <c r="I78" s="27"/>
      <c r="J78" s="27"/>
      <c r="K78" s="27"/>
      <c r="L78" s="27"/>
      <c r="M78" s="27"/>
    </row>
    <row r="79" spans="1:13" ht="15" customHeight="1" x14ac:dyDescent="0.55000000000000004">
      <c r="A79" s="27"/>
      <c r="F79" s="27"/>
      <c r="G79" s="27"/>
      <c r="H79" s="27"/>
      <c r="I79" s="27"/>
      <c r="J79" s="27"/>
      <c r="K79" s="27"/>
      <c r="L79" s="27"/>
      <c r="M79" s="27"/>
    </row>
    <row r="80" spans="1:13" ht="15" customHeight="1" x14ac:dyDescent="0.55000000000000004">
      <c r="A80" s="27"/>
      <c r="F80" s="27"/>
      <c r="G80" s="27"/>
      <c r="H80" s="27"/>
      <c r="I80" s="27"/>
      <c r="J80" s="27"/>
      <c r="K80" s="27"/>
      <c r="L80" s="27"/>
      <c r="M80" s="27"/>
    </row>
    <row r="81" spans="1:13" ht="15" customHeight="1" x14ac:dyDescent="0.55000000000000004">
      <c r="A81" s="27"/>
      <c r="F81" s="27"/>
      <c r="G81" s="27"/>
      <c r="H81" s="27"/>
      <c r="I81" s="27"/>
      <c r="J81" s="27"/>
      <c r="K81" s="27"/>
      <c r="L81" s="27"/>
      <c r="M81" s="27"/>
    </row>
    <row r="82" spans="1:13" ht="15" customHeight="1" x14ac:dyDescent="0.55000000000000004">
      <c r="A82" s="27"/>
      <c r="F82" s="27"/>
      <c r="G82" s="27"/>
      <c r="H82" s="27"/>
      <c r="I82" s="27"/>
      <c r="J82" s="27"/>
      <c r="K82" s="27"/>
      <c r="L82" s="27"/>
      <c r="M82" s="27"/>
    </row>
    <row r="83" spans="1:13" ht="15" customHeight="1" x14ac:dyDescent="0.55000000000000004">
      <c r="A83" s="27"/>
      <c r="F83" s="27"/>
      <c r="G83" s="27"/>
      <c r="H83" s="27"/>
      <c r="I83" s="27"/>
      <c r="J83" s="27"/>
      <c r="K83" s="27"/>
      <c r="L83" s="27"/>
      <c r="M83" s="27"/>
    </row>
    <row r="84" spans="1:13" ht="15" customHeight="1" x14ac:dyDescent="0.55000000000000004">
      <c r="A84" s="27"/>
      <c r="F84" s="27"/>
      <c r="G84" s="27"/>
      <c r="H84" s="27"/>
      <c r="I84" s="27"/>
      <c r="J84" s="27"/>
      <c r="K84" s="27"/>
      <c r="L84" s="27"/>
      <c r="M84" s="27"/>
    </row>
    <row r="85" spans="1:13" ht="15" customHeight="1" x14ac:dyDescent="0.55000000000000004">
      <c r="A85" s="27"/>
      <c r="F85" s="27"/>
      <c r="G85" s="27"/>
      <c r="H85" s="27"/>
      <c r="I85" s="27"/>
      <c r="J85" s="27"/>
      <c r="K85" s="27"/>
      <c r="L85" s="27"/>
      <c r="M85" s="27"/>
    </row>
    <row r="86" spans="1:13" ht="15" customHeight="1" x14ac:dyDescent="0.55000000000000004">
      <c r="A86" s="27"/>
      <c r="F86" s="27"/>
      <c r="G86" s="27"/>
      <c r="H86" s="27"/>
      <c r="I86" s="27"/>
      <c r="J86" s="27"/>
      <c r="K86" s="27"/>
      <c r="L86" s="27"/>
      <c r="M86" s="27"/>
    </row>
    <row r="87" spans="1:13" ht="15" customHeight="1" x14ac:dyDescent="0.55000000000000004">
      <c r="A87" s="27"/>
      <c r="F87" s="27"/>
      <c r="G87" s="27"/>
      <c r="H87" s="27"/>
      <c r="I87" s="27"/>
      <c r="J87" s="27"/>
      <c r="K87" s="27"/>
      <c r="L87" s="27"/>
      <c r="M87" s="27"/>
    </row>
    <row r="88" spans="1:13" ht="15" customHeight="1" x14ac:dyDescent="0.55000000000000004">
      <c r="A88" s="27"/>
      <c r="F88" s="27"/>
      <c r="G88" s="27"/>
      <c r="H88" s="27"/>
      <c r="I88" s="27"/>
      <c r="J88" s="27"/>
      <c r="K88" s="27"/>
      <c r="L88" s="27"/>
      <c r="M88" s="27"/>
    </row>
    <row r="89" spans="1:13" ht="15" customHeight="1" x14ac:dyDescent="0.55000000000000004">
      <c r="A89" s="27"/>
      <c r="F89" s="27"/>
      <c r="G89" s="27"/>
      <c r="H89" s="27"/>
      <c r="I89" s="27"/>
      <c r="J89" s="27"/>
      <c r="K89" s="27"/>
      <c r="L89" s="27"/>
      <c r="M89" s="27"/>
    </row>
    <row r="90" spans="1:13" ht="15" customHeight="1" x14ac:dyDescent="0.55000000000000004">
      <c r="A90" s="27"/>
      <c r="F90" s="27"/>
      <c r="G90" s="27"/>
      <c r="H90" s="27"/>
      <c r="I90" s="27"/>
      <c r="J90" s="27"/>
      <c r="K90" s="27"/>
      <c r="L90" s="27"/>
      <c r="M90" s="27"/>
    </row>
    <row r="91" spans="1:13" ht="15" customHeight="1" x14ac:dyDescent="0.55000000000000004">
      <c r="A91" s="27"/>
      <c r="F91" s="27"/>
      <c r="G91" s="27"/>
      <c r="H91" s="27"/>
      <c r="I91" s="27"/>
      <c r="J91" s="27"/>
      <c r="K91" s="27"/>
      <c r="L91" s="27"/>
      <c r="M91" s="27"/>
    </row>
    <row r="92" spans="1:13" ht="15" customHeight="1" x14ac:dyDescent="0.55000000000000004">
      <c r="A92" s="27"/>
      <c r="L92" s="27"/>
      <c r="M92" s="27"/>
    </row>
    <row r="93" spans="1:13" ht="15" customHeight="1" x14ac:dyDescent="0.55000000000000004">
      <c r="A93" s="27"/>
      <c r="L93" s="27"/>
      <c r="M93" s="27"/>
    </row>
    <row r="94" spans="1:13" ht="15" customHeight="1" x14ac:dyDescent="0.55000000000000004">
      <c r="A94" s="27"/>
      <c r="L94" s="27"/>
      <c r="M94" s="27"/>
    </row>
    <row r="95" spans="1:13" ht="15" customHeight="1" x14ac:dyDescent="0.55000000000000004">
      <c r="A95" s="27"/>
      <c r="L95" s="27"/>
      <c r="M95" s="27"/>
    </row>
    <row r="96" spans="1:13" ht="15" customHeight="1" x14ac:dyDescent="0.55000000000000004">
      <c r="A96" s="27"/>
      <c r="L96" s="27"/>
      <c r="M96" s="27"/>
    </row>
    <row r="97" spans="1:13" ht="15" customHeight="1" x14ac:dyDescent="0.55000000000000004">
      <c r="A97" s="27"/>
      <c r="L97" s="27"/>
      <c r="M97" s="27"/>
    </row>
    <row r="98" spans="1:13" ht="15" customHeight="1" x14ac:dyDescent="0.55000000000000004">
      <c r="A98" s="27"/>
      <c r="L98" s="27"/>
      <c r="M98" s="27"/>
    </row>
    <row r="99" spans="1:13" ht="15" customHeight="1" x14ac:dyDescent="0.55000000000000004">
      <c r="A99" s="27"/>
      <c r="L99" s="27"/>
      <c r="M99" s="27"/>
    </row>
    <row r="100" spans="1:13" ht="15" customHeight="1" x14ac:dyDescent="0.55000000000000004">
      <c r="A100" s="27"/>
      <c r="L100" s="27"/>
      <c r="M100" s="27"/>
    </row>
    <row r="101" spans="1:13" ht="15" customHeight="1" x14ac:dyDescent="0.55000000000000004">
      <c r="A101" s="27"/>
      <c r="L101" s="27"/>
      <c r="M101" s="27"/>
    </row>
    <row r="102" spans="1:13" ht="15" customHeight="1" x14ac:dyDescent="0.55000000000000004">
      <c r="A102" s="27"/>
      <c r="L102" s="27"/>
      <c r="M102" s="27"/>
    </row>
    <row r="103" spans="1:13" ht="15" customHeight="1" x14ac:dyDescent="0.55000000000000004">
      <c r="A103" s="27"/>
      <c r="L103" s="27"/>
      <c r="M103" s="27"/>
    </row>
    <row r="104" spans="1:13" ht="15" customHeight="1" x14ac:dyDescent="0.55000000000000004">
      <c r="A104" s="27"/>
      <c r="L104" s="27"/>
      <c r="M104" s="27"/>
    </row>
    <row r="105" spans="1:13" ht="5.25" customHeight="1" x14ac:dyDescent="0.55000000000000004">
      <c r="A105" s="27"/>
      <c r="L105" s="27"/>
      <c r="M105" s="27"/>
    </row>
    <row r="65522" spans="1:13" ht="5.25" customHeight="1" x14ac:dyDescent="0.55000000000000004">
      <c r="F65522" s="27"/>
      <c r="G65522" s="27"/>
      <c r="H65522" s="27"/>
      <c r="I65522" s="27"/>
      <c r="J65522" s="27"/>
      <c r="K65522" s="27"/>
    </row>
    <row r="65536" spans="1:13" ht="26.25" customHeight="1" x14ac:dyDescent="0.55000000000000004">
      <c r="A65536" s="27"/>
      <c r="L65536" s="27"/>
      <c r="M65536" s="27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23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/>
  </sheetViews>
  <sheetFormatPr defaultColWidth="11.28515625" defaultRowHeight="8.25" customHeight="1" x14ac:dyDescent="0.5"/>
  <cols>
    <col min="1" max="1" width="25.28515625" style="170" customWidth="1"/>
    <col min="2" max="4" width="20.140625" style="167" customWidth="1"/>
    <col min="5" max="5" width="11.28515625" style="167" customWidth="1"/>
    <col min="6" max="6" width="15.28515625" style="167" customWidth="1"/>
    <col min="7" max="7" width="20.28515625" style="167" customWidth="1"/>
    <col min="8" max="8" width="12.42578125" style="167" customWidth="1"/>
    <col min="9" max="9" width="11" style="167" customWidth="1"/>
    <col min="10" max="10" width="12.42578125" style="167" customWidth="1"/>
    <col min="11" max="11" width="12.42578125" style="167" bestFit="1" customWidth="1"/>
    <col min="12" max="12" width="14.28515625" style="167" bestFit="1" customWidth="1"/>
    <col min="13" max="13" width="12.5703125" style="167" bestFit="1" customWidth="1"/>
    <col min="14" max="14" width="12.7109375" style="167" bestFit="1" customWidth="1"/>
    <col min="15" max="17" width="13.42578125" style="167" customWidth="1"/>
    <col min="18" max="16384" width="11.28515625" style="167"/>
  </cols>
  <sheetData>
    <row r="1" spans="1:17" s="165" customFormat="1" ht="31.5" customHeight="1" x14ac:dyDescent="0.55000000000000004">
      <c r="A1" s="165" t="s">
        <v>99</v>
      </c>
      <c r="B1" s="166"/>
      <c r="C1" s="166"/>
      <c r="D1" s="166"/>
      <c r="K1" s="167"/>
      <c r="L1" s="167"/>
      <c r="M1" s="167"/>
    </row>
    <row r="3" spans="1:17" s="170" customFormat="1" ht="30" customHeight="1" x14ac:dyDescent="0.55000000000000004">
      <c r="A3" s="168" t="s">
        <v>84</v>
      </c>
      <c r="B3" s="169" t="s">
        <v>1</v>
      </c>
      <c r="C3" s="169" t="s">
        <v>11</v>
      </c>
      <c r="D3" s="169" t="s">
        <v>12</v>
      </c>
      <c r="O3" s="107"/>
      <c r="P3" s="107"/>
      <c r="Q3" s="107"/>
    </row>
    <row r="4" spans="1:17" s="170" customFormat="1" ht="24" customHeight="1" x14ac:dyDescent="0.5">
      <c r="B4" s="240" t="s">
        <v>15</v>
      </c>
      <c r="C4" s="240"/>
      <c r="D4" s="240"/>
    </row>
    <row r="5" spans="1:17" ht="21" customHeight="1" x14ac:dyDescent="0.5">
      <c r="A5" s="171" t="s">
        <v>10</v>
      </c>
      <c r="B5" s="172">
        <v>124115</v>
      </c>
      <c r="C5" s="172">
        <v>69153</v>
      </c>
      <c r="D5" s="172">
        <v>54962</v>
      </c>
      <c r="E5" s="170"/>
      <c r="F5" s="170"/>
      <c r="G5" s="170"/>
      <c r="H5" s="170"/>
      <c r="K5" s="173"/>
      <c r="L5" s="173"/>
      <c r="M5" s="173"/>
    </row>
    <row r="6" spans="1:17" ht="3.75" customHeight="1" x14ac:dyDescent="0.5">
      <c r="A6" s="171"/>
      <c r="B6" s="146"/>
      <c r="C6" s="146"/>
      <c r="D6" s="147"/>
      <c r="E6" s="170"/>
      <c r="F6" s="170"/>
      <c r="G6" s="170"/>
      <c r="H6" s="170"/>
    </row>
    <row r="7" spans="1:17" ht="21" customHeight="1" x14ac:dyDescent="0.55000000000000004">
      <c r="A7" s="174" t="s">
        <v>100</v>
      </c>
      <c r="B7" s="147">
        <v>90201</v>
      </c>
      <c r="C7" s="147">
        <v>56578</v>
      </c>
      <c r="D7" s="147">
        <v>33623</v>
      </c>
      <c r="E7" s="170"/>
      <c r="F7" s="170"/>
      <c r="G7" s="170"/>
      <c r="H7" s="170"/>
      <c r="K7" s="173"/>
      <c r="L7" s="173"/>
      <c r="M7" s="173"/>
      <c r="N7" s="175"/>
    </row>
    <row r="8" spans="1:17" ht="21" customHeight="1" x14ac:dyDescent="0.55000000000000004">
      <c r="A8" s="176" t="s">
        <v>101</v>
      </c>
      <c r="B8" s="147">
        <v>33914</v>
      </c>
      <c r="C8" s="147">
        <v>12575</v>
      </c>
      <c r="D8" s="147">
        <v>21339</v>
      </c>
      <c r="E8" s="170"/>
      <c r="F8" s="170"/>
      <c r="G8" s="170"/>
      <c r="H8" s="170"/>
      <c r="K8" s="173"/>
      <c r="L8" s="173"/>
      <c r="M8" s="173"/>
      <c r="N8" s="175"/>
    </row>
    <row r="9" spans="1:17" ht="21" customHeight="1" x14ac:dyDescent="0.5">
      <c r="A9" s="167"/>
      <c r="B9" s="241" t="s">
        <v>23</v>
      </c>
      <c r="C9" s="241"/>
      <c r="D9" s="241"/>
      <c r="E9" s="177"/>
      <c r="F9" s="177"/>
      <c r="G9" s="177"/>
      <c r="H9" s="10"/>
    </row>
    <row r="10" spans="1:17" s="177" customFormat="1" ht="18.75" customHeight="1" x14ac:dyDescent="0.5">
      <c r="A10" s="178" t="s">
        <v>10</v>
      </c>
      <c r="B10" s="179">
        <f>B5/$B$5*100</f>
        <v>100</v>
      </c>
      <c r="C10" s="179">
        <f>C5/$C$5*100</f>
        <v>100</v>
      </c>
      <c r="D10" s="179">
        <f>D5/$D$5*100</f>
        <v>100</v>
      </c>
      <c r="E10" s="167"/>
      <c r="F10" s="167"/>
      <c r="G10" s="167"/>
      <c r="H10" s="10"/>
      <c r="I10" s="167"/>
      <c r="J10" s="167"/>
      <c r="K10" s="167"/>
      <c r="L10" s="167"/>
      <c r="M10" s="167"/>
    </row>
    <row r="11" spans="1:17" ht="6" customHeight="1" x14ac:dyDescent="0.55000000000000004">
      <c r="A11" s="171"/>
      <c r="B11" s="180"/>
      <c r="C11" s="180"/>
      <c r="D11" s="181"/>
      <c r="E11" s="176"/>
      <c r="F11" s="176"/>
      <c r="G11" s="176"/>
      <c r="H11" s="182"/>
      <c r="K11" s="10"/>
      <c r="L11" s="10"/>
      <c r="M11" s="183"/>
    </row>
    <row r="12" spans="1:17" s="176" customFormat="1" ht="20.25" customHeight="1" x14ac:dyDescent="0.55000000000000004">
      <c r="A12" s="174" t="s">
        <v>100</v>
      </c>
      <c r="B12" s="184">
        <f>B7/$B$5*100-0.03</f>
        <v>72.645341417234022</v>
      </c>
      <c r="C12" s="184">
        <f>C7/$C$5*100</f>
        <v>81.815684062875079</v>
      </c>
      <c r="D12" s="184">
        <f>D7/$D$5*100</f>
        <v>61.1749936319639</v>
      </c>
      <c r="H12" s="167"/>
      <c r="I12" s="167"/>
      <c r="J12" s="10"/>
      <c r="K12" s="185"/>
      <c r="L12" s="185"/>
      <c r="M12" s="10"/>
    </row>
    <row r="13" spans="1:17" s="176" customFormat="1" ht="20.25" customHeight="1" x14ac:dyDescent="0.55000000000000004">
      <c r="A13" s="176" t="s">
        <v>101</v>
      </c>
      <c r="B13" s="184">
        <f>B8/$B$5*100</f>
        <v>27.324658582765981</v>
      </c>
      <c r="C13" s="184">
        <f>C8/$C$5*100</f>
        <v>18.184315937124925</v>
      </c>
      <c r="D13" s="184">
        <f>D8/$D$5*100</f>
        <v>38.8250063680361</v>
      </c>
      <c r="H13" s="61"/>
      <c r="I13" s="61"/>
      <c r="J13" s="186"/>
      <c r="K13" s="185"/>
      <c r="L13" s="185"/>
      <c r="M13" s="185"/>
      <c r="O13" s="176" t="e">
        <f>SUM(#REF!)</f>
        <v>#REF!</v>
      </c>
      <c r="P13" s="176" t="e">
        <f>SUM(#REF!)</f>
        <v>#REF!</v>
      </c>
      <c r="Q13" s="176" t="e">
        <f>SUM(#REF!)</f>
        <v>#REF!</v>
      </c>
    </row>
    <row r="14" spans="1:17" ht="2.25" customHeight="1" x14ac:dyDescent="0.55000000000000004">
      <c r="A14" s="187"/>
      <c r="B14" s="187"/>
      <c r="C14" s="187"/>
      <c r="D14" s="188">
        <v>0</v>
      </c>
      <c r="E14" s="176"/>
      <c r="F14" s="176"/>
      <c r="G14" s="176"/>
      <c r="H14" s="61"/>
      <c r="I14" s="61"/>
      <c r="J14" s="186"/>
      <c r="K14" s="10"/>
      <c r="L14" s="10"/>
      <c r="M14" s="185"/>
    </row>
    <row r="15" spans="1:17" ht="12.75" customHeight="1" x14ac:dyDescent="0.55000000000000004">
      <c r="A15" s="189"/>
      <c r="B15" s="134"/>
      <c r="E15" s="176"/>
      <c r="F15" s="176"/>
      <c r="G15" s="176"/>
      <c r="J15" s="10"/>
      <c r="K15" s="10"/>
      <c r="L15" s="10"/>
      <c r="M15" s="10"/>
    </row>
    <row r="16" spans="1:17" ht="20.25" customHeight="1" x14ac:dyDescent="0.55000000000000004">
      <c r="E16" s="176"/>
      <c r="F16" s="176"/>
      <c r="G16" s="176"/>
      <c r="J16" s="10"/>
      <c r="K16" s="10"/>
      <c r="L16" s="10"/>
      <c r="M16" s="10"/>
    </row>
    <row r="17" spans="5:10" ht="20.25" customHeight="1" x14ac:dyDescent="0.55000000000000004">
      <c r="E17" s="176"/>
      <c r="F17" s="176"/>
      <c r="G17" s="176"/>
      <c r="J17" s="10"/>
    </row>
    <row r="18" spans="5:10" ht="20.25" customHeight="1" x14ac:dyDescent="0.55000000000000004">
      <c r="E18" s="176"/>
      <c r="F18" s="176"/>
      <c r="G18" s="176"/>
    </row>
    <row r="19" spans="5:10" ht="20.25" customHeight="1" x14ac:dyDescent="0.55000000000000004">
      <c r="E19" s="176"/>
      <c r="F19" s="176"/>
      <c r="G19" s="176"/>
    </row>
    <row r="65511" spans="1:1" ht="26.25" customHeight="1" x14ac:dyDescent="0.5">
      <c r="A65511" s="167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ตารางที่1ไตรมาส3พ.ศ.2565 </vt:lpstr>
      <vt:lpstr>ตารางที่2ไตรมาส 3 พ.ศ.2565</vt:lpstr>
      <vt:lpstr>ตารางที่3ไตรมาส 3 พ.ศ. 2565</vt:lpstr>
      <vt:lpstr>ตารางที่4ไตรมาส 3 พ.ศ. 2565</vt:lpstr>
      <vt:lpstr>ตารางที่5ไตรมาส3 พ.ศ.2565</vt:lpstr>
      <vt:lpstr>ตารางที่6ไตรมาส3 พ.ศ. 2565</vt:lpstr>
      <vt:lpstr>ตารางที่7ไตรมาส 3 พ.ศ. 2565</vt:lpstr>
      <vt:lpstr>ตารางที่8ไตรมาส 3 พ.ศ.2565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2022-11-04T07:33:20Z</cp:lastPrinted>
  <dcterms:created xsi:type="dcterms:W3CDTF">2022-10-31T08:08:33Z</dcterms:created>
  <dcterms:modified xsi:type="dcterms:W3CDTF">2022-11-04T07:47:33Z</dcterms:modified>
</cp:coreProperties>
</file>