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2.8" sheetId="1" r:id="rId1"/>
  </sheets>
  <definedNames>
    <definedName name="_xlnm.Print_Area" localSheetId="0">'T-2.8'!$A$1:$O$36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I29" i="1"/>
  <c r="E29" i="1"/>
  <c r="J26" i="1"/>
  <c r="I26" i="1"/>
  <c r="E26" i="1"/>
  <c r="J25" i="1"/>
  <c r="I25" i="1"/>
  <c r="E25" i="1"/>
  <c r="J24" i="1"/>
  <c r="I24" i="1"/>
  <c r="H24" i="1"/>
  <c r="E24" i="1"/>
  <c r="J23" i="1"/>
  <c r="I23" i="1"/>
  <c r="H23" i="1"/>
  <c r="E23" i="1"/>
</calcChain>
</file>

<file path=xl/sharedStrings.xml><?xml version="1.0" encoding="utf-8"?>
<sst xmlns="http://schemas.openxmlformats.org/spreadsheetml/2006/main" count="65" uniqueCount="39">
  <si>
    <t xml:space="preserve">ตาราง  </t>
  </si>
  <si>
    <t>ผู้ว่างงาน และอัตราการว่างงาน จำแนกตามเพศ เป็นรายไตรมาส พ.ศ. 2557 - 2560</t>
  </si>
  <si>
    <t>Table</t>
  </si>
  <si>
    <t>Unemployed and Unemployment Rate by Sex and Quarterly : 2014 - 2017</t>
  </si>
  <si>
    <t>ปี</t>
  </si>
  <si>
    <t xml:space="preserve">ผู้ว่างงาน  </t>
  </si>
  <si>
    <t>อัตราการว่างงาน</t>
  </si>
  <si>
    <t>Year</t>
  </si>
  <si>
    <t>Unemployed</t>
  </si>
  <si>
    <r>
      <t xml:space="preserve">Unemployment rate </t>
    </r>
    <r>
      <rPr>
        <b/>
        <sz val="11"/>
        <rFont val="TH SarabunPSK"/>
        <family val="2"/>
      </rPr>
      <t>(%)</t>
    </r>
  </si>
  <si>
    <t>รวม</t>
  </si>
  <si>
    <t>ชาย</t>
  </si>
  <si>
    <t>หญิง</t>
  </si>
  <si>
    <t>Total</t>
  </si>
  <si>
    <t>Male</t>
  </si>
  <si>
    <t>Female</t>
  </si>
  <si>
    <t>2014</t>
  </si>
  <si>
    <t xml:space="preserve">           ไตรมาสที่ 1</t>
  </si>
  <si>
    <t>Quarter 1</t>
  </si>
  <si>
    <t xml:space="preserve">           ไตรมาสที่ 2 </t>
  </si>
  <si>
    <t>Quarter 2</t>
  </si>
  <si>
    <t xml:space="preserve">           ไตรมาสที่ 3 </t>
  </si>
  <si>
    <t xml:space="preserve"> - </t>
  </si>
  <si>
    <t>Quarter 3</t>
  </si>
  <si>
    <t xml:space="preserve">           ไตรมาสที่ 4</t>
  </si>
  <si>
    <t>Quarter 4</t>
  </si>
  <si>
    <t>2015</t>
  </si>
  <si>
    <t xml:space="preserve">           ไตรมาสที่ 1 </t>
  </si>
  <si>
    <t xml:space="preserve">           ไตรมาสที่ 4 </t>
  </si>
  <si>
    <t>2016</t>
  </si>
  <si>
    <t xml:space="preserve">           ไตรมาสที่ 2</t>
  </si>
  <si>
    <t>หมายเหตุ :</t>
  </si>
  <si>
    <t>อัตราการว่างงาน = (ผู้ไม่มีงานทำ/กำลังแรงงานรวม) x 100</t>
  </si>
  <si>
    <t xml:space="preserve">   Note :</t>
  </si>
  <si>
    <t>Unemployment rate = (Unemployment /total labour force) x 100.</t>
  </si>
  <si>
    <t>ที่มา :</t>
  </si>
  <si>
    <t>การสำรวจภาวะการทำงานของประชากร 2557 - 2560, ระดับจังหวัด</t>
  </si>
  <si>
    <t>Source :</t>
  </si>
  <si>
    <t>The Labour Force Survey 2014 - 2017, Province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</si>
</sst>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_ ;\-#,##0.0\ 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4" fillId="0" borderId="11" xfId="0" applyFont="1" applyBorder="1"/>
    <xf numFmtId="0" fontId="4" fillId="0" borderId="7" xfId="0" applyFont="1" applyBorder="1"/>
    <xf numFmtId="0" fontId="2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87" fontId="2" fillId="0" borderId="11" xfId="1" applyNumberFormat="1" applyFont="1" applyBorder="1" applyAlignment="1">
      <alignment vertical="center"/>
    </xf>
    <xf numFmtId="188" fontId="2" fillId="0" borderId="11" xfId="1" applyNumberFormat="1" applyFont="1" applyBorder="1" applyAlignment="1">
      <alignment vertical="center"/>
    </xf>
    <xf numFmtId="188" fontId="2" fillId="0" borderId="11" xfId="1" applyNumberFormat="1" applyFont="1" applyBorder="1" applyAlignment="1">
      <alignment horizontal="right" vertical="center"/>
    </xf>
    <xf numFmtId="188" fontId="2" fillId="0" borderId="7" xfId="1" applyNumberFormat="1" applyFont="1" applyBorder="1" applyAlignment="1">
      <alignment vertical="center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0" xfId="0" applyFont="1"/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87" fontId="4" fillId="0" borderId="11" xfId="1" applyNumberFormat="1" applyFont="1" applyBorder="1" applyAlignment="1">
      <alignment horizontal="right" vertical="center"/>
    </xf>
    <xf numFmtId="187" fontId="4" fillId="0" borderId="11" xfId="1" applyNumberFormat="1" applyFont="1" applyBorder="1" applyAlignment="1">
      <alignment vertical="center"/>
    </xf>
    <xf numFmtId="188" fontId="4" fillId="0" borderId="11" xfId="1" applyNumberFormat="1" applyFont="1" applyBorder="1" applyAlignment="1">
      <alignment vertical="center"/>
    </xf>
    <xf numFmtId="188" fontId="4" fillId="0" borderId="11" xfId="1" applyNumberFormat="1" applyFont="1" applyBorder="1" applyAlignment="1">
      <alignment horizontal="right" vertical="center"/>
    </xf>
    <xf numFmtId="188" fontId="4" fillId="0" borderId="7" xfId="1" applyNumberFormat="1" applyFont="1" applyBorder="1" applyAlignment="1">
      <alignment vertical="center"/>
    </xf>
    <xf numFmtId="188" fontId="4" fillId="0" borderId="7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/>
    </xf>
    <xf numFmtId="0" fontId="2" fillId="0" borderId="11" xfId="0" applyFont="1" applyBorder="1"/>
    <xf numFmtId="0" fontId="2" fillId="0" borderId="7" xfId="0" applyFont="1" applyBorder="1"/>
    <xf numFmtId="189" fontId="4" fillId="0" borderId="1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4" fillId="0" borderId="10" xfId="0" applyFont="1" applyBorder="1"/>
    <xf numFmtId="0" fontId="4" fillId="0" borderId="5" xfId="0" applyFont="1" applyBorder="1"/>
    <xf numFmtId="0" fontId="4" fillId="0" borderId="1" xfId="0" applyFont="1" applyBorder="1"/>
    <xf numFmtId="0" fontId="6" fillId="0" borderId="1" xfId="0" applyFont="1" applyBorder="1"/>
    <xf numFmtId="43" fontId="4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61</xdr:row>
      <xdr:rowOff>38100</xdr:rowOff>
    </xdr:from>
    <xdr:to>
      <xdr:col>13</xdr:col>
      <xdr:colOff>0</xdr:colOff>
      <xdr:row>61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10077450" y="1289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14</xdr:col>
      <xdr:colOff>0</xdr:colOff>
      <xdr:row>61</xdr:row>
      <xdr:rowOff>190500</xdr:rowOff>
    </xdr:from>
    <xdr:to>
      <xdr:col>14</xdr:col>
      <xdr:colOff>0</xdr:colOff>
      <xdr:row>61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10229850" y="13049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1362075</xdr:colOff>
      <xdr:row>0</xdr:row>
      <xdr:rowOff>0</xdr:rowOff>
    </xdr:from>
    <xdr:to>
      <xdr:col>15</xdr:col>
      <xdr:colOff>28575</xdr:colOff>
      <xdr:row>36</xdr:row>
      <xdr:rowOff>0</xdr:rowOff>
    </xdr:to>
    <xdr:grpSp>
      <xdr:nvGrpSpPr>
        <xdr:cNvPr id="4" name="Group 196"/>
        <xdr:cNvGrpSpPr>
          <a:grpSpLocks/>
        </xdr:cNvGrpSpPr>
      </xdr:nvGrpSpPr>
      <xdr:grpSpPr bwMode="auto">
        <a:xfrm>
          <a:off x="9917257" y="0"/>
          <a:ext cx="580159" cy="7109114"/>
          <a:chOff x="1002" y="699"/>
          <a:chExt cx="66" cy="68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31" y="733"/>
            <a:ext cx="35" cy="4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36"/>
  <sheetViews>
    <sheetView showGridLines="0" tabSelected="1" topLeftCell="A22" zoomScale="110" zoomScaleNormal="110" zoomScaleSheetLayoutView="100" workbookViewId="0">
      <selection activeCell="I35" sqref="I35"/>
    </sheetView>
  </sheetViews>
  <sheetFormatPr defaultRowHeight="18.600000000000001" customHeight="1" x14ac:dyDescent="0.5"/>
  <cols>
    <col min="1" max="1" width="1.28515625" style="9" customWidth="1"/>
    <col min="2" max="2" width="5.7109375" style="9" customWidth="1"/>
    <col min="3" max="3" width="4.140625" style="9" customWidth="1"/>
    <col min="4" max="4" width="15.85546875" style="9" customWidth="1"/>
    <col min="5" max="7" width="16.7109375" style="9" customWidth="1"/>
    <col min="8" max="10" width="15.7109375" style="9" customWidth="1"/>
    <col min="11" max="11" width="1.7109375" style="9" customWidth="1"/>
    <col min="12" max="12" width="2.140625" style="9" customWidth="1"/>
    <col min="13" max="13" width="23" style="7" customWidth="1"/>
    <col min="14" max="14" width="2.28515625" style="9" customWidth="1"/>
    <col min="15" max="15" width="3.42578125" style="9" customWidth="1"/>
    <col min="16" max="16384" width="9.140625" style="9"/>
  </cols>
  <sheetData>
    <row r="1" spans="1:14" s="1" customFormat="1" ht="21.75" x14ac:dyDescent="0.5">
      <c r="B1" s="2" t="s">
        <v>0</v>
      </c>
      <c r="C1" s="3">
        <v>2.8</v>
      </c>
      <c r="D1" s="1" t="s">
        <v>1</v>
      </c>
      <c r="M1" s="4"/>
      <c r="N1" s="4"/>
    </row>
    <row r="2" spans="1:14" s="5" customFormat="1" ht="21.75" x14ac:dyDescent="0.5">
      <c r="B2" s="2" t="s">
        <v>2</v>
      </c>
      <c r="C2" s="3">
        <v>2.8</v>
      </c>
      <c r="D2" s="1" t="s">
        <v>3</v>
      </c>
      <c r="E2" s="1"/>
      <c r="M2" s="6"/>
      <c r="N2" s="6"/>
    </row>
    <row r="3" spans="1:14" ht="6" customHeight="1" x14ac:dyDescent="0.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N3" s="7"/>
    </row>
    <row r="4" spans="1:14" s="16" customFormat="1" ht="19.5" customHeight="1" x14ac:dyDescent="0.45">
      <c r="A4" s="10" t="s">
        <v>4</v>
      </c>
      <c r="B4" s="10"/>
      <c r="C4" s="10"/>
      <c r="D4" s="10"/>
      <c r="E4" s="11" t="s">
        <v>5</v>
      </c>
      <c r="F4" s="12"/>
      <c r="G4" s="13"/>
      <c r="H4" s="11" t="s">
        <v>6</v>
      </c>
      <c r="I4" s="12"/>
      <c r="J4" s="12"/>
      <c r="K4" s="14"/>
      <c r="L4" s="12" t="s">
        <v>7</v>
      </c>
      <c r="M4" s="12"/>
      <c r="N4" s="15"/>
    </row>
    <row r="5" spans="1:14" s="16" customFormat="1" ht="18" customHeight="1" x14ac:dyDescent="0.45">
      <c r="A5" s="17"/>
      <c r="B5" s="17"/>
      <c r="C5" s="17"/>
      <c r="D5" s="17"/>
      <c r="E5" s="18" t="s">
        <v>8</v>
      </c>
      <c r="F5" s="19"/>
      <c r="G5" s="20"/>
      <c r="H5" s="18" t="s">
        <v>9</v>
      </c>
      <c r="I5" s="19"/>
      <c r="J5" s="19"/>
      <c r="K5" s="21"/>
      <c r="L5" s="22"/>
      <c r="M5" s="22"/>
    </row>
    <row r="6" spans="1:14" s="16" customFormat="1" ht="18" customHeight="1" x14ac:dyDescent="0.45">
      <c r="A6" s="17"/>
      <c r="B6" s="17"/>
      <c r="C6" s="17"/>
      <c r="D6" s="17"/>
      <c r="E6" s="23" t="s">
        <v>10</v>
      </c>
      <c r="F6" s="24" t="s">
        <v>11</v>
      </c>
      <c r="G6" s="25" t="s">
        <v>12</v>
      </c>
      <c r="H6" s="26" t="s">
        <v>10</v>
      </c>
      <c r="I6" s="24" t="s">
        <v>11</v>
      </c>
      <c r="J6" s="26" t="s">
        <v>12</v>
      </c>
      <c r="K6" s="23"/>
      <c r="L6" s="22"/>
      <c r="M6" s="22"/>
    </row>
    <row r="7" spans="1:14" s="16" customFormat="1" ht="18" customHeight="1" x14ac:dyDescent="0.45">
      <c r="A7" s="27"/>
      <c r="B7" s="27"/>
      <c r="C7" s="27"/>
      <c r="D7" s="27"/>
      <c r="E7" s="28" t="s">
        <v>13</v>
      </c>
      <c r="F7" s="29" t="s">
        <v>14</v>
      </c>
      <c r="G7" s="30" t="s">
        <v>15</v>
      </c>
      <c r="H7" s="31" t="s">
        <v>13</v>
      </c>
      <c r="I7" s="29" t="s">
        <v>14</v>
      </c>
      <c r="J7" s="31" t="s">
        <v>15</v>
      </c>
      <c r="K7" s="28"/>
      <c r="L7" s="19"/>
      <c r="M7" s="19"/>
      <c r="N7" s="15"/>
    </row>
    <row r="8" spans="1:14" s="37" customFormat="1" ht="6" customHeight="1" x14ac:dyDescent="0.45">
      <c r="A8" s="32"/>
      <c r="B8" s="32"/>
      <c r="C8" s="32"/>
      <c r="D8" s="32"/>
      <c r="E8" s="33"/>
      <c r="F8" s="33"/>
      <c r="G8" s="33"/>
      <c r="H8" s="33"/>
      <c r="I8" s="33"/>
      <c r="J8" s="34"/>
      <c r="K8" s="34"/>
      <c r="L8" s="35"/>
      <c r="M8" s="36"/>
      <c r="N8" s="36"/>
    </row>
    <row r="9" spans="1:14" s="37" customFormat="1" ht="4.5" customHeight="1" x14ac:dyDescent="0.45">
      <c r="A9" s="38"/>
      <c r="B9" s="38"/>
      <c r="C9" s="38"/>
      <c r="D9" s="38"/>
      <c r="E9" s="39"/>
      <c r="F9" s="39"/>
      <c r="G9" s="39"/>
      <c r="H9" s="39"/>
      <c r="I9" s="39"/>
      <c r="J9" s="40"/>
      <c r="K9" s="40"/>
      <c r="L9" s="15"/>
      <c r="M9" s="36"/>
    </row>
    <row r="10" spans="1:14" s="51" customFormat="1" ht="20.25" customHeight="1" x14ac:dyDescent="0.45">
      <c r="A10" s="41">
        <v>2557</v>
      </c>
      <c r="B10" s="42"/>
      <c r="C10" s="42"/>
      <c r="D10" s="43"/>
      <c r="E10" s="44"/>
      <c r="F10" s="44"/>
      <c r="G10" s="44"/>
      <c r="H10" s="45"/>
      <c r="I10" s="46"/>
      <c r="J10" s="47"/>
      <c r="K10" s="47"/>
      <c r="L10" s="48" t="s">
        <v>16</v>
      </c>
      <c r="M10" s="49"/>
      <c r="N10" s="50"/>
    </row>
    <row r="11" spans="1:14" s="37" customFormat="1" ht="18" customHeight="1" x14ac:dyDescent="0.45">
      <c r="A11" s="52" t="s">
        <v>17</v>
      </c>
      <c r="B11" s="53"/>
      <c r="C11" s="53"/>
      <c r="D11" s="54"/>
      <c r="E11" s="55">
        <v>1881</v>
      </c>
      <c r="F11" s="56">
        <v>662</v>
      </c>
      <c r="G11" s="56">
        <v>1219</v>
      </c>
      <c r="H11" s="57">
        <v>0.5</v>
      </c>
      <c r="I11" s="58">
        <v>0.4</v>
      </c>
      <c r="J11" s="59">
        <v>0.6</v>
      </c>
      <c r="K11" s="59"/>
      <c r="L11" s="15"/>
      <c r="M11" s="36" t="s">
        <v>18</v>
      </c>
      <c r="N11" s="36"/>
    </row>
    <row r="12" spans="1:14" s="37" customFormat="1" ht="18" customHeight="1" x14ac:dyDescent="0.45">
      <c r="A12" s="52" t="s">
        <v>19</v>
      </c>
      <c r="B12" s="53"/>
      <c r="C12" s="53"/>
      <c r="D12" s="54"/>
      <c r="E12" s="55">
        <v>632</v>
      </c>
      <c r="F12" s="56">
        <v>138</v>
      </c>
      <c r="G12" s="56">
        <v>494</v>
      </c>
      <c r="H12" s="57">
        <v>0.16904090682957401</v>
      </c>
      <c r="I12" s="57">
        <v>7.3648313293520506E-2</v>
      </c>
      <c r="J12" s="59">
        <v>0.26488361743084299</v>
      </c>
      <c r="K12" s="59"/>
      <c r="L12" s="15"/>
      <c r="M12" s="36" t="s">
        <v>20</v>
      </c>
      <c r="N12" s="36"/>
    </row>
    <row r="13" spans="1:14" s="37" customFormat="1" ht="18" customHeight="1" x14ac:dyDescent="0.45">
      <c r="A13" s="52" t="s">
        <v>21</v>
      </c>
      <c r="B13" s="53"/>
      <c r="C13" s="53"/>
      <c r="D13" s="54"/>
      <c r="E13" s="55">
        <v>305</v>
      </c>
      <c r="F13" s="55" t="s">
        <v>22</v>
      </c>
      <c r="G13" s="56">
        <v>305</v>
      </c>
      <c r="H13" s="57">
        <v>8.1538375167421004E-2</v>
      </c>
      <c r="I13" s="58" t="s">
        <v>22</v>
      </c>
      <c r="J13" s="59">
        <v>0.16351169510697999</v>
      </c>
      <c r="K13" s="59"/>
      <c r="L13" s="15"/>
      <c r="M13" s="36" t="s">
        <v>23</v>
      </c>
      <c r="N13" s="36"/>
    </row>
    <row r="14" spans="1:14" s="37" customFormat="1" ht="18" customHeight="1" x14ac:dyDescent="0.45">
      <c r="A14" s="52" t="s">
        <v>24</v>
      </c>
      <c r="B14" s="53"/>
      <c r="C14" s="53"/>
      <c r="D14" s="54"/>
      <c r="E14" s="55">
        <v>289</v>
      </c>
      <c r="F14" s="56">
        <v>289</v>
      </c>
      <c r="G14" s="55" t="s">
        <v>22</v>
      </c>
      <c r="H14" s="57">
        <v>7.7235142256976599E-2</v>
      </c>
      <c r="I14" s="57">
        <v>0.154009304506771</v>
      </c>
      <c r="J14" s="60" t="s">
        <v>22</v>
      </c>
      <c r="K14" s="59"/>
      <c r="L14" s="15"/>
      <c r="M14" s="36" t="s">
        <v>25</v>
      </c>
      <c r="N14" s="36"/>
    </row>
    <row r="15" spans="1:14" s="37" customFormat="1" ht="4.5" customHeight="1" x14ac:dyDescent="0.45">
      <c r="A15" s="61"/>
      <c r="B15" s="61"/>
      <c r="C15" s="61"/>
      <c r="D15" s="61"/>
      <c r="E15" s="39"/>
      <c r="F15" s="39"/>
      <c r="G15" s="39"/>
      <c r="H15" s="39"/>
      <c r="I15" s="39"/>
      <c r="J15" s="40"/>
      <c r="K15" s="40"/>
      <c r="L15" s="15"/>
      <c r="M15" s="36"/>
      <c r="N15" s="36"/>
    </row>
    <row r="16" spans="1:14" s="51" customFormat="1" ht="18.75" customHeight="1" x14ac:dyDescent="0.45">
      <c r="A16" s="41">
        <v>2558</v>
      </c>
      <c r="B16" s="42"/>
      <c r="C16" s="42"/>
      <c r="D16" s="43"/>
      <c r="E16" s="62"/>
      <c r="F16" s="62"/>
      <c r="G16" s="62"/>
      <c r="H16" s="62"/>
      <c r="I16" s="62"/>
      <c r="J16" s="63"/>
      <c r="K16" s="63"/>
      <c r="L16" s="48" t="s">
        <v>26</v>
      </c>
      <c r="M16" s="49"/>
      <c r="N16" s="50"/>
    </row>
    <row r="17" spans="1:14" s="37" customFormat="1" ht="18" customHeight="1" x14ac:dyDescent="0.45">
      <c r="A17" s="52" t="s">
        <v>27</v>
      </c>
      <c r="B17" s="53"/>
      <c r="C17" s="53"/>
      <c r="D17" s="54"/>
      <c r="E17" s="55">
        <v>1097</v>
      </c>
      <c r="F17" s="56">
        <v>752</v>
      </c>
      <c r="G17" s="56">
        <v>345</v>
      </c>
      <c r="H17" s="57">
        <v>0.40074376874490902</v>
      </c>
      <c r="I17" s="57">
        <v>0.48388134611672401</v>
      </c>
      <c r="J17" s="59">
        <v>0.29155504474736099</v>
      </c>
      <c r="K17" s="59"/>
      <c r="L17" s="15"/>
      <c r="M17" s="36" t="s">
        <v>18</v>
      </c>
    </row>
    <row r="18" spans="1:14" s="37" customFormat="1" ht="18" customHeight="1" x14ac:dyDescent="0.45">
      <c r="A18" s="52" t="s">
        <v>19</v>
      </c>
      <c r="B18" s="53"/>
      <c r="C18" s="53"/>
      <c r="D18" s="54"/>
      <c r="E18" s="55">
        <v>723</v>
      </c>
      <c r="F18" s="56">
        <v>605</v>
      </c>
      <c r="G18" s="56">
        <v>118</v>
      </c>
      <c r="H18" s="57">
        <v>0.25789100092384198</v>
      </c>
      <c r="I18" s="57">
        <v>0.39156295102550698</v>
      </c>
      <c r="J18" s="59">
        <v>9.3768376217796906E-2</v>
      </c>
      <c r="K18" s="59"/>
      <c r="L18" s="15"/>
      <c r="M18" s="36" t="s">
        <v>20</v>
      </c>
    </row>
    <row r="19" spans="1:14" s="37" customFormat="1" ht="18" customHeight="1" x14ac:dyDescent="0.45">
      <c r="A19" s="52" t="s">
        <v>21</v>
      </c>
      <c r="B19" s="53"/>
      <c r="C19" s="53"/>
      <c r="D19" s="54"/>
      <c r="E19" s="55">
        <v>686.67</v>
      </c>
      <c r="F19" s="58">
        <v>222.56</v>
      </c>
      <c r="G19" s="56">
        <v>464.11</v>
      </c>
      <c r="H19" s="57">
        <v>0.252464235060612</v>
      </c>
      <c r="I19" s="58">
        <v>0.144749255864211</v>
      </c>
      <c r="J19" s="59">
        <v>0.39254347551570201</v>
      </c>
      <c r="K19" s="59"/>
      <c r="L19" s="15"/>
      <c r="M19" s="36" t="s">
        <v>23</v>
      </c>
    </row>
    <row r="20" spans="1:14" s="37" customFormat="1" ht="18" customHeight="1" x14ac:dyDescent="0.45">
      <c r="A20" s="52" t="s">
        <v>28</v>
      </c>
      <c r="B20" s="53"/>
      <c r="C20" s="53"/>
      <c r="D20" s="54"/>
      <c r="E20" s="55">
        <v>837.38</v>
      </c>
      <c r="F20" s="56">
        <v>625</v>
      </c>
      <c r="G20" s="58">
        <v>212.38</v>
      </c>
      <c r="H20" s="57">
        <v>0.30034867318145497</v>
      </c>
      <c r="I20" s="57">
        <v>0.39512782732926599</v>
      </c>
      <c r="J20" s="60">
        <v>0.17606489083031701</v>
      </c>
      <c r="K20" s="60"/>
      <c r="L20" s="15"/>
      <c r="M20" s="36" t="s">
        <v>25</v>
      </c>
    </row>
    <row r="21" spans="1:14" s="37" customFormat="1" ht="4.5" customHeight="1" x14ac:dyDescent="0.45">
      <c r="A21" s="61"/>
      <c r="B21" s="61"/>
      <c r="C21" s="61"/>
      <c r="D21" s="61"/>
      <c r="E21" s="39"/>
      <c r="F21" s="39"/>
      <c r="G21" s="39"/>
      <c r="H21" s="39"/>
      <c r="I21" s="39"/>
      <c r="J21" s="40"/>
      <c r="K21" s="40"/>
      <c r="L21" s="15"/>
      <c r="M21" s="36"/>
      <c r="N21" s="36"/>
    </row>
    <row r="22" spans="1:14" s="51" customFormat="1" ht="19.5" customHeight="1" x14ac:dyDescent="0.45">
      <c r="A22" s="41">
        <v>2559</v>
      </c>
      <c r="B22" s="42"/>
      <c r="C22" s="42"/>
      <c r="D22" s="43"/>
      <c r="E22" s="62"/>
      <c r="F22" s="62"/>
      <c r="G22" s="62"/>
      <c r="H22" s="62"/>
      <c r="I22" s="62"/>
      <c r="J22" s="63"/>
      <c r="K22" s="63"/>
      <c r="L22" s="48" t="s">
        <v>29</v>
      </c>
      <c r="M22" s="49"/>
    </row>
    <row r="23" spans="1:14" s="37" customFormat="1" ht="18" customHeight="1" x14ac:dyDescent="0.45">
      <c r="A23" s="52" t="s">
        <v>27</v>
      </c>
      <c r="B23" s="53"/>
      <c r="C23" s="53"/>
      <c r="D23" s="54"/>
      <c r="E23" s="55">
        <f>SUM(F23:G23)</f>
        <v>519</v>
      </c>
      <c r="F23" s="56">
        <v>244</v>
      </c>
      <c r="G23" s="56">
        <v>275</v>
      </c>
      <c r="H23" s="57">
        <f>(519/279761)*100</f>
        <v>0.1855154935820218</v>
      </c>
      <c r="I23" s="64">
        <f>(244/279761)*100</f>
        <v>8.721730334106613E-2</v>
      </c>
      <c r="J23" s="57">
        <f>(275/279761)*100</f>
        <v>9.829819024095568E-2</v>
      </c>
      <c r="K23" s="60"/>
      <c r="L23" s="15"/>
      <c r="M23" s="36" t="s">
        <v>18</v>
      </c>
    </row>
    <row r="24" spans="1:14" s="37" customFormat="1" ht="18" customHeight="1" x14ac:dyDescent="0.45">
      <c r="A24" s="52" t="s">
        <v>19</v>
      </c>
      <c r="B24" s="53"/>
      <c r="C24" s="53"/>
      <c r="D24" s="54"/>
      <c r="E24" s="55">
        <f>SUM(F24:G24)</f>
        <v>569</v>
      </c>
      <c r="F24" s="56">
        <v>225</v>
      </c>
      <c r="G24" s="56">
        <v>344</v>
      </c>
      <c r="H24" s="57">
        <f>(569/275381)*100</f>
        <v>0.20662282437786195</v>
      </c>
      <c r="I24" s="57">
        <f>(225/275381)*100</f>
        <v>8.1704983277713417E-2</v>
      </c>
      <c r="J24" s="57">
        <f>(344/275381)*100</f>
        <v>0.12491784110014852</v>
      </c>
      <c r="K24" s="59"/>
      <c r="L24" s="15"/>
      <c r="M24" s="36" t="s">
        <v>20</v>
      </c>
    </row>
    <row r="25" spans="1:14" s="37" customFormat="1" ht="18" customHeight="1" x14ac:dyDescent="0.45">
      <c r="A25" s="52" t="s">
        <v>21</v>
      </c>
      <c r="B25" s="53"/>
      <c r="C25" s="53"/>
      <c r="D25" s="54"/>
      <c r="E25" s="55">
        <f>SUM(F25:G25)</f>
        <v>1314</v>
      </c>
      <c r="F25" s="56">
        <v>735</v>
      </c>
      <c r="G25" s="56">
        <v>579</v>
      </c>
      <c r="H25" s="57">
        <v>0.5</v>
      </c>
      <c r="I25" s="57">
        <f>(735/276071)*100</f>
        <v>0.26623585961582347</v>
      </c>
      <c r="J25" s="57">
        <f>(579/276071)*100</f>
        <v>0.20972865675858748</v>
      </c>
      <c r="K25" s="59"/>
      <c r="L25" s="15"/>
      <c r="M25" s="36" t="s">
        <v>23</v>
      </c>
    </row>
    <row r="26" spans="1:14" s="37" customFormat="1" ht="18" customHeight="1" x14ac:dyDescent="0.45">
      <c r="A26" s="52" t="s">
        <v>28</v>
      </c>
      <c r="B26" s="53"/>
      <c r="C26" s="53"/>
      <c r="D26" s="54"/>
      <c r="E26" s="55">
        <f>SUM(F26:G26)</f>
        <v>436</v>
      </c>
      <c r="F26" s="56">
        <v>212</v>
      </c>
      <c r="G26" s="56">
        <v>224</v>
      </c>
      <c r="H26" s="57">
        <v>0.2</v>
      </c>
      <c r="I26" s="57">
        <f>(212/274549)*100</f>
        <v>7.7217545866129542E-2</v>
      </c>
      <c r="J26" s="57">
        <f>(224/274549)*100</f>
        <v>8.1588350349118002E-2</v>
      </c>
      <c r="K26" s="59"/>
      <c r="L26" s="15"/>
      <c r="M26" s="36" t="s">
        <v>25</v>
      </c>
      <c r="N26" s="36"/>
    </row>
    <row r="27" spans="1:14" s="37" customFormat="1" ht="4.5" customHeight="1" x14ac:dyDescent="0.45">
      <c r="A27" s="38"/>
      <c r="B27" s="38"/>
      <c r="C27" s="38"/>
      <c r="D27" s="38"/>
      <c r="E27" s="44"/>
      <c r="F27" s="44"/>
      <c r="G27" s="44"/>
      <c r="H27" s="45"/>
      <c r="I27" s="57"/>
      <c r="J27" s="47"/>
      <c r="K27" s="47"/>
      <c r="L27" s="15"/>
      <c r="M27" s="36"/>
      <c r="N27" s="36"/>
    </row>
    <row r="28" spans="1:14" s="51" customFormat="1" ht="18.75" customHeight="1" x14ac:dyDescent="0.45">
      <c r="A28" s="41">
        <v>2560</v>
      </c>
      <c r="B28" s="42"/>
      <c r="C28" s="42"/>
      <c r="D28" s="43"/>
      <c r="E28" s="62"/>
      <c r="F28" s="62"/>
      <c r="G28" s="62"/>
      <c r="H28" s="62"/>
      <c r="I28" s="57"/>
      <c r="J28" s="63"/>
      <c r="K28" s="63"/>
      <c r="L28" s="48">
        <v>2017</v>
      </c>
      <c r="M28" s="49"/>
      <c r="N28" s="50"/>
    </row>
    <row r="29" spans="1:14" s="37" customFormat="1" ht="18" customHeight="1" x14ac:dyDescent="0.45">
      <c r="A29" s="52" t="s">
        <v>27</v>
      </c>
      <c r="B29" s="53"/>
      <c r="C29" s="53"/>
      <c r="D29" s="54"/>
      <c r="E29" s="55">
        <f>SUM(F29:G29)</f>
        <v>457</v>
      </c>
      <c r="F29" s="56">
        <v>172</v>
      </c>
      <c r="G29" s="56">
        <v>285</v>
      </c>
      <c r="H29" s="57">
        <v>0.2</v>
      </c>
      <c r="I29" s="57">
        <f>(172/273204)*100</f>
        <v>6.2956618497532979E-2</v>
      </c>
      <c r="J29" s="57">
        <f>(285/273204)*100</f>
        <v>0.10431765274300524</v>
      </c>
      <c r="K29" s="59"/>
      <c r="L29" s="15"/>
      <c r="M29" s="36" t="s">
        <v>18</v>
      </c>
    </row>
    <row r="30" spans="1:14" s="37" customFormat="1" ht="18" customHeight="1" x14ac:dyDescent="0.45">
      <c r="A30" s="52" t="s">
        <v>30</v>
      </c>
      <c r="B30" s="53"/>
      <c r="C30" s="53"/>
      <c r="D30" s="54"/>
      <c r="E30" s="55">
        <v>1403.31</v>
      </c>
      <c r="F30" s="56">
        <v>295.06</v>
      </c>
      <c r="G30" s="56">
        <v>1108.25</v>
      </c>
      <c r="H30" s="57">
        <v>0.5</v>
      </c>
      <c r="I30" s="57">
        <v>0.1</v>
      </c>
      <c r="J30" s="57">
        <v>0.4</v>
      </c>
      <c r="K30" s="59"/>
      <c r="L30" s="15"/>
      <c r="M30" s="36" t="s">
        <v>20</v>
      </c>
    </row>
    <row r="31" spans="1:14" s="37" customFormat="1" ht="3" customHeight="1" x14ac:dyDescent="0.45">
      <c r="A31" s="65"/>
      <c r="B31" s="65"/>
      <c r="C31" s="65"/>
      <c r="D31" s="65"/>
      <c r="E31" s="66"/>
      <c r="F31" s="66"/>
      <c r="G31" s="66"/>
      <c r="H31" s="66"/>
      <c r="I31" s="66"/>
      <c r="J31" s="67"/>
      <c r="K31" s="67"/>
      <c r="L31" s="68"/>
      <c r="M31" s="69"/>
      <c r="N31" s="36"/>
    </row>
    <row r="32" spans="1:14" s="37" customFormat="1" ht="3" customHeight="1" x14ac:dyDescent="0.45">
      <c r="A32" s="61"/>
      <c r="B32" s="61"/>
      <c r="C32" s="61"/>
      <c r="D32" s="61"/>
      <c r="E32" s="15"/>
      <c r="F32" s="15"/>
      <c r="G32" s="15"/>
      <c r="H32" s="15"/>
      <c r="I32" s="15"/>
      <c r="J32" s="15"/>
      <c r="K32" s="15"/>
      <c r="L32" s="15"/>
      <c r="M32" s="36"/>
      <c r="N32" s="36"/>
    </row>
    <row r="33" spans="2:14" s="71" customFormat="1" ht="17.25" customHeight="1" x14ac:dyDescent="0.5">
      <c r="B33" s="70" t="s">
        <v>31</v>
      </c>
      <c r="C33" s="71" t="s">
        <v>32</v>
      </c>
      <c r="M33" s="72"/>
      <c r="N33" s="72"/>
    </row>
    <row r="34" spans="2:14" s="73" customFormat="1" ht="17.25" customHeight="1" x14ac:dyDescent="0.5">
      <c r="B34" s="70" t="s">
        <v>33</v>
      </c>
      <c r="C34" s="71" t="s">
        <v>34</v>
      </c>
      <c r="M34" s="74"/>
      <c r="N34" s="74"/>
    </row>
    <row r="35" spans="2:14" s="71" customFormat="1" ht="17.25" customHeight="1" x14ac:dyDescent="0.5">
      <c r="B35" s="70" t="s">
        <v>35</v>
      </c>
      <c r="C35" s="75" t="s">
        <v>36</v>
      </c>
    </row>
    <row r="36" spans="2:14" s="73" customFormat="1" ht="28.5" customHeight="1" x14ac:dyDescent="0.5">
      <c r="B36" s="76" t="s">
        <v>37</v>
      </c>
      <c r="C36" s="77" t="s">
        <v>38</v>
      </c>
      <c r="D36" s="78"/>
    </row>
  </sheetData>
  <mergeCells count="30">
    <mergeCell ref="A26:D26"/>
    <mergeCell ref="A27:D27"/>
    <mergeCell ref="A28:D28"/>
    <mergeCell ref="L28:M28"/>
    <mergeCell ref="A29:D29"/>
    <mergeCell ref="A30:D30"/>
    <mergeCell ref="A20:D20"/>
    <mergeCell ref="A22:D22"/>
    <mergeCell ref="L22:M22"/>
    <mergeCell ref="A23:D23"/>
    <mergeCell ref="A24:D24"/>
    <mergeCell ref="A25:D25"/>
    <mergeCell ref="A14:D14"/>
    <mergeCell ref="A16:D16"/>
    <mergeCell ref="L16:M16"/>
    <mergeCell ref="A17:D17"/>
    <mergeCell ref="A18:D18"/>
    <mergeCell ref="A19:D19"/>
    <mergeCell ref="A9:D9"/>
    <mergeCell ref="A10:D10"/>
    <mergeCell ref="L10:M10"/>
    <mergeCell ref="A11:D11"/>
    <mergeCell ref="A12:D12"/>
    <mergeCell ref="A13:D13"/>
    <mergeCell ref="A4:D7"/>
    <mergeCell ref="E4:G4"/>
    <mergeCell ref="H4:J4"/>
    <mergeCell ref="L4:M7"/>
    <mergeCell ref="E5:G5"/>
    <mergeCell ref="H5:J5"/>
  </mergeCells>
  <pageMargins left="0.55118110236220474" right="0.35433070866141736" top="0.51181102362204722" bottom="0.78740157480314965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dcterms:created xsi:type="dcterms:W3CDTF">2017-09-25T02:39:37Z</dcterms:created>
  <dcterms:modified xsi:type="dcterms:W3CDTF">2017-09-25T02:39:47Z</dcterms:modified>
</cp:coreProperties>
</file>