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5" yWindow="-15" windowWidth="9720" windowHeight="11760" tabRatio="938"/>
  </bookViews>
  <sheets>
    <sheet name="T-2.8 (2)k" sheetId="36" r:id="rId1"/>
  </sheets>
  <definedNames>
    <definedName name="_xlnm.Print_Area" localSheetId="0">'T-2.8 (2)k'!$A$1:$L$30</definedName>
  </definedNames>
  <calcPr calcId="144525"/>
</workbook>
</file>

<file path=xl/calcChain.xml><?xml version="1.0" encoding="utf-8"?>
<calcChain xmlns="http://schemas.openxmlformats.org/spreadsheetml/2006/main">
  <c r="J24" i="36" l="1"/>
  <c r="I24" i="36"/>
  <c r="E24" i="36"/>
  <c r="H24" i="36" s="1"/>
  <c r="J22" i="36"/>
  <c r="I22" i="36"/>
  <c r="E22" i="36"/>
  <c r="H22" i="36" s="1"/>
  <c r="J21" i="36"/>
  <c r="I21" i="36"/>
  <c r="E21" i="36"/>
  <c r="H21" i="36" s="1"/>
  <c r="J20" i="36"/>
  <c r="I20" i="36"/>
  <c r="E20" i="36"/>
  <c r="H20" i="36" s="1"/>
  <c r="J19" i="36"/>
  <c r="I19" i="36"/>
  <c r="E19" i="36"/>
  <c r="H19" i="36" s="1"/>
  <c r="J17" i="36"/>
  <c r="I17" i="36"/>
  <c r="E17" i="36"/>
  <c r="H17" i="36" s="1"/>
  <c r="J16" i="36"/>
  <c r="I16" i="36"/>
  <c r="E16" i="36"/>
  <c r="H16" i="36" s="1"/>
  <c r="J15" i="36"/>
  <c r="I15" i="36"/>
  <c r="E15" i="36"/>
  <c r="H15" i="36" s="1"/>
  <c r="J14" i="36"/>
  <c r="I14" i="36"/>
  <c r="E14" i="36"/>
  <c r="H14" i="36" s="1"/>
  <c r="J12" i="36"/>
  <c r="I12" i="36"/>
  <c r="E12" i="36"/>
  <c r="H12" i="36" s="1"/>
  <c r="J11" i="36"/>
  <c r="I11" i="36"/>
  <c r="E11" i="36"/>
  <c r="H11" i="36" s="1"/>
  <c r="J10" i="36"/>
  <c r="I10" i="36"/>
  <c r="E10" i="36"/>
  <c r="H10" i="36" s="1"/>
  <c r="J9" i="36"/>
  <c r="I9" i="36"/>
  <c r="E9" i="36"/>
  <c r="H9" i="36" s="1"/>
</calcChain>
</file>

<file path=xl/sharedStrings.xml><?xml version="1.0" encoding="utf-8"?>
<sst xmlns="http://schemas.openxmlformats.org/spreadsheetml/2006/main" count="56" uniqueCount="34">
  <si>
    <t>รวม</t>
  </si>
  <si>
    <t>ชาย</t>
  </si>
  <si>
    <t>หญิง</t>
  </si>
  <si>
    <t>Total</t>
  </si>
  <si>
    <t>Male</t>
  </si>
  <si>
    <t>Female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</si>
  <si>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</si>
  <si>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</si>
  <si>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</si>
  <si>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</si>
  <si>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</si>
  <si>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</si>
  <si>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</si>
  <si>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</si>
  <si>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</si>
  <si>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</si>
  <si>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</si>
  <si>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</si>
  <si>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>Unemployed</t>
  </si>
  <si>
    <t>Table</t>
  </si>
  <si>
    <t xml:space="preserve">ตาราง  </t>
  </si>
  <si>
    <t>2014</t>
  </si>
  <si>
    <t xml:space="preserve">ผู้ว่างงาน  </t>
  </si>
  <si>
    <t>2015</t>
  </si>
  <si>
    <t>อัตราการว่างงาน</t>
  </si>
  <si>
    <t>2016</t>
  </si>
  <si>
    <t>2017</t>
  </si>
  <si>
    <t>ผู้ว่างงาน และอัตราการว่างงาน จำแนกตามเพศ เป็นรายไตรมาส พ.ศ. 2557 - 2560</t>
  </si>
  <si>
    <t>Unemployed and Unemployment Rate by Sex and Quarterly: 2014 - 2017</t>
  </si>
  <si>
    <t>Unemployment rate (%)</t>
  </si>
  <si>
    <t>หมายเหตุ:  อัตราการว่างงาน = (ผู้ไม่มีงานทำ/กำลังแรงงานรวม) x 100</t>
  </si>
  <si>
    <t xml:space="preserve">      ที่มา:  การสำรวจภาวะการทำงานของประชากร 2557 - 2560 จังหวัดสระบุรี สำนักงานสถิติแห่งชาติ</t>
  </si>
  <si>
    <t xml:space="preserve">  Source:  The Labour Force Survey 2014 - 2017, Saraburi Provincial, National Statistical Office</t>
  </si>
  <si>
    <t xml:space="preserve">    Note:   Unemployment rate = (Unemployment /total labour force) x 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</si>
</sst>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0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6" fillId="0" borderId="0" xfId="0" applyFont="1" applyBorder="1"/>
    <xf numFmtId="0" fontId="6" fillId="0" borderId="0" xfId="0" applyFont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/>
    <xf numFmtId="0" fontId="6" fillId="0" borderId="7" xfId="0" applyFont="1" applyBorder="1"/>
    <xf numFmtId="0" fontId="7" fillId="0" borderId="0" xfId="0" applyFont="1" applyBorder="1"/>
    <xf numFmtId="0" fontId="6" fillId="0" borderId="1" xfId="0" applyFont="1" applyBorder="1" applyAlignment="1">
      <alignment horizontal="left"/>
    </xf>
    <xf numFmtId="0" fontId="6" fillId="0" borderId="5" xfId="0" applyFont="1" applyBorder="1"/>
    <xf numFmtId="0" fontId="6" fillId="0" borderId="8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/>
    <xf numFmtId="190" fontId="6" fillId="0" borderId="4" xfId="0" applyNumberFormat="1" applyFont="1" applyFill="1" applyBorder="1" applyAlignment="1">
      <alignment horizontal="right" indent="3"/>
    </xf>
    <xf numFmtId="0" fontId="6" fillId="0" borderId="7" xfId="0" quotePrefix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3" fontId="6" fillId="0" borderId="4" xfId="0" applyNumberFormat="1" applyFont="1" applyBorder="1" applyAlignment="1">
      <alignment horizontal="right" indent="3"/>
    </xf>
    <xf numFmtId="3" fontId="6" fillId="0" borderId="4" xfId="0" applyNumberFormat="1" applyFont="1" applyFill="1" applyBorder="1" applyAlignment="1">
      <alignment horizontal="right" indent="3"/>
    </xf>
    <xf numFmtId="3" fontId="3" fillId="0" borderId="4" xfId="0" applyNumberFormat="1" applyFont="1" applyBorder="1" applyAlignment="1">
      <alignment horizontal="right" indent="3"/>
    </xf>
    <xf numFmtId="0" fontId="3" fillId="0" borderId="4" xfId="0" applyFont="1" applyBorder="1"/>
    <xf numFmtId="0" fontId="3" fillId="0" borderId="7" xfId="0" applyFont="1" applyBorder="1"/>
    <xf numFmtId="190" fontId="6" fillId="0" borderId="0" xfId="0" applyNumberFormat="1" applyFont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7" xfId="0" quotePrefix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เครื่องหมายจุลภาค 2" xfId="2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58</xdr:row>
      <xdr:rowOff>38100</xdr:rowOff>
    </xdr:from>
    <xdr:to>
      <xdr:col>12</xdr:col>
      <xdr:colOff>0</xdr:colOff>
      <xdr:row>58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9382125" y="1311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12</xdr:col>
      <xdr:colOff>0</xdr:colOff>
      <xdr:row>58</xdr:row>
      <xdr:rowOff>190500</xdr:rowOff>
    </xdr:from>
    <xdr:to>
      <xdr:col>12</xdr:col>
      <xdr:colOff>0</xdr:colOff>
      <xdr:row>58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9534525" y="13268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3"/>
  <sheetViews>
    <sheetView tabSelected="1" workbookViewId="0">
      <selection activeCell="N28" sqref="N28"/>
    </sheetView>
  </sheetViews>
  <sheetFormatPr defaultRowHeight="18.600000000000001" customHeight="1" x14ac:dyDescent="0.3"/>
  <cols>
    <col min="1" max="1" width="1.28515625" style="5" customWidth="1"/>
    <col min="2" max="2" width="6" style="5" customWidth="1"/>
    <col min="3" max="3" width="3.7109375" style="5" customWidth="1"/>
    <col min="4" max="4" width="10.5703125" style="5" customWidth="1"/>
    <col min="5" max="5" width="17.5703125" style="5" customWidth="1"/>
    <col min="6" max="6" width="17.7109375" style="5" customWidth="1"/>
    <col min="7" max="7" width="17.42578125" style="5" customWidth="1"/>
    <col min="8" max="10" width="15.7109375" style="5" customWidth="1"/>
    <col min="11" max="11" width="7.140625" style="5" customWidth="1"/>
    <col min="12" max="12" width="13.42578125" style="4" customWidth="1"/>
    <col min="13" max="16384" width="9.140625" style="5"/>
  </cols>
  <sheetData>
    <row r="1" spans="1:12" s="1" customFormat="1" ht="18.75" x14ac:dyDescent="0.3">
      <c r="B1" s="7" t="s">
        <v>20</v>
      </c>
      <c r="C1" s="7">
        <v>2.8</v>
      </c>
      <c r="D1" s="1" t="s">
        <v>27</v>
      </c>
      <c r="L1" s="8"/>
    </row>
    <row r="2" spans="1:12" s="2" customFormat="1" ht="18.75" x14ac:dyDescent="0.3">
      <c r="B2" s="7" t="s">
        <v>19</v>
      </c>
      <c r="C2" s="7">
        <v>2.8</v>
      </c>
      <c r="D2" s="1" t="s">
        <v>28</v>
      </c>
      <c r="E2" s="1"/>
      <c r="L2" s="9"/>
    </row>
    <row r="3" spans="1:12" ht="3.7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3"/>
    </row>
    <row r="4" spans="1:12" s="11" customFormat="1" ht="18" customHeight="1" x14ac:dyDescent="0.3">
      <c r="A4" s="53" t="s">
        <v>6</v>
      </c>
      <c r="B4" s="53"/>
      <c r="C4" s="53"/>
      <c r="D4" s="53"/>
      <c r="E4" s="43" t="s">
        <v>22</v>
      </c>
      <c r="F4" s="44"/>
      <c r="G4" s="46"/>
      <c r="H4" s="43" t="s">
        <v>24</v>
      </c>
      <c r="I4" s="44"/>
      <c r="J4" s="44"/>
      <c r="K4" s="43" t="s">
        <v>7</v>
      </c>
      <c r="L4" s="44"/>
    </row>
    <row r="5" spans="1:12" s="11" customFormat="1" ht="18" customHeight="1" x14ac:dyDescent="0.3">
      <c r="A5" s="54"/>
      <c r="B5" s="54"/>
      <c r="C5" s="54"/>
      <c r="D5" s="54"/>
      <c r="E5" s="40" t="s">
        <v>18</v>
      </c>
      <c r="F5" s="41"/>
      <c r="G5" s="42"/>
      <c r="H5" s="40" t="s">
        <v>29</v>
      </c>
      <c r="I5" s="41"/>
      <c r="J5" s="41"/>
      <c r="K5" s="45"/>
      <c r="L5" s="52"/>
    </row>
    <row r="6" spans="1:12" s="11" customFormat="1" ht="18" customHeight="1" x14ac:dyDescent="0.3">
      <c r="A6" s="54"/>
      <c r="B6" s="54"/>
      <c r="C6" s="54"/>
      <c r="D6" s="54"/>
      <c r="E6" s="12" t="s">
        <v>0</v>
      </c>
      <c r="F6" s="13" t="s">
        <v>1</v>
      </c>
      <c r="G6" s="14" t="s">
        <v>2</v>
      </c>
      <c r="H6" s="33" t="s">
        <v>0</v>
      </c>
      <c r="I6" s="13" t="s">
        <v>1</v>
      </c>
      <c r="J6" s="33" t="s">
        <v>2</v>
      </c>
      <c r="K6" s="45"/>
      <c r="L6" s="52"/>
    </row>
    <row r="7" spans="1:12" s="11" customFormat="1" ht="18" customHeight="1" x14ac:dyDescent="0.3">
      <c r="A7" s="55"/>
      <c r="B7" s="55"/>
      <c r="C7" s="55"/>
      <c r="D7" s="55"/>
      <c r="E7" s="15" t="s">
        <v>3</v>
      </c>
      <c r="F7" s="16" t="s">
        <v>4</v>
      </c>
      <c r="G7" s="17" t="s">
        <v>5</v>
      </c>
      <c r="H7" s="18" t="s">
        <v>3</v>
      </c>
      <c r="I7" s="16" t="s">
        <v>4</v>
      </c>
      <c r="J7" s="18" t="s">
        <v>5</v>
      </c>
      <c r="K7" s="40"/>
      <c r="L7" s="41"/>
    </row>
    <row r="8" spans="1:12" s="6" customFormat="1" ht="15.75" customHeight="1" x14ac:dyDescent="0.3">
      <c r="A8" s="47">
        <v>2557</v>
      </c>
      <c r="B8" s="48"/>
      <c r="C8" s="48"/>
      <c r="D8" s="49"/>
      <c r="E8" s="20"/>
      <c r="F8" s="20"/>
      <c r="G8" s="20"/>
      <c r="H8" s="20"/>
      <c r="I8" s="20"/>
      <c r="J8" s="21"/>
      <c r="K8" s="50" t="s">
        <v>21</v>
      </c>
      <c r="L8" s="51"/>
    </row>
    <row r="9" spans="1:12" s="6" customFormat="1" ht="17.45" customHeight="1" x14ac:dyDescent="0.3">
      <c r="A9" s="47" t="s">
        <v>8</v>
      </c>
      <c r="B9" s="48"/>
      <c r="C9" s="48"/>
      <c r="D9" s="49"/>
      <c r="E9" s="34">
        <f>SUM(F9:G9)</f>
        <v>1521</v>
      </c>
      <c r="F9" s="35">
        <v>1138</v>
      </c>
      <c r="G9" s="35">
        <v>383</v>
      </c>
      <c r="H9" s="30">
        <f>E9*100/412533</f>
        <v>0.36869777690512034</v>
      </c>
      <c r="I9" s="30">
        <f>F9*100/412533</f>
        <v>0.27585671934124056</v>
      </c>
      <c r="J9" s="30">
        <f>G9*100/412533</f>
        <v>9.2841057563879739E-2</v>
      </c>
      <c r="K9" s="21"/>
      <c r="L9" s="10" t="s">
        <v>9</v>
      </c>
    </row>
    <row r="10" spans="1:12" s="6" customFormat="1" ht="17.45" customHeight="1" x14ac:dyDescent="0.3">
      <c r="A10" s="47" t="s">
        <v>13</v>
      </c>
      <c r="B10" s="48"/>
      <c r="C10" s="48"/>
      <c r="D10" s="49"/>
      <c r="E10" s="34">
        <f t="shared" ref="E10:E12" si="0">SUM(F10:G10)</f>
        <v>3529</v>
      </c>
      <c r="F10" s="35">
        <v>1088</v>
      </c>
      <c r="G10" s="35">
        <v>2441</v>
      </c>
      <c r="H10" s="30">
        <f>E10*100/414794</f>
        <v>0.85078376254237043</v>
      </c>
      <c r="I10" s="30">
        <f>F10*100/414794</f>
        <v>0.26229887606860275</v>
      </c>
      <c r="J10" s="30">
        <f>G10*100/414794</f>
        <v>0.58848488647376773</v>
      </c>
      <c r="K10" s="21"/>
      <c r="L10" s="10" t="s">
        <v>10</v>
      </c>
    </row>
    <row r="11" spans="1:12" s="6" customFormat="1" ht="17.45" customHeight="1" x14ac:dyDescent="0.3">
      <c r="A11" s="47" t="s">
        <v>14</v>
      </c>
      <c r="B11" s="48"/>
      <c r="C11" s="48"/>
      <c r="D11" s="49"/>
      <c r="E11" s="34">
        <f t="shared" si="0"/>
        <v>3118</v>
      </c>
      <c r="F11" s="35">
        <v>1469</v>
      </c>
      <c r="G11" s="35">
        <v>1649</v>
      </c>
      <c r="H11" s="30">
        <f>E11*100/413608</f>
        <v>0.75385389064041319</v>
      </c>
      <c r="I11" s="30">
        <f>F11*100/413608</f>
        <v>0.35516721146592911</v>
      </c>
      <c r="J11" s="30">
        <f>G11*100/413608</f>
        <v>0.39868667917448403</v>
      </c>
      <c r="K11" s="21"/>
      <c r="L11" s="10" t="s">
        <v>11</v>
      </c>
    </row>
    <row r="12" spans="1:12" s="6" customFormat="1" ht="17.45" customHeight="1" x14ac:dyDescent="0.3">
      <c r="A12" s="47" t="s">
        <v>15</v>
      </c>
      <c r="B12" s="48"/>
      <c r="C12" s="48"/>
      <c r="D12" s="49"/>
      <c r="E12" s="34">
        <f t="shared" si="0"/>
        <v>1723</v>
      </c>
      <c r="F12" s="35">
        <v>1123</v>
      </c>
      <c r="G12" s="35">
        <v>600</v>
      </c>
      <c r="H12" s="30">
        <f>E12*100/411981</f>
        <v>0.41822317048601754</v>
      </c>
      <c r="I12" s="30">
        <f>F12*100/411981</f>
        <v>0.27258538621926737</v>
      </c>
      <c r="J12" s="30">
        <f>G12*100/411981</f>
        <v>0.14563778426675017</v>
      </c>
      <c r="K12" s="21"/>
      <c r="L12" s="10" t="s">
        <v>12</v>
      </c>
    </row>
    <row r="13" spans="1:12" s="6" customFormat="1" ht="17.25" customHeight="1" x14ac:dyDescent="0.3">
      <c r="A13" s="47">
        <v>2558</v>
      </c>
      <c r="B13" s="48"/>
      <c r="C13" s="48"/>
      <c r="D13" s="49"/>
      <c r="E13" s="34"/>
      <c r="F13" s="34"/>
      <c r="G13" s="34"/>
      <c r="H13" s="20"/>
      <c r="I13" s="20"/>
      <c r="J13" s="21"/>
      <c r="K13" s="50" t="s">
        <v>23</v>
      </c>
      <c r="L13" s="51"/>
    </row>
    <row r="14" spans="1:12" s="6" customFormat="1" ht="17.45" customHeight="1" x14ac:dyDescent="0.3">
      <c r="A14" s="47" t="s">
        <v>16</v>
      </c>
      <c r="B14" s="48"/>
      <c r="C14" s="48"/>
      <c r="D14" s="49"/>
      <c r="E14" s="34">
        <f>SUM(F14:G14)</f>
        <v>2491.6999999999998</v>
      </c>
      <c r="F14" s="35">
        <v>1446.43</v>
      </c>
      <c r="G14" s="35">
        <v>1045.27</v>
      </c>
      <c r="H14" s="30">
        <f>E14*100/411967</f>
        <v>0.60482999851929875</v>
      </c>
      <c r="I14" s="30">
        <f>F14*100/411967</f>
        <v>0.351103365075358</v>
      </c>
      <c r="J14" s="30">
        <f>G14*100/411967</f>
        <v>0.25372663344394092</v>
      </c>
      <c r="K14" s="21"/>
      <c r="L14" s="10" t="s">
        <v>9</v>
      </c>
    </row>
    <row r="15" spans="1:12" s="6" customFormat="1" ht="17.45" customHeight="1" x14ac:dyDescent="0.3">
      <c r="A15" s="47" t="s">
        <v>13</v>
      </c>
      <c r="B15" s="48"/>
      <c r="C15" s="48"/>
      <c r="D15" s="49"/>
      <c r="E15" s="34">
        <f t="shared" ref="E15:E17" si="1">SUM(F15:G15)</f>
        <v>2555</v>
      </c>
      <c r="F15" s="35">
        <v>1718.38</v>
      </c>
      <c r="G15" s="35">
        <v>836.62</v>
      </c>
      <c r="H15" s="30">
        <f>E15*100/408405</f>
        <v>0.62560448574331851</v>
      </c>
      <c r="I15" s="30">
        <f>F15*100/408405</f>
        <v>0.42075390849769223</v>
      </c>
      <c r="J15" s="30">
        <f>G15*100/408405</f>
        <v>0.20485057724562628</v>
      </c>
      <c r="K15" s="21"/>
      <c r="L15" s="10" t="s">
        <v>10</v>
      </c>
    </row>
    <row r="16" spans="1:12" s="6" customFormat="1" ht="17.45" customHeight="1" x14ac:dyDescent="0.3">
      <c r="A16" s="47" t="s">
        <v>14</v>
      </c>
      <c r="B16" s="48"/>
      <c r="C16" s="48"/>
      <c r="D16" s="49"/>
      <c r="E16" s="34">
        <f t="shared" si="1"/>
        <v>1653.31</v>
      </c>
      <c r="F16" s="35">
        <v>1169.55</v>
      </c>
      <c r="G16" s="35">
        <v>483.76</v>
      </c>
      <c r="H16" s="30">
        <f>E16*100/408672</f>
        <v>0.40455671051601283</v>
      </c>
      <c r="I16" s="30">
        <f>F16*100/408672</f>
        <v>0.28618305144467937</v>
      </c>
      <c r="J16" s="30">
        <f>G16*100/408672</f>
        <v>0.11837365907133349</v>
      </c>
      <c r="K16" s="21"/>
      <c r="L16" s="10" t="s">
        <v>11</v>
      </c>
    </row>
    <row r="17" spans="1:12" s="6" customFormat="1" ht="17.45" customHeight="1" x14ac:dyDescent="0.3">
      <c r="A17" s="47" t="s">
        <v>17</v>
      </c>
      <c r="B17" s="48"/>
      <c r="C17" s="48"/>
      <c r="D17" s="49"/>
      <c r="E17" s="34">
        <f t="shared" si="1"/>
        <v>3380.14</v>
      </c>
      <c r="F17" s="35">
        <v>2073.83</v>
      </c>
      <c r="G17" s="35">
        <v>1306.31</v>
      </c>
      <c r="H17" s="30">
        <f>E17*100/417524</f>
        <v>0.80956783322635351</v>
      </c>
      <c r="I17" s="30">
        <f>F17*100/417524</f>
        <v>0.49669719584981942</v>
      </c>
      <c r="J17" s="30">
        <f>G17*100/417524</f>
        <v>0.31287063737653403</v>
      </c>
      <c r="K17" s="21"/>
      <c r="L17" s="10" t="s">
        <v>12</v>
      </c>
    </row>
    <row r="18" spans="1:12" s="6" customFormat="1" ht="14.25" customHeight="1" x14ac:dyDescent="0.3">
      <c r="A18" s="47">
        <v>2559</v>
      </c>
      <c r="B18" s="48"/>
      <c r="C18" s="48"/>
      <c r="D18" s="49"/>
      <c r="E18" s="34"/>
      <c r="F18" s="34"/>
      <c r="G18" s="34"/>
      <c r="H18" s="20"/>
      <c r="I18" s="20"/>
      <c r="J18" s="21"/>
      <c r="K18" s="50" t="s">
        <v>25</v>
      </c>
      <c r="L18" s="51"/>
    </row>
    <row r="19" spans="1:12" s="6" customFormat="1" ht="17.45" customHeight="1" x14ac:dyDescent="0.3">
      <c r="A19" s="47" t="s">
        <v>8</v>
      </c>
      <c r="B19" s="48"/>
      <c r="C19" s="48"/>
      <c r="D19" s="49"/>
      <c r="E19" s="34">
        <f>SUM(F19:G19)</f>
        <v>2301</v>
      </c>
      <c r="F19" s="35">
        <v>468</v>
      </c>
      <c r="G19" s="35">
        <v>1833</v>
      </c>
      <c r="H19" s="30">
        <f>E19/402841*100</f>
        <v>0.57119310100014653</v>
      </c>
      <c r="I19" s="30">
        <f>F19/402841*100</f>
        <v>0.11617486800002978</v>
      </c>
      <c r="J19" s="30">
        <f>G19/402841*100</f>
        <v>0.45501823300011668</v>
      </c>
      <c r="K19" s="21"/>
      <c r="L19" s="10" t="s">
        <v>9</v>
      </c>
    </row>
    <row r="20" spans="1:12" s="6" customFormat="1" ht="17.45" customHeight="1" x14ac:dyDescent="0.3">
      <c r="A20" s="47" t="s">
        <v>13</v>
      </c>
      <c r="B20" s="48"/>
      <c r="C20" s="48"/>
      <c r="D20" s="49"/>
      <c r="E20" s="34">
        <f t="shared" ref="E20:E22" si="2">SUM(F20:G20)</f>
        <v>5581</v>
      </c>
      <c r="F20" s="35">
        <v>2281</v>
      </c>
      <c r="G20" s="35">
        <v>3300</v>
      </c>
      <c r="H20" s="30">
        <f>E20/404963*100</f>
        <v>1.3781505964742458</v>
      </c>
      <c r="I20" s="30">
        <f>F20/404963*100</f>
        <v>0.56326133498615927</v>
      </c>
      <c r="J20" s="30">
        <f>G20/404963*100</f>
        <v>0.8148892614880866</v>
      </c>
      <c r="K20" s="21"/>
      <c r="L20" s="10" t="s">
        <v>10</v>
      </c>
    </row>
    <row r="21" spans="1:12" s="6" customFormat="1" ht="17.45" customHeight="1" x14ac:dyDescent="0.3">
      <c r="A21" s="47" t="s">
        <v>14</v>
      </c>
      <c r="B21" s="48"/>
      <c r="C21" s="48"/>
      <c r="D21" s="49"/>
      <c r="E21" s="34">
        <f t="shared" si="2"/>
        <v>4328</v>
      </c>
      <c r="F21" s="35">
        <v>1116</v>
      </c>
      <c r="G21" s="35">
        <v>3212</v>
      </c>
      <c r="H21" s="30">
        <f>E21/405854*100</f>
        <v>1.0663933335633011</v>
      </c>
      <c r="I21" s="30">
        <f>F21/405854*100</f>
        <v>0.27497573018868854</v>
      </c>
      <c r="J21" s="30">
        <f>G21/405854*100</f>
        <v>0.79141760337461253</v>
      </c>
      <c r="K21" s="21"/>
      <c r="L21" s="10" t="s">
        <v>11</v>
      </c>
    </row>
    <row r="22" spans="1:12" s="6" customFormat="1" ht="17.45" customHeight="1" x14ac:dyDescent="0.3">
      <c r="A22" s="47" t="s">
        <v>15</v>
      </c>
      <c r="B22" s="48"/>
      <c r="C22" s="48"/>
      <c r="D22" s="49"/>
      <c r="E22" s="34">
        <f t="shared" si="2"/>
        <v>3654</v>
      </c>
      <c r="F22" s="35">
        <v>2401</v>
      </c>
      <c r="G22" s="35">
        <v>1253</v>
      </c>
      <c r="H22" s="30">
        <f>E22/404997*100</f>
        <v>0.90222890539929912</v>
      </c>
      <c r="I22" s="30">
        <f>F22/404997*100</f>
        <v>0.59284389760911815</v>
      </c>
      <c r="J22" s="30">
        <f>G22/404997*100</f>
        <v>0.30938500779018119</v>
      </c>
      <c r="K22" s="21"/>
      <c r="L22" s="10" t="s">
        <v>12</v>
      </c>
    </row>
    <row r="23" spans="1:12" s="22" customFormat="1" ht="16.5" customHeight="1" x14ac:dyDescent="0.3">
      <c r="A23" s="51">
        <v>2560</v>
      </c>
      <c r="B23" s="51"/>
      <c r="C23" s="51"/>
      <c r="D23" s="51"/>
      <c r="E23" s="36"/>
      <c r="F23" s="36"/>
      <c r="G23" s="36"/>
      <c r="H23" s="37"/>
      <c r="I23" s="37"/>
      <c r="J23" s="38"/>
      <c r="K23" s="31" t="s">
        <v>26</v>
      </c>
      <c r="L23" s="32"/>
    </row>
    <row r="24" spans="1:12" s="6" customFormat="1" ht="18.75" customHeight="1" x14ac:dyDescent="0.3">
      <c r="A24" s="47" t="s">
        <v>8</v>
      </c>
      <c r="B24" s="48"/>
      <c r="C24" s="48"/>
      <c r="D24" s="49"/>
      <c r="E24" s="34">
        <f t="shared" ref="E24" si="3">SUM(F24:G24)</f>
        <v>6731</v>
      </c>
      <c r="F24" s="35">
        <v>3953</v>
      </c>
      <c r="G24" s="35">
        <v>2778</v>
      </c>
      <c r="H24" s="30">
        <f>E24/414477*100</f>
        <v>1.6239743097928232</v>
      </c>
      <c r="I24" s="30">
        <f>F24/414477*100</f>
        <v>0.95373205268326111</v>
      </c>
      <c r="J24" s="30">
        <f>G24/414477*100</f>
        <v>0.6702422571095622</v>
      </c>
      <c r="K24" s="21"/>
      <c r="L24" s="10" t="s">
        <v>9</v>
      </c>
    </row>
    <row r="25" spans="1:12" s="6" customFormat="1" ht="2.25" customHeight="1" x14ac:dyDescent="0.3">
      <c r="A25" s="23"/>
      <c r="B25" s="23"/>
      <c r="C25" s="23"/>
      <c r="D25" s="23"/>
      <c r="E25" s="24"/>
      <c r="F25" s="24"/>
      <c r="G25" s="24"/>
      <c r="H25" s="24"/>
      <c r="I25" s="24"/>
      <c r="J25" s="25"/>
      <c r="K25" s="25"/>
      <c r="L25" s="29"/>
    </row>
    <row r="26" spans="1:12" s="6" customFormat="1" ht="3" customHeight="1" x14ac:dyDescent="0.3">
      <c r="A26" s="32"/>
      <c r="B26" s="32"/>
      <c r="C26" s="32"/>
      <c r="D26" s="32"/>
      <c r="E26" s="10"/>
      <c r="F26" s="10"/>
      <c r="G26" s="10"/>
      <c r="H26" s="10"/>
      <c r="I26" s="10"/>
      <c r="J26" s="10"/>
      <c r="K26" s="10"/>
      <c r="L26" s="10"/>
    </row>
    <row r="27" spans="1:12" s="26" customFormat="1" ht="17.25" customHeight="1" x14ac:dyDescent="0.5">
      <c r="C27" s="56" t="s">
        <v>30</v>
      </c>
      <c r="D27" s="56"/>
      <c r="E27" s="56"/>
      <c r="F27" s="56"/>
      <c r="G27" s="56"/>
      <c r="L27" s="27"/>
    </row>
    <row r="28" spans="1:12" s="28" customFormat="1" ht="17.25" customHeight="1" x14ac:dyDescent="0.5">
      <c r="A28" s="26"/>
      <c r="C28" s="56" t="s">
        <v>33</v>
      </c>
      <c r="D28" s="56"/>
      <c r="E28" s="56"/>
      <c r="F28" s="56"/>
      <c r="G28" s="56"/>
      <c r="H28" s="39"/>
      <c r="I28" s="26"/>
      <c r="J28" s="26"/>
      <c r="K28" s="26"/>
      <c r="L28" s="27"/>
    </row>
    <row r="29" spans="1:12" s="26" customFormat="1" ht="17.25" customHeight="1" x14ac:dyDescent="0.5">
      <c r="C29" s="26" t="s">
        <v>31</v>
      </c>
    </row>
    <row r="30" spans="1:12" s="28" customFormat="1" ht="17.25" customHeight="1" x14ac:dyDescent="0.5">
      <c r="A30" s="26"/>
      <c r="C30" s="26" t="s">
        <v>32</v>
      </c>
      <c r="D30" s="26"/>
      <c r="E30" s="26"/>
      <c r="F30" s="26"/>
      <c r="G30" s="26"/>
      <c r="H30" s="26"/>
      <c r="I30" s="26"/>
      <c r="J30" s="26"/>
      <c r="K30" s="26"/>
      <c r="L30" s="26"/>
    </row>
    <row r="31" spans="1:12" s="6" customFormat="1" ht="18.600000000000001" customHeight="1" x14ac:dyDescent="0.25">
      <c r="L31" s="19"/>
    </row>
    <row r="32" spans="1:12" s="6" customFormat="1" ht="18.600000000000001" customHeight="1" x14ac:dyDescent="0.25">
      <c r="L32" s="19"/>
    </row>
    <row r="33" spans="12:12" s="6" customFormat="1" ht="18.600000000000001" customHeight="1" x14ac:dyDescent="0.25">
      <c r="L33" s="19"/>
    </row>
  </sheetData>
  <mergeCells count="28">
    <mergeCell ref="C27:G27"/>
    <mergeCell ref="C28:G28"/>
    <mergeCell ref="A21:D21"/>
    <mergeCell ref="A22:D22"/>
    <mergeCell ref="A23:D23"/>
    <mergeCell ref="A24:D24"/>
    <mergeCell ref="A20:D20"/>
    <mergeCell ref="A12:D12"/>
    <mergeCell ref="A13:D13"/>
    <mergeCell ref="K13:L13"/>
    <mergeCell ref="A14:D14"/>
    <mergeCell ref="A15:D15"/>
    <mergeCell ref="A16:D16"/>
    <mergeCell ref="A17:D17"/>
    <mergeCell ref="A18:D18"/>
    <mergeCell ref="K18:L18"/>
    <mergeCell ref="A19:D19"/>
    <mergeCell ref="A11:D11"/>
    <mergeCell ref="A4:D7"/>
    <mergeCell ref="E4:G4"/>
    <mergeCell ref="H4:J4"/>
    <mergeCell ref="K4:L7"/>
    <mergeCell ref="E5:G5"/>
    <mergeCell ref="H5:J5"/>
    <mergeCell ref="A8:D8"/>
    <mergeCell ref="K8:L8"/>
    <mergeCell ref="A9:D9"/>
    <mergeCell ref="A10:D10"/>
  </mergeCells>
  <printOptions horizontalCentered="1"/>
  <pageMargins left="0.78740157480314965" right="0.59055118110236227" top="1.1811023622047245" bottom="0.78740157480314965" header="0.43307086614173229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 (2)k</vt:lpstr>
      <vt:lpstr>'T-2.8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2017-08-28T08:57:37Z</cp:lastPrinted>
  <dcterms:created xsi:type="dcterms:W3CDTF">2004-08-16T17:13:42Z</dcterms:created>
  <dcterms:modified xsi:type="dcterms:W3CDTF">2017-09-05T04:30:27Z</dcterms:modified>
</cp:coreProperties>
</file>