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9720" windowHeight="5970" tabRatio="973"/>
  </bookViews>
  <sheets>
    <sheet name="T-3.8 k" sheetId="49" r:id="rId1"/>
  </sheets>
  <definedNames>
    <definedName name="_xlnm.Print_Area" localSheetId="0">'T-3.8 k'!$A$1:$N$26</definedName>
  </definedNames>
  <calcPr calcId="144525"/>
</workbook>
</file>

<file path=xl/calcChain.xml><?xml version="1.0" encoding="utf-8"?>
<calcChain xmlns="http://schemas.openxmlformats.org/spreadsheetml/2006/main">
  <c r="L22" i="49" l="1"/>
  <c r="L21" i="49"/>
  <c r="L20" i="49"/>
  <c r="L18" i="49"/>
  <c r="L17" i="49"/>
  <c r="L14" i="49"/>
  <c r="L13" i="49"/>
  <c r="L12" i="49"/>
  <c r="L11" i="49"/>
  <c r="L10" i="49"/>
  <c r="H22" i="49"/>
  <c r="H21" i="49"/>
  <c r="H20" i="49"/>
  <c r="H18" i="49"/>
  <c r="H17" i="49"/>
  <c r="H15" i="49"/>
  <c r="H14" i="49"/>
  <c r="H13" i="49"/>
  <c r="H12" i="49"/>
  <c r="H11" i="49"/>
  <c r="H10" i="49"/>
</calcChain>
</file>

<file path=xl/sharedStrings.xml><?xml version="1.0" encoding="utf-8"?>
<sst xmlns="http://schemas.openxmlformats.org/spreadsheetml/2006/main" count="59" uniqueCount="50">
  <si>
    <t>รวม</t>
  </si>
  <si>
    <t>Total</t>
  </si>
  <si>
    <t>ประถมศึกษา</t>
  </si>
  <si>
    <t>Elementary</t>
  </si>
  <si>
    <t>Secondary</t>
  </si>
  <si>
    <t>ก่อนประถมศึกษา</t>
  </si>
  <si>
    <t>มัธยมศึกษา</t>
  </si>
  <si>
    <t>Pre-elementary</t>
  </si>
  <si>
    <t xml:space="preserve">ตาราง    </t>
  </si>
  <si>
    <t xml:space="preserve">         ที่มา:   สำนักงานเขตพื้นที่การศึกษา_ _ _ _ _ _ _ _ _ _ _ เขต _ _ _ _</t>
  </si>
  <si>
    <t>อัตราส่วนนักเรียนต่อห้องเรียน</t>
  </si>
  <si>
    <t>อัตราส่วนนักเรียนต่อครู</t>
  </si>
  <si>
    <t>รวมยอด</t>
  </si>
  <si>
    <t>อำเภอ</t>
  </si>
  <si>
    <t>District</t>
  </si>
  <si>
    <t xml:space="preserve">Table </t>
  </si>
  <si>
    <t>Ratio of student per teacher</t>
  </si>
  <si>
    <t>Ratio of student per classroom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</si>
  <si>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</si>
  <si>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</si>
  <si>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</si>
  <si>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</si>
  <si>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</si>
  <si>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</si>
  <si>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</si>
  <si>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</si>
  <si>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</si>
  <si>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</si>
  <si>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</si>
  <si>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</si>
  <si>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</si>
  <si>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</si>
  <si>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</si>
  <si>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</si>
  <si>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</si>
  <si>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>Nong Saeng</t>
  </si>
  <si>
    <t>Ban Mo</t>
  </si>
  <si>
    <t>Don Phut</t>
  </si>
  <si>
    <t>Nong Don</t>
  </si>
  <si>
    <t>Phra Phutthabat</t>
  </si>
  <si>
    <t>Sao Hai</t>
  </si>
  <si>
    <t>Muak Lek</t>
  </si>
  <si>
    <t>Wang Muang</t>
  </si>
  <si>
    <t>Chaloerm Phra Kiet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</si>
  <si>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2559</t>
  </si>
  <si>
    <t>Ratio of Student per Classroom and Student per Teacher by Level of Education and District: Academic Year 2016</t>
  </si>
  <si>
    <t xml:space="preserve">     ที่มา:  สำนักงานเขตพื้นที่การศึกษาประถมศึกษาจังหวัดสระบุรี  เขต 1 และ 2</t>
  </si>
  <si>
    <t>Source:  Saraburi Provincial Primary Educational Service Area Office, Area 1 and 2</t>
  </si>
  <si>
    <t xml:space="preserve">            Phathum thani Secondary Educational Service Area Office, Area 4</t>
  </si>
  <si>
    <t xml:space="preserve">             สำนักงานเขตพื้นที่การศึกษามัธยมศึกษาเขต 4  ปทุมธานี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</si>
</sst>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8" formatCode="0.0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0" xfId="0" applyFont="1"/>
    <xf numFmtId="0" fontId="3" fillId="0" borderId="0" xfId="0" applyFont="1" applyBorder="1"/>
    <xf numFmtId="0" fontId="4" fillId="0" borderId="0" xfId="0" applyFont="1" applyBorder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8" xfId="0" applyFont="1" applyBorder="1"/>
    <xf numFmtId="0" fontId="3" fillId="0" borderId="0" xfId="0" applyFont="1" applyAlignment="1">
      <alignment vertical="center"/>
    </xf>
    <xf numFmtId="188" fontId="1" fillId="0" borderId="0" xfId="0" applyNumberFormat="1" applyFont="1" applyAlignment="1">
      <alignment horizontal="center"/>
    </xf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6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8" xfId="0" applyFont="1" applyBorder="1" applyAlignment="1">
      <alignment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7"/>
  <sheetViews>
    <sheetView showGridLines="0" tabSelected="1" zoomScale="115" zoomScaleNormal="115" workbookViewId="0">
      <selection activeCell="A32" sqref="A32"/>
    </sheetView>
  </sheetViews>
  <sheetFormatPr defaultRowHeight="18.75" x14ac:dyDescent="0.3"/>
  <cols>
    <col min="1" max="1" width="1.7109375" style="2" customWidth="1"/>
    <col min="2" max="2" width="6.42578125" style="2" customWidth="1"/>
    <col min="3" max="3" width="4.28515625" style="2" customWidth="1"/>
    <col min="4" max="4" width="7.7109375" style="2" customWidth="1"/>
    <col min="5" max="12" width="12.5703125" style="2" customWidth="1"/>
    <col min="13" max="13" width="1.140625" style="2" customWidth="1"/>
    <col min="14" max="14" width="19.7109375" style="2" customWidth="1"/>
    <col min="15" max="16384" width="9.140625" style="2"/>
  </cols>
  <sheetData>
    <row r="1" spans="1:14" s="1" customFormat="1" x14ac:dyDescent="0.3">
      <c r="B1" s="1" t="s">
        <v>8</v>
      </c>
      <c r="C1" s="15">
        <v>3.8</v>
      </c>
      <c r="D1" s="1" t="s">
        <v>44</v>
      </c>
    </row>
    <row r="2" spans="1:14" s="10" customFormat="1" x14ac:dyDescent="0.3">
      <c r="B2" s="1" t="s">
        <v>15</v>
      </c>
      <c r="C2" s="15">
        <v>3.8</v>
      </c>
      <c r="D2" s="1" t="s">
        <v>45</v>
      </c>
    </row>
    <row r="3" spans="1:14" ht="6" customHeight="1" x14ac:dyDescent="0.3"/>
    <row r="4" spans="1:14" ht="24" customHeight="1" x14ac:dyDescent="0.3">
      <c r="A4" s="48" t="s">
        <v>13</v>
      </c>
      <c r="B4" s="49"/>
      <c r="C4" s="49"/>
      <c r="D4" s="50"/>
      <c r="E4" s="55" t="s">
        <v>10</v>
      </c>
      <c r="F4" s="48"/>
      <c r="G4" s="48"/>
      <c r="H4" s="56"/>
      <c r="I4" s="55" t="s">
        <v>11</v>
      </c>
      <c r="J4" s="48"/>
      <c r="K4" s="48"/>
      <c r="L4" s="48"/>
      <c r="M4" s="44" t="s">
        <v>14</v>
      </c>
      <c r="N4" s="57"/>
    </row>
    <row r="5" spans="1:14" ht="19.5" customHeight="1" x14ac:dyDescent="0.3">
      <c r="A5" s="51"/>
      <c r="B5" s="51"/>
      <c r="C5" s="51"/>
      <c r="D5" s="52"/>
      <c r="E5" s="42" t="s">
        <v>17</v>
      </c>
      <c r="F5" s="47"/>
      <c r="G5" s="47"/>
      <c r="H5" s="43"/>
      <c r="I5" s="42" t="s">
        <v>16</v>
      </c>
      <c r="J5" s="47"/>
      <c r="K5" s="47"/>
      <c r="L5" s="47"/>
      <c r="M5" s="45"/>
      <c r="N5" s="58"/>
    </row>
    <row r="6" spans="1:14" ht="22.5" customHeight="1" x14ac:dyDescent="0.3">
      <c r="A6" s="51"/>
      <c r="B6" s="51"/>
      <c r="C6" s="51"/>
      <c r="D6" s="52"/>
      <c r="E6" s="11" t="s">
        <v>0</v>
      </c>
      <c r="F6" s="17" t="s">
        <v>5</v>
      </c>
      <c r="G6" s="17" t="s">
        <v>2</v>
      </c>
      <c r="H6" s="25" t="s">
        <v>6</v>
      </c>
      <c r="I6" s="11" t="s">
        <v>0</v>
      </c>
      <c r="J6" s="17" t="s">
        <v>5</v>
      </c>
      <c r="K6" s="25" t="s">
        <v>2</v>
      </c>
      <c r="L6" s="17" t="s">
        <v>6</v>
      </c>
      <c r="M6" s="45"/>
      <c r="N6" s="58"/>
    </row>
    <row r="7" spans="1:14" ht="22.5" customHeight="1" x14ac:dyDescent="0.3">
      <c r="A7" s="53"/>
      <c r="B7" s="53"/>
      <c r="C7" s="53"/>
      <c r="D7" s="54"/>
      <c r="E7" s="26" t="s">
        <v>1</v>
      </c>
      <c r="F7" s="26" t="s">
        <v>7</v>
      </c>
      <c r="G7" s="27" t="s">
        <v>3</v>
      </c>
      <c r="H7" s="27" t="s">
        <v>4</v>
      </c>
      <c r="I7" s="26" t="s">
        <v>1</v>
      </c>
      <c r="J7" s="26" t="s">
        <v>7</v>
      </c>
      <c r="K7" s="27" t="s">
        <v>3</v>
      </c>
      <c r="L7" s="26" t="s">
        <v>4</v>
      </c>
      <c r="M7" s="46"/>
      <c r="N7" s="59"/>
    </row>
    <row r="8" spans="1:14" s="8" customFormat="1" ht="3" customHeight="1" x14ac:dyDescent="0.3">
      <c r="A8" s="28"/>
      <c r="B8" s="28"/>
      <c r="C8" s="28"/>
      <c r="D8" s="29"/>
      <c r="E8" s="30"/>
      <c r="F8" s="5"/>
      <c r="G8" s="31"/>
      <c r="H8" s="32"/>
      <c r="I8" s="5"/>
      <c r="J8" s="5"/>
      <c r="K8" s="31"/>
      <c r="L8" s="5"/>
      <c r="M8" s="21"/>
      <c r="N8" s="19"/>
    </row>
    <row r="9" spans="1:14" s="14" customFormat="1" x14ac:dyDescent="0.5">
      <c r="A9" s="40" t="s">
        <v>12</v>
      </c>
      <c r="B9" s="40"/>
      <c r="C9" s="40"/>
      <c r="D9" s="41"/>
      <c r="E9" s="33">
        <v>18.04</v>
      </c>
      <c r="F9" s="34">
        <v>15.08</v>
      </c>
      <c r="G9" s="33">
        <v>16.03</v>
      </c>
      <c r="H9" s="35">
        <v>23</v>
      </c>
      <c r="I9" s="34">
        <v>18.170000000000002</v>
      </c>
      <c r="J9" s="34">
        <v>24.91</v>
      </c>
      <c r="K9" s="36">
        <v>15.74</v>
      </c>
      <c r="L9" s="34">
        <v>13.86</v>
      </c>
      <c r="M9" s="6"/>
      <c r="N9" s="20" t="s">
        <v>1</v>
      </c>
    </row>
    <row r="10" spans="1:14" x14ac:dyDescent="0.3">
      <c r="A10" s="9"/>
      <c r="B10" s="18" t="s">
        <v>18</v>
      </c>
      <c r="C10" s="9"/>
      <c r="D10" s="12"/>
      <c r="E10" s="37">
        <v>28.15</v>
      </c>
      <c r="F10" s="38">
        <v>25.18</v>
      </c>
      <c r="G10" s="37">
        <v>29.12</v>
      </c>
      <c r="H10" s="38">
        <f>30.15+80</f>
        <v>110.15</v>
      </c>
      <c r="I10" s="37">
        <v>17.54</v>
      </c>
      <c r="J10" s="38">
        <v>6.89</v>
      </c>
      <c r="K10" s="39">
        <v>20.309999999999999</v>
      </c>
      <c r="L10" s="38">
        <f>25.44+24</f>
        <v>49.44</v>
      </c>
      <c r="M10" s="4"/>
      <c r="N10" s="18" t="s">
        <v>31</v>
      </c>
    </row>
    <row r="11" spans="1:14" x14ac:dyDescent="0.3">
      <c r="A11" s="9"/>
      <c r="B11" s="18" t="s">
        <v>19</v>
      </c>
      <c r="C11" s="9"/>
      <c r="D11" s="12"/>
      <c r="E11" s="37">
        <v>20.666666666666668</v>
      </c>
      <c r="F11" s="38">
        <v>18</v>
      </c>
      <c r="G11" s="37">
        <v>21</v>
      </c>
      <c r="H11" s="38">
        <f>23+103</f>
        <v>126</v>
      </c>
      <c r="I11" s="37">
        <v>25.333333333333332</v>
      </c>
      <c r="J11" s="38">
        <v>25</v>
      </c>
      <c r="K11" s="37">
        <v>28</v>
      </c>
      <c r="L11" s="39">
        <f>23+24</f>
        <v>47</v>
      </c>
      <c r="M11" s="4"/>
      <c r="N11" s="18" t="s">
        <v>32</v>
      </c>
    </row>
    <row r="12" spans="1:14" x14ac:dyDescent="0.3">
      <c r="A12" s="9"/>
      <c r="B12" s="18" t="s">
        <v>20</v>
      </c>
      <c r="C12" s="9"/>
      <c r="D12" s="12"/>
      <c r="E12" s="37">
        <v>20.666666666666668</v>
      </c>
      <c r="F12" s="38">
        <v>17</v>
      </c>
      <c r="G12" s="37">
        <v>18</v>
      </c>
      <c r="H12" s="38">
        <f>27+112</f>
        <v>139</v>
      </c>
      <c r="I12" s="37">
        <v>26.333333333333332</v>
      </c>
      <c r="J12" s="38">
        <v>22</v>
      </c>
      <c r="K12" s="37">
        <v>23</v>
      </c>
      <c r="L12" s="39">
        <f>34+26</f>
        <v>60</v>
      </c>
      <c r="M12" s="4"/>
      <c r="N12" s="18" t="s">
        <v>33</v>
      </c>
    </row>
    <row r="13" spans="1:14" x14ac:dyDescent="0.3">
      <c r="A13" s="9"/>
      <c r="B13" s="18" t="s">
        <v>21</v>
      </c>
      <c r="C13" s="9"/>
      <c r="D13" s="12"/>
      <c r="E13" s="37">
        <v>19.333333333333332</v>
      </c>
      <c r="F13" s="38">
        <v>16</v>
      </c>
      <c r="G13" s="37">
        <v>17</v>
      </c>
      <c r="H13" s="38">
        <f>25+42</f>
        <v>67</v>
      </c>
      <c r="I13" s="37">
        <v>21.333333333333332</v>
      </c>
      <c r="J13" s="38">
        <v>22</v>
      </c>
      <c r="K13" s="37">
        <v>21</v>
      </c>
      <c r="L13" s="39">
        <f>21+26</f>
        <v>47</v>
      </c>
      <c r="M13" s="4"/>
      <c r="N13" s="18" t="s">
        <v>34</v>
      </c>
    </row>
    <row r="14" spans="1:14" x14ac:dyDescent="0.3">
      <c r="A14" s="9"/>
      <c r="B14" s="18" t="s">
        <v>22</v>
      </c>
      <c r="C14" s="9"/>
      <c r="D14" s="12"/>
      <c r="E14" s="37">
        <v>8.82</v>
      </c>
      <c r="F14" s="38">
        <v>9.39</v>
      </c>
      <c r="G14" s="37">
        <v>9.73</v>
      </c>
      <c r="H14" s="38">
        <f>7+36</f>
        <v>43</v>
      </c>
      <c r="I14" s="37">
        <v>11.44</v>
      </c>
      <c r="J14" s="38">
        <v>16.62</v>
      </c>
      <c r="K14" s="37">
        <v>14.04</v>
      </c>
      <c r="L14" s="39">
        <f>4+19</f>
        <v>23</v>
      </c>
      <c r="M14" s="4"/>
      <c r="N14" s="18" t="s">
        <v>35</v>
      </c>
    </row>
    <row r="15" spans="1:14" x14ac:dyDescent="0.3">
      <c r="A15" s="9"/>
      <c r="B15" s="18" t="s">
        <v>23</v>
      </c>
      <c r="C15" s="9"/>
      <c r="D15" s="12"/>
      <c r="E15" s="37">
        <v>14.62</v>
      </c>
      <c r="F15" s="38">
        <v>14.22</v>
      </c>
      <c r="G15" s="37">
        <v>12.97</v>
      </c>
      <c r="H15" s="38">
        <f>16.67+31</f>
        <v>47.67</v>
      </c>
      <c r="I15" s="37">
        <v>17.43</v>
      </c>
      <c r="J15" s="38">
        <v>30.21</v>
      </c>
      <c r="K15" s="37">
        <v>12.71</v>
      </c>
      <c r="L15" s="39">
        <v>9.3800000000000008</v>
      </c>
      <c r="M15" s="4"/>
      <c r="N15" s="16" t="s">
        <v>36</v>
      </c>
    </row>
    <row r="16" spans="1:14" x14ac:dyDescent="0.3">
      <c r="A16" s="9"/>
      <c r="B16" s="18" t="s">
        <v>24</v>
      </c>
      <c r="C16" s="9"/>
      <c r="D16" s="12"/>
      <c r="E16" s="37">
        <v>11.24</v>
      </c>
      <c r="F16" s="38">
        <v>10.73</v>
      </c>
      <c r="G16" s="37">
        <v>11.74</v>
      </c>
      <c r="H16" s="38">
        <v>36</v>
      </c>
      <c r="I16" s="37">
        <v>18.309999999999999</v>
      </c>
      <c r="J16" s="38">
        <v>19.670000000000002</v>
      </c>
      <c r="K16" s="37">
        <v>16.96</v>
      </c>
      <c r="L16" s="39">
        <v>18</v>
      </c>
      <c r="M16" s="4"/>
      <c r="N16" s="16" t="s">
        <v>37</v>
      </c>
    </row>
    <row r="17" spans="1:14" x14ac:dyDescent="0.3">
      <c r="A17" s="9"/>
      <c r="B17" s="18" t="s">
        <v>25</v>
      </c>
      <c r="C17" s="9"/>
      <c r="D17" s="12"/>
      <c r="E17" s="37">
        <v>14.34</v>
      </c>
      <c r="F17" s="38">
        <v>7.53</v>
      </c>
      <c r="G17" s="37">
        <v>12.5</v>
      </c>
      <c r="H17" s="38">
        <f>23+18</f>
        <v>41</v>
      </c>
      <c r="I17" s="37">
        <v>14.66</v>
      </c>
      <c r="J17" s="38">
        <v>16.14</v>
      </c>
      <c r="K17" s="37">
        <v>16.350000000000001</v>
      </c>
      <c r="L17" s="39">
        <f>12+14</f>
        <v>26</v>
      </c>
      <c r="M17" s="4"/>
      <c r="N17" s="16" t="s">
        <v>38</v>
      </c>
    </row>
    <row r="18" spans="1:14" x14ac:dyDescent="0.3">
      <c r="A18" s="9"/>
      <c r="B18" s="18" t="s">
        <v>26</v>
      </c>
      <c r="C18" s="9"/>
      <c r="D18" s="12"/>
      <c r="E18" s="37">
        <v>21.86</v>
      </c>
      <c r="F18" s="38">
        <v>18.72</v>
      </c>
      <c r="G18" s="37">
        <v>19.29</v>
      </c>
      <c r="H18" s="38">
        <f>27.58+69</f>
        <v>96.58</v>
      </c>
      <c r="I18" s="37">
        <v>25.21</v>
      </c>
      <c r="J18" s="38">
        <v>46.79</v>
      </c>
      <c r="K18" s="37">
        <v>15.6</v>
      </c>
      <c r="L18" s="39">
        <f>13+18</f>
        <v>31</v>
      </c>
      <c r="M18" s="4"/>
      <c r="N18" s="16" t="s">
        <v>39</v>
      </c>
    </row>
    <row r="19" spans="1:14" x14ac:dyDescent="0.3">
      <c r="A19" s="9"/>
      <c r="B19" s="18" t="s">
        <v>27</v>
      </c>
      <c r="C19" s="9"/>
      <c r="D19" s="12"/>
      <c r="E19" s="37">
        <v>16.09</v>
      </c>
      <c r="F19" s="38">
        <v>17.37</v>
      </c>
      <c r="G19" s="37">
        <v>14.81</v>
      </c>
      <c r="H19" s="38">
        <v>64</v>
      </c>
      <c r="I19" s="37">
        <v>22.64</v>
      </c>
      <c r="J19" s="38">
        <v>29.67</v>
      </c>
      <c r="K19" s="37">
        <v>15.61</v>
      </c>
      <c r="L19" s="39">
        <v>22</v>
      </c>
      <c r="M19" s="4"/>
      <c r="N19" s="16" t="s">
        <v>40</v>
      </c>
    </row>
    <row r="20" spans="1:14" x14ac:dyDescent="0.3">
      <c r="A20" s="9"/>
      <c r="B20" s="18" t="s">
        <v>28</v>
      </c>
      <c r="C20" s="9"/>
      <c r="D20" s="12"/>
      <c r="E20" s="37">
        <v>19.333333333333332</v>
      </c>
      <c r="F20" s="38">
        <v>19</v>
      </c>
      <c r="G20" s="37">
        <v>20</v>
      </c>
      <c r="H20" s="38">
        <f>19+73</f>
        <v>92</v>
      </c>
      <c r="I20" s="37">
        <v>24</v>
      </c>
      <c r="J20" s="38">
        <v>25</v>
      </c>
      <c r="K20" s="37">
        <v>20</v>
      </c>
      <c r="L20" s="39">
        <f>27+25</f>
        <v>52</v>
      </c>
      <c r="M20" s="4"/>
      <c r="N20" s="16" t="s">
        <v>41</v>
      </c>
    </row>
    <row r="21" spans="1:14" x14ac:dyDescent="0.3">
      <c r="A21" s="9"/>
      <c r="B21" s="18" t="s">
        <v>29</v>
      </c>
      <c r="C21" s="9"/>
      <c r="D21" s="12"/>
      <c r="E21" s="37">
        <v>24.333333333333332</v>
      </c>
      <c r="F21" s="38">
        <v>20</v>
      </c>
      <c r="G21" s="37">
        <v>17</v>
      </c>
      <c r="H21" s="38">
        <f>36+27</f>
        <v>63</v>
      </c>
      <c r="I21" s="37">
        <v>36</v>
      </c>
      <c r="J21" s="38">
        <v>33</v>
      </c>
      <c r="K21" s="37">
        <v>33</v>
      </c>
      <c r="L21" s="39">
        <f>42+18</f>
        <v>60</v>
      </c>
      <c r="M21" s="4"/>
      <c r="N21" s="16" t="s">
        <v>42</v>
      </c>
    </row>
    <row r="22" spans="1:14" x14ac:dyDescent="0.3">
      <c r="A22" s="9"/>
      <c r="B22" s="18" t="s">
        <v>30</v>
      </c>
      <c r="C22" s="9"/>
      <c r="D22" s="12"/>
      <c r="E22" s="37">
        <v>22.96</v>
      </c>
      <c r="F22" s="38">
        <v>17.53</v>
      </c>
      <c r="G22" s="37">
        <v>18.11</v>
      </c>
      <c r="H22" s="38">
        <f>33.25+33</f>
        <v>66.25</v>
      </c>
      <c r="I22" s="37">
        <v>22.52</v>
      </c>
      <c r="J22" s="38">
        <v>33.299999999999997</v>
      </c>
      <c r="K22" s="37">
        <v>14.32</v>
      </c>
      <c r="L22" s="39">
        <f>20+23</f>
        <v>43</v>
      </c>
      <c r="M22" s="4"/>
      <c r="N22" s="16" t="s">
        <v>43</v>
      </c>
    </row>
    <row r="23" spans="1:14" ht="3" customHeight="1" x14ac:dyDescent="0.3">
      <c r="A23" s="13"/>
      <c r="B23" s="13"/>
      <c r="C23" s="13"/>
      <c r="D23" s="22"/>
      <c r="E23" s="22"/>
      <c r="F23" s="24"/>
      <c r="G23" s="22"/>
      <c r="H23" s="24"/>
      <c r="I23" s="22"/>
      <c r="J23" s="24"/>
      <c r="K23" s="22"/>
      <c r="L23" s="13"/>
      <c r="M23" s="23"/>
      <c r="N23" s="13"/>
    </row>
    <row r="24" spans="1:14" ht="6.75" customHeight="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s="7" customFormat="1" ht="17.25" x14ac:dyDescent="0.3">
      <c r="A25" s="3" t="s">
        <v>9</v>
      </c>
      <c r="B25" s="3" t="s">
        <v>46</v>
      </c>
      <c r="C25" s="3"/>
      <c r="D25" s="3"/>
      <c r="E25" s="3"/>
      <c r="F25" s="3"/>
      <c r="G25" s="3"/>
      <c r="H25" s="3"/>
      <c r="I25" s="3" t="s">
        <v>47</v>
      </c>
      <c r="J25" s="3"/>
      <c r="K25" s="3"/>
      <c r="L25" s="3"/>
      <c r="M25" s="3"/>
      <c r="N25" s="3"/>
    </row>
    <row r="26" spans="1:14" s="7" customFormat="1" ht="17.25" x14ac:dyDescent="0.3">
      <c r="A26" s="3"/>
      <c r="B26" s="3" t="s">
        <v>49</v>
      </c>
      <c r="C26" s="3"/>
      <c r="D26" s="3"/>
      <c r="E26" s="3"/>
      <c r="F26" s="3"/>
      <c r="G26" s="3"/>
      <c r="H26" s="3"/>
      <c r="I26" s="3" t="s">
        <v>48</v>
      </c>
      <c r="J26" s="3"/>
      <c r="K26" s="3"/>
      <c r="L26" s="3"/>
      <c r="M26" s="3"/>
      <c r="N26" s="3"/>
    </row>
    <row r="27" spans="1:14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</sheetData>
  <mergeCells count="7">
    <mergeCell ref="A9:D9"/>
    <mergeCell ref="A4:D7"/>
    <mergeCell ref="E4:H4"/>
    <mergeCell ref="I4:L4"/>
    <mergeCell ref="M4:N7"/>
    <mergeCell ref="E5:H5"/>
    <mergeCell ref="I5:L5"/>
  </mergeCells>
  <printOptions horizontalCentered="1"/>
  <pageMargins left="0.78740157480314965" right="0.59055118110236227" top="1.1811023622047245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T-3.8 k</vt:lpstr>
      <vt:lpstr>'T-3.8 k'!Print_Area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2017-08-29T08:51:36Z</cp:lastPrinted>
  <dcterms:created xsi:type="dcterms:W3CDTF">1997-06-13T10:07:54Z</dcterms:created>
  <dcterms:modified xsi:type="dcterms:W3CDTF">2017-09-05T06:30:12Z</dcterms:modified>
</cp:coreProperties>
</file>