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.8" sheetId="1" r:id="rId1"/>
  </sheets>
  <definedNames>
    <definedName name="_xlnm.Print_Area" localSheetId="0">'T-2.8'!$A$1:$N$34</definedName>
  </definedNames>
  <calcPr calcId="145621"/>
</workbook>
</file>

<file path=xl/calcChain.xml><?xml version="1.0" encoding="utf-8"?>
<calcChain xmlns="http://schemas.openxmlformats.org/spreadsheetml/2006/main">
  <c r="J28" i="1" l="1"/>
  <c r="I28" i="1"/>
  <c r="E28" i="1"/>
  <c r="H28" i="1" s="1"/>
  <c r="J26" i="1"/>
  <c r="I26" i="1"/>
  <c r="E26" i="1"/>
  <c r="H26" i="1" s="1"/>
  <c r="J25" i="1"/>
  <c r="I25" i="1"/>
  <c r="E25" i="1"/>
  <c r="H25" i="1" s="1"/>
  <c r="J24" i="1"/>
  <c r="I24" i="1"/>
  <c r="E24" i="1"/>
  <c r="H24" i="1" s="1"/>
  <c r="J23" i="1"/>
  <c r="I23" i="1"/>
  <c r="E23" i="1"/>
  <c r="H23" i="1" s="1"/>
</calcChain>
</file>

<file path=xl/sharedStrings.xml><?xml version="1.0" encoding="utf-8"?>
<sst xmlns="http://schemas.openxmlformats.org/spreadsheetml/2006/main" count="60" uniqueCount="38">
  <si>
    <t xml:space="preserve">ตาราง  </t>
  </si>
  <si>
    <t>ผู้ว่างงาน และอัตราการว่างงาน จำแนกตามเพศ เป็นรายไตรมาส พ.ศ. 2557 - 2560</t>
  </si>
  <si>
    <t>Table</t>
  </si>
  <si>
    <t>Unemployed and Unemployment Rate by Sex and Quarterly: 2014 - 2017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</si>
  <si>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</si>
  <si>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</si>
  <si>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</si>
  <si>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</si>
  <si>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</si>
  <si>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</si>
  <si>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</si>
  <si>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</si>
  <si>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</si>
  <si>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</si>
  <si>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</si>
  <si>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</si>
  <si>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2014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</si>
  <si>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</si>
  <si>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</si>
  <si>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</si>
  <si>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</si>
  <si>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</si>
  <si>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</si>
  <si>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</si>
  <si>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</si>
  <si>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2015</t>
  </si>
  <si>
    <t xml:space="preserve">           ไตรมาสที่ 1</t>
  </si>
  <si>
    <t xml:space="preserve">           ไตรมาสที่ 4</t>
  </si>
  <si>
    <t>2016</t>
  </si>
  <si>
    <t>2017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</si>
  <si>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</si>
  <si>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</si>
  <si>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</si>
  <si>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</si>
  <si>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</si>
  <si>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2557 - 2560, ระดับจังหวัด</t>
  </si>
  <si>
    <t>Source: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</si>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</sst>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_-* #,##0.0_-;\-* #,##0.0_-;_-* &quot;-&quot;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9" xfId="0" applyFont="1" applyBorder="1" applyAlignment="1"/>
    <xf numFmtId="0" fontId="4" fillId="0" borderId="7" xfId="0" quotePrefix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1" fontId="4" fillId="0" borderId="11" xfId="0" applyNumberFormat="1" applyFont="1" applyBorder="1" applyAlignment="1">
      <alignment horizontal="right" wrapText="1" indent="3"/>
    </xf>
    <xf numFmtId="187" fontId="4" fillId="0" borderId="11" xfId="0" applyNumberFormat="1" applyFont="1" applyBorder="1" applyAlignment="1">
      <alignment horizontal="right" wrapText="1" indent="3"/>
    </xf>
    <xf numFmtId="187" fontId="4" fillId="0" borderId="7" xfId="0" applyNumberFormat="1" applyFont="1" applyBorder="1" applyAlignment="1">
      <alignment horizontal="right" wrapText="1" indent="3"/>
    </xf>
    <xf numFmtId="0" fontId="2" fillId="0" borderId="11" xfId="0" applyFont="1" applyBorder="1"/>
    <xf numFmtId="0" fontId="2" fillId="0" borderId="7" xfId="0" applyFont="1" applyBorder="1"/>
    <xf numFmtId="0" fontId="7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71652</xdr:colOff>
      <xdr:row>0</xdr:row>
      <xdr:rowOff>28575</xdr:rowOff>
    </xdr:from>
    <xdr:to>
      <xdr:col>13</xdr:col>
      <xdr:colOff>400052</xdr:colOff>
      <xdr:row>33</xdr:row>
      <xdr:rowOff>127972</xdr:rowOff>
    </xdr:to>
    <xdr:grpSp>
      <xdr:nvGrpSpPr>
        <xdr:cNvPr id="2" name="Group 1"/>
        <xdr:cNvGrpSpPr/>
      </xdr:nvGrpSpPr>
      <xdr:grpSpPr>
        <a:xfrm>
          <a:off x="9672852" y="28575"/>
          <a:ext cx="328400" cy="6614497"/>
          <a:chOff x="9574692" y="112745"/>
          <a:chExt cx="364429" cy="628142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10832" y="306697"/>
            <a:ext cx="228289" cy="36060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74692" y="112745"/>
            <a:ext cx="323022" cy="2683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662461" y="3364376"/>
            <a:ext cx="605959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showGridLines="0" tabSelected="1" view="pageBreakPreview" zoomScaleNormal="115" zoomScaleSheetLayoutView="100" workbookViewId="0">
      <selection activeCell="A10" sqref="A10"/>
    </sheetView>
  </sheetViews>
  <sheetFormatPr defaultRowHeight="18.600000000000001" customHeight="1" x14ac:dyDescent="0.5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3.28515625" style="7" customWidth="1"/>
    <col min="14" max="14" width="6.140625" style="9" customWidth="1"/>
    <col min="15" max="16384" width="9.140625" style="9"/>
  </cols>
  <sheetData>
    <row r="1" spans="1:14" s="1" customFormat="1" ht="21.75" x14ac:dyDescent="0.5">
      <c r="B1" s="2" t="s">
        <v>0</v>
      </c>
      <c r="C1" s="3">
        <v>2.8</v>
      </c>
      <c r="D1" s="1" t="s">
        <v>1</v>
      </c>
      <c r="L1" s="4"/>
      <c r="M1" s="4"/>
      <c r="N1" s="4"/>
    </row>
    <row r="2" spans="1:14" s="5" customFormat="1" ht="21.75" x14ac:dyDescent="0.5">
      <c r="B2" s="2" t="s">
        <v>2</v>
      </c>
      <c r="C2" s="3">
        <v>2.8</v>
      </c>
      <c r="D2" s="1" t="s">
        <v>3</v>
      </c>
      <c r="E2" s="1"/>
      <c r="L2" s="6"/>
      <c r="M2" s="6"/>
      <c r="N2" s="6"/>
    </row>
    <row r="3" spans="1:14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N3" s="7"/>
    </row>
    <row r="4" spans="1:14" s="18" customFormat="1" ht="19.5" customHeight="1" x14ac:dyDescent="0.45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4" t="s">
        <v>7</v>
      </c>
      <c r="L4" s="15"/>
      <c r="M4" s="16"/>
      <c r="N4" s="17"/>
    </row>
    <row r="5" spans="1:14" s="18" customFormat="1" ht="18" customHeight="1" x14ac:dyDescent="0.45">
      <c r="A5" s="19"/>
      <c r="B5" s="19"/>
      <c r="C5" s="19"/>
      <c r="D5" s="19"/>
      <c r="E5" s="20" t="s">
        <v>8</v>
      </c>
      <c r="F5" s="21"/>
      <c r="G5" s="22"/>
      <c r="H5" s="20" t="s">
        <v>9</v>
      </c>
      <c r="I5" s="21"/>
      <c r="J5" s="21"/>
      <c r="K5" s="23"/>
      <c r="L5" s="24"/>
      <c r="M5" s="25"/>
    </row>
    <row r="6" spans="1:14" s="18" customFormat="1" ht="18" customHeight="1" x14ac:dyDescent="0.45">
      <c r="A6" s="19"/>
      <c r="B6" s="19"/>
      <c r="C6" s="19"/>
      <c r="D6" s="19"/>
      <c r="E6" s="26" t="s">
        <v>10</v>
      </c>
      <c r="F6" s="27" t="s">
        <v>11</v>
      </c>
      <c r="G6" s="28" t="s">
        <v>12</v>
      </c>
      <c r="H6" s="29" t="s">
        <v>10</v>
      </c>
      <c r="I6" s="27" t="s">
        <v>11</v>
      </c>
      <c r="J6" s="29" t="s">
        <v>12</v>
      </c>
      <c r="K6" s="23"/>
      <c r="L6" s="24"/>
      <c r="M6" s="25"/>
    </row>
    <row r="7" spans="1:14" s="18" customFormat="1" ht="18" customHeight="1" x14ac:dyDescent="0.45">
      <c r="A7" s="30"/>
      <c r="B7" s="30"/>
      <c r="C7" s="30"/>
      <c r="D7" s="30"/>
      <c r="E7" s="31" t="s">
        <v>13</v>
      </c>
      <c r="F7" s="32" t="s">
        <v>14</v>
      </c>
      <c r="G7" s="33" t="s">
        <v>15</v>
      </c>
      <c r="H7" s="34" t="s">
        <v>13</v>
      </c>
      <c r="I7" s="32" t="s">
        <v>14</v>
      </c>
      <c r="J7" s="34" t="s">
        <v>15</v>
      </c>
      <c r="K7" s="35"/>
      <c r="L7" s="36"/>
      <c r="M7" s="37"/>
      <c r="N7" s="17"/>
    </row>
    <row r="8" spans="1:14" s="41" customFormat="1" ht="6" customHeight="1" x14ac:dyDescent="0.45">
      <c r="A8" s="38"/>
      <c r="B8" s="38"/>
      <c r="C8" s="38"/>
      <c r="D8" s="38"/>
      <c r="E8" s="39"/>
      <c r="F8" s="39"/>
      <c r="G8" s="39"/>
      <c r="H8" s="39"/>
      <c r="I8" s="39"/>
      <c r="J8" s="26"/>
      <c r="K8" s="26"/>
      <c r="L8" s="40"/>
      <c r="M8" s="40"/>
      <c r="N8" s="40"/>
    </row>
    <row r="9" spans="1:14" s="41" customFormat="1" ht="4.5" customHeight="1" x14ac:dyDescent="0.45">
      <c r="A9" s="42"/>
      <c r="B9" s="42"/>
      <c r="C9" s="42"/>
      <c r="D9" s="42"/>
      <c r="E9" s="43"/>
      <c r="F9" s="43"/>
      <c r="G9" s="43"/>
      <c r="H9" s="43"/>
      <c r="I9" s="43"/>
      <c r="J9" s="44"/>
      <c r="K9" s="44"/>
      <c r="L9" s="40"/>
      <c r="M9" s="40"/>
    </row>
    <row r="10" spans="1:14" s="41" customFormat="1" ht="19.5" customHeight="1" x14ac:dyDescent="0.45">
      <c r="A10" s="45"/>
      <c r="B10" s="46">
        <v>2557</v>
      </c>
      <c r="C10" s="45"/>
      <c r="D10" s="47"/>
      <c r="E10" s="43"/>
      <c r="F10" s="43"/>
      <c r="G10" s="43"/>
      <c r="H10" s="43"/>
      <c r="I10" s="43"/>
      <c r="J10" s="44"/>
      <c r="K10" s="48" t="s">
        <v>16</v>
      </c>
      <c r="L10" s="45"/>
      <c r="M10" s="45"/>
    </row>
    <row r="11" spans="1:14" s="41" customFormat="1" ht="18" customHeight="1" x14ac:dyDescent="0.45">
      <c r="A11" s="49" t="s">
        <v>17</v>
      </c>
      <c r="B11" s="50"/>
      <c r="C11" s="50"/>
      <c r="D11" s="51"/>
      <c r="E11" s="52">
        <v>2172</v>
      </c>
      <c r="F11" s="52">
        <v>156</v>
      </c>
      <c r="G11" s="52">
        <v>2016</v>
      </c>
      <c r="H11" s="53">
        <v>0.5</v>
      </c>
      <c r="I11" s="53">
        <v>0.1</v>
      </c>
      <c r="J11" s="54">
        <v>1</v>
      </c>
      <c r="K11" s="44"/>
      <c r="L11" s="40" t="s">
        <v>18</v>
      </c>
      <c r="M11" s="40"/>
    </row>
    <row r="12" spans="1:14" s="41" customFormat="1" ht="18" customHeight="1" x14ac:dyDescent="0.45">
      <c r="A12" s="49" t="s">
        <v>19</v>
      </c>
      <c r="B12" s="50"/>
      <c r="C12" s="50"/>
      <c r="D12" s="51"/>
      <c r="E12" s="52">
        <v>2234</v>
      </c>
      <c r="F12" s="52">
        <v>1809</v>
      </c>
      <c r="G12" s="52">
        <v>425</v>
      </c>
      <c r="H12" s="53">
        <v>0.5</v>
      </c>
      <c r="I12" s="53">
        <v>0.7</v>
      </c>
      <c r="J12" s="54">
        <v>0.2</v>
      </c>
      <c r="K12" s="44"/>
      <c r="L12" s="40" t="s">
        <v>20</v>
      </c>
      <c r="M12" s="40"/>
    </row>
    <row r="13" spans="1:14" s="41" customFormat="1" ht="18" customHeight="1" x14ac:dyDescent="0.45">
      <c r="A13" s="49" t="s">
        <v>21</v>
      </c>
      <c r="B13" s="50"/>
      <c r="C13" s="50"/>
      <c r="D13" s="51"/>
      <c r="E13" s="52">
        <v>2846</v>
      </c>
      <c r="F13" s="52">
        <v>1260</v>
      </c>
      <c r="G13" s="52">
        <v>1586</v>
      </c>
      <c r="H13" s="53">
        <v>0.6</v>
      </c>
      <c r="I13" s="53">
        <v>0.5</v>
      </c>
      <c r="J13" s="54">
        <v>0.7</v>
      </c>
      <c r="K13" s="44"/>
      <c r="L13" s="40" t="s">
        <v>22</v>
      </c>
      <c r="M13" s="40"/>
    </row>
    <row r="14" spans="1:14" s="41" customFormat="1" ht="18" customHeight="1" x14ac:dyDescent="0.45">
      <c r="A14" s="49" t="s">
        <v>23</v>
      </c>
      <c r="B14" s="50"/>
      <c r="C14" s="50"/>
      <c r="D14" s="51"/>
      <c r="E14" s="52">
        <v>1295</v>
      </c>
      <c r="F14" s="52">
        <v>1295</v>
      </c>
      <c r="G14" s="52">
        <v>0</v>
      </c>
      <c r="H14" s="53">
        <v>0.3</v>
      </c>
      <c r="I14" s="53">
        <v>0.5</v>
      </c>
      <c r="J14" s="54">
        <v>0</v>
      </c>
      <c r="K14" s="44"/>
      <c r="L14" s="40" t="s">
        <v>24</v>
      </c>
      <c r="M14" s="40"/>
      <c r="N14" s="40"/>
    </row>
    <row r="15" spans="1:14" s="41" customFormat="1" ht="4.5" customHeight="1" x14ac:dyDescent="0.45">
      <c r="A15" s="42"/>
      <c r="B15" s="42"/>
      <c r="C15" s="42"/>
      <c r="D15" s="42"/>
      <c r="E15" s="43"/>
      <c r="F15" s="43"/>
      <c r="G15" s="43"/>
      <c r="H15" s="43"/>
      <c r="I15" s="43"/>
      <c r="J15" s="44"/>
      <c r="K15" s="44"/>
      <c r="L15" s="40"/>
      <c r="M15" s="40"/>
      <c r="N15" s="40"/>
    </row>
    <row r="16" spans="1:14" s="41" customFormat="1" ht="20.25" customHeight="1" x14ac:dyDescent="0.45">
      <c r="A16" s="45"/>
      <c r="B16" s="46">
        <v>2558</v>
      </c>
      <c r="C16" s="45"/>
      <c r="D16" s="47"/>
      <c r="E16" s="43"/>
      <c r="F16" s="43"/>
      <c r="G16" s="43"/>
      <c r="H16" s="43"/>
      <c r="I16" s="43"/>
      <c r="J16" s="44"/>
      <c r="K16" s="48" t="s">
        <v>25</v>
      </c>
      <c r="L16" s="45"/>
      <c r="M16" s="45"/>
      <c r="N16" s="40"/>
    </row>
    <row r="17" spans="1:14" s="41" customFormat="1" ht="18" customHeight="1" x14ac:dyDescent="0.45">
      <c r="A17" s="49" t="s">
        <v>26</v>
      </c>
      <c r="B17" s="50"/>
      <c r="C17" s="50"/>
      <c r="D17" s="51"/>
      <c r="E17" s="52">
        <v>3128</v>
      </c>
      <c r="F17" s="52">
        <v>2077</v>
      </c>
      <c r="G17" s="52">
        <v>1051</v>
      </c>
      <c r="H17" s="53">
        <v>0.7</v>
      </c>
      <c r="I17" s="53">
        <v>0.8</v>
      </c>
      <c r="J17" s="53">
        <v>0.5</v>
      </c>
      <c r="K17" s="44"/>
      <c r="L17" s="40" t="s">
        <v>18</v>
      </c>
      <c r="M17" s="40"/>
      <c r="N17" s="40"/>
    </row>
    <row r="18" spans="1:14" s="41" customFormat="1" ht="18" customHeight="1" x14ac:dyDescent="0.45">
      <c r="A18" s="49" t="s">
        <v>19</v>
      </c>
      <c r="B18" s="50"/>
      <c r="C18" s="50"/>
      <c r="D18" s="51"/>
      <c r="E18" s="52">
        <v>4826</v>
      </c>
      <c r="F18" s="52">
        <v>1425</v>
      </c>
      <c r="G18" s="52">
        <v>3401</v>
      </c>
      <c r="H18" s="53">
        <v>1.07</v>
      </c>
      <c r="I18" s="53">
        <v>0.57999999999999996</v>
      </c>
      <c r="J18" s="54">
        <v>1.66</v>
      </c>
      <c r="K18" s="44"/>
      <c r="L18" s="40" t="s">
        <v>20</v>
      </c>
      <c r="M18" s="40"/>
      <c r="N18" s="40"/>
    </row>
    <row r="19" spans="1:14" s="41" customFormat="1" ht="18" customHeight="1" x14ac:dyDescent="0.45">
      <c r="A19" s="49" t="s">
        <v>21</v>
      </c>
      <c r="B19" s="50"/>
      <c r="C19" s="50"/>
      <c r="D19" s="51"/>
      <c r="E19" s="52">
        <v>3421</v>
      </c>
      <c r="F19" s="52">
        <v>2463</v>
      </c>
      <c r="G19" s="52">
        <v>958</v>
      </c>
      <c r="H19" s="53">
        <v>0.71</v>
      </c>
      <c r="I19" s="53">
        <v>0.98</v>
      </c>
      <c r="J19" s="54">
        <v>0.41</v>
      </c>
      <c r="K19" s="44"/>
      <c r="L19" s="40" t="s">
        <v>22</v>
      </c>
      <c r="M19" s="40"/>
      <c r="N19" s="40"/>
    </row>
    <row r="20" spans="1:14" s="41" customFormat="1" ht="18" customHeight="1" x14ac:dyDescent="0.45">
      <c r="A20" s="49" t="s">
        <v>27</v>
      </c>
      <c r="B20" s="50"/>
      <c r="C20" s="50"/>
      <c r="D20" s="51"/>
      <c r="E20" s="52">
        <v>2337</v>
      </c>
      <c r="F20" s="52">
        <v>2129</v>
      </c>
      <c r="G20" s="52">
        <v>208</v>
      </c>
      <c r="H20" s="53">
        <v>0.48</v>
      </c>
      <c r="I20" s="53">
        <v>0.83</v>
      </c>
      <c r="J20" s="54">
        <v>0.09</v>
      </c>
      <c r="K20" s="44"/>
      <c r="L20" s="40" t="s">
        <v>24</v>
      </c>
      <c r="M20" s="40"/>
      <c r="N20" s="40"/>
    </row>
    <row r="21" spans="1:14" s="41" customFormat="1" ht="4.5" customHeight="1" x14ac:dyDescent="0.45">
      <c r="A21" s="46"/>
      <c r="B21" s="46"/>
      <c r="C21" s="46"/>
      <c r="D21" s="46"/>
      <c r="E21" s="43"/>
      <c r="F21" s="43"/>
      <c r="G21" s="43"/>
      <c r="H21" s="43"/>
      <c r="I21" s="43"/>
      <c r="J21" s="44"/>
      <c r="K21" s="44"/>
      <c r="L21" s="40"/>
      <c r="M21" s="40"/>
      <c r="N21" s="40"/>
    </row>
    <row r="22" spans="1:14" s="41" customFormat="1" ht="18.75" customHeight="1" x14ac:dyDescent="0.45">
      <c r="A22" s="45"/>
      <c r="B22" s="46">
        <v>2559</v>
      </c>
      <c r="C22" s="45"/>
      <c r="D22" s="47"/>
      <c r="E22" s="43"/>
      <c r="F22" s="43"/>
      <c r="G22" s="43"/>
      <c r="H22" s="43"/>
      <c r="I22" s="43"/>
      <c r="J22" s="44"/>
      <c r="K22" s="48" t="s">
        <v>28</v>
      </c>
      <c r="L22" s="45"/>
      <c r="M22" s="45"/>
      <c r="N22" s="40"/>
    </row>
    <row r="23" spans="1:14" s="41" customFormat="1" ht="18" customHeight="1" x14ac:dyDescent="0.45">
      <c r="A23" s="49" t="s">
        <v>17</v>
      </c>
      <c r="B23" s="50"/>
      <c r="C23" s="50"/>
      <c r="D23" s="51"/>
      <c r="E23" s="52">
        <f>SUM(F23:G23)</f>
        <v>6781</v>
      </c>
      <c r="F23" s="52">
        <v>2603</v>
      </c>
      <c r="G23" s="52">
        <v>4178</v>
      </c>
      <c r="H23" s="53">
        <f>(E23/437021)*100</f>
        <v>1.5516416831227791</v>
      </c>
      <c r="I23" s="53">
        <f>(F23/240558)*100</f>
        <v>1.0820675263346053</v>
      </c>
      <c r="J23" s="53">
        <f>(G23/196463)*100</f>
        <v>2.1266090816082417</v>
      </c>
      <c r="K23" s="44"/>
      <c r="L23" s="40" t="s">
        <v>18</v>
      </c>
      <c r="M23" s="40"/>
    </row>
    <row r="24" spans="1:14" s="41" customFormat="1" ht="18" customHeight="1" x14ac:dyDescent="0.45">
      <c r="A24" s="49" t="s">
        <v>19</v>
      </c>
      <c r="B24" s="50"/>
      <c r="C24" s="50"/>
      <c r="D24" s="51"/>
      <c r="E24" s="52">
        <f t="shared" ref="E24:E25" si="0">SUM(F24:G24)</f>
        <v>3288</v>
      </c>
      <c r="F24" s="52">
        <v>2443</v>
      </c>
      <c r="G24" s="52">
        <v>845</v>
      </c>
      <c r="H24" s="53">
        <f>E24/448817*100</f>
        <v>0.73259257113701126</v>
      </c>
      <c r="I24" s="53">
        <f>F24/248244*100</f>
        <v>0.98411240553648827</v>
      </c>
      <c r="J24" s="53">
        <f>G24/200573*100</f>
        <v>0.4212929955676985</v>
      </c>
      <c r="K24" s="44"/>
      <c r="L24" s="40" t="s">
        <v>20</v>
      </c>
      <c r="M24" s="40"/>
    </row>
    <row r="25" spans="1:14" s="41" customFormat="1" ht="18" customHeight="1" x14ac:dyDescent="0.45">
      <c r="A25" s="49" t="s">
        <v>21</v>
      </c>
      <c r="B25" s="50"/>
      <c r="C25" s="50"/>
      <c r="D25" s="51"/>
      <c r="E25" s="52">
        <f t="shared" si="0"/>
        <v>7828</v>
      </c>
      <c r="F25" s="52">
        <v>3969</v>
      </c>
      <c r="G25" s="52">
        <v>3859</v>
      </c>
      <c r="H25" s="53">
        <f>E25/500165*100</f>
        <v>1.5650835224375956</v>
      </c>
      <c r="I25" s="53">
        <f>F25/256224*100</f>
        <v>1.5490352191832146</v>
      </c>
      <c r="J25" s="53">
        <f>G25/243942*100</f>
        <v>1.5819334104008331</v>
      </c>
      <c r="K25" s="44"/>
      <c r="L25" s="40" t="s">
        <v>22</v>
      </c>
      <c r="M25" s="40"/>
    </row>
    <row r="26" spans="1:14" s="41" customFormat="1" ht="18" customHeight="1" x14ac:dyDescent="0.45">
      <c r="A26" s="49" t="s">
        <v>23</v>
      </c>
      <c r="B26" s="50"/>
      <c r="C26" s="50"/>
      <c r="D26" s="51"/>
      <c r="E26" s="52">
        <f>SUM(F26:G26)</f>
        <v>4176</v>
      </c>
      <c r="F26" s="52">
        <v>2263</v>
      </c>
      <c r="G26" s="52">
        <v>1913</v>
      </c>
      <c r="H26" s="53">
        <f>E26/461000*100</f>
        <v>0.90585683297180042</v>
      </c>
      <c r="I26" s="53">
        <f>F26/251530*100</f>
        <v>0.89969387349421537</v>
      </c>
      <c r="J26" s="53">
        <f>G26/209470*100</f>
        <v>0.91325726834391563</v>
      </c>
      <c r="K26" s="44"/>
      <c r="L26" s="40" t="s">
        <v>24</v>
      </c>
      <c r="M26" s="40"/>
    </row>
    <row r="27" spans="1:14" s="57" customFormat="1" ht="19.5" customHeight="1" x14ac:dyDescent="0.45">
      <c r="A27" s="45"/>
      <c r="B27" s="46">
        <v>2560</v>
      </c>
      <c r="C27" s="45"/>
      <c r="D27" s="47"/>
      <c r="E27" s="55"/>
      <c r="F27" s="55"/>
      <c r="G27" s="55"/>
      <c r="H27" s="55"/>
      <c r="I27" s="55"/>
      <c r="J27" s="56"/>
      <c r="K27" s="48" t="s">
        <v>29</v>
      </c>
      <c r="L27" s="46"/>
      <c r="M27" s="46"/>
    </row>
    <row r="28" spans="1:14" s="41" customFormat="1" ht="18.75" customHeight="1" x14ac:dyDescent="0.45">
      <c r="A28" s="49" t="s">
        <v>17</v>
      </c>
      <c r="B28" s="50"/>
      <c r="C28" s="50"/>
      <c r="D28" s="51"/>
      <c r="E28" s="52">
        <f>SUM(F28:G28)</f>
        <v>8249</v>
      </c>
      <c r="F28" s="52">
        <v>7168</v>
      </c>
      <c r="G28" s="52">
        <v>1081</v>
      </c>
      <c r="H28" s="53">
        <f>E28/431238*100</f>
        <v>1.9128648217457644</v>
      </c>
      <c r="I28" s="53">
        <f>F28/240620*100</f>
        <v>2.9789709916050202</v>
      </c>
      <c r="J28" s="53">
        <f>G28/190618*100</f>
        <v>0.56710279197137736</v>
      </c>
      <c r="K28" s="44"/>
      <c r="L28" s="40" t="s">
        <v>18</v>
      </c>
      <c r="M28" s="40"/>
      <c r="N28" s="40"/>
    </row>
    <row r="29" spans="1:14" s="41" customFormat="1" ht="3" customHeight="1" x14ac:dyDescent="0.45">
      <c r="A29" s="58"/>
      <c r="B29" s="58"/>
      <c r="C29" s="58"/>
      <c r="D29" s="58"/>
      <c r="E29" s="59"/>
      <c r="F29" s="59"/>
      <c r="G29" s="59"/>
      <c r="H29" s="59"/>
      <c r="I29" s="59"/>
      <c r="J29" s="60"/>
      <c r="K29" s="60"/>
      <c r="L29" s="61"/>
      <c r="M29" s="61"/>
      <c r="N29" s="40"/>
    </row>
    <row r="30" spans="1:14" s="41" customFormat="1" ht="3" customHeight="1" x14ac:dyDescent="0.45">
      <c r="A30" s="46"/>
      <c r="B30" s="46"/>
      <c r="C30" s="46"/>
      <c r="D30" s="46"/>
      <c r="E30" s="17"/>
      <c r="F30" s="17"/>
      <c r="G30" s="17"/>
      <c r="H30" s="17"/>
      <c r="I30" s="17"/>
      <c r="J30" s="17"/>
      <c r="K30" s="17"/>
      <c r="L30" s="40"/>
      <c r="M30" s="40"/>
      <c r="N30" s="40"/>
    </row>
    <row r="31" spans="1:14" s="62" customFormat="1" ht="17.25" customHeight="1" x14ac:dyDescent="0.5">
      <c r="B31" s="62" t="s">
        <v>30</v>
      </c>
      <c r="C31" s="62" t="s">
        <v>31</v>
      </c>
      <c r="L31" s="63"/>
      <c r="M31" s="63"/>
      <c r="N31" s="63"/>
    </row>
    <row r="32" spans="1:14" s="64" customFormat="1" ht="17.25" customHeight="1" x14ac:dyDescent="0.5">
      <c r="B32" s="62" t="s">
        <v>32</v>
      </c>
      <c r="C32" s="62" t="s">
        <v>33</v>
      </c>
      <c r="L32" s="65"/>
      <c r="M32" s="65"/>
      <c r="N32" s="65"/>
    </row>
    <row r="33" spans="2:13" s="62" customFormat="1" ht="17.25" customHeight="1" x14ac:dyDescent="0.5">
      <c r="B33" s="66" t="s">
        <v>34</v>
      </c>
      <c r="C33" s="67" t="s">
        <v>35</v>
      </c>
    </row>
    <row r="34" spans="2:13" s="64" customFormat="1" ht="17.25" customHeight="1" x14ac:dyDescent="0.5">
      <c r="B34" s="66" t="s">
        <v>36</v>
      </c>
      <c r="C34" s="67" t="s">
        <v>37</v>
      </c>
    </row>
    <row r="35" spans="2:13" s="41" customFormat="1" ht="18.600000000000001" customHeight="1" x14ac:dyDescent="0.45">
      <c r="L35" s="40"/>
      <c r="M35" s="40"/>
    </row>
    <row r="36" spans="2:13" s="41" customFormat="1" ht="18.600000000000001" customHeight="1" x14ac:dyDescent="0.45">
      <c r="L36" s="40"/>
      <c r="M36" s="40"/>
    </row>
    <row r="37" spans="2:13" s="41" customFormat="1" ht="18.600000000000001" customHeight="1" x14ac:dyDescent="0.45">
      <c r="L37" s="40"/>
      <c r="M37" s="40"/>
    </row>
  </sheetData>
  <mergeCells count="21">
    <mergeCell ref="A25:D25"/>
    <mergeCell ref="A26:D26"/>
    <mergeCell ref="A28:D28"/>
    <mergeCell ref="A17:D17"/>
    <mergeCell ref="A18:D18"/>
    <mergeCell ref="A19:D19"/>
    <mergeCell ref="A20:D20"/>
    <mergeCell ref="A23:D23"/>
    <mergeCell ref="A24:D24"/>
    <mergeCell ref="A9:D9"/>
    <mergeCell ref="A11:D11"/>
    <mergeCell ref="A12:D12"/>
    <mergeCell ref="A13:D13"/>
    <mergeCell ref="A14:D14"/>
    <mergeCell ref="A15:D15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2017-09-21T02:30:11Z</dcterms:created>
  <dcterms:modified xsi:type="dcterms:W3CDTF">2017-09-21T02:30:24Z</dcterms:modified>
</cp:coreProperties>
</file>