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B5" i="1"/>
  <c r="C5" i="1"/>
  <c r="B22" i="1"/>
  <c r="B21" i="1"/>
  <c r="B16" i="1"/>
  <c r="B17" i="1"/>
  <c r="B15" i="1"/>
  <c r="B14" i="1"/>
  <c r="B12" i="1"/>
  <c r="B11" i="1"/>
  <c r="B10" i="1"/>
  <c r="C10" i="1"/>
  <c r="D10" i="1"/>
  <c r="C14" i="1" l="1"/>
  <c r="D14" i="1"/>
  <c r="D32" i="1" l="1"/>
  <c r="D31" i="1"/>
  <c r="D23" i="1"/>
  <c r="D25" i="1"/>
  <c r="D27" i="1"/>
  <c r="D33" i="1"/>
  <c r="D22" i="1"/>
  <c r="D24" i="1"/>
  <c r="D28" i="1"/>
  <c r="D29" i="1"/>
  <c r="D34" i="1"/>
  <c r="D35" i="1"/>
  <c r="C34" i="1"/>
  <c r="B7" i="1"/>
  <c r="B8" i="1"/>
  <c r="B9" i="1"/>
  <c r="B6" i="1"/>
  <c r="D30" i="1" l="1"/>
  <c r="D26" i="1"/>
  <c r="D21" i="1" s="1"/>
  <c r="B24" i="1"/>
  <c r="B33" i="1"/>
  <c r="B27" i="1"/>
  <c r="B23" i="1"/>
  <c r="B25" i="1"/>
  <c r="B32" i="1"/>
  <c r="B31" i="1"/>
  <c r="B34" i="1"/>
  <c r="C33" i="1"/>
  <c r="C23" i="1"/>
  <c r="C25" i="1"/>
  <c r="C27" i="1"/>
  <c r="C32" i="1"/>
  <c r="C31" i="1"/>
  <c r="C24" i="1"/>
  <c r="C22" i="1"/>
  <c r="C28" i="1"/>
  <c r="B28" i="1"/>
  <c r="B35" i="1"/>
  <c r="B29" i="1"/>
  <c r="C29" i="1"/>
  <c r="C26" i="1"/>
  <c r="C30" i="1" l="1"/>
  <c r="B26" i="1"/>
  <c r="C21" i="1"/>
  <c r="B30" i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<sst xmlns="http://schemas.openxmlformats.org/spreadsheetml/2006/main" count="40" uniqueCount="25">
  <si>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</si>
  <si>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</si>
  <si>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</si>
  <si>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</si>
  <si>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</si>
  <si>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</si>
  <si>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</si>
  <si>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</si>
  <si>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</si>
  <si>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</si>
  <si>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</si>
  <si>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</si>
  <si>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</si>
  <si>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</si>
  <si>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</si>
  <si>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</si>
  <si>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</si>
  <si>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</si>
  <si>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</si>
  <si>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</si>
  <si>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</si>
  <si>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</si>
  <si>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</si>
  <si>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เดือนมิถุนายน พ.ศ. 2562</t>
  </si>
  <si>
    <t xml:space="preserve">                  เดือนมิถุนายน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</si>
</sst>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_-;\-* #,##0.0_-;_-* &quot;-&quot;?_-;_-@_-"/>
    <numFmt numFmtId="191" formatCode="_-* #,##0.0000_-;\-* #,##0.0000_-;_-* &quot;-&quot;_-;_-@_-"/>
    <numFmt numFmtId="192" formatCode="_-* #,##0.00_-;\-* #,##0.00_-;_-* &quot;-&quot;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4" applyFont="1" applyFill="1" applyBorder="1" applyAlignment="1">
      <alignment horizontal="right" vertical="center"/>
    </xf>
    <xf numFmtId="0" fontId="3" fillId="0" borderId="0" xfId="4" applyFont="1" applyFill="1"/>
    <xf numFmtId="0" fontId="5" fillId="0" borderId="0" xfId="4" applyFont="1" applyFill="1"/>
    <xf numFmtId="0" fontId="0" fillId="0" borderId="0" xfId="0" applyFill="1"/>
    <xf numFmtId="0" fontId="3" fillId="0" borderId="0" xfId="1" applyFont="1" applyFill="1"/>
    <xf numFmtId="0" fontId="5" fillId="0" borderId="0" xfId="1" applyFont="1" applyFill="1"/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right" vertical="center"/>
    </xf>
    <xf numFmtId="41" fontId="3" fillId="0" borderId="0" xfId="4" applyNumberFormat="1" applyFont="1" applyFill="1"/>
    <xf numFmtId="0" fontId="3" fillId="0" borderId="3" xfId="4" applyFont="1" applyFill="1" applyBorder="1" applyAlignment="1">
      <alignment horizontal="center"/>
    </xf>
    <xf numFmtId="41" fontId="0" fillId="0" borderId="0" xfId="0" applyNumberFormat="1" applyFill="1"/>
    <xf numFmtId="0" fontId="3" fillId="0" borderId="0" xfId="4" applyFont="1" applyFill="1" applyAlignment="1">
      <alignment horizontal="center"/>
    </xf>
    <xf numFmtId="41" fontId="3" fillId="0" borderId="0" xfId="4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6" fillId="0" borderId="0" xfId="4" applyFont="1" applyFill="1" applyAlignment="1">
      <alignment vertical="center"/>
    </xf>
    <xf numFmtId="41" fontId="5" fillId="0" borderId="0" xfId="4" applyNumberFormat="1" applyFont="1" applyFill="1" applyAlignment="1">
      <alignment horizontal="right"/>
    </xf>
    <xf numFmtId="41" fontId="6" fillId="0" borderId="0" xfId="4" applyNumberFormat="1" applyFont="1" applyFill="1" applyAlignment="1">
      <alignment horizontal="right"/>
    </xf>
    <xf numFmtId="4" fontId="0" fillId="0" borderId="0" xfId="0" applyNumberFormat="1" applyFill="1"/>
    <xf numFmtId="0" fontId="5" fillId="0" borderId="0" xfId="4" applyFont="1" applyFill="1" applyAlignment="1">
      <alignment horizontal="left" vertical="center"/>
    </xf>
    <xf numFmtId="192" fontId="0" fillId="0" borderId="0" xfId="0" applyNumberFormat="1" applyFill="1"/>
    <xf numFmtId="41" fontId="5" fillId="0" borderId="0" xfId="4" applyNumberFormat="1" applyFont="1" applyFill="1" applyAlignment="1">
      <alignment horizontal="right" vertical="center"/>
    </xf>
    <xf numFmtId="187" fontId="5" fillId="0" borderId="0" xfId="4" applyNumberFormat="1" applyFont="1" applyFill="1" applyAlignment="1">
      <alignment horizontal="left" vertical="center"/>
    </xf>
    <xf numFmtId="0" fontId="2" fillId="0" borderId="0" xfId="1" applyFill="1"/>
    <xf numFmtId="0" fontId="3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 vertical="center"/>
    </xf>
    <xf numFmtId="189" fontId="3" fillId="0" borderId="0" xfId="4" applyNumberFormat="1" applyFont="1" applyFill="1" applyAlignment="1">
      <alignment horizontal="right" vertical="center"/>
    </xf>
    <xf numFmtId="190" fontId="0" fillId="0" borderId="0" xfId="0" applyNumberFormat="1" applyFill="1"/>
    <xf numFmtId="189" fontId="0" fillId="0" borderId="0" xfId="0" applyNumberFormat="1" applyFill="1"/>
    <xf numFmtId="191" fontId="0" fillId="0" borderId="0" xfId="0" applyNumberFormat="1" applyFill="1"/>
    <xf numFmtId="189" fontId="5" fillId="0" borderId="0" xfId="4" applyNumberFormat="1" applyFont="1" applyFill="1" applyAlignment="1">
      <alignment horizontal="right" vertical="center"/>
    </xf>
    <xf numFmtId="187" fontId="5" fillId="0" borderId="0" xfId="4" applyNumberFormat="1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/>
    </xf>
    <xf numFmtId="189" fontId="5" fillId="0" borderId="0" xfId="4" applyNumberFormat="1" applyFont="1" applyFill="1" applyBorder="1" applyAlignment="1">
      <alignment horizontal="right" vertical="center"/>
    </xf>
    <xf numFmtId="0" fontId="5" fillId="0" borderId="2" xfId="4" applyFont="1" applyFill="1" applyBorder="1" applyAlignment="1">
      <alignment horizontal="left" vertical="center"/>
    </xf>
    <xf numFmtId="189" fontId="5" fillId="0" borderId="2" xfId="4" applyNumberFormat="1" applyFont="1" applyFill="1" applyBorder="1" applyAlignment="1">
      <alignment horizontal="right" vertical="center"/>
    </xf>
    <xf numFmtId="188" fontId="5" fillId="0" borderId="0" xfId="4" applyNumberFormat="1" applyFont="1" applyFill="1"/>
    <xf numFmtId="0" fontId="7" fillId="0" borderId="0" xfId="1" applyFont="1" applyFill="1"/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zoomScaleNormal="100" workbookViewId="0">
      <selection activeCell="F3" sqref="F3"/>
    </sheetView>
  </sheetViews>
  <sheetFormatPr defaultRowHeight="14.25" x14ac:dyDescent="0.2"/>
  <cols>
    <col min="1" max="1" width="24.375" style="4" customWidth="1"/>
    <col min="2" max="2" width="18.125" style="4" customWidth="1"/>
    <col min="3" max="3" width="21.25" style="4" customWidth="1"/>
    <col min="4" max="4" width="18.125" style="4" customWidth="1"/>
    <col min="5" max="6" width="9" style="4"/>
    <col min="7" max="9" width="10.375" style="4" bestFit="1" customWidth="1"/>
    <col min="10" max="15" width="9" style="4"/>
    <col min="16" max="16" width="10.125" style="4" bestFit="1" customWidth="1"/>
    <col min="17" max="16384" width="9" style="4"/>
  </cols>
  <sheetData>
    <row r="1" spans="1:23" ht="27.75" x14ac:dyDescent="0.65">
      <c r="A1" s="2" t="s">
        <v>0</v>
      </c>
      <c r="B1" s="3"/>
      <c r="C1" s="3"/>
      <c r="D1" s="3"/>
    </row>
    <row r="2" spans="1:23" ht="27.75" x14ac:dyDescent="0.65">
      <c r="A2" s="5" t="s">
        <v>23</v>
      </c>
      <c r="B2" s="6"/>
      <c r="C2" s="6"/>
      <c r="D2" s="6"/>
    </row>
    <row r="3" spans="1:23" ht="27.75" x14ac:dyDescent="0.2">
      <c r="A3" s="7" t="s">
        <v>1</v>
      </c>
      <c r="B3" s="8" t="s">
        <v>2</v>
      </c>
      <c r="C3" s="8" t="s">
        <v>3</v>
      </c>
      <c r="D3" s="8" t="s">
        <v>4</v>
      </c>
      <c r="G3" s="1"/>
      <c r="H3" s="1"/>
      <c r="I3" s="1"/>
    </row>
    <row r="4" spans="1:23" ht="27.75" x14ac:dyDescent="0.65">
      <c r="A4" s="9"/>
      <c r="B4" s="10" t="s">
        <v>5</v>
      </c>
      <c r="C4" s="10"/>
      <c r="D4" s="10"/>
      <c r="G4" s="11"/>
    </row>
    <row r="5" spans="1:23" ht="27.75" x14ac:dyDescent="0.65">
      <c r="A5" s="12" t="s">
        <v>6</v>
      </c>
      <c r="B5" s="13">
        <f>SUM(B6:B10,B14)</f>
        <v>296060</v>
      </c>
      <c r="C5" s="13">
        <f>SUM(C6:C10,C14)</f>
        <v>163489</v>
      </c>
      <c r="D5" s="13">
        <f>SUM(D6:D10,D14)</f>
        <v>132571</v>
      </c>
      <c r="F5" s="11"/>
      <c r="G5" s="11"/>
      <c r="H5" s="11"/>
      <c r="I5" s="11"/>
      <c r="L5" s="14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27.75" x14ac:dyDescent="0.65">
      <c r="A6" s="16" t="s">
        <v>7</v>
      </c>
      <c r="B6" s="17">
        <f>C6+D6</f>
        <v>3712</v>
      </c>
      <c r="C6" s="18">
        <v>2287</v>
      </c>
      <c r="D6" s="18">
        <v>1425</v>
      </c>
      <c r="F6" s="11"/>
      <c r="G6" s="11"/>
      <c r="H6" s="11"/>
      <c r="I6" s="11"/>
      <c r="J6" s="19"/>
      <c r="K6" s="11"/>
      <c r="L6" s="14"/>
      <c r="M6" s="19"/>
      <c r="N6" s="19"/>
      <c r="O6" s="19"/>
    </row>
    <row r="7" spans="1:23" ht="27.75" x14ac:dyDescent="0.65">
      <c r="A7" s="3" t="s">
        <v>8</v>
      </c>
      <c r="B7" s="17">
        <f t="shared" ref="B7:B9" si="0">C7+D7</f>
        <v>71595</v>
      </c>
      <c r="C7" s="18">
        <v>40786</v>
      </c>
      <c r="D7" s="18">
        <v>30809</v>
      </c>
      <c r="F7" s="11"/>
      <c r="G7" s="11"/>
      <c r="H7" s="11"/>
      <c r="I7" s="19"/>
      <c r="J7" s="19"/>
      <c r="K7" s="19"/>
      <c r="L7" s="19"/>
      <c r="M7" s="19"/>
      <c r="N7" s="19"/>
      <c r="O7" s="19"/>
      <c r="P7" s="19"/>
    </row>
    <row r="8" spans="1:23" ht="27.75" x14ac:dyDescent="0.65">
      <c r="A8" s="20" t="s">
        <v>9</v>
      </c>
      <c r="B8" s="17">
        <f t="shared" si="0"/>
        <v>88125</v>
      </c>
      <c r="C8" s="18">
        <v>46396</v>
      </c>
      <c r="D8" s="18">
        <v>41729</v>
      </c>
      <c r="F8" s="11"/>
      <c r="G8" s="11"/>
      <c r="H8" s="11"/>
      <c r="I8" s="19"/>
      <c r="J8" s="19"/>
      <c r="K8" s="19"/>
      <c r="L8" s="19"/>
      <c r="M8" s="19"/>
      <c r="N8" s="19"/>
      <c r="O8" s="19"/>
      <c r="P8" s="19"/>
    </row>
    <row r="9" spans="1:23" ht="27.75" x14ac:dyDescent="0.65">
      <c r="A9" s="20" t="s">
        <v>10</v>
      </c>
      <c r="B9" s="17">
        <f t="shared" si="0"/>
        <v>46542</v>
      </c>
      <c r="C9" s="18">
        <v>28319</v>
      </c>
      <c r="D9" s="18">
        <v>18223</v>
      </c>
      <c r="F9" s="11"/>
      <c r="G9" s="11"/>
      <c r="H9" s="11"/>
      <c r="I9" s="21"/>
      <c r="L9" s="14"/>
    </row>
    <row r="10" spans="1:23" ht="27.75" x14ac:dyDescent="0.65">
      <c r="A10" s="3" t="s">
        <v>11</v>
      </c>
      <c r="B10" s="17">
        <f>C10+D10</f>
        <v>44466</v>
      </c>
      <c r="C10" s="22">
        <f>SUM(C11:C13)</f>
        <v>25632</v>
      </c>
      <c r="D10" s="22">
        <f>SUM(D11:D13)</f>
        <v>18834</v>
      </c>
    </row>
    <row r="11" spans="1:23" ht="27.75" x14ac:dyDescent="0.65">
      <c r="A11" s="20" t="s">
        <v>12</v>
      </c>
      <c r="B11" s="17">
        <f>C11+D11</f>
        <v>36983</v>
      </c>
      <c r="C11" s="18">
        <v>20558</v>
      </c>
      <c r="D11" s="18">
        <v>16425</v>
      </c>
      <c r="G11" s="11"/>
      <c r="H11" s="11"/>
      <c r="I11" s="11"/>
      <c r="L11" s="14"/>
    </row>
    <row r="12" spans="1:23" ht="27.75" x14ac:dyDescent="0.65">
      <c r="A12" s="20" t="s">
        <v>13</v>
      </c>
      <c r="B12" s="17">
        <f>C12+D12</f>
        <v>7483</v>
      </c>
      <c r="C12" s="18">
        <v>5074</v>
      </c>
      <c r="D12" s="18">
        <v>2409</v>
      </c>
      <c r="G12" s="11"/>
      <c r="H12" s="11"/>
      <c r="I12" s="11"/>
      <c r="L12" s="14"/>
    </row>
    <row r="13" spans="1:23" ht="27.75" x14ac:dyDescent="0.65">
      <c r="A13" s="23" t="s">
        <v>14</v>
      </c>
      <c r="B13" s="17">
        <v>0</v>
      </c>
      <c r="C13" s="17">
        <v>0</v>
      </c>
      <c r="D13" s="17">
        <v>0</v>
      </c>
      <c r="G13" s="11"/>
      <c r="H13" s="11"/>
      <c r="I13" s="11"/>
      <c r="L13" s="14"/>
    </row>
    <row r="14" spans="1:23" ht="27.75" x14ac:dyDescent="0.65">
      <c r="A14" s="3" t="s">
        <v>15</v>
      </c>
      <c r="B14" s="17">
        <f>SUM(C14:E14)</f>
        <v>41620</v>
      </c>
      <c r="C14" s="22">
        <f>C15+C16+C17</f>
        <v>20069</v>
      </c>
      <c r="D14" s="22">
        <f>D15+D16+D17</f>
        <v>21551</v>
      </c>
      <c r="G14" s="11"/>
      <c r="H14" s="11"/>
      <c r="I14" s="11"/>
      <c r="L14" s="14"/>
    </row>
    <row r="15" spans="1:23" ht="27.75" x14ac:dyDescent="0.65">
      <c r="A15" s="23" t="s">
        <v>16</v>
      </c>
      <c r="B15" s="17">
        <f>SUM(C15:D15)</f>
        <v>23876</v>
      </c>
      <c r="C15" s="17">
        <v>10294</v>
      </c>
      <c r="D15" s="17">
        <v>13582</v>
      </c>
      <c r="F15" s="11"/>
      <c r="G15" s="11"/>
      <c r="H15" s="11"/>
      <c r="I15" s="11"/>
      <c r="L15" s="14"/>
    </row>
    <row r="16" spans="1:23" ht="27.75" x14ac:dyDescent="0.65">
      <c r="A16" s="23" t="s">
        <v>17</v>
      </c>
      <c r="B16" s="17">
        <f t="shared" ref="B16:B17" si="1">SUM(C16:D16)</f>
        <v>10460</v>
      </c>
      <c r="C16" s="17">
        <v>7334</v>
      </c>
      <c r="D16" s="17">
        <v>3126</v>
      </c>
      <c r="G16" s="11"/>
      <c r="H16" s="11"/>
      <c r="I16" s="11"/>
      <c r="L16" s="14"/>
    </row>
    <row r="17" spans="1:10" ht="27.75" x14ac:dyDescent="0.65">
      <c r="A17" s="23" t="s">
        <v>18</v>
      </c>
      <c r="B17" s="17">
        <f t="shared" si="1"/>
        <v>7284</v>
      </c>
      <c r="C17" s="17">
        <v>2441</v>
      </c>
      <c r="D17" s="17">
        <v>4843</v>
      </c>
      <c r="G17" s="11"/>
      <c r="H17" s="11"/>
      <c r="I17" s="11"/>
    </row>
    <row r="18" spans="1:10" ht="27.75" x14ac:dyDescent="0.65">
      <c r="A18" s="20" t="s">
        <v>19</v>
      </c>
      <c r="B18" s="17">
        <v>0</v>
      </c>
      <c r="C18" s="17">
        <v>0</v>
      </c>
      <c r="D18" s="17">
        <v>0</v>
      </c>
    </row>
    <row r="19" spans="1:10" ht="27.75" x14ac:dyDescent="0.65">
      <c r="A19" s="20" t="s">
        <v>20</v>
      </c>
      <c r="B19" s="17">
        <v>0</v>
      </c>
      <c r="C19" s="17">
        <v>0</v>
      </c>
      <c r="D19" s="17">
        <v>0</v>
      </c>
    </row>
    <row r="20" spans="1:10" ht="27.75" x14ac:dyDescent="0.65">
      <c r="A20" s="24"/>
      <c r="B20" s="25" t="s">
        <v>21</v>
      </c>
      <c r="C20" s="25"/>
      <c r="D20" s="25"/>
    </row>
    <row r="21" spans="1:10" ht="27.75" x14ac:dyDescent="0.2">
      <c r="A21" s="26" t="s">
        <v>6</v>
      </c>
      <c r="B21" s="27">
        <f>SUM(B22:B26,B30)</f>
        <v>100</v>
      </c>
      <c r="C21" s="27">
        <f>SUM(C22:C26,C30)</f>
        <v>99.978119017181584</v>
      </c>
      <c r="D21" s="27">
        <f>SUM(D22:D26,D30)</f>
        <v>100.04380520626682</v>
      </c>
      <c r="F21" s="28"/>
      <c r="G21" s="29"/>
      <c r="H21" s="29"/>
      <c r="J21" s="30"/>
    </row>
    <row r="22" spans="1:10" ht="27.75" x14ac:dyDescent="0.2">
      <c r="A22" s="16" t="s">
        <v>7</v>
      </c>
      <c r="B22" s="31">
        <f>ROUND(+B6/$B$5*100,1)</f>
        <v>1.3</v>
      </c>
      <c r="C22" s="31">
        <f>ROUND(C6/$C$5*100,1)</f>
        <v>1.4</v>
      </c>
      <c r="D22" s="31">
        <f>D6/$D$5*100</f>
        <v>1.0748957162577033</v>
      </c>
      <c r="F22" s="29"/>
      <c r="G22" s="29"/>
      <c r="H22" s="29"/>
      <c r="J22" s="30"/>
    </row>
    <row r="23" spans="1:10" ht="27.75" x14ac:dyDescent="0.65">
      <c r="A23" s="3" t="s">
        <v>8</v>
      </c>
      <c r="B23" s="31">
        <f>ROUNDUP(+B7/$B$5*100,1)</f>
        <v>24.200000000000003</v>
      </c>
      <c r="C23" s="31">
        <f t="shared" ref="C23:C25" si="2">ROUND(C7/$C$5*100,1)</f>
        <v>24.9</v>
      </c>
      <c r="D23" s="31">
        <f t="shared" ref="D23:D35" si="3">D7/$D$5*100</f>
        <v>23.239622541883218</v>
      </c>
      <c r="F23" s="29"/>
      <c r="G23" s="29"/>
      <c r="H23" s="29"/>
      <c r="J23" s="30"/>
    </row>
    <row r="24" spans="1:10" ht="27.75" x14ac:dyDescent="0.2">
      <c r="A24" s="20" t="s">
        <v>9</v>
      </c>
      <c r="B24" s="31">
        <f>ROUNDDOWN(+B8/$B$5*100,1)</f>
        <v>29.7</v>
      </c>
      <c r="C24" s="31">
        <f t="shared" si="2"/>
        <v>28.4</v>
      </c>
      <c r="D24" s="31">
        <f t="shared" si="3"/>
        <v>31.476718135942249</v>
      </c>
      <c r="F24" s="29"/>
      <c r="G24" s="29"/>
      <c r="H24" s="29"/>
      <c r="J24" s="30"/>
    </row>
    <row r="25" spans="1:10" ht="27.75" x14ac:dyDescent="0.2">
      <c r="A25" s="20" t="s">
        <v>10</v>
      </c>
      <c r="B25" s="31">
        <f t="shared" ref="B25" si="4">ROUND(+B9/$B$5*100,1)</f>
        <v>15.7</v>
      </c>
      <c r="C25" s="31">
        <f t="shared" si="2"/>
        <v>17.3</v>
      </c>
      <c r="D25" s="31">
        <f t="shared" si="3"/>
        <v>13.745841850781845</v>
      </c>
      <c r="F25" s="29"/>
      <c r="G25" s="29"/>
      <c r="H25" s="29"/>
    </row>
    <row r="26" spans="1:10" ht="27.75" x14ac:dyDescent="0.65">
      <c r="A26" s="3" t="s">
        <v>11</v>
      </c>
      <c r="B26" s="31">
        <f>SUM(B27:B29)</f>
        <v>15</v>
      </c>
      <c r="C26" s="31">
        <f>C10/$C$5*100</f>
        <v>15.678119017181585</v>
      </c>
      <c r="D26" s="31">
        <f>SUM(D27:D28)</f>
        <v>14.206726961401815</v>
      </c>
      <c r="F26" s="29"/>
      <c r="G26" s="29"/>
      <c r="H26" s="29"/>
    </row>
    <row r="27" spans="1:10" ht="27.75" x14ac:dyDescent="0.2">
      <c r="A27" s="20" t="s">
        <v>12</v>
      </c>
      <c r="B27" s="31">
        <f>ROUND(+B11/$B$5*100,1)</f>
        <v>12.5</v>
      </c>
      <c r="C27" s="31">
        <f t="shared" ref="C27:C34" si="5">C11/$C$5*100</f>
        <v>12.574546299751056</v>
      </c>
      <c r="D27" s="31">
        <f t="shared" si="3"/>
        <v>12.389587466338792</v>
      </c>
      <c r="F27" s="29"/>
      <c r="G27" s="29"/>
      <c r="H27" s="29"/>
    </row>
    <row r="28" spans="1:10" ht="27.75" x14ac:dyDescent="0.2">
      <c r="A28" s="20" t="s">
        <v>13</v>
      </c>
      <c r="B28" s="31">
        <f>ROUND(+B12/$B$5*100,1)</f>
        <v>2.5</v>
      </c>
      <c r="C28" s="31">
        <f t="shared" si="5"/>
        <v>3.1035727174305308</v>
      </c>
      <c r="D28" s="31">
        <f t="shared" si="3"/>
        <v>1.8171394950630229</v>
      </c>
      <c r="F28" s="29"/>
      <c r="G28" s="29"/>
      <c r="H28" s="29"/>
    </row>
    <row r="29" spans="1:10" ht="27.75" x14ac:dyDescent="0.2">
      <c r="A29" s="23" t="s">
        <v>14</v>
      </c>
      <c r="B29" s="31">
        <f t="shared" ref="B29:B35" si="6">B13/$B$5*100</f>
        <v>0</v>
      </c>
      <c r="C29" s="31">
        <f t="shared" si="5"/>
        <v>0</v>
      </c>
      <c r="D29" s="31">
        <f t="shared" si="3"/>
        <v>0</v>
      </c>
      <c r="F29" s="29"/>
      <c r="G29" s="29"/>
      <c r="H29" s="29"/>
    </row>
    <row r="30" spans="1:10" ht="27.75" x14ac:dyDescent="0.65">
      <c r="A30" s="3" t="s">
        <v>15</v>
      </c>
      <c r="B30" s="31">
        <f>SUM(B31:B33)</f>
        <v>14.1</v>
      </c>
      <c r="C30" s="31">
        <f t="shared" ref="C30:D30" si="7">SUM(C31:C33)</f>
        <v>12.3</v>
      </c>
      <c r="D30" s="31">
        <f t="shared" si="7"/>
        <v>16.3</v>
      </c>
      <c r="F30" s="29"/>
      <c r="G30" s="29"/>
      <c r="H30" s="29"/>
    </row>
    <row r="31" spans="1:10" ht="27.75" x14ac:dyDescent="0.2">
      <c r="A31" s="23" t="s">
        <v>16</v>
      </c>
      <c r="B31" s="31">
        <f>ROUND(+B15/$B$5*100,1)</f>
        <v>8.1</v>
      </c>
      <c r="C31" s="31">
        <f>ROUND(+C15/$C$5*100,1)</f>
        <v>6.3</v>
      </c>
      <c r="D31" s="31">
        <f>ROUND(+D15/$D$5*100,1)</f>
        <v>10.199999999999999</v>
      </c>
      <c r="F31" s="29"/>
      <c r="G31" s="29"/>
      <c r="H31" s="29"/>
    </row>
    <row r="32" spans="1:10" ht="27.75" x14ac:dyDescent="0.2">
      <c r="A32" s="23" t="s">
        <v>17</v>
      </c>
      <c r="B32" s="31">
        <f t="shared" ref="B32:B33" si="8">ROUND(+B16/$B$5*100,1)</f>
        <v>3.5</v>
      </c>
      <c r="C32" s="31">
        <f t="shared" ref="C32:C33" si="9">ROUND(+C16/$C$5*100,1)</f>
        <v>4.5</v>
      </c>
      <c r="D32" s="31">
        <f t="shared" ref="D32:D33" si="10">ROUND(+D16/$D$5*100,1)</f>
        <v>2.4</v>
      </c>
      <c r="F32" s="29"/>
      <c r="G32" s="29"/>
      <c r="H32" s="29"/>
    </row>
    <row r="33" spans="1:8" ht="27.75" x14ac:dyDescent="0.2">
      <c r="A33" s="32" t="s">
        <v>18</v>
      </c>
      <c r="B33" s="31">
        <f t="shared" si="8"/>
        <v>2.5</v>
      </c>
      <c r="C33" s="31">
        <f t="shared" si="9"/>
        <v>1.5</v>
      </c>
      <c r="D33" s="31">
        <f t="shared" si="10"/>
        <v>3.7</v>
      </c>
      <c r="F33" s="29"/>
      <c r="G33" s="29"/>
      <c r="H33" s="29"/>
    </row>
    <row r="34" spans="1:8" ht="27.75" x14ac:dyDescent="0.2">
      <c r="A34" s="33" t="s">
        <v>19</v>
      </c>
      <c r="B34" s="34">
        <f t="shared" si="6"/>
        <v>0</v>
      </c>
      <c r="C34" s="34">
        <f t="shared" si="5"/>
        <v>0</v>
      </c>
      <c r="D34" s="34">
        <f t="shared" si="3"/>
        <v>0</v>
      </c>
    </row>
    <row r="35" spans="1:8" ht="27.75" x14ac:dyDescent="0.2">
      <c r="A35" s="35" t="s">
        <v>20</v>
      </c>
      <c r="B35" s="36">
        <f t="shared" si="6"/>
        <v>0</v>
      </c>
      <c r="C35" s="36">
        <v>0</v>
      </c>
      <c r="D35" s="36">
        <f t="shared" si="3"/>
        <v>0</v>
      </c>
    </row>
    <row r="36" spans="1:8" ht="27.75" x14ac:dyDescent="0.65">
      <c r="A36" s="24"/>
      <c r="B36" s="37"/>
      <c r="C36" s="37"/>
      <c r="D36" s="37"/>
    </row>
    <row r="37" spans="1:8" ht="27.75" x14ac:dyDescent="0.65">
      <c r="A37" s="6" t="s">
        <v>22</v>
      </c>
      <c r="B37" s="38"/>
      <c r="C37" s="38"/>
      <c r="D37" s="38"/>
    </row>
    <row r="38" spans="1:8" ht="27.75" x14ac:dyDescent="0.65">
      <c r="A38" s="6" t="s">
        <v>24</v>
      </c>
      <c r="B38" s="38"/>
      <c r="C38" s="38"/>
      <c r="D38" s="38"/>
    </row>
  </sheetData>
  <mergeCells count="2">
    <mergeCell ref="B4:D4"/>
    <mergeCell ref="B20:D20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2019-11-06T07:19:24Z</dcterms:created>
  <dcterms:modified xsi:type="dcterms:W3CDTF">2019-11-22T07:26:06Z</dcterms:modified>
</cp:coreProperties>
</file>